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Backup_Decon\Diima.Decon\Contratos\2020\Reporte EMACO\"/>
    </mc:Choice>
  </mc:AlternateContent>
  <bookViews>
    <workbookView xWindow="0" yWindow="0" windowWidth="24000" windowHeight="9330" tabRatio="844"/>
  </bookViews>
  <sheets>
    <sheet name="Formato Único de Contratación" sheetId="15" r:id="rId1"/>
    <sheet name="Informe MDN - Publicación" sheetId="18" r:id="rId2"/>
    <sheet name="Informe Cámaras de Comercio" sheetId="19" r:id="rId3"/>
    <sheet name="RESUMEN" sheetId="17" state="hidden" r:id="rId4"/>
    <sheet name="Certificaciones" sheetId="22" r:id="rId5"/>
    <sheet name="Instructivo F_Contratación" sheetId="20" r:id="rId6"/>
    <sheet name="Instructivo Informes" sheetId="21" r:id="rId7"/>
    <sheet name="PARAMETRIZACIÓN" sheetId="2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0" hidden="1">'Formato Único de Contratación'!$AR$16:$AR$385</definedName>
    <definedName name="_xlnm._FilterDatabase" localSheetId="2" hidden="1">'Informe Cámaras de Comercio'!$A$4:$AN$4</definedName>
    <definedName name="_xlnm._FilterDatabase" localSheetId="1" hidden="1">'Informe MDN - Publicación'!$B$2:$H$300</definedName>
    <definedName name="_xlnm._FilterDatabase" localSheetId="7" hidden="1">PARAMETRIZACIÓN!$AE$1:$AE$44</definedName>
    <definedName name="ABRIL" localSheetId="0">'Formato Único de Contratación'!#REF!</definedName>
    <definedName name="AGOSTO" localSheetId="0">'Formato Único de Contratación'!#REF!</definedName>
    <definedName name="ANALISTA">[1]Parametrización!$L$2:$L$15</definedName>
    <definedName name="_xlnm.Print_Area" localSheetId="0">'Formato Único de Contratación'!$D$16:$AF$55</definedName>
    <definedName name="CAUSAL">PARAMETRIZACIÓN!$E$2:$E$10</definedName>
    <definedName name="CAUSAL_DESIERTO">PARAMETRIZACIÓN!$W$2:$W$8</definedName>
    <definedName name="CAUSAL_MODALIDAD">[2]Parametrización!$N$2:$N$14</definedName>
    <definedName name="Causas">PARAMETRIZACIÓN!$AE$1:$AE$44</definedName>
    <definedName name="Certificación_2016">[3]PARAMETRIZACIÓN!$AF$2:$AG$9</definedName>
    <definedName name="Certificación_2017">PARAMETRIZACIÓN!$AL$2:$AM$6</definedName>
    <definedName name="CUANTIA">PARAMETRIZACIÓN!$A$2:$A$4</definedName>
    <definedName name="CXP" localSheetId="0">'Formato Único de Contratación'!#REF!</definedName>
    <definedName name="DEPARTAMENTO">PARAMETRIZACIÓN!$I$2:$I$20</definedName>
    <definedName name="DICIEMBRE" localSheetId="0">'Formato Único de Contratación'!#REF!</definedName>
    <definedName name="ENERO" localSheetId="0">'Formato Único de Contratación'!#REF!</definedName>
    <definedName name="ENVIO1">PARAMETRIZACIÓN!$S$1:$S$4</definedName>
    <definedName name="ESTADO">PARAMETRIZACIÓN!$L$2:$L$8</definedName>
    <definedName name="ESTADO1">PARAMETRIZACIÓN!$Q$1:$Q$7</definedName>
    <definedName name="ESTADOS">[4]Parametrización!$F$2:$F$8</definedName>
    <definedName name="FEBRERO" localSheetId="0">'Formato Único de Contratación'!#REF!</definedName>
    <definedName name="FECHA_2017">PARAMETRIZACIÓN!$Z$2:$Z$367</definedName>
    <definedName name="FECHA1">PARAMETRIZACIÓN!$N$2:$N$12063</definedName>
    <definedName name="FECHA2">PARAMETRIZACIÓN!$O$1:$O$11689</definedName>
    <definedName name="frmMainForm_tblFormContainer_trContentRow_tdLeftColumn_divViewProfilePerspective_tblProfileDetails_trIsGroupContentRow_tdTitleCell_rptIsGroupRepeater_rpteIsGroupConditionalElements_lnkIsGroupConditionalSpan_0" localSheetId="2">'Informe Cámaras de Comercio'!$T$86</definedName>
    <definedName name="frmMainForm_tblFormContainer_trContentRow_tdLeftColumn_divViewProfilePerspective_tblProfileDetails_trIsGroupContentRow_tdTitleCell_rptIsGroupRepeater_rpteIsGroupConditionalElements_lnkIsGroupConditionalSpan_1" localSheetId="2">'Informe Cámaras de Comercio'!$X$86</definedName>
    <definedName name="JULIO" localSheetId="0">'Formato Único de Contratación'!#REF!</definedName>
    <definedName name="JUNIO" localSheetId="0">'Formato Único de Contratación'!#REF!</definedName>
    <definedName name="MARZO" localSheetId="0">'Formato Único de Contratación'!#REF!</definedName>
    <definedName name="MAYO" localSheetId="0">'Formato Único de Contratación'!#REF!</definedName>
    <definedName name="MODALIDAD">PARAMETRIZACIÓN!$C$2:$C$8</definedName>
    <definedName name="MODALIDAD_CONTRATACION">[2]Parametrización!$A$2:$A$7</definedName>
    <definedName name="MUNICIPIO">PARAMETRIZACIÓN!$J$2:$J$20</definedName>
    <definedName name="No_corto_2016">[3]PARAMETRIZACIÓN!$AC$2:$AD$188</definedName>
    <definedName name="No_corto_2017">PARAMETRIZACIÓN!$AI$2:$AJ$757</definedName>
    <definedName name="NOMENCLATURA">PARAMETRIZACIÓN!$AB$3:$AC$22</definedName>
    <definedName name="NOVIEMBRE" localSheetId="0">'Formato Único de Contratación'!#REF!</definedName>
    <definedName name="OCTUBRE" localSheetId="0">'Formato Único de Contratación'!#REF!</definedName>
    <definedName name="orde">[5]Parametrización!$J$2:$J$15</definedName>
    <definedName name="ORDENADOR">[4]Parametrización!$H$2:$H$28</definedName>
    <definedName name="ORDENADOR_2016">PARAMETRIZACIÓN!$Y$2:$Y$24</definedName>
    <definedName name="ORDENADOR_GASTO">[6]Parametrización!$J$2:$J$13</definedName>
    <definedName name="RESERVA15" localSheetId="0">'Formato Único de Contratación'!#REF!</definedName>
    <definedName name="Salario_Cer">PARAMETRIZACIÓN!$AO$2:$AP$19</definedName>
    <definedName name="salarios">Certificaciones!$E$24:$F$46</definedName>
    <definedName name="SEPTIEMBRE" localSheetId="0">'Formato Único de Contratación'!#REF!</definedName>
    <definedName name="TABLA_2017">Plancontratacion2019[#All]</definedName>
    <definedName name="TABLADEPARTAMENTOS">PARAMETRIZACIÓN!$I$1:$J$20</definedName>
    <definedName name="TABLAFECHA">PARAMETRIZACIÓN!$N$2:$O$13515</definedName>
    <definedName name="tdContractReferenceCol_24_lnkContractReferenceLink_0" localSheetId="0">'Formato Único de Contratación'!$C$49</definedName>
    <definedName name="tdReferenceCol_23_lnkAwardViewLink_0" localSheetId="0">'Formato Único de Contratación'!$C$40</definedName>
    <definedName name="TIPO">PARAMETRIZACIÓN!$G$2:$G$10</definedName>
    <definedName name="TIPO_DE_PROCESO">[7]Parametrización!$A$2:$A$7</definedName>
    <definedName name="TIPO1">PARAMETRIZACIÓN!$U$1:$U$4</definedName>
    <definedName name="_xlnm.Print_Titles" localSheetId="0">'Formato Único de Contratación'!$15:$16</definedName>
    <definedName name="VIGENCIASFUTURAS" localSheetId="0">'Formato Único de Contratación'!#REF!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1" i="15" l="1"/>
  <c r="H10" i="15" l="1"/>
  <c r="G10" i="15"/>
  <c r="H9" i="15"/>
  <c r="G9" i="15"/>
  <c r="E12" i="15"/>
  <c r="E11" i="15"/>
  <c r="D12" i="15"/>
  <c r="D11" i="15"/>
  <c r="D10" i="15"/>
  <c r="E10" i="15"/>
  <c r="E9" i="15"/>
  <c r="D9" i="15"/>
  <c r="BT18" i="15"/>
  <c r="BT19" i="15"/>
  <c r="BT20" i="15"/>
  <c r="BT21" i="15"/>
  <c r="BT22" i="15"/>
  <c r="BT23" i="15"/>
  <c r="BT24" i="15"/>
  <c r="BT25" i="15"/>
  <c r="BT26" i="15"/>
  <c r="BT27" i="15"/>
  <c r="BT28" i="15"/>
  <c r="BT29" i="15"/>
  <c r="BT30" i="15"/>
  <c r="BT31" i="15"/>
  <c r="BT32" i="15"/>
  <c r="BT33" i="15"/>
  <c r="BT34" i="15"/>
  <c r="BT35" i="15"/>
  <c r="BT36" i="15"/>
  <c r="BT37" i="15"/>
  <c r="BT38" i="15"/>
  <c r="BT39" i="15"/>
  <c r="BT40" i="15"/>
  <c r="BT41" i="15"/>
  <c r="BT42" i="15"/>
  <c r="BT43" i="15"/>
  <c r="BT44" i="15"/>
  <c r="BT45" i="15"/>
  <c r="BT46" i="15"/>
  <c r="BT47" i="15"/>
  <c r="BT48" i="15"/>
  <c r="BT49" i="15"/>
  <c r="BT50" i="15"/>
  <c r="BT51" i="15"/>
  <c r="BT52" i="15"/>
  <c r="BT53" i="15"/>
  <c r="BT54" i="15"/>
  <c r="BT55" i="15"/>
  <c r="BT56" i="15"/>
  <c r="BT57" i="15"/>
  <c r="BT58" i="15"/>
  <c r="BT59" i="15"/>
  <c r="BT60" i="15"/>
  <c r="BT61" i="15"/>
  <c r="BT62" i="15"/>
  <c r="BT63" i="15"/>
  <c r="BT64" i="15"/>
  <c r="BT65" i="15"/>
  <c r="BT66" i="15"/>
  <c r="BT67" i="15"/>
  <c r="BT68" i="15"/>
  <c r="BT69" i="15"/>
  <c r="BT70" i="15"/>
  <c r="BT71" i="15"/>
  <c r="BT72" i="15"/>
  <c r="BT73" i="15"/>
  <c r="BT74" i="15"/>
  <c r="BT75" i="15"/>
  <c r="BT76" i="15"/>
  <c r="BT77" i="15"/>
  <c r="BT78" i="15"/>
  <c r="BT79" i="15"/>
  <c r="BT80" i="15"/>
  <c r="BT81" i="15"/>
  <c r="BT82" i="15"/>
  <c r="BT83" i="15"/>
  <c r="BT84" i="15"/>
  <c r="BT85" i="15"/>
  <c r="BT86" i="15"/>
  <c r="BT87" i="15"/>
  <c r="BT88" i="15"/>
  <c r="BT89" i="15"/>
  <c r="BT90" i="15"/>
  <c r="BT91" i="15"/>
  <c r="BT92" i="15"/>
  <c r="BT93" i="15"/>
  <c r="BT94" i="15"/>
  <c r="BT95" i="15"/>
  <c r="BT96" i="15"/>
  <c r="BT97" i="15"/>
  <c r="BT98" i="15"/>
  <c r="BT99" i="15"/>
  <c r="BT100" i="15"/>
  <c r="BT101" i="15"/>
  <c r="BT102" i="15"/>
  <c r="BT103" i="15"/>
  <c r="BT104" i="15"/>
  <c r="BT105" i="15"/>
  <c r="BT106" i="15"/>
  <c r="BT107" i="15"/>
  <c r="BT108" i="15"/>
  <c r="BT109" i="15"/>
  <c r="BT110" i="15"/>
  <c r="BT111" i="15"/>
  <c r="BT112" i="15"/>
  <c r="BT113" i="15"/>
  <c r="BT114" i="15"/>
  <c r="BT115" i="15"/>
  <c r="BT116" i="15"/>
  <c r="BT117" i="15"/>
  <c r="BT118" i="15"/>
  <c r="BT119" i="15"/>
  <c r="BT120" i="15"/>
  <c r="BT121" i="15"/>
  <c r="BT122" i="15"/>
  <c r="BT123" i="15"/>
  <c r="BT124" i="15"/>
  <c r="BT125" i="15"/>
  <c r="BT126" i="15"/>
  <c r="BT127" i="15"/>
  <c r="BT128" i="15"/>
  <c r="BT129" i="15"/>
  <c r="BT130" i="15"/>
  <c r="BT131" i="15"/>
  <c r="BT132" i="15"/>
  <c r="BT133" i="15"/>
  <c r="BT134" i="15"/>
  <c r="BT135" i="15"/>
  <c r="BT136" i="15"/>
  <c r="BT137" i="15"/>
  <c r="BT138" i="15"/>
  <c r="BT139" i="15"/>
  <c r="BT140" i="15"/>
  <c r="BT141" i="15"/>
  <c r="BT142" i="15"/>
  <c r="BT143" i="15"/>
  <c r="BT144" i="15"/>
  <c r="BT145" i="15"/>
  <c r="BT146" i="15"/>
  <c r="BT147" i="15"/>
  <c r="BT148" i="15"/>
  <c r="BT149" i="15"/>
  <c r="BT150" i="15"/>
  <c r="BT151" i="15"/>
  <c r="BT152" i="15"/>
  <c r="BT153" i="15"/>
  <c r="BT154" i="15"/>
  <c r="BT155" i="15"/>
  <c r="BT156" i="15"/>
  <c r="BT157" i="15"/>
  <c r="BT158" i="15"/>
  <c r="BT159" i="15"/>
  <c r="BT160" i="15"/>
  <c r="BT161" i="15"/>
  <c r="BT162" i="15"/>
  <c r="BT163" i="15"/>
  <c r="BT164" i="15"/>
  <c r="BT165" i="15"/>
  <c r="BT166" i="15"/>
  <c r="BT167" i="15"/>
  <c r="BT168" i="15"/>
  <c r="BT169" i="15"/>
  <c r="BT170" i="15"/>
  <c r="BT171" i="15"/>
  <c r="BT172" i="15"/>
  <c r="BT173" i="15"/>
  <c r="BT174" i="15"/>
  <c r="BT175" i="15"/>
  <c r="BT176" i="15"/>
  <c r="BT177" i="15"/>
  <c r="BT178" i="15"/>
  <c r="BT179" i="15"/>
  <c r="BT180" i="15"/>
  <c r="BT181" i="15"/>
  <c r="BT182" i="15"/>
  <c r="BT183" i="15"/>
  <c r="BT184" i="15"/>
  <c r="BT185" i="15"/>
  <c r="BT186" i="15"/>
  <c r="BT187" i="15"/>
  <c r="BT188" i="15"/>
  <c r="BT189" i="15"/>
  <c r="BT190" i="15"/>
  <c r="BT191" i="15"/>
  <c r="BT192" i="15"/>
  <c r="BT193" i="15"/>
  <c r="BT194" i="15"/>
  <c r="BT195" i="15"/>
  <c r="BT196" i="15"/>
  <c r="BT197" i="15"/>
  <c r="BT198" i="15"/>
  <c r="BT199" i="15"/>
  <c r="BT200" i="15"/>
  <c r="BT201" i="15"/>
  <c r="BT202" i="15"/>
  <c r="BT203" i="15"/>
  <c r="BT204" i="15"/>
  <c r="BT205" i="15"/>
  <c r="BT206" i="15"/>
  <c r="BT207" i="15"/>
  <c r="BT208" i="15"/>
  <c r="BT209" i="15"/>
  <c r="BT210" i="15"/>
  <c r="BT211" i="15"/>
  <c r="BT212" i="15"/>
  <c r="BT213" i="15"/>
  <c r="BT214" i="15"/>
  <c r="BT215" i="15"/>
  <c r="BT216" i="15"/>
  <c r="BT217" i="15"/>
  <c r="BT218" i="15"/>
  <c r="BT219" i="15"/>
  <c r="BT220" i="15"/>
  <c r="BT221" i="15"/>
  <c r="BT222" i="15"/>
  <c r="BT223" i="15"/>
  <c r="BT224" i="15"/>
  <c r="BT225" i="15"/>
  <c r="BT226" i="15"/>
  <c r="BT227" i="15"/>
  <c r="BT228" i="15"/>
  <c r="BT229" i="15"/>
  <c r="BT230" i="15"/>
  <c r="BT231" i="15"/>
  <c r="BT232" i="15"/>
  <c r="BT233" i="15"/>
  <c r="BT234" i="15"/>
  <c r="BT235" i="15"/>
  <c r="BT236" i="15"/>
  <c r="BT237" i="15"/>
  <c r="BT238" i="15"/>
  <c r="BT239" i="15"/>
  <c r="BT240" i="15"/>
  <c r="BT241" i="15"/>
  <c r="BT242" i="15"/>
  <c r="BT243" i="15"/>
  <c r="BT244" i="15"/>
  <c r="BT245" i="15"/>
  <c r="BT246" i="15"/>
  <c r="BT247" i="15"/>
  <c r="BT248" i="15"/>
  <c r="BT249" i="15"/>
  <c r="BT250" i="15"/>
  <c r="BT251" i="15"/>
  <c r="BT252" i="15"/>
  <c r="BT253" i="15"/>
  <c r="BT254" i="15"/>
  <c r="BT255" i="15"/>
  <c r="BT256" i="15"/>
  <c r="BT257" i="15"/>
  <c r="BT258" i="15"/>
  <c r="BT259" i="15"/>
  <c r="BT260" i="15"/>
  <c r="BT261" i="15"/>
  <c r="BT262" i="15"/>
  <c r="BT263" i="15"/>
  <c r="BT264" i="15"/>
  <c r="BT265" i="15"/>
  <c r="BT266" i="15"/>
  <c r="BT267" i="15"/>
  <c r="BT268" i="15"/>
  <c r="BT269" i="15"/>
  <c r="BT270" i="15"/>
  <c r="BT271" i="15"/>
  <c r="BT272" i="15"/>
  <c r="BT273" i="15"/>
  <c r="BT274" i="15"/>
  <c r="BT275" i="15"/>
  <c r="BT276" i="15"/>
  <c r="BT277" i="15"/>
  <c r="BT278" i="15"/>
  <c r="BT279" i="15"/>
  <c r="BT280" i="15"/>
  <c r="BT281" i="15"/>
  <c r="BT282" i="15"/>
  <c r="BT283" i="15"/>
  <c r="BT284" i="15"/>
  <c r="BT285" i="15"/>
  <c r="BT286" i="15"/>
  <c r="BT287" i="15"/>
  <c r="BT288" i="15"/>
  <c r="BT289" i="15"/>
  <c r="BT290" i="15"/>
  <c r="BT291" i="15"/>
  <c r="BT292" i="15"/>
  <c r="BT293" i="15"/>
  <c r="BT294" i="15"/>
  <c r="BT295" i="15"/>
  <c r="BT296" i="15"/>
  <c r="BT297" i="15"/>
  <c r="BT298" i="15"/>
  <c r="BT299" i="15"/>
  <c r="BT300" i="15"/>
  <c r="BT301" i="15"/>
  <c r="BT302" i="15"/>
  <c r="BT303" i="15"/>
  <c r="BT304" i="15"/>
  <c r="BT305" i="15"/>
  <c r="BT306" i="15"/>
  <c r="BT307" i="15"/>
  <c r="BT308" i="15"/>
  <c r="BT309" i="15"/>
  <c r="BT310" i="15"/>
  <c r="BT311" i="15"/>
  <c r="BT312" i="15"/>
  <c r="BT313" i="15"/>
  <c r="BT314" i="15"/>
  <c r="BT315" i="15"/>
  <c r="BT316" i="15"/>
  <c r="BT317" i="15"/>
  <c r="BT318" i="15"/>
  <c r="BT319" i="15"/>
  <c r="BT320" i="15"/>
  <c r="BT321" i="15"/>
  <c r="BT322" i="15"/>
  <c r="BT323" i="15"/>
  <c r="BT324" i="15"/>
  <c r="BT325" i="15"/>
  <c r="BT326" i="15"/>
  <c r="BT327" i="15"/>
  <c r="BT328" i="15"/>
  <c r="BT329" i="15"/>
  <c r="BT330" i="15"/>
  <c r="BT331" i="15"/>
  <c r="BT332" i="15"/>
  <c r="BT333" i="15"/>
  <c r="BT334" i="15"/>
  <c r="BT335" i="15"/>
  <c r="BT336" i="15"/>
  <c r="BT337" i="15"/>
  <c r="BT338" i="15"/>
  <c r="BT339" i="15"/>
  <c r="BT340" i="15"/>
  <c r="BT341" i="15"/>
  <c r="BT342" i="15"/>
  <c r="BT343" i="15"/>
  <c r="BT344" i="15"/>
  <c r="BT345" i="15"/>
  <c r="BT346" i="15"/>
  <c r="BT347" i="15"/>
  <c r="BT348" i="15"/>
  <c r="BT349" i="15"/>
  <c r="BT350" i="15"/>
  <c r="BT351" i="15"/>
  <c r="BT352" i="15"/>
  <c r="BT353" i="15"/>
  <c r="BT354" i="15"/>
  <c r="BT355" i="15"/>
  <c r="BT356" i="15"/>
  <c r="BT357" i="15"/>
  <c r="BT358" i="15"/>
  <c r="BT359" i="15"/>
  <c r="BT360" i="15"/>
  <c r="BT361" i="15"/>
  <c r="BT362" i="15"/>
  <c r="BT363" i="15"/>
  <c r="BT364" i="15"/>
  <c r="BT365" i="15"/>
  <c r="BT366" i="15"/>
  <c r="BT367" i="15"/>
  <c r="BT368" i="15"/>
  <c r="BT369" i="15"/>
  <c r="BT370" i="15"/>
  <c r="BT371" i="15"/>
  <c r="BT372" i="15"/>
  <c r="BT373" i="15"/>
  <c r="BT374" i="15"/>
  <c r="BT375" i="15"/>
  <c r="BT376" i="15"/>
  <c r="BT377" i="15"/>
  <c r="BT378" i="15"/>
  <c r="BT379" i="15"/>
  <c r="BT380" i="15"/>
  <c r="BT381" i="15"/>
  <c r="BT382" i="15"/>
  <c r="BT383" i="15"/>
  <c r="BT384" i="15"/>
  <c r="BT385" i="15"/>
  <c r="BT17" i="15"/>
  <c r="BH18" i="15" l="1"/>
  <c r="BH19" i="15"/>
  <c r="BH20" i="15"/>
  <c r="BH21" i="15"/>
  <c r="BH22" i="15"/>
  <c r="BH23" i="15"/>
  <c r="BH24" i="15"/>
  <c r="BH25" i="15"/>
  <c r="BH26" i="15"/>
  <c r="BH27" i="15"/>
  <c r="BH28" i="15"/>
  <c r="BH29" i="15"/>
  <c r="BH30" i="15"/>
  <c r="BH31" i="15"/>
  <c r="BH32" i="15"/>
  <c r="BH33" i="15"/>
  <c r="BH34" i="15"/>
  <c r="BH35" i="15"/>
  <c r="BH36" i="15"/>
  <c r="BH37" i="15"/>
  <c r="BH38" i="15"/>
  <c r="BH39" i="15"/>
  <c r="BH40" i="15"/>
  <c r="BH41" i="15"/>
  <c r="BH42" i="15"/>
  <c r="BH43" i="15"/>
  <c r="BH44" i="15"/>
  <c r="BH45" i="15"/>
  <c r="BH46" i="15"/>
  <c r="BH47" i="15"/>
  <c r="BH48" i="15"/>
  <c r="BH49" i="15"/>
  <c r="BH50" i="15"/>
  <c r="BH51" i="15"/>
  <c r="BH52" i="15"/>
  <c r="BH53" i="15"/>
  <c r="BH54" i="15"/>
  <c r="BH55" i="15"/>
  <c r="BH56" i="15"/>
  <c r="BH57" i="15"/>
  <c r="BH58" i="15"/>
  <c r="BH59" i="15"/>
  <c r="BH60" i="15"/>
  <c r="BH61" i="15"/>
  <c r="BH62" i="15"/>
  <c r="BH63" i="15"/>
  <c r="BH64" i="15"/>
  <c r="BH65" i="15"/>
  <c r="BH66" i="15"/>
  <c r="BH67" i="15"/>
  <c r="BH68" i="15"/>
  <c r="BH69" i="15"/>
  <c r="BH70" i="15"/>
  <c r="BH71" i="15"/>
  <c r="BH72" i="15"/>
  <c r="BH73" i="15"/>
  <c r="BH74" i="15"/>
  <c r="BH75" i="15"/>
  <c r="BH76" i="15"/>
  <c r="BH77" i="15"/>
  <c r="BH78" i="15"/>
  <c r="BH79" i="15"/>
  <c r="BH80" i="15"/>
  <c r="BH81" i="15"/>
  <c r="BH82" i="15"/>
  <c r="BH83" i="15"/>
  <c r="BH84" i="15"/>
  <c r="BH85" i="15"/>
  <c r="BH86" i="15"/>
  <c r="BH87" i="15"/>
  <c r="BH88" i="15"/>
  <c r="BH89" i="15"/>
  <c r="BH90" i="15"/>
  <c r="BH91" i="15"/>
  <c r="BH92" i="15"/>
  <c r="BH93" i="15"/>
  <c r="BH94" i="15"/>
  <c r="BH95" i="15"/>
  <c r="BH96" i="15"/>
  <c r="BH97" i="15"/>
  <c r="BH98" i="15"/>
  <c r="BH99" i="15"/>
  <c r="BH100" i="15"/>
  <c r="BH101" i="15"/>
  <c r="BH102" i="15"/>
  <c r="BH103" i="15"/>
  <c r="BH104" i="15"/>
  <c r="BH105" i="15"/>
  <c r="BH106" i="15"/>
  <c r="BH107" i="15"/>
  <c r="BH108" i="15"/>
  <c r="BH109" i="15"/>
  <c r="BH110" i="15"/>
  <c r="BH111" i="15"/>
  <c r="BH112" i="15"/>
  <c r="BH113" i="15"/>
  <c r="BH114" i="15"/>
  <c r="BH115" i="15"/>
  <c r="BH116" i="15"/>
  <c r="BH117" i="15"/>
  <c r="BH118" i="15"/>
  <c r="BH119" i="15"/>
  <c r="BH120" i="15"/>
  <c r="BH121" i="15"/>
  <c r="BH122" i="15"/>
  <c r="BH123" i="15"/>
  <c r="BH124" i="15"/>
  <c r="BH125" i="15"/>
  <c r="BH126" i="15"/>
  <c r="BH127" i="15"/>
  <c r="BH128" i="15"/>
  <c r="BH129" i="15"/>
  <c r="BH130" i="15"/>
  <c r="BH131" i="15"/>
  <c r="BH132" i="15"/>
  <c r="BH133" i="15"/>
  <c r="BH134" i="15"/>
  <c r="BH135" i="15"/>
  <c r="BH136" i="15"/>
  <c r="BH137" i="15"/>
  <c r="BH138" i="15"/>
  <c r="BH139" i="15"/>
  <c r="BH140" i="15"/>
  <c r="BH141" i="15"/>
  <c r="BH142" i="15"/>
  <c r="BH143" i="15"/>
  <c r="BH144" i="15"/>
  <c r="BH145" i="15"/>
  <c r="BH146" i="15"/>
  <c r="BH147" i="15"/>
  <c r="BH148" i="15"/>
  <c r="BH149" i="15"/>
  <c r="BH150" i="15"/>
  <c r="BH151" i="15"/>
  <c r="BH152" i="15"/>
  <c r="BH153" i="15"/>
  <c r="BH154" i="15"/>
  <c r="BH155" i="15"/>
  <c r="BH156" i="15"/>
  <c r="BH157" i="15"/>
  <c r="BH158" i="15"/>
  <c r="BH159" i="15"/>
  <c r="BH160" i="15"/>
  <c r="BH161" i="15"/>
  <c r="BH162" i="15"/>
  <c r="BH163" i="15"/>
  <c r="BH164" i="15"/>
  <c r="BH165" i="15"/>
  <c r="BH166" i="15"/>
  <c r="BH167" i="15"/>
  <c r="BH168" i="15"/>
  <c r="BH169" i="15"/>
  <c r="BH170" i="15"/>
  <c r="BH171" i="15"/>
  <c r="BH172" i="15"/>
  <c r="BH173" i="15"/>
  <c r="BH174" i="15"/>
  <c r="BH175" i="15"/>
  <c r="BH176" i="15"/>
  <c r="BH177" i="15"/>
  <c r="BH178" i="15"/>
  <c r="BH179" i="15"/>
  <c r="BH180" i="15"/>
  <c r="BH181" i="15"/>
  <c r="BH182" i="15"/>
  <c r="BH183" i="15"/>
  <c r="BH184" i="15"/>
  <c r="BH185" i="15"/>
  <c r="BH186" i="15"/>
  <c r="BH187" i="15"/>
  <c r="BH188" i="15"/>
  <c r="BH189" i="15"/>
  <c r="BH190" i="15"/>
  <c r="BH191" i="15"/>
  <c r="BH192" i="15"/>
  <c r="BH193" i="15"/>
  <c r="BH194" i="15"/>
  <c r="BH195" i="15"/>
  <c r="BH196" i="15"/>
  <c r="BH197" i="15"/>
  <c r="BH198" i="15"/>
  <c r="BH199" i="15"/>
  <c r="BH200" i="15"/>
  <c r="BH201" i="15"/>
  <c r="BH202" i="15"/>
  <c r="BH203" i="15"/>
  <c r="BH204" i="15"/>
  <c r="BH205" i="15"/>
  <c r="BH206" i="15"/>
  <c r="BH207" i="15"/>
  <c r="BH208" i="15"/>
  <c r="BH209" i="15"/>
  <c r="BH210" i="15"/>
  <c r="BH211" i="15"/>
  <c r="BH212" i="15"/>
  <c r="BH213" i="15"/>
  <c r="BH214" i="15"/>
  <c r="BH215" i="15"/>
  <c r="BH216" i="15"/>
  <c r="BH217" i="15"/>
  <c r="BH218" i="15"/>
  <c r="BH219" i="15"/>
  <c r="BH220" i="15"/>
  <c r="BH221" i="15"/>
  <c r="BH222" i="15"/>
  <c r="BH223" i="15"/>
  <c r="BH224" i="15"/>
  <c r="BH225" i="15"/>
  <c r="BH226" i="15"/>
  <c r="BH227" i="15"/>
  <c r="BH228" i="15"/>
  <c r="BH229" i="15"/>
  <c r="BH230" i="15"/>
  <c r="BH231" i="15"/>
  <c r="BH232" i="15"/>
  <c r="BH233" i="15"/>
  <c r="BH234" i="15"/>
  <c r="BH235" i="15"/>
  <c r="BH236" i="15"/>
  <c r="BH237" i="15"/>
  <c r="BH238" i="15"/>
  <c r="BH239" i="15"/>
  <c r="BH240" i="15"/>
  <c r="BH241" i="15"/>
  <c r="BH242" i="15"/>
  <c r="BH243" i="15"/>
  <c r="BH244" i="15"/>
  <c r="BH245" i="15"/>
  <c r="BH246" i="15"/>
  <c r="BH247" i="15"/>
  <c r="BH248" i="15"/>
  <c r="BH249" i="15"/>
  <c r="BH250" i="15"/>
  <c r="BH251" i="15"/>
  <c r="BH252" i="15"/>
  <c r="BH253" i="15"/>
  <c r="BH254" i="15"/>
  <c r="BH255" i="15"/>
  <c r="BH256" i="15"/>
  <c r="BH257" i="15"/>
  <c r="BH258" i="15"/>
  <c r="BH259" i="15"/>
  <c r="BH260" i="15"/>
  <c r="BH261" i="15"/>
  <c r="BH262" i="15"/>
  <c r="BH263" i="15"/>
  <c r="BH264" i="15"/>
  <c r="BH265" i="15"/>
  <c r="BH266" i="15"/>
  <c r="BH267" i="15"/>
  <c r="BH268" i="15"/>
  <c r="BH269" i="15"/>
  <c r="BH270" i="15"/>
  <c r="BH271" i="15"/>
  <c r="BH272" i="15"/>
  <c r="BH273" i="15"/>
  <c r="BH274" i="15"/>
  <c r="BH275" i="15"/>
  <c r="BH276" i="15"/>
  <c r="BH277" i="15"/>
  <c r="BH278" i="15"/>
  <c r="BH279" i="15"/>
  <c r="BH280" i="15"/>
  <c r="BH281" i="15"/>
  <c r="BH282" i="15"/>
  <c r="BH283" i="15"/>
  <c r="BH284" i="15"/>
  <c r="BH285" i="15"/>
  <c r="BH286" i="15"/>
  <c r="BH287" i="15"/>
  <c r="BH288" i="15"/>
  <c r="BH289" i="15"/>
  <c r="BH290" i="15"/>
  <c r="BH291" i="15"/>
  <c r="BH292" i="15"/>
  <c r="BH293" i="15"/>
  <c r="BH294" i="15"/>
  <c r="BH295" i="15"/>
  <c r="BH296" i="15"/>
  <c r="BH297" i="15"/>
  <c r="BH298" i="15"/>
  <c r="BH299" i="15"/>
  <c r="BH300" i="15"/>
  <c r="BH301" i="15"/>
  <c r="BH302" i="15"/>
  <c r="BH303" i="15"/>
  <c r="BH304" i="15"/>
  <c r="BH305" i="15"/>
  <c r="BH306" i="15"/>
  <c r="BH307" i="15"/>
  <c r="BH308" i="15"/>
  <c r="BH309" i="15"/>
  <c r="BH310" i="15"/>
  <c r="BH311" i="15"/>
  <c r="BH312" i="15"/>
  <c r="BH313" i="15"/>
  <c r="BH314" i="15"/>
  <c r="BH315" i="15"/>
  <c r="BH316" i="15"/>
  <c r="BH317" i="15"/>
  <c r="BH318" i="15"/>
  <c r="BH319" i="15"/>
  <c r="BH320" i="15"/>
  <c r="BH321" i="15"/>
  <c r="BH322" i="15"/>
  <c r="BH323" i="15"/>
  <c r="BH324" i="15"/>
  <c r="BH325" i="15"/>
  <c r="BH326" i="15"/>
  <c r="BH327" i="15"/>
  <c r="BH328" i="15"/>
  <c r="BH329" i="15"/>
  <c r="BH330" i="15"/>
  <c r="BH331" i="15"/>
  <c r="BH332" i="15"/>
  <c r="BH333" i="15"/>
  <c r="BH334" i="15"/>
  <c r="BH335" i="15"/>
  <c r="BH336" i="15"/>
  <c r="BH337" i="15"/>
  <c r="BH338" i="15"/>
  <c r="BH339" i="15"/>
  <c r="BH340" i="15"/>
  <c r="BH341" i="15"/>
  <c r="BH342" i="15"/>
  <c r="BH343" i="15"/>
  <c r="BH344" i="15"/>
  <c r="BH345" i="15"/>
  <c r="BH346" i="15"/>
  <c r="BH347" i="15"/>
  <c r="BH348" i="15"/>
  <c r="BH349" i="15"/>
  <c r="BH350" i="15"/>
  <c r="BH351" i="15"/>
  <c r="BH352" i="15"/>
  <c r="BH353" i="15"/>
  <c r="BH354" i="15"/>
  <c r="BH355" i="15"/>
  <c r="BH356" i="15"/>
  <c r="BH357" i="15"/>
  <c r="BH358" i="15"/>
  <c r="BH359" i="15"/>
  <c r="BH360" i="15"/>
  <c r="BH361" i="15"/>
  <c r="BH362" i="15"/>
  <c r="BH363" i="15"/>
  <c r="BH364" i="15"/>
  <c r="BH365" i="15"/>
  <c r="BH366" i="15"/>
  <c r="BH367" i="15"/>
  <c r="BH368" i="15"/>
  <c r="BH369" i="15"/>
  <c r="BH370" i="15"/>
  <c r="BH371" i="15"/>
  <c r="BH372" i="15"/>
  <c r="BH373" i="15"/>
  <c r="BH374" i="15"/>
  <c r="BH375" i="15"/>
  <c r="BH376" i="15"/>
  <c r="BH377" i="15"/>
  <c r="BH378" i="15"/>
  <c r="BH379" i="15"/>
  <c r="BH380" i="15"/>
  <c r="BH381" i="15"/>
  <c r="BH382" i="15"/>
  <c r="BH383" i="15"/>
  <c r="BH384" i="15"/>
  <c r="BH385" i="15"/>
  <c r="BB18" i="15"/>
  <c r="BB19" i="15"/>
  <c r="BB20" i="15"/>
  <c r="BB21" i="15"/>
  <c r="BB22" i="15"/>
  <c r="BB23" i="15"/>
  <c r="BB24" i="15"/>
  <c r="BB25" i="15"/>
  <c r="BB26" i="15"/>
  <c r="BB27" i="15"/>
  <c r="BB28" i="15"/>
  <c r="BB29" i="15"/>
  <c r="BB30" i="15"/>
  <c r="BB31" i="15"/>
  <c r="BB32" i="15"/>
  <c r="BB33" i="15"/>
  <c r="BB34" i="15"/>
  <c r="BB35" i="15"/>
  <c r="BB36" i="15"/>
  <c r="BB37" i="15"/>
  <c r="BB38" i="15"/>
  <c r="BB39" i="15"/>
  <c r="BB40" i="15"/>
  <c r="BB41" i="15"/>
  <c r="BB42" i="15"/>
  <c r="BB43" i="15"/>
  <c r="BB44" i="15"/>
  <c r="BB45" i="15"/>
  <c r="BB46" i="15"/>
  <c r="BB47" i="15"/>
  <c r="BB48" i="15"/>
  <c r="BB49" i="15"/>
  <c r="BB50" i="15"/>
  <c r="BB51" i="15"/>
  <c r="BB52" i="15"/>
  <c r="BB53" i="15"/>
  <c r="BB54" i="15"/>
  <c r="BB55" i="15"/>
  <c r="BB56" i="15"/>
  <c r="BB57" i="15"/>
  <c r="BB58" i="15"/>
  <c r="BB59" i="15"/>
  <c r="BB60" i="15"/>
  <c r="BB61" i="15"/>
  <c r="BB62" i="15"/>
  <c r="BB63" i="15"/>
  <c r="BB64" i="15"/>
  <c r="BB65" i="15"/>
  <c r="BB66" i="15"/>
  <c r="BB67" i="15"/>
  <c r="BB68" i="15"/>
  <c r="BB69" i="15"/>
  <c r="BB70" i="15"/>
  <c r="BB71" i="15"/>
  <c r="BB72" i="15"/>
  <c r="BB73" i="15"/>
  <c r="BB74" i="15"/>
  <c r="BB75" i="15"/>
  <c r="BB76" i="15"/>
  <c r="BB77" i="15"/>
  <c r="BB78" i="15"/>
  <c r="BB79" i="15"/>
  <c r="BB80" i="15"/>
  <c r="BB81" i="15"/>
  <c r="BB82" i="15"/>
  <c r="BB83" i="15"/>
  <c r="BB84" i="15"/>
  <c r="BB85" i="15"/>
  <c r="BB86" i="15"/>
  <c r="BB87" i="15"/>
  <c r="BB88" i="15"/>
  <c r="BB89" i="15"/>
  <c r="BB90" i="15"/>
  <c r="BB91" i="15"/>
  <c r="BB92" i="15"/>
  <c r="BB93" i="15"/>
  <c r="BB94" i="15"/>
  <c r="BB95" i="15"/>
  <c r="BB96" i="15"/>
  <c r="BB97" i="15"/>
  <c r="BB98" i="15"/>
  <c r="BB99" i="15"/>
  <c r="BB100" i="15"/>
  <c r="BB101" i="15"/>
  <c r="BB102" i="15"/>
  <c r="BB103" i="15"/>
  <c r="BB104" i="15"/>
  <c r="BB105" i="15"/>
  <c r="BB106" i="15"/>
  <c r="BB107" i="15"/>
  <c r="BB108" i="15"/>
  <c r="BB109" i="15"/>
  <c r="BB110" i="15"/>
  <c r="BB111" i="15"/>
  <c r="BB112" i="15"/>
  <c r="BB113" i="15"/>
  <c r="BB114" i="15"/>
  <c r="BB115" i="15"/>
  <c r="BB116" i="15"/>
  <c r="BB117" i="15"/>
  <c r="BB118" i="15"/>
  <c r="BB119" i="15"/>
  <c r="BB120" i="15"/>
  <c r="BB121" i="15"/>
  <c r="BB122" i="15"/>
  <c r="BB123" i="15"/>
  <c r="BB124" i="15"/>
  <c r="BB125" i="15"/>
  <c r="BB126" i="15"/>
  <c r="BB127" i="15"/>
  <c r="BB128" i="15"/>
  <c r="BB129" i="15"/>
  <c r="BB130" i="15"/>
  <c r="BB131" i="15"/>
  <c r="BB132" i="15"/>
  <c r="BB133" i="15"/>
  <c r="BB134" i="15"/>
  <c r="BB135" i="15"/>
  <c r="BB136" i="15"/>
  <c r="BB137" i="15"/>
  <c r="BB138" i="15"/>
  <c r="BB139" i="15"/>
  <c r="BB140" i="15"/>
  <c r="BB141" i="15"/>
  <c r="BB142" i="15"/>
  <c r="BB143" i="15"/>
  <c r="BB144" i="15"/>
  <c r="BB145" i="15"/>
  <c r="BB146" i="15"/>
  <c r="BB147" i="15"/>
  <c r="BB148" i="15"/>
  <c r="BB149" i="15"/>
  <c r="BB150" i="15"/>
  <c r="BB151" i="15"/>
  <c r="BB152" i="15"/>
  <c r="BB153" i="15"/>
  <c r="BB154" i="15"/>
  <c r="BB155" i="15"/>
  <c r="BB156" i="15"/>
  <c r="BB157" i="15"/>
  <c r="BB158" i="15"/>
  <c r="BB159" i="15"/>
  <c r="BB160" i="15"/>
  <c r="BB161" i="15"/>
  <c r="BB162" i="15"/>
  <c r="BB163" i="15"/>
  <c r="BB164" i="15"/>
  <c r="BB165" i="15"/>
  <c r="BB166" i="15"/>
  <c r="BB167" i="15"/>
  <c r="BB168" i="15"/>
  <c r="BB169" i="15"/>
  <c r="BB170" i="15"/>
  <c r="BB171" i="15"/>
  <c r="BB172" i="15"/>
  <c r="BB173" i="15"/>
  <c r="BB174" i="15"/>
  <c r="BB175" i="15"/>
  <c r="BB176" i="15"/>
  <c r="BB177" i="15"/>
  <c r="BB178" i="15"/>
  <c r="BB179" i="15"/>
  <c r="BB180" i="15"/>
  <c r="BB181" i="15"/>
  <c r="BB182" i="15"/>
  <c r="BB183" i="15"/>
  <c r="BB184" i="15"/>
  <c r="BB185" i="15"/>
  <c r="BB186" i="15"/>
  <c r="BB187" i="15"/>
  <c r="BB188" i="15"/>
  <c r="BB189" i="15"/>
  <c r="BB190" i="15"/>
  <c r="BB191" i="15"/>
  <c r="BB192" i="15"/>
  <c r="BB193" i="15"/>
  <c r="BB194" i="15"/>
  <c r="BB195" i="15"/>
  <c r="BB196" i="15"/>
  <c r="BB197" i="15"/>
  <c r="BB198" i="15"/>
  <c r="BB199" i="15"/>
  <c r="BB200" i="15"/>
  <c r="BB201" i="15"/>
  <c r="BB202" i="15"/>
  <c r="BB203" i="15"/>
  <c r="BB204" i="15"/>
  <c r="BB205" i="15"/>
  <c r="BB206" i="15"/>
  <c r="BB207" i="15"/>
  <c r="BB208" i="15"/>
  <c r="BB209" i="15"/>
  <c r="BB210" i="15"/>
  <c r="BB211" i="15"/>
  <c r="BB212" i="15"/>
  <c r="BB213" i="15"/>
  <c r="BB214" i="15"/>
  <c r="BB215" i="15"/>
  <c r="BB216" i="15"/>
  <c r="BB217" i="15"/>
  <c r="BB218" i="15"/>
  <c r="BB219" i="15"/>
  <c r="BB220" i="15"/>
  <c r="BB221" i="15"/>
  <c r="BB222" i="15"/>
  <c r="BB223" i="15"/>
  <c r="BB224" i="15"/>
  <c r="BB225" i="15"/>
  <c r="BB226" i="15"/>
  <c r="BB227" i="15"/>
  <c r="BB228" i="15"/>
  <c r="BB229" i="15"/>
  <c r="BB230" i="15"/>
  <c r="BB231" i="15"/>
  <c r="BB232" i="15"/>
  <c r="BB233" i="15"/>
  <c r="BB234" i="15"/>
  <c r="BB235" i="15"/>
  <c r="BB236" i="15"/>
  <c r="BB237" i="15"/>
  <c r="BB238" i="15"/>
  <c r="BB239" i="15"/>
  <c r="BB240" i="15"/>
  <c r="BB241" i="15"/>
  <c r="BB242" i="15"/>
  <c r="BB243" i="15"/>
  <c r="BB244" i="15"/>
  <c r="BB245" i="15"/>
  <c r="BB246" i="15"/>
  <c r="BB247" i="15"/>
  <c r="BB248" i="15"/>
  <c r="BB249" i="15"/>
  <c r="BB250" i="15"/>
  <c r="BB251" i="15"/>
  <c r="BB252" i="15"/>
  <c r="BB253" i="15"/>
  <c r="BB254" i="15"/>
  <c r="BB255" i="15"/>
  <c r="BB256" i="15"/>
  <c r="BB257" i="15"/>
  <c r="BB258" i="15"/>
  <c r="BB259" i="15"/>
  <c r="BB260" i="15"/>
  <c r="BB261" i="15"/>
  <c r="BB262" i="15"/>
  <c r="BB263" i="15"/>
  <c r="BB264" i="15"/>
  <c r="BB265" i="15"/>
  <c r="BB266" i="15"/>
  <c r="BB267" i="15"/>
  <c r="BB268" i="15"/>
  <c r="BB269" i="15"/>
  <c r="BB270" i="15"/>
  <c r="BB271" i="15"/>
  <c r="BB272" i="15"/>
  <c r="BB273" i="15"/>
  <c r="BB274" i="15"/>
  <c r="BB275" i="15"/>
  <c r="BB276" i="15"/>
  <c r="BB277" i="15"/>
  <c r="BB278" i="15"/>
  <c r="BB279" i="15"/>
  <c r="BB280" i="15"/>
  <c r="BB281" i="15"/>
  <c r="BB282" i="15"/>
  <c r="BB283" i="15"/>
  <c r="BB284" i="15"/>
  <c r="BB285" i="15"/>
  <c r="BB286" i="15"/>
  <c r="BB287" i="15"/>
  <c r="BB288" i="15"/>
  <c r="BB289" i="15"/>
  <c r="BB290" i="15"/>
  <c r="BB291" i="15"/>
  <c r="BB292" i="15"/>
  <c r="BB293" i="15"/>
  <c r="BB294" i="15"/>
  <c r="BB295" i="15"/>
  <c r="BB296" i="15"/>
  <c r="BB297" i="15"/>
  <c r="BB298" i="15"/>
  <c r="BB299" i="15"/>
  <c r="BB300" i="15"/>
  <c r="BB301" i="15"/>
  <c r="BB302" i="15"/>
  <c r="BB303" i="15"/>
  <c r="BB304" i="15"/>
  <c r="BB305" i="15"/>
  <c r="BB306" i="15"/>
  <c r="BB307" i="15"/>
  <c r="BB308" i="15"/>
  <c r="BB309" i="15"/>
  <c r="BB310" i="15"/>
  <c r="BB311" i="15"/>
  <c r="BB312" i="15"/>
  <c r="BB313" i="15"/>
  <c r="BB314" i="15"/>
  <c r="BB315" i="15"/>
  <c r="BB316" i="15"/>
  <c r="BB317" i="15"/>
  <c r="BB318" i="15"/>
  <c r="BB319" i="15"/>
  <c r="BB320" i="15"/>
  <c r="BB321" i="15"/>
  <c r="BB322" i="15"/>
  <c r="BB323" i="15"/>
  <c r="BB324" i="15"/>
  <c r="BB325" i="15"/>
  <c r="BB326" i="15"/>
  <c r="BB327" i="15"/>
  <c r="BB328" i="15"/>
  <c r="BB329" i="15"/>
  <c r="BB330" i="15"/>
  <c r="BB331" i="15"/>
  <c r="BB332" i="15"/>
  <c r="BB333" i="15"/>
  <c r="BB334" i="15"/>
  <c r="BB335" i="15"/>
  <c r="BB336" i="15"/>
  <c r="BB337" i="15"/>
  <c r="BB338" i="15"/>
  <c r="BB339" i="15"/>
  <c r="BB340" i="15"/>
  <c r="BB341" i="15"/>
  <c r="BB342" i="15"/>
  <c r="BB343" i="15"/>
  <c r="BB344" i="15"/>
  <c r="BB345" i="15"/>
  <c r="BB346" i="15"/>
  <c r="BB347" i="15"/>
  <c r="BB348" i="15"/>
  <c r="BB349" i="15"/>
  <c r="BB350" i="15"/>
  <c r="BB351" i="15"/>
  <c r="BB352" i="15"/>
  <c r="BB353" i="15"/>
  <c r="BB354" i="15"/>
  <c r="BB355" i="15"/>
  <c r="BB356" i="15"/>
  <c r="BB357" i="15"/>
  <c r="BB358" i="15"/>
  <c r="BB359" i="15"/>
  <c r="BB360" i="15"/>
  <c r="BB361" i="15"/>
  <c r="BB362" i="15"/>
  <c r="BB363" i="15"/>
  <c r="BB364" i="15"/>
  <c r="BB365" i="15"/>
  <c r="BB366" i="15"/>
  <c r="BB367" i="15"/>
  <c r="BB368" i="15"/>
  <c r="BB369" i="15"/>
  <c r="BB370" i="15"/>
  <c r="BB371" i="15"/>
  <c r="BB372" i="15"/>
  <c r="BB373" i="15"/>
  <c r="BB374" i="15"/>
  <c r="BB375" i="15"/>
  <c r="BB376" i="15"/>
  <c r="BB377" i="15"/>
  <c r="BB378" i="15"/>
  <c r="BB379" i="15"/>
  <c r="BB380" i="15"/>
  <c r="BB381" i="15"/>
  <c r="BB382" i="15"/>
  <c r="BB383" i="15"/>
  <c r="BB384" i="15"/>
  <c r="BB385" i="15"/>
  <c r="BB17" i="15"/>
  <c r="L385" i="19"/>
  <c r="L6" i="19"/>
  <c r="L7" i="19"/>
  <c r="L8" i="19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1" i="19"/>
  <c r="L62" i="19"/>
  <c r="L63" i="19"/>
  <c r="L64" i="19"/>
  <c r="L65" i="19"/>
  <c r="L66" i="19"/>
  <c r="L67" i="19"/>
  <c r="L68" i="19"/>
  <c r="L69" i="19"/>
  <c r="L70" i="19"/>
  <c r="L71" i="19"/>
  <c r="L72" i="19"/>
  <c r="L73" i="19"/>
  <c r="L74" i="19"/>
  <c r="L75" i="19"/>
  <c r="L76" i="19"/>
  <c r="L77" i="19"/>
  <c r="L78" i="19"/>
  <c r="L79" i="19"/>
  <c r="L80" i="19"/>
  <c r="L81" i="19"/>
  <c r="L82" i="19"/>
  <c r="L83" i="19"/>
  <c r="L84" i="19"/>
  <c r="L85" i="19"/>
  <c r="L86" i="19"/>
  <c r="L87" i="19"/>
  <c r="L88" i="19"/>
  <c r="L89" i="19"/>
  <c r="L90" i="19"/>
  <c r="L91" i="19"/>
  <c r="L92" i="19"/>
  <c r="L93" i="19"/>
  <c r="L94" i="19"/>
  <c r="L95" i="19"/>
  <c r="L96" i="19"/>
  <c r="L97" i="19"/>
  <c r="L98" i="19"/>
  <c r="L99" i="19"/>
  <c r="L100" i="19"/>
  <c r="L101" i="19"/>
  <c r="L102" i="19"/>
  <c r="L103" i="19"/>
  <c r="L104" i="19"/>
  <c r="L105" i="19"/>
  <c r="L106" i="19"/>
  <c r="L107" i="19"/>
  <c r="L108" i="19"/>
  <c r="L109" i="19"/>
  <c r="L110" i="19"/>
  <c r="L111" i="19"/>
  <c r="L112" i="19"/>
  <c r="L113" i="19"/>
  <c r="L114" i="19"/>
  <c r="L115" i="19"/>
  <c r="L116" i="19"/>
  <c r="L117" i="19"/>
  <c r="L118" i="19"/>
  <c r="L119" i="19"/>
  <c r="L120" i="19"/>
  <c r="L121" i="19"/>
  <c r="L122" i="19"/>
  <c r="L123" i="19"/>
  <c r="L124" i="19"/>
  <c r="L125" i="19"/>
  <c r="L126" i="19"/>
  <c r="L127" i="19"/>
  <c r="L128" i="19"/>
  <c r="L129" i="19"/>
  <c r="L130" i="19"/>
  <c r="L131" i="19"/>
  <c r="L132" i="19"/>
  <c r="L133" i="19"/>
  <c r="L134" i="19"/>
  <c r="L135" i="19"/>
  <c r="L136" i="19"/>
  <c r="L137" i="19"/>
  <c r="L138" i="19"/>
  <c r="L139" i="19"/>
  <c r="L140" i="19"/>
  <c r="L141" i="19"/>
  <c r="L142" i="19"/>
  <c r="L143" i="19"/>
  <c r="L144" i="19"/>
  <c r="L145" i="19"/>
  <c r="L146" i="19"/>
  <c r="L147" i="19"/>
  <c r="L148" i="19"/>
  <c r="L149" i="19"/>
  <c r="L150" i="19"/>
  <c r="L151" i="19"/>
  <c r="L152" i="19"/>
  <c r="L153" i="19"/>
  <c r="L154" i="19"/>
  <c r="L155" i="19"/>
  <c r="L156" i="19"/>
  <c r="L157" i="19"/>
  <c r="L158" i="19"/>
  <c r="L159" i="19"/>
  <c r="L160" i="19"/>
  <c r="L161" i="19"/>
  <c r="L162" i="19"/>
  <c r="L163" i="19"/>
  <c r="L164" i="19"/>
  <c r="L165" i="19"/>
  <c r="L166" i="19"/>
  <c r="L167" i="19"/>
  <c r="L168" i="19"/>
  <c r="L169" i="19"/>
  <c r="L170" i="19"/>
  <c r="L171" i="19"/>
  <c r="L172" i="19"/>
  <c r="L173" i="19"/>
  <c r="L174" i="19"/>
  <c r="L175" i="19"/>
  <c r="L176" i="19"/>
  <c r="L177" i="19"/>
  <c r="L178" i="19"/>
  <c r="L179" i="19"/>
  <c r="L180" i="19"/>
  <c r="L181" i="19"/>
  <c r="L182" i="19"/>
  <c r="L183" i="19"/>
  <c r="L184" i="19"/>
  <c r="L185" i="19"/>
  <c r="L186" i="19"/>
  <c r="L187" i="19"/>
  <c r="L188" i="19"/>
  <c r="L189" i="19"/>
  <c r="L190" i="19"/>
  <c r="L191" i="19"/>
  <c r="L192" i="19"/>
  <c r="L193" i="19"/>
  <c r="L194" i="19"/>
  <c r="L195" i="19"/>
  <c r="L196" i="19"/>
  <c r="L197" i="19"/>
  <c r="L198" i="19"/>
  <c r="L199" i="19"/>
  <c r="L200" i="19"/>
  <c r="L201" i="19"/>
  <c r="L202" i="19"/>
  <c r="L203" i="19"/>
  <c r="L204" i="19"/>
  <c r="L205" i="19"/>
  <c r="L206" i="19"/>
  <c r="L207" i="19"/>
  <c r="L208" i="19"/>
  <c r="L209" i="19"/>
  <c r="L210" i="19"/>
  <c r="L211" i="19"/>
  <c r="L212" i="19"/>
  <c r="L213" i="19"/>
  <c r="L214" i="19"/>
  <c r="L215" i="19"/>
  <c r="L216" i="19"/>
  <c r="L217" i="19"/>
  <c r="L218" i="19"/>
  <c r="L219" i="19"/>
  <c r="L220" i="19"/>
  <c r="L221" i="19"/>
  <c r="L222" i="19"/>
  <c r="L223" i="19"/>
  <c r="L224" i="19"/>
  <c r="L225" i="19"/>
  <c r="L226" i="19"/>
  <c r="L227" i="19"/>
  <c r="L228" i="19"/>
  <c r="L229" i="19"/>
  <c r="L230" i="19"/>
  <c r="L231" i="19"/>
  <c r="L232" i="19"/>
  <c r="L233" i="19"/>
  <c r="L234" i="19"/>
  <c r="L235" i="19"/>
  <c r="L236" i="19"/>
  <c r="L237" i="19"/>
  <c r="L238" i="19"/>
  <c r="L239" i="19"/>
  <c r="L240" i="19"/>
  <c r="L241" i="19"/>
  <c r="L242" i="19"/>
  <c r="L243" i="19"/>
  <c r="L244" i="19"/>
  <c r="L245" i="19"/>
  <c r="L246" i="19"/>
  <c r="L247" i="19"/>
  <c r="L248" i="19"/>
  <c r="L249" i="19"/>
  <c r="L250" i="19"/>
  <c r="L251" i="19"/>
  <c r="L252" i="19"/>
  <c r="L253" i="19"/>
  <c r="L254" i="19"/>
  <c r="L255" i="19"/>
  <c r="L256" i="19"/>
  <c r="L257" i="19"/>
  <c r="L258" i="19"/>
  <c r="L259" i="19"/>
  <c r="L260" i="19"/>
  <c r="L261" i="19"/>
  <c r="L262" i="19"/>
  <c r="L263" i="19"/>
  <c r="L264" i="19"/>
  <c r="L265" i="19"/>
  <c r="L266" i="19"/>
  <c r="L267" i="19"/>
  <c r="L268" i="19"/>
  <c r="L269" i="19"/>
  <c r="L270" i="19"/>
  <c r="L271" i="19"/>
  <c r="L272" i="19"/>
  <c r="L273" i="19"/>
  <c r="L274" i="19"/>
  <c r="L275" i="19"/>
  <c r="L276" i="19"/>
  <c r="L277" i="19"/>
  <c r="L278" i="19"/>
  <c r="L279" i="19"/>
  <c r="L280" i="19"/>
  <c r="L281" i="19"/>
  <c r="L282" i="19"/>
  <c r="L283" i="19"/>
  <c r="L284" i="19"/>
  <c r="L285" i="19"/>
  <c r="L286" i="19"/>
  <c r="L287" i="19"/>
  <c r="L288" i="19"/>
  <c r="L289" i="19"/>
  <c r="L290" i="19"/>
  <c r="L291" i="19"/>
  <c r="L292" i="19"/>
  <c r="L293" i="19"/>
  <c r="L294" i="19"/>
  <c r="L295" i="19"/>
  <c r="L296" i="19"/>
  <c r="L297" i="19"/>
  <c r="L298" i="19"/>
  <c r="L299" i="19"/>
  <c r="L300" i="19"/>
  <c r="L301" i="19"/>
  <c r="L302" i="19"/>
  <c r="L303" i="19"/>
  <c r="L304" i="19"/>
  <c r="L305" i="19"/>
  <c r="L306" i="19"/>
  <c r="L307" i="19"/>
  <c r="L308" i="19"/>
  <c r="L309" i="19"/>
  <c r="L310" i="19"/>
  <c r="L311" i="19"/>
  <c r="L312" i="19"/>
  <c r="L313" i="19"/>
  <c r="L314" i="19"/>
  <c r="L315" i="19"/>
  <c r="L316" i="19"/>
  <c r="L317" i="19"/>
  <c r="L318" i="19"/>
  <c r="L319" i="19"/>
  <c r="L320" i="19"/>
  <c r="L321" i="19"/>
  <c r="L322" i="19"/>
  <c r="L323" i="19"/>
  <c r="L324" i="19"/>
  <c r="L325" i="19"/>
  <c r="L326" i="19"/>
  <c r="L327" i="19"/>
  <c r="L328" i="19"/>
  <c r="L329" i="19"/>
  <c r="L330" i="19"/>
  <c r="L331" i="19"/>
  <c r="L332" i="19"/>
  <c r="L333" i="19"/>
  <c r="L334" i="19"/>
  <c r="L335" i="19"/>
  <c r="L336" i="19"/>
  <c r="L337" i="19"/>
  <c r="L338" i="19"/>
  <c r="L339" i="19"/>
  <c r="L340" i="19"/>
  <c r="L341" i="19"/>
  <c r="L342" i="19"/>
  <c r="L343" i="19"/>
  <c r="L344" i="19"/>
  <c r="L345" i="19"/>
  <c r="L346" i="19"/>
  <c r="L347" i="19"/>
  <c r="L348" i="19"/>
  <c r="L349" i="19"/>
  <c r="L350" i="19"/>
  <c r="L351" i="19"/>
  <c r="L352" i="19"/>
  <c r="L353" i="19"/>
  <c r="L354" i="19"/>
  <c r="L355" i="19"/>
  <c r="L356" i="19"/>
  <c r="L357" i="19"/>
  <c r="L358" i="19"/>
  <c r="L359" i="19"/>
  <c r="L360" i="19"/>
  <c r="L361" i="19"/>
  <c r="L362" i="19"/>
  <c r="L363" i="19"/>
  <c r="L364" i="19"/>
  <c r="L365" i="19"/>
  <c r="L366" i="19"/>
  <c r="L367" i="19"/>
  <c r="L368" i="19"/>
  <c r="L369" i="19"/>
  <c r="L370" i="19"/>
  <c r="L371" i="19"/>
  <c r="L372" i="19"/>
  <c r="L373" i="19"/>
  <c r="L374" i="19"/>
  <c r="L375" i="19"/>
  <c r="L376" i="19"/>
  <c r="L377" i="19"/>
  <c r="L378" i="19"/>
  <c r="L379" i="19"/>
  <c r="L380" i="19"/>
  <c r="L381" i="19"/>
  <c r="L382" i="19"/>
  <c r="L383" i="19"/>
  <c r="L384" i="19"/>
  <c r="L5" i="19"/>
  <c r="W18" i="15"/>
  <c r="W19" i="15"/>
  <c r="W20" i="15"/>
  <c r="W21" i="15"/>
  <c r="W22" i="15"/>
  <c r="W23" i="15"/>
  <c r="W24" i="15"/>
  <c r="W25" i="15"/>
  <c r="W26" i="15"/>
  <c r="W27" i="15"/>
  <c r="W28" i="15"/>
  <c r="W29" i="15"/>
  <c r="W30" i="15"/>
  <c r="W31" i="15"/>
  <c r="X31" i="15" s="1"/>
  <c r="W32" i="15"/>
  <c r="W33" i="15"/>
  <c r="W34" i="15"/>
  <c r="W35" i="15"/>
  <c r="W36" i="15"/>
  <c r="W37" i="15"/>
  <c r="W38" i="15"/>
  <c r="W39" i="15"/>
  <c r="W40" i="15"/>
  <c r="W41" i="15"/>
  <c r="W42" i="15"/>
  <c r="W43" i="15"/>
  <c r="W44" i="15"/>
  <c r="W45" i="15"/>
  <c r="W46" i="15"/>
  <c r="W47" i="15"/>
  <c r="W48" i="15"/>
  <c r="W49" i="15"/>
  <c r="X49" i="15" s="1"/>
  <c r="W50" i="15"/>
  <c r="W51" i="15"/>
  <c r="W52" i="15"/>
  <c r="W53" i="15"/>
  <c r="W54" i="15"/>
  <c r="W55" i="15"/>
  <c r="W56" i="15"/>
  <c r="W57" i="15"/>
  <c r="W58" i="15"/>
  <c r="W59" i="15"/>
  <c r="W60" i="15"/>
  <c r="W61" i="15"/>
  <c r="W62" i="15"/>
  <c r="W63" i="15"/>
  <c r="W64" i="15"/>
  <c r="W65" i="15"/>
  <c r="W66" i="15"/>
  <c r="W67" i="15"/>
  <c r="W68" i="15"/>
  <c r="W69" i="15"/>
  <c r="W70" i="15"/>
  <c r="W71" i="15"/>
  <c r="W72" i="15"/>
  <c r="W73" i="15"/>
  <c r="W74" i="15"/>
  <c r="W75" i="15"/>
  <c r="W76" i="15"/>
  <c r="X76" i="15" s="1"/>
  <c r="W77" i="15"/>
  <c r="W78" i="15"/>
  <c r="W79" i="15"/>
  <c r="W80" i="15"/>
  <c r="W81" i="15"/>
  <c r="W82" i="15"/>
  <c r="W83" i="15"/>
  <c r="W84" i="15"/>
  <c r="W85" i="15"/>
  <c r="W86" i="15"/>
  <c r="W87" i="15"/>
  <c r="W88" i="15"/>
  <c r="W89" i="15"/>
  <c r="W90" i="15"/>
  <c r="X90" i="15" s="1"/>
  <c r="W91" i="15"/>
  <c r="W92" i="15"/>
  <c r="W93" i="15"/>
  <c r="W94" i="15"/>
  <c r="W95" i="15"/>
  <c r="W96" i="15"/>
  <c r="W97" i="15"/>
  <c r="W98" i="15"/>
  <c r="W99" i="15"/>
  <c r="W100" i="15"/>
  <c r="W101" i="15"/>
  <c r="W102" i="15"/>
  <c r="W103" i="15"/>
  <c r="W104" i="15"/>
  <c r="W105" i="15"/>
  <c r="W106" i="15"/>
  <c r="W107" i="15"/>
  <c r="W108" i="15"/>
  <c r="W109" i="15"/>
  <c r="W110" i="15"/>
  <c r="W111" i="15"/>
  <c r="W112" i="15"/>
  <c r="W113" i="15"/>
  <c r="W114" i="15"/>
  <c r="W115" i="15"/>
  <c r="W116" i="15"/>
  <c r="W117" i="15"/>
  <c r="W118" i="15"/>
  <c r="W119" i="15"/>
  <c r="W120" i="15"/>
  <c r="W121" i="15"/>
  <c r="W122" i="15"/>
  <c r="W123" i="15"/>
  <c r="W124" i="15"/>
  <c r="W125" i="15"/>
  <c r="W126" i="15"/>
  <c r="W127" i="15"/>
  <c r="W128" i="15"/>
  <c r="W129" i="15"/>
  <c r="W130" i="15"/>
  <c r="W131" i="15"/>
  <c r="W132" i="15"/>
  <c r="W133" i="15"/>
  <c r="W134" i="15"/>
  <c r="W135" i="15"/>
  <c r="W136" i="15"/>
  <c r="W137" i="15"/>
  <c r="W138" i="15"/>
  <c r="W139" i="15"/>
  <c r="W140" i="15"/>
  <c r="W141" i="15"/>
  <c r="W142" i="15"/>
  <c r="W143" i="15"/>
  <c r="W144" i="15"/>
  <c r="W145" i="15"/>
  <c r="W146" i="15"/>
  <c r="W147" i="15"/>
  <c r="W148" i="15"/>
  <c r="W149" i="15"/>
  <c r="W150" i="15"/>
  <c r="W151" i="15"/>
  <c r="W152" i="15"/>
  <c r="W153" i="15"/>
  <c r="W154" i="15"/>
  <c r="W155" i="15"/>
  <c r="W156" i="15"/>
  <c r="W157" i="15"/>
  <c r="W158" i="15"/>
  <c r="W159" i="15"/>
  <c r="W160" i="15"/>
  <c r="W161" i="15"/>
  <c r="W162" i="15"/>
  <c r="W163" i="15"/>
  <c r="W164" i="15"/>
  <c r="W165" i="15"/>
  <c r="W166" i="15"/>
  <c r="W167" i="15"/>
  <c r="W168" i="15"/>
  <c r="W169" i="15"/>
  <c r="W170" i="15"/>
  <c r="W171" i="15"/>
  <c r="W172" i="15"/>
  <c r="W173" i="15"/>
  <c r="W174" i="15"/>
  <c r="W175" i="15"/>
  <c r="W176" i="15"/>
  <c r="W177" i="15"/>
  <c r="W178" i="15"/>
  <c r="W179" i="15"/>
  <c r="W180" i="15"/>
  <c r="W181" i="15"/>
  <c r="W182" i="15"/>
  <c r="W183" i="15"/>
  <c r="W184" i="15"/>
  <c r="W185" i="15"/>
  <c r="W186" i="15"/>
  <c r="W187" i="15"/>
  <c r="W188" i="15"/>
  <c r="W189" i="15"/>
  <c r="W190" i="15"/>
  <c r="W191" i="15"/>
  <c r="W192" i="15"/>
  <c r="W193" i="15"/>
  <c r="W194" i="15"/>
  <c r="W195" i="15"/>
  <c r="W196" i="15"/>
  <c r="W197" i="15"/>
  <c r="W198" i="15"/>
  <c r="W199" i="15"/>
  <c r="W200" i="15"/>
  <c r="W201" i="15"/>
  <c r="W202" i="15"/>
  <c r="W203" i="15"/>
  <c r="W204" i="15"/>
  <c r="W205" i="15"/>
  <c r="W206" i="15"/>
  <c r="W207" i="15"/>
  <c r="W208" i="15"/>
  <c r="W209" i="15"/>
  <c r="W210" i="15"/>
  <c r="W211" i="15"/>
  <c r="W212" i="15"/>
  <c r="W213" i="15"/>
  <c r="W214" i="15"/>
  <c r="W215" i="15"/>
  <c r="W216" i="15"/>
  <c r="W217" i="15"/>
  <c r="W218" i="15"/>
  <c r="W219" i="15"/>
  <c r="W220" i="15"/>
  <c r="W221" i="15"/>
  <c r="W222" i="15"/>
  <c r="W223" i="15"/>
  <c r="W224" i="15"/>
  <c r="W225" i="15"/>
  <c r="W226" i="15"/>
  <c r="W227" i="15"/>
  <c r="W228" i="15"/>
  <c r="W229" i="15"/>
  <c r="W230" i="15"/>
  <c r="W231" i="15"/>
  <c r="W232" i="15"/>
  <c r="W233" i="15"/>
  <c r="W234" i="15"/>
  <c r="W235" i="15"/>
  <c r="W236" i="15"/>
  <c r="W237" i="15"/>
  <c r="W238" i="15"/>
  <c r="W239" i="15"/>
  <c r="W240" i="15"/>
  <c r="W241" i="15"/>
  <c r="W242" i="15"/>
  <c r="W243" i="15"/>
  <c r="W244" i="15"/>
  <c r="W245" i="15"/>
  <c r="W246" i="15"/>
  <c r="W247" i="15"/>
  <c r="W248" i="15"/>
  <c r="W249" i="15"/>
  <c r="W250" i="15"/>
  <c r="W251" i="15"/>
  <c r="W252" i="15"/>
  <c r="W253" i="15"/>
  <c r="W254" i="15"/>
  <c r="W255" i="15"/>
  <c r="W256" i="15"/>
  <c r="W257" i="15"/>
  <c r="W258" i="15"/>
  <c r="W259" i="15"/>
  <c r="W260" i="15"/>
  <c r="W261" i="15"/>
  <c r="W262" i="15"/>
  <c r="W263" i="15"/>
  <c r="W264" i="15"/>
  <c r="W265" i="15"/>
  <c r="W266" i="15"/>
  <c r="W267" i="15"/>
  <c r="W268" i="15"/>
  <c r="W269" i="15"/>
  <c r="W270" i="15"/>
  <c r="W271" i="15"/>
  <c r="W272" i="15"/>
  <c r="W273" i="15"/>
  <c r="W274" i="15"/>
  <c r="W275" i="15"/>
  <c r="W276" i="15"/>
  <c r="W277" i="15"/>
  <c r="W278" i="15"/>
  <c r="W279" i="15"/>
  <c r="W280" i="15"/>
  <c r="W281" i="15"/>
  <c r="W282" i="15"/>
  <c r="W283" i="15"/>
  <c r="W284" i="15"/>
  <c r="W285" i="15"/>
  <c r="W286" i="15"/>
  <c r="W287" i="15"/>
  <c r="W288" i="15"/>
  <c r="W289" i="15"/>
  <c r="W290" i="15"/>
  <c r="W291" i="15"/>
  <c r="W292" i="15"/>
  <c r="W293" i="15"/>
  <c r="W294" i="15"/>
  <c r="W295" i="15"/>
  <c r="W296" i="15"/>
  <c r="W297" i="15"/>
  <c r="W298" i="15"/>
  <c r="W299" i="15"/>
  <c r="W300" i="15"/>
  <c r="W301" i="15"/>
  <c r="W302" i="15"/>
  <c r="W303" i="15"/>
  <c r="W304" i="15"/>
  <c r="W305" i="15"/>
  <c r="W306" i="15"/>
  <c r="W307" i="15"/>
  <c r="W308" i="15"/>
  <c r="W309" i="15"/>
  <c r="W310" i="15"/>
  <c r="W311" i="15"/>
  <c r="W312" i="15"/>
  <c r="W313" i="15"/>
  <c r="W314" i="15"/>
  <c r="W315" i="15"/>
  <c r="W316" i="15"/>
  <c r="W317" i="15"/>
  <c r="W318" i="15"/>
  <c r="W319" i="15"/>
  <c r="W320" i="15"/>
  <c r="W321" i="15"/>
  <c r="W322" i="15"/>
  <c r="W323" i="15"/>
  <c r="W324" i="15"/>
  <c r="W325" i="15"/>
  <c r="W326" i="15"/>
  <c r="W327" i="15"/>
  <c r="W328" i="15"/>
  <c r="W329" i="15"/>
  <c r="W330" i="15"/>
  <c r="W331" i="15"/>
  <c r="W332" i="15"/>
  <c r="W333" i="15"/>
  <c r="W334" i="15"/>
  <c r="W335" i="15"/>
  <c r="W336" i="15"/>
  <c r="W337" i="15"/>
  <c r="W338" i="15"/>
  <c r="W339" i="15"/>
  <c r="W340" i="15"/>
  <c r="W341" i="15"/>
  <c r="W342" i="15"/>
  <c r="W343" i="15"/>
  <c r="W344" i="15"/>
  <c r="W345" i="15"/>
  <c r="W346" i="15"/>
  <c r="W347" i="15"/>
  <c r="W348" i="15"/>
  <c r="W349" i="15"/>
  <c r="W350" i="15"/>
  <c r="W351" i="15"/>
  <c r="W352" i="15"/>
  <c r="W353" i="15"/>
  <c r="W354" i="15"/>
  <c r="W355" i="15"/>
  <c r="W356" i="15"/>
  <c r="W357" i="15"/>
  <c r="W358" i="15"/>
  <c r="W359" i="15"/>
  <c r="W360" i="15"/>
  <c r="W361" i="15"/>
  <c r="W362" i="15"/>
  <c r="W363" i="15"/>
  <c r="W364" i="15"/>
  <c r="W365" i="15"/>
  <c r="W366" i="15"/>
  <c r="W367" i="15"/>
  <c r="W368" i="15"/>
  <c r="W369" i="15"/>
  <c r="W370" i="15"/>
  <c r="W371" i="15"/>
  <c r="W372" i="15"/>
  <c r="W373" i="15"/>
  <c r="W374" i="15"/>
  <c r="W375" i="15"/>
  <c r="W376" i="15"/>
  <c r="W377" i="15"/>
  <c r="W378" i="15"/>
  <c r="W379" i="15"/>
  <c r="W380" i="15"/>
  <c r="W381" i="15"/>
  <c r="W382" i="15"/>
  <c r="W383" i="15"/>
  <c r="W384" i="15"/>
  <c r="W385" i="15"/>
  <c r="R18" i="15"/>
  <c r="R19" i="15"/>
  <c r="R20" i="15"/>
  <c r="R21" i="15"/>
  <c r="R22" i="15"/>
  <c r="R23" i="15"/>
  <c r="R24" i="15"/>
  <c r="R25" i="15"/>
  <c r="R26" i="15"/>
  <c r="R27" i="15"/>
  <c r="R28" i="15"/>
  <c r="R29" i="15"/>
  <c r="R30" i="15"/>
  <c r="R31" i="15"/>
  <c r="R32" i="15"/>
  <c r="R33" i="15"/>
  <c r="R34" i="15"/>
  <c r="R35" i="15"/>
  <c r="R36" i="15"/>
  <c r="R37" i="15"/>
  <c r="R38" i="15"/>
  <c r="R39" i="15"/>
  <c r="R40" i="15"/>
  <c r="R41" i="15"/>
  <c r="R42" i="15"/>
  <c r="R43" i="15"/>
  <c r="R44" i="15"/>
  <c r="R45" i="15"/>
  <c r="R46" i="15"/>
  <c r="R47" i="15"/>
  <c r="R48" i="15"/>
  <c r="R49" i="15"/>
  <c r="R50" i="15"/>
  <c r="R51" i="15"/>
  <c r="R52" i="15"/>
  <c r="R53" i="15"/>
  <c r="R54" i="15"/>
  <c r="R55" i="15"/>
  <c r="R56" i="15"/>
  <c r="R57" i="15"/>
  <c r="R58" i="15"/>
  <c r="R59" i="15"/>
  <c r="R60" i="15"/>
  <c r="R61" i="15"/>
  <c r="R62" i="15"/>
  <c r="R63" i="15"/>
  <c r="R64" i="15"/>
  <c r="R65" i="15"/>
  <c r="R66" i="15"/>
  <c r="R67" i="15"/>
  <c r="R68" i="15"/>
  <c r="R69" i="15"/>
  <c r="R70" i="15"/>
  <c r="R71" i="15"/>
  <c r="R72" i="15"/>
  <c r="R73" i="15"/>
  <c r="R74" i="15"/>
  <c r="R75" i="15"/>
  <c r="R76" i="15"/>
  <c r="R77" i="15"/>
  <c r="R78" i="15"/>
  <c r="R79" i="15"/>
  <c r="R80" i="15"/>
  <c r="R81" i="15"/>
  <c r="R82" i="15"/>
  <c r="R83" i="15"/>
  <c r="R84" i="15"/>
  <c r="R85" i="15"/>
  <c r="R86" i="15"/>
  <c r="R87" i="15"/>
  <c r="R88" i="15"/>
  <c r="R89" i="15"/>
  <c r="R90" i="15"/>
  <c r="R91" i="15"/>
  <c r="R92" i="15"/>
  <c r="R93" i="15"/>
  <c r="R94" i="15"/>
  <c r="R95" i="15"/>
  <c r="R96" i="15"/>
  <c r="R97" i="15"/>
  <c r="R98" i="15"/>
  <c r="R99" i="15"/>
  <c r="R100" i="15"/>
  <c r="R101" i="15"/>
  <c r="R102" i="15"/>
  <c r="R103" i="15"/>
  <c r="R104" i="15"/>
  <c r="R105" i="15"/>
  <c r="R106" i="15"/>
  <c r="R107" i="15"/>
  <c r="R108" i="15"/>
  <c r="R109" i="15"/>
  <c r="R110" i="15"/>
  <c r="R111" i="15"/>
  <c r="R112" i="15"/>
  <c r="R113" i="15"/>
  <c r="R114" i="15"/>
  <c r="R115" i="15"/>
  <c r="R116" i="15"/>
  <c r="R117" i="15"/>
  <c r="R118" i="15"/>
  <c r="R119" i="15"/>
  <c r="R120" i="15"/>
  <c r="R121" i="15"/>
  <c r="R122" i="15"/>
  <c r="R123" i="15"/>
  <c r="R124" i="15"/>
  <c r="R125" i="15"/>
  <c r="R126" i="15"/>
  <c r="R127" i="15"/>
  <c r="R128" i="15"/>
  <c r="R129" i="15"/>
  <c r="R130" i="15"/>
  <c r="R131" i="15"/>
  <c r="R132" i="15"/>
  <c r="R133" i="15"/>
  <c r="R134" i="15"/>
  <c r="R135" i="15"/>
  <c r="R136" i="15"/>
  <c r="R137" i="15"/>
  <c r="R138" i="15"/>
  <c r="R139" i="15"/>
  <c r="R140" i="15"/>
  <c r="R141" i="15"/>
  <c r="R142" i="15"/>
  <c r="R143" i="15"/>
  <c r="R144" i="15"/>
  <c r="R145" i="15"/>
  <c r="R146" i="15"/>
  <c r="R147" i="15"/>
  <c r="R148" i="15"/>
  <c r="R149" i="15"/>
  <c r="R150" i="15"/>
  <c r="R151" i="15"/>
  <c r="R152" i="15"/>
  <c r="R153" i="15"/>
  <c r="R154" i="15"/>
  <c r="R155" i="15"/>
  <c r="R156" i="15"/>
  <c r="R157" i="15"/>
  <c r="R158" i="15"/>
  <c r="R159" i="15"/>
  <c r="R160" i="15"/>
  <c r="R161" i="15"/>
  <c r="R162" i="15"/>
  <c r="R163" i="15"/>
  <c r="R164" i="15"/>
  <c r="R165" i="15"/>
  <c r="R166" i="15"/>
  <c r="R167" i="15"/>
  <c r="R168" i="15"/>
  <c r="R169" i="15"/>
  <c r="R170" i="15"/>
  <c r="R171" i="15"/>
  <c r="R172" i="15"/>
  <c r="R173" i="15"/>
  <c r="R174" i="15"/>
  <c r="R175" i="15"/>
  <c r="R176" i="15"/>
  <c r="R177" i="15"/>
  <c r="R178" i="15"/>
  <c r="R179" i="15"/>
  <c r="R180" i="15"/>
  <c r="R181" i="15"/>
  <c r="R182" i="15"/>
  <c r="R183" i="15"/>
  <c r="R184" i="15"/>
  <c r="R185" i="15"/>
  <c r="R186" i="15"/>
  <c r="R187" i="15"/>
  <c r="R188" i="15"/>
  <c r="R189" i="15"/>
  <c r="R190" i="15"/>
  <c r="R191" i="15"/>
  <c r="R192" i="15"/>
  <c r="R193" i="15"/>
  <c r="R194" i="15"/>
  <c r="R195" i="15"/>
  <c r="R196" i="15"/>
  <c r="R197" i="15"/>
  <c r="R198" i="15"/>
  <c r="R199" i="15"/>
  <c r="R200" i="15"/>
  <c r="R201" i="15"/>
  <c r="R202" i="15"/>
  <c r="R203" i="15"/>
  <c r="R204" i="15"/>
  <c r="R205" i="15"/>
  <c r="R206" i="15"/>
  <c r="R207" i="15"/>
  <c r="R208" i="15"/>
  <c r="R209" i="15"/>
  <c r="R210" i="15"/>
  <c r="R211" i="15"/>
  <c r="R212" i="15"/>
  <c r="R213" i="15"/>
  <c r="R214" i="15"/>
  <c r="R215" i="15"/>
  <c r="R216" i="15"/>
  <c r="R217" i="15"/>
  <c r="R218" i="15"/>
  <c r="R219" i="15"/>
  <c r="R220" i="15"/>
  <c r="R221" i="15"/>
  <c r="R222" i="15"/>
  <c r="R223" i="15"/>
  <c r="R224" i="15"/>
  <c r="R225" i="15"/>
  <c r="R226" i="15"/>
  <c r="R227" i="15"/>
  <c r="R228" i="15"/>
  <c r="R229" i="15"/>
  <c r="R230" i="15"/>
  <c r="R231" i="15"/>
  <c r="R232" i="15"/>
  <c r="R233" i="15"/>
  <c r="R234" i="15"/>
  <c r="R235" i="15"/>
  <c r="R236" i="15"/>
  <c r="R237" i="15"/>
  <c r="R238" i="15"/>
  <c r="R239" i="15"/>
  <c r="R240" i="15"/>
  <c r="R241" i="15"/>
  <c r="R242" i="15"/>
  <c r="R243" i="15"/>
  <c r="R244" i="15"/>
  <c r="R245" i="15"/>
  <c r="R246" i="15"/>
  <c r="R247" i="15"/>
  <c r="R248" i="15"/>
  <c r="R249" i="15"/>
  <c r="R250" i="15"/>
  <c r="R251" i="15"/>
  <c r="R252" i="15"/>
  <c r="R253" i="15"/>
  <c r="R254" i="15"/>
  <c r="R255" i="15"/>
  <c r="R256" i="15"/>
  <c r="R257" i="15"/>
  <c r="R258" i="15"/>
  <c r="R259" i="15"/>
  <c r="R260" i="15"/>
  <c r="R261" i="15"/>
  <c r="R262" i="15"/>
  <c r="R263" i="15"/>
  <c r="R264" i="15"/>
  <c r="R265" i="15"/>
  <c r="R266" i="15"/>
  <c r="R267" i="15"/>
  <c r="R268" i="15"/>
  <c r="R269" i="15"/>
  <c r="R270" i="15"/>
  <c r="R271" i="15"/>
  <c r="R272" i="15"/>
  <c r="R273" i="15"/>
  <c r="R274" i="15"/>
  <c r="R275" i="15"/>
  <c r="R276" i="15"/>
  <c r="R277" i="15"/>
  <c r="R278" i="15"/>
  <c r="R279" i="15"/>
  <c r="R280" i="15"/>
  <c r="R281" i="15"/>
  <c r="R282" i="15"/>
  <c r="R283" i="15"/>
  <c r="R284" i="15"/>
  <c r="R285" i="15"/>
  <c r="R286" i="15"/>
  <c r="R287" i="15"/>
  <c r="R288" i="15"/>
  <c r="R289" i="15"/>
  <c r="R290" i="15"/>
  <c r="R291" i="15"/>
  <c r="R292" i="15"/>
  <c r="R293" i="15"/>
  <c r="R294" i="15"/>
  <c r="R295" i="15"/>
  <c r="R296" i="15"/>
  <c r="R297" i="15"/>
  <c r="R298" i="15"/>
  <c r="R299" i="15"/>
  <c r="R300" i="15"/>
  <c r="R301" i="15"/>
  <c r="R302" i="15"/>
  <c r="R303" i="15"/>
  <c r="R304" i="15"/>
  <c r="R305" i="15"/>
  <c r="R306" i="15"/>
  <c r="R307" i="15"/>
  <c r="R308" i="15"/>
  <c r="R309" i="15"/>
  <c r="R310" i="15"/>
  <c r="R311" i="15"/>
  <c r="R312" i="15"/>
  <c r="R313" i="15"/>
  <c r="R314" i="15"/>
  <c r="R315" i="15"/>
  <c r="R316" i="15"/>
  <c r="R317" i="15"/>
  <c r="R318" i="15"/>
  <c r="R319" i="15"/>
  <c r="R320" i="15"/>
  <c r="R321" i="15"/>
  <c r="R322" i="15"/>
  <c r="R323" i="15"/>
  <c r="R324" i="15"/>
  <c r="R325" i="15"/>
  <c r="R326" i="15"/>
  <c r="R327" i="15"/>
  <c r="R328" i="15"/>
  <c r="R329" i="15"/>
  <c r="R330" i="15"/>
  <c r="R331" i="15"/>
  <c r="R332" i="15"/>
  <c r="R333" i="15"/>
  <c r="R334" i="15"/>
  <c r="R335" i="15"/>
  <c r="R336" i="15"/>
  <c r="R337" i="15"/>
  <c r="R338" i="15"/>
  <c r="R339" i="15"/>
  <c r="R340" i="15"/>
  <c r="R341" i="15"/>
  <c r="R342" i="15"/>
  <c r="R343" i="15"/>
  <c r="R344" i="15"/>
  <c r="R345" i="15"/>
  <c r="R346" i="15"/>
  <c r="R347" i="15"/>
  <c r="R348" i="15"/>
  <c r="R349" i="15"/>
  <c r="R350" i="15"/>
  <c r="R351" i="15"/>
  <c r="R352" i="15"/>
  <c r="R353" i="15"/>
  <c r="R354" i="15"/>
  <c r="R355" i="15"/>
  <c r="R356" i="15"/>
  <c r="R357" i="15"/>
  <c r="R358" i="15"/>
  <c r="R359" i="15"/>
  <c r="R360" i="15"/>
  <c r="R361" i="15"/>
  <c r="R362" i="15"/>
  <c r="R363" i="15"/>
  <c r="R364" i="15"/>
  <c r="R365" i="15"/>
  <c r="R366" i="15"/>
  <c r="R367" i="15"/>
  <c r="R368" i="15"/>
  <c r="R369" i="15"/>
  <c r="R370" i="15"/>
  <c r="R371" i="15"/>
  <c r="R372" i="15"/>
  <c r="R373" i="15"/>
  <c r="R374" i="15"/>
  <c r="R375" i="15"/>
  <c r="R376" i="15"/>
  <c r="R377" i="15"/>
  <c r="R378" i="15"/>
  <c r="R379" i="15"/>
  <c r="R380" i="15"/>
  <c r="R381" i="15"/>
  <c r="R382" i="15"/>
  <c r="R383" i="15"/>
  <c r="R384" i="15"/>
  <c r="R385" i="15"/>
  <c r="V18" i="15"/>
  <c r="V19" i="15"/>
  <c r="V20" i="15"/>
  <c r="V21" i="15"/>
  <c r="V22" i="15"/>
  <c r="V23" i="15"/>
  <c r="V24" i="15"/>
  <c r="V25" i="15"/>
  <c r="V26" i="15"/>
  <c r="V27" i="15"/>
  <c r="V28" i="15"/>
  <c r="V29" i="15"/>
  <c r="V30" i="15"/>
  <c r="V31" i="15"/>
  <c r="V32" i="15"/>
  <c r="V33" i="15"/>
  <c r="V34" i="15"/>
  <c r="V35" i="15"/>
  <c r="V36" i="15"/>
  <c r="V37" i="15"/>
  <c r="V38" i="15"/>
  <c r="V39" i="15"/>
  <c r="V40" i="15"/>
  <c r="V41" i="15"/>
  <c r="V42" i="15"/>
  <c r="V43" i="15"/>
  <c r="V44" i="15"/>
  <c r="V45" i="15"/>
  <c r="V46" i="15"/>
  <c r="V47" i="15"/>
  <c r="V48" i="15"/>
  <c r="V49" i="15"/>
  <c r="V50" i="15"/>
  <c r="V51" i="15"/>
  <c r="V52" i="15"/>
  <c r="V53" i="15"/>
  <c r="V54" i="15"/>
  <c r="V55" i="15"/>
  <c r="V56" i="15"/>
  <c r="V57" i="15"/>
  <c r="V58" i="15"/>
  <c r="V59" i="15"/>
  <c r="V60" i="15"/>
  <c r="V61" i="15"/>
  <c r="V62" i="15"/>
  <c r="V63" i="15"/>
  <c r="V64" i="15"/>
  <c r="V65" i="15"/>
  <c r="V66" i="15"/>
  <c r="V67" i="15"/>
  <c r="V68" i="15"/>
  <c r="V69" i="15"/>
  <c r="V70" i="15"/>
  <c r="V71" i="15"/>
  <c r="V72" i="15"/>
  <c r="V73" i="15"/>
  <c r="V74" i="15"/>
  <c r="V75" i="15"/>
  <c r="V76" i="15"/>
  <c r="V77" i="15"/>
  <c r="V78" i="15"/>
  <c r="V79" i="15"/>
  <c r="V80" i="15"/>
  <c r="V81" i="15"/>
  <c r="V82" i="15"/>
  <c r="V83" i="15"/>
  <c r="V84" i="15"/>
  <c r="V85" i="15"/>
  <c r="V86" i="15"/>
  <c r="V87" i="15"/>
  <c r="V88" i="15"/>
  <c r="V89" i="15"/>
  <c r="V90" i="15"/>
  <c r="V91" i="15"/>
  <c r="V92" i="15"/>
  <c r="V93" i="15"/>
  <c r="V94" i="15"/>
  <c r="V95" i="15"/>
  <c r="V96" i="15"/>
  <c r="V97" i="15"/>
  <c r="V98" i="15"/>
  <c r="V99" i="15"/>
  <c r="V100" i="15"/>
  <c r="V101" i="15"/>
  <c r="V102" i="15"/>
  <c r="V103" i="15"/>
  <c r="V104" i="15"/>
  <c r="V105" i="15"/>
  <c r="V106" i="15"/>
  <c r="V107" i="15"/>
  <c r="V108" i="15"/>
  <c r="V109" i="15"/>
  <c r="V110" i="15"/>
  <c r="V111" i="15"/>
  <c r="V112" i="15"/>
  <c r="V113" i="15"/>
  <c r="V114" i="15"/>
  <c r="V115" i="15"/>
  <c r="V116" i="15"/>
  <c r="V117" i="15"/>
  <c r="V118" i="15"/>
  <c r="V119" i="15"/>
  <c r="V120" i="15"/>
  <c r="V121" i="15"/>
  <c r="V122" i="15"/>
  <c r="V123" i="15"/>
  <c r="V124" i="15"/>
  <c r="V125" i="15"/>
  <c r="V126" i="15"/>
  <c r="V127" i="15"/>
  <c r="V128" i="15"/>
  <c r="V129" i="15"/>
  <c r="V130" i="15"/>
  <c r="V131" i="15"/>
  <c r="V132" i="15"/>
  <c r="V133" i="15"/>
  <c r="V134" i="15"/>
  <c r="V135" i="15"/>
  <c r="V136" i="15"/>
  <c r="V137" i="15"/>
  <c r="V138" i="15"/>
  <c r="V139" i="15"/>
  <c r="V140" i="15"/>
  <c r="V141" i="15"/>
  <c r="V142" i="15"/>
  <c r="V143" i="15"/>
  <c r="V144" i="15"/>
  <c r="V145" i="15"/>
  <c r="V146" i="15"/>
  <c r="V147" i="15"/>
  <c r="V148" i="15"/>
  <c r="V149" i="15"/>
  <c r="V150" i="15"/>
  <c r="V151" i="15"/>
  <c r="V152" i="15"/>
  <c r="V153" i="15"/>
  <c r="V154" i="15"/>
  <c r="V155" i="15"/>
  <c r="V156" i="15"/>
  <c r="V157" i="15"/>
  <c r="V158" i="15"/>
  <c r="V159" i="15"/>
  <c r="V160" i="15"/>
  <c r="V161" i="15"/>
  <c r="V162" i="15"/>
  <c r="V163" i="15"/>
  <c r="V164" i="15"/>
  <c r="V165" i="15"/>
  <c r="V166" i="15"/>
  <c r="V167" i="15"/>
  <c r="V168" i="15"/>
  <c r="V169" i="15"/>
  <c r="V170" i="15"/>
  <c r="V171" i="15"/>
  <c r="V172" i="15"/>
  <c r="V173" i="15"/>
  <c r="V174" i="15"/>
  <c r="V175" i="15"/>
  <c r="V176" i="15"/>
  <c r="V177" i="15"/>
  <c r="V178" i="15"/>
  <c r="V179" i="15"/>
  <c r="V180" i="15"/>
  <c r="V181" i="15"/>
  <c r="V182" i="15"/>
  <c r="V183" i="15"/>
  <c r="V184" i="15"/>
  <c r="V185" i="15"/>
  <c r="V186" i="15"/>
  <c r="V187" i="15"/>
  <c r="V188" i="15"/>
  <c r="V189" i="15"/>
  <c r="V190" i="15"/>
  <c r="V191" i="15"/>
  <c r="V192" i="15"/>
  <c r="V193" i="15"/>
  <c r="V194" i="15"/>
  <c r="V195" i="15"/>
  <c r="V196" i="15"/>
  <c r="V197" i="15"/>
  <c r="V198" i="15"/>
  <c r="V199" i="15"/>
  <c r="V200" i="15"/>
  <c r="V201" i="15"/>
  <c r="V202" i="15"/>
  <c r="V203" i="15"/>
  <c r="V204" i="15"/>
  <c r="V205" i="15"/>
  <c r="V206" i="15"/>
  <c r="V207" i="15"/>
  <c r="V208" i="15"/>
  <c r="V209" i="15"/>
  <c r="V210" i="15"/>
  <c r="V211" i="15"/>
  <c r="V212" i="15"/>
  <c r="V213" i="15"/>
  <c r="V214" i="15"/>
  <c r="V215" i="15"/>
  <c r="V216" i="15"/>
  <c r="V217" i="15"/>
  <c r="V218" i="15"/>
  <c r="V219" i="15"/>
  <c r="V220" i="15"/>
  <c r="V221" i="15"/>
  <c r="V222" i="15"/>
  <c r="V223" i="15"/>
  <c r="V224" i="15"/>
  <c r="V225" i="15"/>
  <c r="V226" i="15"/>
  <c r="V227" i="15"/>
  <c r="V228" i="15"/>
  <c r="V229" i="15"/>
  <c r="V230" i="15"/>
  <c r="V231" i="15"/>
  <c r="V232" i="15"/>
  <c r="V233" i="15"/>
  <c r="V234" i="15"/>
  <c r="V235" i="15"/>
  <c r="V236" i="15"/>
  <c r="V237" i="15"/>
  <c r="V238" i="15"/>
  <c r="V239" i="15"/>
  <c r="V240" i="15"/>
  <c r="V241" i="15"/>
  <c r="V242" i="15"/>
  <c r="V243" i="15"/>
  <c r="V244" i="15"/>
  <c r="V245" i="15"/>
  <c r="V246" i="15"/>
  <c r="V247" i="15"/>
  <c r="V248" i="15"/>
  <c r="V249" i="15"/>
  <c r="V250" i="15"/>
  <c r="V251" i="15"/>
  <c r="V252" i="15"/>
  <c r="V253" i="15"/>
  <c r="V254" i="15"/>
  <c r="V255" i="15"/>
  <c r="V256" i="15"/>
  <c r="V257" i="15"/>
  <c r="V258" i="15"/>
  <c r="V259" i="15"/>
  <c r="V260" i="15"/>
  <c r="V261" i="15"/>
  <c r="V262" i="15"/>
  <c r="V263" i="15"/>
  <c r="V264" i="15"/>
  <c r="V265" i="15"/>
  <c r="V266" i="15"/>
  <c r="V267" i="15"/>
  <c r="V268" i="15"/>
  <c r="V269" i="15"/>
  <c r="V270" i="15"/>
  <c r="V271" i="15"/>
  <c r="V272" i="15"/>
  <c r="V273" i="15"/>
  <c r="V274" i="15"/>
  <c r="V275" i="15"/>
  <c r="V276" i="15"/>
  <c r="V277" i="15"/>
  <c r="V278" i="15"/>
  <c r="V279" i="15"/>
  <c r="V280" i="15"/>
  <c r="V281" i="15"/>
  <c r="V282" i="15"/>
  <c r="V283" i="15"/>
  <c r="V284" i="15"/>
  <c r="V285" i="15"/>
  <c r="V286" i="15"/>
  <c r="V287" i="15"/>
  <c r="V288" i="15"/>
  <c r="V289" i="15"/>
  <c r="V290" i="15"/>
  <c r="V291" i="15"/>
  <c r="V292" i="15"/>
  <c r="V293" i="15"/>
  <c r="V294" i="15"/>
  <c r="V295" i="15"/>
  <c r="V296" i="15"/>
  <c r="V297" i="15"/>
  <c r="V298" i="15"/>
  <c r="V299" i="15"/>
  <c r="V300" i="15"/>
  <c r="V301" i="15"/>
  <c r="V302" i="15"/>
  <c r="V303" i="15"/>
  <c r="V304" i="15"/>
  <c r="V305" i="15"/>
  <c r="V306" i="15"/>
  <c r="V307" i="15"/>
  <c r="V308" i="15"/>
  <c r="V309" i="15"/>
  <c r="V310" i="15"/>
  <c r="V311" i="15"/>
  <c r="V312" i="15"/>
  <c r="V313" i="15"/>
  <c r="V314" i="15"/>
  <c r="V315" i="15"/>
  <c r="V316" i="15"/>
  <c r="V317" i="15"/>
  <c r="V318" i="15"/>
  <c r="V319" i="15"/>
  <c r="V320" i="15"/>
  <c r="V321" i="15"/>
  <c r="V322" i="15"/>
  <c r="V323" i="15"/>
  <c r="V324" i="15"/>
  <c r="V325" i="15"/>
  <c r="V326" i="15"/>
  <c r="V327" i="15"/>
  <c r="V328" i="15"/>
  <c r="V329" i="15"/>
  <c r="V330" i="15"/>
  <c r="V331" i="15"/>
  <c r="V332" i="15"/>
  <c r="V333" i="15"/>
  <c r="V334" i="15"/>
  <c r="V335" i="15"/>
  <c r="V336" i="15"/>
  <c r="V337" i="15"/>
  <c r="V338" i="15"/>
  <c r="V339" i="15"/>
  <c r="V340" i="15"/>
  <c r="V341" i="15"/>
  <c r="V342" i="15"/>
  <c r="V343" i="15"/>
  <c r="V344" i="15"/>
  <c r="V345" i="15"/>
  <c r="V346" i="15"/>
  <c r="V347" i="15"/>
  <c r="V348" i="15"/>
  <c r="V349" i="15"/>
  <c r="V350" i="15"/>
  <c r="V351" i="15"/>
  <c r="V352" i="15"/>
  <c r="V353" i="15"/>
  <c r="V354" i="15"/>
  <c r="V355" i="15"/>
  <c r="V356" i="15"/>
  <c r="V357" i="15"/>
  <c r="V358" i="15"/>
  <c r="V359" i="15"/>
  <c r="V360" i="15"/>
  <c r="V361" i="15"/>
  <c r="V362" i="15"/>
  <c r="V363" i="15"/>
  <c r="V364" i="15"/>
  <c r="V365" i="15"/>
  <c r="V366" i="15"/>
  <c r="V367" i="15"/>
  <c r="V368" i="15"/>
  <c r="V369" i="15"/>
  <c r="V370" i="15"/>
  <c r="V371" i="15"/>
  <c r="V372" i="15"/>
  <c r="V373" i="15"/>
  <c r="V374" i="15"/>
  <c r="V375" i="15"/>
  <c r="V376" i="15"/>
  <c r="V377" i="15"/>
  <c r="V378" i="15"/>
  <c r="V379" i="15"/>
  <c r="V380" i="15"/>
  <c r="V381" i="15"/>
  <c r="V382" i="15"/>
  <c r="V383" i="15"/>
  <c r="V384" i="15"/>
  <c r="V385" i="15"/>
  <c r="S18" i="15"/>
  <c r="X18" i="15" s="1"/>
  <c r="S19" i="15"/>
  <c r="X19" i="15" s="1"/>
  <c r="S20" i="15"/>
  <c r="X20" i="15" s="1"/>
  <c r="S21" i="15"/>
  <c r="X21" i="15" s="1"/>
  <c r="S22" i="15"/>
  <c r="X22" i="15" s="1"/>
  <c r="S23" i="15"/>
  <c r="X23" i="15" s="1"/>
  <c r="S24" i="15"/>
  <c r="X24" i="15" s="1"/>
  <c r="S25" i="15"/>
  <c r="X25" i="15" s="1"/>
  <c r="S26" i="15"/>
  <c r="X26" i="15" s="1"/>
  <c r="S27" i="15"/>
  <c r="X27" i="15" s="1"/>
  <c r="S28" i="15"/>
  <c r="X28" i="15" s="1"/>
  <c r="S29" i="15"/>
  <c r="X29" i="15" s="1"/>
  <c r="S30" i="15"/>
  <c r="X30" i="15" s="1"/>
  <c r="C279" i="18"/>
  <c r="C280" i="18"/>
  <c r="C281" i="18"/>
  <c r="C282" i="18"/>
  <c r="C283" i="18"/>
  <c r="C284" i="18"/>
  <c r="C285" i="18"/>
  <c r="C286" i="18"/>
  <c r="C287" i="18"/>
  <c r="C288" i="18"/>
  <c r="C289" i="18"/>
  <c r="C290" i="18"/>
  <c r="C291" i="18"/>
  <c r="C292" i="18"/>
  <c r="C293" i="18"/>
  <c r="C294" i="18"/>
  <c r="C295" i="18"/>
  <c r="C296" i="18"/>
  <c r="C297" i="18"/>
  <c r="C298" i="18"/>
  <c r="C299" i="18"/>
  <c r="C300" i="18"/>
  <c r="B279" i="18"/>
  <c r="B280" i="18"/>
  <c r="B281" i="18"/>
  <c r="B282" i="18"/>
  <c r="B283" i="18"/>
  <c r="B284" i="18"/>
  <c r="B285" i="18"/>
  <c r="B286" i="18"/>
  <c r="B287" i="18"/>
  <c r="B288" i="18"/>
  <c r="B289" i="18"/>
  <c r="B290" i="18"/>
  <c r="B291" i="18"/>
  <c r="B292" i="18"/>
  <c r="B293" i="18"/>
  <c r="B294" i="18"/>
  <c r="B295" i="18"/>
  <c r="B296" i="18"/>
  <c r="B297" i="18"/>
  <c r="B298" i="18"/>
  <c r="B299" i="18"/>
  <c r="B300" i="18"/>
  <c r="C4" i="18"/>
  <c r="C5" i="18"/>
  <c r="C6" i="18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35" i="18"/>
  <c r="C36" i="18"/>
  <c r="C37" i="18"/>
  <c r="C38" i="18"/>
  <c r="C39" i="18"/>
  <c r="C40" i="18"/>
  <c r="C41" i="18"/>
  <c r="C42" i="18"/>
  <c r="C43" i="18"/>
  <c r="C44" i="18"/>
  <c r="C45" i="18"/>
  <c r="C46" i="18"/>
  <c r="C47" i="18"/>
  <c r="C48" i="18"/>
  <c r="C49" i="18"/>
  <c r="C50" i="18"/>
  <c r="C51" i="18"/>
  <c r="C52" i="18"/>
  <c r="C53" i="18"/>
  <c r="C54" i="18"/>
  <c r="C55" i="18"/>
  <c r="C56" i="18"/>
  <c r="C57" i="18"/>
  <c r="C58" i="18"/>
  <c r="C59" i="18"/>
  <c r="C60" i="18"/>
  <c r="C61" i="18"/>
  <c r="C62" i="18"/>
  <c r="C63" i="18"/>
  <c r="C64" i="18"/>
  <c r="C65" i="18"/>
  <c r="C66" i="18"/>
  <c r="C67" i="18"/>
  <c r="C68" i="18"/>
  <c r="C69" i="18"/>
  <c r="C70" i="18"/>
  <c r="C71" i="18"/>
  <c r="C72" i="18"/>
  <c r="C73" i="18"/>
  <c r="C74" i="18"/>
  <c r="C75" i="18"/>
  <c r="C76" i="18"/>
  <c r="C77" i="18"/>
  <c r="C78" i="18"/>
  <c r="C79" i="18"/>
  <c r="C80" i="18"/>
  <c r="C81" i="18"/>
  <c r="C82" i="18"/>
  <c r="C83" i="18"/>
  <c r="C84" i="18"/>
  <c r="C85" i="18"/>
  <c r="C86" i="18"/>
  <c r="C87" i="18"/>
  <c r="C88" i="18"/>
  <c r="C89" i="18"/>
  <c r="C90" i="18"/>
  <c r="C91" i="18"/>
  <c r="C92" i="18"/>
  <c r="C93" i="18"/>
  <c r="C94" i="18"/>
  <c r="C95" i="18"/>
  <c r="C96" i="18"/>
  <c r="C97" i="18"/>
  <c r="C98" i="18"/>
  <c r="C99" i="18"/>
  <c r="C100" i="18"/>
  <c r="C101" i="18"/>
  <c r="C102" i="18"/>
  <c r="C103" i="18"/>
  <c r="C104" i="18"/>
  <c r="C105" i="18"/>
  <c r="C106" i="18"/>
  <c r="C107" i="18"/>
  <c r="C108" i="18"/>
  <c r="C109" i="18"/>
  <c r="C110" i="18"/>
  <c r="C111" i="18"/>
  <c r="C112" i="18"/>
  <c r="C113" i="18"/>
  <c r="C114" i="18"/>
  <c r="C115" i="18"/>
  <c r="C116" i="18"/>
  <c r="C117" i="18"/>
  <c r="C118" i="18"/>
  <c r="C119" i="18"/>
  <c r="C120" i="18"/>
  <c r="C121" i="18"/>
  <c r="C122" i="18"/>
  <c r="C123" i="18"/>
  <c r="C124" i="18"/>
  <c r="C125" i="18"/>
  <c r="C126" i="18"/>
  <c r="C127" i="18"/>
  <c r="C128" i="18"/>
  <c r="C129" i="18"/>
  <c r="C130" i="18"/>
  <c r="C131" i="18"/>
  <c r="C132" i="18"/>
  <c r="C133" i="18"/>
  <c r="C134" i="18"/>
  <c r="C135" i="18"/>
  <c r="C136" i="18"/>
  <c r="C137" i="18"/>
  <c r="C138" i="18"/>
  <c r="C139" i="18"/>
  <c r="C140" i="18"/>
  <c r="C141" i="18"/>
  <c r="C142" i="18"/>
  <c r="C143" i="18"/>
  <c r="C144" i="18"/>
  <c r="C145" i="18"/>
  <c r="C146" i="18"/>
  <c r="C147" i="18"/>
  <c r="C148" i="18"/>
  <c r="C149" i="18"/>
  <c r="C150" i="18"/>
  <c r="C151" i="18"/>
  <c r="C152" i="18"/>
  <c r="C153" i="18"/>
  <c r="C154" i="18"/>
  <c r="C155" i="18"/>
  <c r="C156" i="18"/>
  <c r="C157" i="18"/>
  <c r="C158" i="18"/>
  <c r="C159" i="18"/>
  <c r="C160" i="18"/>
  <c r="C161" i="18"/>
  <c r="C162" i="18"/>
  <c r="C163" i="18"/>
  <c r="C164" i="18"/>
  <c r="C165" i="18"/>
  <c r="C166" i="18"/>
  <c r="C167" i="18"/>
  <c r="C168" i="18"/>
  <c r="C169" i="18"/>
  <c r="C170" i="18"/>
  <c r="C171" i="18"/>
  <c r="C172" i="18"/>
  <c r="C173" i="18"/>
  <c r="C174" i="18"/>
  <c r="C175" i="18"/>
  <c r="C176" i="18"/>
  <c r="C177" i="18"/>
  <c r="C178" i="18"/>
  <c r="C179" i="18"/>
  <c r="C180" i="18"/>
  <c r="C181" i="18"/>
  <c r="C182" i="18"/>
  <c r="C183" i="18"/>
  <c r="C184" i="18"/>
  <c r="C185" i="18"/>
  <c r="C186" i="18"/>
  <c r="C187" i="18"/>
  <c r="C188" i="18"/>
  <c r="C189" i="18"/>
  <c r="C190" i="18"/>
  <c r="C191" i="18"/>
  <c r="C192" i="18"/>
  <c r="C193" i="18"/>
  <c r="C194" i="18"/>
  <c r="C195" i="18"/>
  <c r="C196" i="18"/>
  <c r="C197" i="18"/>
  <c r="C198" i="18"/>
  <c r="C199" i="18"/>
  <c r="C200" i="18"/>
  <c r="C201" i="18"/>
  <c r="C202" i="18"/>
  <c r="C203" i="18"/>
  <c r="C204" i="18"/>
  <c r="C205" i="18"/>
  <c r="C206" i="18"/>
  <c r="C207" i="18"/>
  <c r="C208" i="18"/>
  <c r="C209" i="18"/>
  <c r="C210" i="18"/>
  <c r="C211" i="18"/>
  <c r="C212" i="18"/>
  <c r="C213" i="18"/>
  <c r="C214" i="18"/>
  <c r="C215" i="18"/>
  <c r="C216" i="18"/>
  <c r="C217" i="18"/>
  <c r="C218" i="18"/>
  <c r="C219" i="18"/>
  <c r="C220" i="18"/>
  <c r="C221" i="18"/>
  <c r="C222" i="18"/>
  <c r="C223" i="18"/>
  <c r="C224" i="18"/>
  <c r="C225" i="18"/>
  <c r="C226" i="18"/>
  <c r="C227" i="18"/>
  <c r="C228" i="18"/>
  <c r="C229" i="18"/>
  <c r="C230" i="18"/>
  <c r="C231" i="18"/>
  <c r="C232" i="18"/>
  <c r="C233" i="18"/>
  <c r="C234" i="18"/>
  <c r="C235" i="18"/>
  <c r="C236" i="18"/>
  <c r="C237" i="18"/>
  <c r="C238" i="18"/>
  <c r="C239" i="18"/>
  <c r="C240" i="18"/>
  <c r="C241" i="18"/>
  <c r="C242" i="18"/>
  <c r="C243" i="18"/>
  <c r="C244" i="18"/>
  <c r="C245" i="18"/>
  <c r="C246" i="18"/>
  <c r="C247" i="18"/>
  <c r="C248" i="18"/>
  <c r="C249" i="18"/>
  <c r="C250" i="18"/>
  <c r="C251" i="18"/>
  <c r="C252" i="18"/>
  <c r="C253" i="18"/>
  <c r="C254" i="18"/>
  <c r="C255" i="18"/>
  <c r="C256" i="18"/>
  <c r="C257" i="18"/>
  <c r="C258" i="18"/>
  <c r="C259" i="18"/>
  <c r="C260" i="18"/>
  <c r="C261" i="18"/>
  <c r="C262" i="18"/>
  <c r="C263" i="18"/>
  <c r="C264" i="18"/>
  <c r="C265" i="18"/>
  <c r="C266" i="18"/>
  <c r="C267" i="18"/>
  <c r="C268" i="18"/>
  <c r="C269" i="18"/>
  <c r="C270" i="18"/>
  <c r="C271" i="18"/>
  <c r="C272" i="18"/>
  <c r="C273" i="18"/>
  <c r="C274" i="18"/>
  <c r="C275" i="18"/>
  <c r="C276" i="18"/>
  <c r="C277" i="18"/>
  <c r="C278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3" i="18"/>
  <c r="B24" i="18"/>
  <c r="B25" i="18"/>
  <c r="B26" i="18"/>
  <c r="B27" i="18"/>
  <c r="B28" i="18"/>
  <c r="B29" i="18"/>
  <c r="B30" i="18"/>
  <c r="B31" i="18"/>
  <c r="B32" i="18"/>
  <c r="B33" i="18"/>
  <c r="B34" i="18"/>
  <c r="B35" i="18"/>
  <c r="B36" i="18"/>
  <c r="B37" i="18"/>
  <c r="B38" i="18"/>
  <c r="B39" i="18"/>
  <c r="B40" i="18"/>
  <c r="B41" i="18"/>
  <c r="B42" i="18"/>
  <c r="B43" i="18"/>
  <c r="B44" i="18"/>
  <c r="B45" i="18"/>
  <c r="B46" i="18"/>
  <c r="B47" i="18"/>
  <c r="B48" i="18"/>
  <c r="B49" i="18"/>
  <c r="B50" i="18"/>
  <c r="B51" i="18"/>
  <c r="B52" i="18"/>
  <c r="B53" i="18"/>
  <c r="B54" i="18"/>
  <c r="B55" i="18"/>
  <c r="B56" i="18"/>
  <c r="B57" i="18"/>
  <c r="B58" i="18"/>
  <c r="B59" i="18"/>
  <c r="B60" i="18"/>
  <c r="B61" i="18"/>
  <c r="B62" i="18"/>
  <c r="B63" i="18"/>
  <c r="B64" i="18"/>
  <c r="B65" i="18"/>
  <c r="B66" i="18"/>
  <c r="B67" i="18"/>
  <c r="B68" i="18"/>
  <c r="B69" i="18"/>
  <c r="B70" i="18"/>
  <c r="B71" i="18"/>
  <c r="B72" i="18"/>
  <c r="B73" i="18"/>
  <c r="B74" i="18"/>
  <c r="B75" i="18"/>
  <c r="B76" i="18"/>
  <c r="B77" i="18"/>
  <c r="B78" i="18"/>
  <c r="B79" i="18"/>
  <c r="B80" i="18"/>
  <c r="B81" i="18"/>
  <c r="B82" i="18"/>
  <c r="B83" i="18"/>
  <c r="B84" i="18"/>
  <c r="B85" i="18"/>
  <c r="B86" i="18"/>
  <c r="B87" i="18"/>
  <c r="B88" i="18"/>
  <c r="B89" i="18"/>
  <c r="B90" i="18"/>
  <c r="B91" i="18"/>
  <c r="B92" i="18"/>
  <c r="B93" i="18"/>
  <c r="B94" i="18"/>
  <c r="B95" i="18"/>
  <c r="B96" i="18"/>
  <c r="B97" i="18"/>
  <c r="B98" i="18"/>
  <c r="B99" i="18"/>
  <c r="B100" i="18"/>
  <c r="B101" i="18"/>
  <c r="B102" i="18"/>
  <c r="B103" i="18"/>
  <c r="B104" i="18"/>
  <c r="B105" i="18"/>
  <c r="B106" i="18"/>
  <c r="B107" i="18"/>
  <c r="B108" i="18"/>
  <c r="B109" i="18"/>
  <c r="B110" i="18"/>
  <c r="B111" i="18"/>
  <c r="B112" i="18"/>
  <c r="B113" i="18"/>
  <c r="B114" i="18"/>
  <c r="B115" i="18"/>
  <c r="B116" i="18"/>
  <c r="B117" i="18"/>
  <c r="B118" i="18"/>
  <c r="B119" i="18"/>
  <c r="B120" i="18"/>
  <c r="B121" i="18"/>
  <c r="B122" i="18"/>
  <c r="B123" i="18"/>
  <c r="B124" i="18"/>
  <c r="B125" i="18"/>
  <c r="B126" i="18"/>
  <c r="B127" i="18"/>
  <c r="B128" i="18"/>
  <c r="B129" i="18"/>
  <c r="B130" i="18"/>
  <c r="B131" i="18"/>
  <c r="B132" i="18"/>
  <c r="B133" i="18"/>
  <c r="B134" i="18"/>
  <c r="B135" i="18"/>
  <c r="B136" i="18"/>
  <c r="B137" i="18"/>
  <c r="B138" i="18"/>
  <c r="B139" i="18"/>
  <c r="B140" i="18"/>
  <c r="B141" i="18"/>
  <c r="B142" i="18"/>
  <c r="B143" i="18"/>
  <c r="B144" i="18"/>
  <c r="B145" i="18"/>
  <c r="B146" i="18"/>
  <c r="B147" i="18"/>
  <c r="B148" i="18"/>
  <c r="B149" i="18"/>
  <c r="B150" i="18"/>
  <c r="B151" i="18"/>
  <c r="B152" i="18"/>
  <c r="B153" i="18"/>
  <c r="B154" i="18"/>
  <c r="B155" i="18"/>
  <c r="B156" i="18"/>
  <c r="B157" i="18"/>
  <c r="B158" i="18"/>
  <c r="B159" i="18"/>
  <c r="B160" i="18"/>
  <c r="B161" i="18"/>
  <c r="B162" i="18"/>
  <c r="B163" i="18"/>
  <c r="B164" i="18"/>
  <c r="B165" i="18"/>
  <c r="B166" i="18"/>
  <c r="B167" i="18"/>
  <c r="B168" i="18"/>
  <c r="B169" i="18"/>
  <c r="B170" i="18"/>
  <c r="B171" i="18"/>
  <c r="B172" i="18"/>
  <c r="B173" i="18"/>
  <c r="B174" i="18"/>
  <c r="B175" i="18"/>
  <c r="B176" i="18"/>
  <c r="B177" i="18"/>
  <c r="B178" i="18"/>
  <c r="B179" i="18"/>
  <c r="B180" i="18"/>
  <c r="B181" i="18"/>
  <c r="B182" i="18"/>
  <c r="B183" i="18"/>
  <c r="B184" i="18"/>
  <c r="B185" i="18"/>
  <c r="B186" i="18"/>
  <c r="B187" i="18"/>
  <c r="B188" i="18"/>
  <c r="B189" i="18"/>
  <c r="B190" i="18"/>
  <c r="B191" i="18"/>
  <c r="B192" i="18"/>
  <c r="B193" i="18"/>
  <c r="B194" i="18"/>
  <c r="B195" i="18"/>
  <c r="B196" i="18"/>
  <c r="B197" i="18"/>
  <c r="B198" i="18"/>
  <c r="B199" i="18"/>
  <c r="B200" i="18"/>
  <c r="B201" i="18"/>
  <c r="B202" i="18"/>
  <c r="B203" i="18"/>
  <c r="B204" i="18"/>
  <c r="B205" i="18"/>
  <c r="B206" i="18"/>
  <c r="B207" i="18"/>
  <c r="B208" i="18"/>
  <c r="B209" i="18"/>
  <c r="B210" i="18"/>
  <c r="B211" i="18"/>
  <c r="B212" i="18"/>
  <c r="B213" i="18"/>
  <c r="B214" i="18"/>
  <c r="B215" i="18"/>
  <c r="B216" i="18"/>
  <c r="B217" i="18"/>
  <c r="B218" i="18"/>
  <c r="B219" i="18"/>
  <c r="B220" i="18"/>
  <c r="B221" i="18"/>
  <c r="B222" i="18"/>
  <c r="B223" i="18"/>
  <c r="B224" i="18"/>
  <c r="B225" i="18"/>
  <c r="B226" i="18"/>
  <c r="B227" i="18"/>
  <c r="B228" i="18"/>
  <c r="B229" i="18"/>
  <c r="B230" i="18"/>
  <c r="B231" i="18"/>
  <c r="B232" i="18"/>
  <c r="B233" i="18"/>
  <c r="B234" i="18"/>
  <c r="B235" i="18"/>
  <c r="B236" i="18"/>
  <c r="B237" i="18"/>
  <c r="B238" i="18"/>
  <c r="B239" i="18"/>
  <c r="B240" i="18"/>
  <c r="B241" i="18"/>
  <c r="B242" i="18"/>
  <c r="B243" i="18"/>
  <c r="B244" i="18"/>
  <c r="B245" i="18"/>
  <c r="B246" i="18"/>
  <c r="B247" i="18"/>
  <c r="B248" i="18"/>
  <c r="B249" i="18"/>
  <c r="B250" i="18"/>
  <c r="B251" i="18"/>
  <c r="B252" i="18"/>
  <c r="B253" i="18"/>
  <c r="B254" i="18"/>
  <c r="B255" i="18"/>
  <c r="B256" i="18"/>
  <c r="B257" i="18"/>
  <c r="B258" i="18"/>
  <c r="B259" i="18"/>
  <c r="B260" i="18"/>
  <c r="B261" i="18"/>
  <c r="B262" i="18"/>
  <c r="B263" i="18"/>
  <c r="B264" i="18"/>
  <c r="B265" i="18"/>
  <c r="B266" i="18"/>
  <c r="B267" i="18"/>
  <c r="B268" i="18"/>
  <c r="B269" i="18"/>
  <c r="B270" i="18"/>
  <c r="B271" i="18"/>
  <c r="B272" i="18"/>
  <c r="B273" i="18"/>
  <c r="B274" i="18"/>
  <c r="B275" i="18"/>
  <c r="B276" i="18"/>
  <c r="B277" i="18"/>
  <c r="B278" i="18"/>
  <c r="B374" i="19"/>
  <c r="B375" i="19"/>
  <c r="B376" i="19"/>
  <c r="B377" i="19"/>
  <c r="B378" i="19"/>
  <c r="B379" i="19"/>
  <c r="B380" i="19"/>
  <c r="B381" i="19"/>
  <c r="B382" i="19"/>
  <c r="B383" i="19"/>
  <c r="B384" i="19"/>
  <c r="B385" i="19"/>
  <c r="C374" i="19"/>
  <c r="C375" i="19"/>
  <c r="C376" i="19"/>
  <c r="C377" i="19"/>
  <c r="C378" i="19"/>
  <c r="C379" i="19"/>
  <c r="C380" i="19"/>
  <c r="C381" i="19"/>
  <c r="C382" i="19"/>
  <c r="C383" i="19"/>
  <c r="C384" i="19"/>
  <c r="C385" i="19"/>
  <c r="D374" i="19"/>
  <c r="D375" i="19"/>
  <c r="D376" i="19"/>
  <c r="D377" i="19"/>
  <c r="D378" i="19"/>
  <c r="D379" i="19"/>
  <c r="D380" i="19"/>
  <c r="D381" i="19"/>
  <c r="D382" i="19"/>
  <c r="D383" i="19"/>
  <c r="D384" i="19"/>
  <c r="D385" i="19"/>
  <c r="E374" i="19"/>
  <c r="E375" i="19"/>
  <c r="E376" i="19"/>
  <c r="E377" i="19"/>
  <c r="E378" i="19"/>
  <c r="E379" i="19"/>
  <c r="E380" i="19"/>
  <c r="E381" i="19"/>
  <c r="E382" i="19"/>
  <c r="E383" i="19"/>
  <c r="E384" i="19"/>
  <c r="E385" i="19"/>
  <c r="F374" i="19"/>
  <c r="F375" i="19"/>
  <c r="F376" i="19"/>
  <c r="F377" i="19"/>
  <c r="F378" i="19"/>
  <c r="F379" i="19"/>
  <c r="F380" i="19"/>
  <c r="F381" i="19"/>
  <c r="F382" i="19"/>
  <c r="F383" i="19"/>
  <c r="F384" i="19"/>
  <c r="F385" i="19"/>
  <c r="G374" i="19"/>
  <c r="G375" i="19"/>
  <c r="G376" i="19"/>
  <c r="G377" i="19"/>
  <c r="G378" i="19"/>
  <c r="G379" i="19"/>
  <c r="G380" i="19"/>
  <c r="G381" i="19"/>
  <c r="G382" i="19"/>
  <c r="G383" i="19"/>
  <c r="G384" i="19"/>
  <c r="G385" i="19"/>
  <c r="H374" i="19"/>
  <c r="H375" i="19"/>
  <c r="H376" i="19"/>
  <c r="H377" i="19"/>
  <c r="H378" i="19"/>
  <c r="H379" i="19"/>
  <c r="H380" i="19"/>
  <c r="H381" i="19"/>
  <c r="H382" i="19"/>
  <c r="H383" i="19"/>
  <c r="H384" i="19"/>
  <c r="H385" i="19"/>
  <c r="I374" i="19"/>
  <c r="I375" i="19"/>
  <c r="I376" i="19"/>
  <c r="I377" i="19"/>
  <c r="I378" i="19"/>
  <c r="I379" i="19"/>
  <c r="I380" i="19"/>
  <c r="I381" i="19"/>
  <c r="I382" i="19"/>
  <c r="I383" i="19"/>
  <c r="I384" i="19"/>
  <c r="I385" i="19"/>
  <c r="J374" i="19"/>
  <c r="J375" i="19"/>
  <c r="J376" i="19"/>
  <c r="J377" i="19"/>
  <c r="J378" i="19"/>
  <c r="J379" i="19"/>
  <c r="J380" i="19"/>
  <c r="J381" i="19"/>
  <c r="J382" i="19"/>
  <c r="J383" i="19"/>
  <c r="J384" i="19"/>
  <c r="J385" i="19"/>
  <c r="K374" i="19"/>
  <c r="K375" i="19"/>
  <c r="K376" i="19"/>
  <c r="K377" i="19"/>
  <c r="K378" i="19"/>
  <c r="K379" i="19"/>
  <c r="K380" i="19"/>
  <c r="K381" i="19"/>
  <c r="K382" i="19"/>
  <c r="K383" i="19"/>
  <c r="K384" i="19"/>
  <c r="K385" i="19"/>
  <c r="M374" i="19"/>
  <c r="M375" i="19"/>
  <c r="M376" i="19"/>
  <c r="M377" i="19"/>
  <c r="M378" i="19"/>
  <c r="M379" i="19"/>
  <c r="M380" i="19"/>
  <c r="M381" i="19"/>
  <c r="M382" i="19"/>
  <c r="M383" i="19"/>
  <c r="M384" i="19"/>
  <c r="M385" i="19"/>
  <c r="O374" i="19"/>
  <c r="O375" i="19"/>
  <c r="O376" i="19"/>
  <c r="O377" i="19"/>
  <c r="O378" i="19"/>
  <c r="O379" i="19"/>
  <c r="O380" i="19"/>
  <c r="O381" i="19"/>
  <c r="O382" i="19"/>
  <c r="O383" i="19"/>
  <c r="O384" i="19"/>
  <c r="O385" i="19"/>
  <c r="P374" i="19"/>
  <c r="P375" i="19"/>
  <c r="P376" i="19"/>
  <c r="P377" i="19"/>
  <c r="P378" i="19"/>
  <c r="P379" i="19"/>
  <c r="P380" i="19"/>
  <c r="P381" i="19"/>
  <c r="P382" i="19"/>
  <c r="P383" i="19"/>
  <c r="P384" i="19"/>
  <c r="P385" i="19"/>
  <c r="AF374" i="19"/>
  <c r="AF375" i="19"/>
  <c r="AF376" i="19"/>
  <c r="AF377" i="19"/>
  <c r="AF378" i="19"/>
  <c r="AF379" i="19"/>
  <c r="AF380" i="19"/>
  <c r="AF381" i="19"/>
  <c r="AF382" i="19"/>
  <c r="AF383" i="19"/>
  <c r="AF384" i="19"/>
  <c r="AF385" i="19"/>
  <c r="AK374" i="19"/>
  <c r="AK375" i="19"/>
  <c r="AK376" i="19"/>
  <c r="AK377" i="19"/>
  <c r="AK378" i="19"/>
  <c r="AK379" i="19"/>
  <c r="AK380" i="19"/>
  <c r="AK381" i="19"/>
  <c r="AK382" i="19"/>
  <c r="AK383" i="19"/>
  <c r="AK384" i="19"/>
  <c r="AK385" i="19"/>
  <c r="AP374" i="19"/>
  <c r="AP375" i="19"/>
  <c r="AP376" i="19"/>
  <c r="AP377" i="19"/>
  <c r="AP378" i="19"/>
  <c r="AP379" i="19"/>
  <c r="AP380" i="19"/>
  <c r="AP381" i="19"/>
  <c r="AP382" i="19"/>
  <c r="AP383" i="19"/>
  <c r="AP384" i="19"/>
  <c r="AP385" i="19"/>
  <c r="C169" i="19" l="1"/>
  <c r="M6" i="19" l="1"/>
  <c r="M7" i="19"/>
  <c r="M8" i="19"/>
  <c r="M9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M44" i="19"/>
  <c r="M45" i="19"/>
  <c r="M46" i="19"/>
  <c r="M47" i="19"/>
  <c r="M48" i="19"/>
  <c r="M49" i="19"/>
  <c r="M50" i="19"/>
  <c r="M51" i="19"/>
  <c r="M52" i="19"/>
  <c r="M53" i="19"/>
  <c r="M54" i="19"/>
  <c r="M55" i="19"/>
  <c r="M56" i="19"/>
  <c r="M57" i="19"/>
  <c r="M58" i="19"/>
  <c r="M59" i="19"/>
  <c r="M60" i="19"/>
  <c r="M61" i="19"/>
  <c r="M62" i="19"/>
  <c r="M63" i="19"/>
  <c r="M64" i="19"/>
  <c r="M65" i="19"/>
  <c r="M66" i="19"/>
  <c r="M67" i="19"/>
  <c r="M68" i="19"/>
  <c r="M69" i="19"/>
  <c r="M70" i="19"/>
  <c r="M71" i="19"/>
  <c r="M72" i="19"/>
  <c r="M73" i="19"/>
  <c r="M74" i="19"/>
  <c r="M75" i="19"/>
  <c r="M76" i="19"/>
  <c r="M77" i="19"/>
  <c r="M78" i="19"/>
  <c r="M79" i="19"/>
  <c r="M80" i="19"/>
  <c r="M81" i="19"/>
  <c r="M82" i="19"/>
  <c r="M83" i="19"/>
  <c r="M84" i="19"/>
  <c r="M85" i="19"/>
  <c r="M86" i="19"/>
  <c r="M87" i="19"/>
  <c r="M88" i="19"/>
  <c r="M89" i="19"/>
  <c r="M90" i="19"/>
  <c r="M91" i="19"/>
  <c r="M92" i="19"/>
  <c r="M93" i="19"/>
  <c r="M94" i="19"/>
  <c r="M95" i="19"/>
  <c r="M96" i="19"/>
  <c r="M97" i="19"/>
  <c r="M98" i="19"/>
  <c r="M99" i="19"/>
  <c r="M100" i="19"/>
  <c r="M101" i="19"/>
  <c r="M102" i="19"/>
  <c r="M103" i="19"/>
  <c r="M104" i="19"/>
  <c r="M105" i="19"/>
  <c r="M106" i="19"/>
  <c r="M107" i="19"/>
  <c r="M108" i="19"/>
  <c r="M109" i="19"/>
  <c r="M110" i="19"/>
  <c r="M111" i="19"/>
  <c r="M112" i="19"/>
  <c r="M113" i="19"/>
  <c r="M114" i="19"/>
  <c r="M115" i="19"/>
  <c r="M116" i="19"/>
  <c r="M117" i="19"/>
  <c r="M118" i="19"/>
  <c r="M119" i="19"/>
  <c r="M120" i="19"/>
  <c r="M121" i="19"/>
  <c r="M122" i="19"/>
  <c r="M123" i="19"/>
  <c r="M124" i="19"/>
  <c r="M125" i="19"/>
  <c r="M126" i="19"/>
  <c r="M127" i="19"/>
  <c r="M128" i="19"/>
  <c r="M129" i="19"/>
  <c r="M130" i="19"/>
  <c r="M131" i="19"/>
  <c r="M132" i="19"/>
  <c r="M133" i="19"/>
  <c r="M134" i="19"/>
  <c r="M135" i="19"/>
  <c r="M136" i="19"/>
  <c r="M137" i="19"/>
  <c r="M138" i="19"/>
  <c r="M139" i="19"/>
  <c r="M140" i="19"/>
  <c r="M141" i="19"/>
  <c r="M142" i="19"/>
  <c r="M143" i="19"/>
  <c r="M144" i="19"/>
  <c r="M145" i="19"/>
  <c r="M146" i="19"/>
  <c r="M147" i="19"/>
  <c r="M148" i="19"/>
  <c r="M149" i="19"/>
  <c r="M150" i="19"/>
  <c r="M151" i="19"/>
  <c r="M152" i="19"/>
  <c r="M153" i="19"/>
  <c r="M154" i="19"/>
  <c r="M155" i="19"/>
  <c r="M156" i="19"/>
  <c r="M157" i="19"/>
  <c r="M158" i="19"/>
  <c r="M159" i="19"/>
  <c r="M160" i="19"/>
  <c r="M161" i="19"/>
  <c r="M162" i="19"/>
  <c r="M163" i="19"/>
  <c r="M164" i="19"/>
  <c r="M165" i="19"/>
  <c r="M166" i="19"/>
  <c r="M167" i="19"/>
  <c r="M168" i="19"/>
  <c r="M169" i="19"/>
  <c r="M170" i="19"/>
  <c r="M171" i="19"/>
  <c r="M172" i="19"/>
  <c r="M173" i="19"/>
  <c r="M174" i="19"/>
  <c r="M175" i="19"/>
  <c r="M176" i="19"/>
  <c r="M177" i="19"/>
  <c r="M178" i="19"/>
  <c r="M179" i="19"/>
  <c r="M180" i="19"/>
  <c r="M181" i="19"/>
  <c r="M182" i="19"/>
  <c r="M183" i="19"/>
  <c r="M184" i="19"/>
  <c r="M185" i="19"/>
  <c r="M186" i="19"/>
  <c r="M187" i="19"/>
  <c r="M188" i="19"/>
  <c r="M189" i="19"/>
  <c r="M190" i="19"/>
  <c r="M191" i="19"/>
  <c r="M192" i="19"/>
  <c r="M193" i="19"/>
  <c r="M194" i="19"/>
  <c r="M195" i="19"/>
  <c r="M196" i="19"/>
  <c r="M197" i="19"/>
  <c r="M198" i="19"/>
  <c r="M199" i="19"/>
  <c r="M200" i="19"/>
  <c r="M201" i="19"/>
  <c r="M202" i="19"/>
  <c r="M203" i="19"/>
  <c r="M204" i="19"/>
  <c r="M205" i="19"/>
  <c r="M206" i="19"/>
  <c r="M207" i="19"/>
  <c r="M208" i="19"/>
  <c r="M209" i="19"/>
  <c r="M210" i="19"/>
  <c r="M211" i="19"/>
  <c r="M212" i="19"/>
  <c r="M213" i="19"/>
  <c r="M214" i="19"/>
  <c r="M215" i="19"/>
  <c r="M216" i="19"/>
  <c r="M217" i="19"/>
  <c r="M218" i="19"/>
  <c r="M219" i="19"/>
  <c r="M220" i="19"/>
  <c r="M221" i="19"/>
  <c r="M222" i="19"/>
  <c r="M223" i="19"/>
  <c r="M224" i="19"/>
  <c r="M225" i="19"/>
  <c r="M226" i="19"/>
  <c r="M227" i="19"/>
  <c r="M228" i="19"/>
  <c r="M229" i="19"/>
  <c r="M230" i="19"/>
  <c r="M231" i="19"/>
  <c r="M232" i="19"/>
  <c r="M233" i="19"/>
  <c r="M234" i="19"/>
  <c r="M235" i="19"/>
  <c r="M236" i="19"/>
  <c r="M237" i="19"/>
  <c r="M238" i="19"/>
  <c r="M239" i="19"/>
  <c r="M240" i="19"/>
  <c r="M241" i="19"/>
  <c r="M242" i="19"/>
  <c r="M243" i="19"/>
  <c r="M244" i="19"/>
  <c r="M245" i="19"/>
  <c r="M246" i="19"/>
  <c r="M247" i="19"/>
  <c r="M248" i="19"/>
  <c r="M249" i="19"/>
  <c r="M250" i="19"/>
  <c r="M251" i="19"/>
  <c r="M252" i="19"/>
  <c r="M253" i="19"/>
  <c r="M254" i="19"/>
  <c r="M255" i="19"/>
  <c r="M256" i="19"/>
  <c r="M257" i="19"/>
  <c r="M258" i="19"/>
  <c r="M259" i="19"/>
  <c r="M260" i="19"/>
  <c r="M261" i="19"/>
  <c r="M262" i="19"/>
  <c r="M263" i="19"/>
  <c r="M264" i="19"/>
  <c r="M265" i="19"/>
  <c r="M266" i="19"/>
  <c r="M267" i="19"/>
  <c r="M268" i="19"/>
  <c r="M269" i="19"/>
  <c r="M270" i="19"/>
  <c r="M271" i="19"/>
  <c r="M272" i="19"/>
  <c r="M273" i="19"/>
  <c r="M274" i="19"/>
  <c r="M275" i="19"/>
  <c r="M276" i="19"/>
  <c r="M277" i="19"/>
  <c r="M278" i="19"/>
  <c r="M279" i="19"/>
  <c r="M280" i="19"/>
  <c r="M281" i="19"/>
  <c r="M282" i="19"/>
  <c r="M283" i="19"/>
  <c r="M284" i="19"/>
  <c r="M285" i="19"/>
  <c r="M286" i="19"/>
  <c r="M287" i="19"/>
  <c r="M288" i="19"/>
  <c r="M289" i="19"/>
  <c r="M290" i="19"/>
  <c r="M291" i="19"/>
  <c r="M292" i="19"/>
  <c r="M293" i="19"/>
  <c r="M294" i="19"/>
  <c r="M295" i="19"/>
  <c r="M296" i="19"/>
  <c r="M297" i="19"/>
  <c r="M298" i="19"/>
  <c r="M299" i="19"/>
  <c r="M300" i="19"/>
  <c r="M301" i="19"/>
  <c r="M302" i="19"/>
  <c r="M303" i="19"/>
  <c r="M304" i="19"/>
  <c r="M305" i="19"/>
  <c r="M306" i="19"/>
  <c r="M307" i="19"/>
  <c r="M308" i="19"/>
  <c r="M309" i="19"/>
  <c r="M310" i="19"/>
  <c r="M311" i="19"/>
  <c r="M312" i="19"/>
  <c r="M313" i="19"/>
  <c r="M314" i="19"/>
  <c r="M315" i="19"/>
  <c r="M316" i="19"/>
  <c r="M317" i="19"/>
  <c r="M318" i="19"/>
  <c r="M319" i="19"/>
  <c r="M320" i="19"/>
  <c r="M321" i="19"/>
  <c r="M322" i="19"/>
  <c r="M323" i="19"/>
  <c r="M324" i="19"/>
  <c r="M325" i="19"/>
  <c r="M326" i="19"/>
  <c r="M327" i="19"/>
  <c r="M328" i="19"/>
  <c r="M329" i="19"/>
  <c r="M330" i="19"/>
  <c r="M331" i="19"/>
  <c r="M332" i="19"/>
  <c r="M333" i="19"/>
  <c r="M334" i="19"/>
  <c r="M335" i="19"/>
  <c r="M336" i="19"/>
  <c r="M337" i="19"/>
  <c r="M338" i="19"/>
  <c r="M339" i="19"/>
  <c r="M340" i="19"/>
  <c r="M341" i="19"/>
  <c r="M342" i="19"/>
  <c r="M343" i="19"/>
  <c r="M344" i="19"/>
  <c r="M345" i="19"/>
  <c r="M346" i="19"/>
  <c r="M347" i="19"/>
  <c r="M348" i="19"/>
  <c r="M349" i="19"/>
  <c r="M350" i="19"/>
  <c r="M351" i="19"/>
  <c r="M352" i="19"/>
  <c r="M353" i="19"/>
  <c r="M354" i="19"/>
  <c r="M355" i="19"/>
  <c r="M356" i="19"/>
  <c r="M357" i="19"/>
  <c r="M358" i="19"/>
  <c r="M359" i="19"/>
  <c r="M360" i="19"/>
  <c r="M361" i="19"/>
  <c r="M362" i="19"/>
  <c r="M363" i="19"/>
  <c r="M364" i="19"/>
  <c r="M365" i="19"/>
  <c r="M366" i="19"/>
  <c r="M367" i="19"/>
  <c r="M368" i="19"/>
  <c r="M369" i="19"/>
  <c r="M370" i="19"/>
  <c r="M371" i="19"/>
  <c r="M372" i="19"/>
  <c r="M373" i="19"/>
  <c r="K6" i="19"/>
  <c r="K7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K76" i="19"/>
  <c r="K77" i="19"/>
  <c r="K78" i="19"/>
  <c r="K79" i="19"/>
  <c r="K80" i="19"/>
  <c r="K81" i="19"/>
  <c r="K82" i="19"/>
  <c r="K83" i="19"/>
  <c r="K84" i="19"/>
  <c r="K85" i="19"/>
  <c r="K86" i="19"/>
  <c r="K87" i="19"/>
  <c r="K88" i="19"/>
  <c r="K89" i="19"/>
  <c r="K90" i="19"/>
  <c r="K91" i="19"/>
  <c r="K9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111" i="19"/>
  <c r="K112" i="19"/>
  <c r="K113" i="19"/>
  <c r="K114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K127" i="19"/>
  <c r="K128" i="19"/>
  <c r="K129" i="19"/>
  <c r="K130" i="19"/>
  <c r="K131" i="19"/>
  <c r="K132" i="19"/>
  <c r="K133" i="19"/>
  <c r="K134" i="19"/>
  <c r="K135" i="19"/>
  <c r="K136" i="19"/>
  <c r="K137" i="19"/>
  <c r="K138" i="19"/>
  <c r="K139" i="19"/>
  <c r="K140" i="19"/>
  <c r="K141" i="19"/>
  <c r="K142" i="19"/>
  <c r="K143" i="19"/>
  <c r="K144" i="19"/>
  <c r="K145" i="19"/>
  <c r="K146" i="19"/>
  <c r="K147" i="19"/>
  <c r="K148" i="19"/>
  <c r="K149" i="19"/>
  <c r="K150" i="19"/>
  <c r="K151" i="19"/>
  <c r="K152" i="19"/>
  <c r="K153" i="19"/>
  <c r="K154" i="19"/>
  <c r="K155" i="19"/>
  <c r="K156" i="19"/>
  <c r="K157" i="19"/>
  <c r="K158" i="19"/>
  <c r="K159" i="19"/>
  <c r="K160" i="19"/>
  <c r="K161" i="19"/>
  <c r="K162" i="19"/>
  <c r="K163" i="19"/>
  <c r="K164" i="19"/>
  <c r="K165" i="19"/>
  <c r="K166" i="19"/>
  <c r="K167" i="19"/>
  <c r="K168" i="19"/>
  <c r="K169" i="19"/>
  <c r="K170" i="19"/>
  <c r="K171" i="19"/>
  <c r="K172" i="19"/>
  <c r="K173" i="19"/>
  <c r="K174" i="19"/>
  <c r="K175" i="19"/>
  <c r="K176" i="19"/>
  <c r="K177" i="19"/>
  <c r="K178" i="19"/>
  <c r="K179" i="19"/>
  <c r="K180" i="19"/>
  <c r="K181" i="19"/>
  <c r="K182" i="19"/>
  <c r="K183" i="19"/>
  <c r="K184" i="19"/>
  <c r="K185" i="19"/>
  <c r="K186" i="19"/>
  <c r="K187" i="19"/>
  <c r="K188" i="19"/>
  <c r="K189" i="19"/>
  <c r="K190" i="19"/>
  <c r="K191" i="19"/>
  <c r="K192" i="19"/>
  <c r="K193" i="19"/>
  <c r="K194" i="19"/>
  <c r="K195" i="19"/>
  <c r="K196" i="19"/>
  <c r="K197" i="19"/>
  <c r="K198" i="19"/>
  <c r="K199" i="19"/>
  <c r="K200" i="19"/>
  <c r="K201" i="19"/>
  <c r="K202" i="19"/>
  <c r="K203" i="19"/>
  <c r="K204" i="19"/>
  <c r="K205" i="19"/>
  <c r="K206" i="19"/>
  <c r="K207" i="19"/>
  <c r="K208" i="19"/>
  <c r="K209" i="19"/>
  <c r="K210" i="19"/>
  <c r="K211" i="19"/>
  <c r="K212" i="19"/>
  <c r="K213" i="19"/>
  <c r="K214" i="19"/>
  <c r="K215" i="19"/>
  <c r="K216" i="19"/>
  <c r="K217" i="19"/>
  <c r="K218" i="19"/>
  <c r="K219" i="19"/>
  <c r="K220" i="19"/>
  <c r="K221" i="19"/>
  <c r="K222" i="19"/>
  <c r="K223" i="19"/>
  <c r="K224" i="19"/>
  <c r="K225" i="19"/>
  <c r="K226" i="19"/>
  <c r="K227" i="19"/>
  <c r="K228" i="19"/>
  <c r="K229" i="19"/>
  <c r="K230" i="19"/>
  <c r="K231" i="19"/>
  <c r="K232" i="19"/>
  <c r="K233" i="19"/>
  <c r="K234" i="19"/>
  <c r="K235" i="19"/>
  <c r="K236" i="19"/>
  <c r="K237" i="19"/>
  <c r="K238" i="19"/>
  <c r="K239" i="19"/>
  <c r="K240" i="19"/>
  <c r="K241" i="19"/>
  <c r="K242" i="19"/>
  <c r="K243" i="19"/>
  <c r="K244" i="19"/>
  <c r="K245" i="19"/>
  <c r="K246" i="19"/>
  <c r="K247" i="19"/>
  <c r="K248" i="19"/>
  <c r="K249" i="19"/>
  <c r="K250" i="19"/>
  <c r="K251" i="19"/>
  <c r="K252" i="19"/>
  <c r="K253" i="19"/>
  <c r="K254" i="19"/>
  <c r="K255" i="19"/>
  <c r="K256" i="19"/>
  <c r="K257" i="19"/>
  <c r="K258" i="19"/>
  <c r="K259" i="19"/>
  <c r="K260" i="19"/>
  <c r="K261" i="19"/>
  <c r="K262" i="19"/>
  <c r="K263" i="19"/>
  <c r="K264" i="19"/>
  <c r="K265" i="19"/>
  <c r="K266" i="19"/>
  <c r="K267" i="19"/>
  <c r="K268" i="19"/>
  <c r="K269" i="19"/>
  <c r="K270" i="19"/>
  <c r="K271" i="19"/>
  <c r="K272" i="19"/>
  <c r="K273" i="19"/>
  <c r="K274" i="19"/>
  <c r="K275" i="19"/>
  <c r="K276" i="19"/>
  <c r="K277" i="19"/>
  <c r="K278" i="19"/>
  <c r="K279" i="19"/>
  <c r="K280" i="19"/>
  <c r="K281" i="19"/>
  <c r="K282" i="19"/>
  <c r="K283" i="19"/>
  <c r="K284" i="19"/>
  <c r="K285" i="19"/>
  <c r="K286" i="19"/>
  <c r="K287" i="19"/>
  <c r="K288" i="19"/>
  <c r="K289" i="19"/>
  <c r="K290" i="19"/>
  <c r="K291" i="19"/>
  <c r="K292" i="19"/>
  <c r="K293" i="19"/>
  <c r="K294" i="19"/>
  <c r="K295" i="19"/>
  <c r="K296" i="19"/>
  <c r="K297" i="19"/>
  <c r="K298" i="19"/>
  <c r="K299" i="19"/>
  <c r="K300" i="19"/>
  <c r="K301" i="19"/>
  <c r="K302" i="19"/>
  <c r="K303" i="19"/>
  <c r="K304" i="19"/>
  <c r="K305" i="19"/>
  <c r="K306" i="19"/>
  <c r="K307" i="19"/>
  <c r="K308" i="19"/>
  <c r="K309" i="19"/>
  <c r="K310" i="19"/>
  <c r="K311" i="19"/>
  <c r="K312" i="19"/>
  <c r="K313" i="19"/>
  <c r="K314" i="19"/>
  <c r="K315" i="19"/>
  <c r="K316" i="19"/>
  <c r="K317" i="19"/>
  <c r="K318" i="19"/>
  <c r="K319" i="19"/>
  <c r="K320" i="19"/>
  <c r="K321" i="19"/>
  <c r="K322" i="19"/>
  <c r="K323" i="19"/>
  <c r="K324" i="19"/>
  <c r="K325" i="19"/>
  <c r="K326" i="19"/>
  <c r="K327" i="19"/>
  <c r="K328" i="19"/>
  <c r="K329" i="19"/>
  <c r="K330" i="19"/>
  <c r="K331" i="19"/>
  <c r="K332" i="19"/>
  <c r="K333" i="19"/>
  <c r="K334" i="19"/>
  <c r="K335" i="19"/>
  <c r="K336" i="19"/>
  <c r="K337" i="19"/>
  <c r="K338" i="19"/>
  <c r="K339" i="19"/>
  <c r="K340" i="19"/>
  <c r="K341" i="19"/>
  <c r="K342" i="19"/>
  <c r="K343" i="19"/>
  <c r="K344" i="19"/>
  <c r="K345" i="19"/>
  <c r="K346" i="19"/>
  <c r="K347" i="19"/>
  <c r="K348" i="19"/>
  <c r="K349" i="19"/>
  <c r="K350" i="19"/>
  <c r="K351" i="19"/>
  <c r="K352" i="19"/>
  <c r="K353" i="19"/>
  <c r="K354" i="19"/>
  <c r="K355" i="19"/>
  <c r="K356" i="19"/>
  <c r="K357" i="19"/>
  <c r="K358" i="19"/>
  <c r="K359" i="19"/>
  <c r="K360" i="19"/>
  <c r="K361" i="19"/>
  <c r="K362" i="19"/>
  <c r="K363" i="19"/>
  <c r="K364" i="19"/>
  <c r="K365" i="19"/>
  <c r="K366" i="19"/>
  <c r="K367" i="19"/>
  <c r="K368" i="19"/>
  <c r="K369" i="19"/>
  <c r="K370" i="19"/>
  <c r="K371" i="19"/>
  <c r="K372" i="19"/>
  <c r="K373" i="19"/>
  <c r="J6" i="19"/>
  <c r="J7" i="19"/>
  <c r="J8" i="19"/>
  <c r="J9" i="19"/>
  <c r="J10" i="19"/>
  <c r="J11" i="19"/>
  <c r="J12" i="19"/>
  <c r="J13" i="19"/>
  <c r="J14" i="19"/>
  <c r="J15" i="19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69" i="19"/>
  <c r="J70" i="19"/>
  <c r="J71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J91" i="19"/>
  <c r="J92" i="19"/>
  <c r="J93" i="19"/>
  <c r="J94" i="19"/>
  <c r="J95" i="19"/>
  <c r="J96" i="19"/>
  <c r="J97" i="19"/>
  <c r="J98" i="19"/>
  <c r="J99" i="19"/>
  <c r="J100" i="19"/>
  <c r="J101" i="19"/>
  <c r="J102" i="19"/>
  <c r="J103" i="19"/>
  <c r="J104" i="19"/>
  <c r="J105" i="19"/>
  <c r="J106" i="19"/>
  <c r="J107" i="19"/>
  <c r="J108" i="19"/>
  <c r="J109" i="19"/>
  <c r="J110" i="19"/>
  <c r="J111" i="19"/>
  <c r="J112" i="19"/>
  <c r="J113" i="19"/>
  <c r="J114" i="19"/>
  <c r="J115" i="19"/>
  <c r="J116" i="19"/>
  <c r="J117" i="19"/>
  <c r="J118" i="19"/>
  <c r="J119" i="19"/>
  <c r="J120" i="19"/>
  <c r="J121" i="19"/>
  <c r="J122" i="19"/>
  <c r="J123" i="19"/>
  <c r="J124" i="19"/>
  <c r="J125" i="19"/>
  <c r="J126" i="19"/>
  <c r="J127" i="19"/>
  <c r="J128" i="19"/>
  <c r="J129" i="19"/>
  <c r="J130" i="19"/>
  <c r="J131" i="19"/>
  <c r="J132" i="19"/>
  <c r="J133" i="19"/>
  <c r="J134" i="19"/>
  <c r="J135" i="19"/>
  <c r="J136" i="19"/>
  <c r="J137" i="19"/>
  <c r="J138" i="19"/>
  <c r="J139" i="19"/>
  <c r="J140" i="19"/>
  <c r="J141" i="19"/>
  <c r="J142" i="19"/>
  <c r="J143" i="19"/>
  <c r="J144" i="19"/>
  <c r="J145" i="19"/>
  <c r="J146" i="19"/>
  <c r="J147" i="19"/>
  <c r="J148" i="19"/>
  <c r="J149" i="19"/>
  <c r="J150" i="19"/>
  <c r="J151" i="19"/>
  <c r="J152" i="19"/>
  <c r="J153" i="19"/>
  <c r="J154" i="19"/>
  <c r="J155" i="19"/>
  <c r="J156" i="19"/>
  <c r="J157" i="19"/>
  <c r="J158" i="19"/>
  <c r="J159" i="19"/>
  <c r="J160" i="19"/>
  <c r="J161" i="19"/>
  <c r="J162" i="19"/>
  <c r="J163" i="19"/>
  <c r="J164" i="19"/>
  <c r="J165" i="19"/>
  <c r="J166" i="19"/>
  <c r="J167" i="19"/>
  <c r="J168" i="19"/>
  <c r="J169" i="19"/>
  <c r="J170" i="19"/>
  <c r="J171" i="19"/>
  <c r="J172" i="19"/>
  <c r="J173" i="19"/>
  <c r="J174" i="19"/>
  <c r="J175" i="19"/>
  <c r="J176" i="19"/>
  <c r="J177" i="19"/>
  <c r="J178" i="19"/>
  <c r="J179" i="19"/>
  <c r="J180" i="19"/>
  <c r="J181" i="19"/>
  <c r="J182" i="19"/>
  <c r="J183" i="19"/>
  <c r="J184" i="19"/>
  <c r="J185" i="19"/>
  <c r="J186" i="19"/>
  <c r="J187" i="19"/>
  <c r="J188" i="19"/>
  <c r="J189" i="19"/>
  <c r="J190" i="19"/>
  <c r="J191" i="19"/>
  <c r="J192" i="19"/>
  <c r="J193" i="19"/>
  <c r="J194" i="19"/>
  <c r="J195" i="19"/>
  <c r="J196" i="19"/>
  <c r="J197" i="19"/>
  <c r="J198" i="19"/>
  <c r="J199" i="19"/>
  <c r="J200" i="19"/>
  <c r="J201" i="19"/>
  <c r="J202" i="19"/>
  <c r="J203" i="19"/>
  <c r="J204" i="19"/>
  <c r="J205" i="19"/>
  <c r="J206" i="19"/>
  <c r="J207" i="19"/>
  <c r="J208" i="19"/>
  <c r="J209" i="19"/>
  <c r="J210" i="19"/>
  <c r="J211" i="19"/>
  <c r="J212" i="19"/>
  <c r="J213" i="19"/>
  <c r="J214" i="19"/>
  <c r="J215" i="19"/>
  <c r="J216" i="19"/>
  <c r="J217" i="19"/>
  <c r="J218" i="19"/>
  <c r="J219" i="19"/>
  <c r="J220" i="19"/>
  <c r="J221" i="19"/>
  <c r="J222" i="19"/>
  <c r="J223" i="19"/>
  <c r="J224" i="19"/>
  <c r="J225" i="19"/>
  <c r="J226" i="19"/>
  <c r="J227" i="19"/>
  <c r="J228" i="19"/>
  <c r="J229" i="19"/>
  <c r="J230" i="19"/>
  <c r="J231" i="19"/>
  <c r="J232" i="19"/>
  <c r="J233" i="19"/>
  <c r="J234" i="19"/>
  <c r="J235" i="19"/>
  <c r="J236" i="19"/>
  <c r="J237" i="19"/>
  <c r="J238" i="19"/>
  <c r="J239" i="19"/>
  <c r="J240" i="19"/>
  <c r="J241" i="19"/>
  <c r="J242" i="19"/>
  <c r="J243" i="19"/>
  <c r="J244" i="19"/>
  <c r="J245" i="19"/>
  <c r="J246" i="19"/>
  <c r="J247" i="19"/>
  <c r="J248" i="19"/>
  <c r="J249" i="19"/>
  <c r="J250" i="19"/>
  <c r="J251" i="19"/>
  <c r="J252" i="19"/>
  <c r="J253" i="19"/>
  <c r="J254" i="19"/>
  <c r="J255" i="19"/>
  <c r="J256" i="19"/>
  <c r="J257" i="19"/>
  <c r="J258" i="19"/>
  <c r="J259" i="19"/>
  <c r="J260" i="19"/>
  <c r="J261" i="19"/>
  <c r="J262" i="19"/>
  <c r="J263" i="19"/>
  <c r="J264" i="19"/>
  <c r="J265" i="19"/>
  <c r="J266" i="19"/>
  <c r="J267" i="19"/>
  <c r="J268" i="19"/>
  <c r="J269" i="19"/>
  <c r="J270" i="19"/>
  <c r="J271" i="19"/>
  <c r="J272" i="19"/>
  <c r="J273" i="19"/>
  <c r="J274" i="19"/>
  <c r="J275" i="19"/>
  <c r="J276" i="19"/>
  <c r="J277" i="19"/>
  <c r="J278" i="19"/>
  <c r="J279" i="19"/>
  <c r="J280" i="19"/>
  <c r="J281" i="19"/>
  <c r="J282" i="19"/>
  <c r="J283" i="19"/>
  <c r="J284" i="19"/>
  <c r="J285" i="19"/>
  <c r="J286" i="19"/>
  <c r="J287" i="19"/>
  <c r="J288" i="19"/>
  <c r="J289" i="19"/>
  <c r="J290" i="19"/>
  <c r="J291" i="19"/>
  <c r="J292" i="19"/>
  <c r="J293" i="19"/>
  <c r="J294" i="19"/>
  <c r="J295" i="19"/>
  <c r="J296" i="19"/>
  <c r="J297" i="19"/>
  <c r="J298" i="19"/>
  <c r="J299" i="19"/>
  <c r="J300" i="19"/>
  <c r="J301" i="19"/>
  <c r="J302" i="19"/>
  <c r="J303" i="19"/>
  <c r="J304" i="19"/>
  <c r="J305" i="19"/>
  <c r="J306" i="19"/>
  <c r="J307" i="19"/>
  <c r="J308" i="19"/>
  <c r="J309" i="19"/>
  <c r="J310" i="19"/>
  <c r="J311" i="19"/>
  <c r="J312" i="19"/>
  <c r="J313" i="19"/>
  <c r="J314" i="19"/>
  <c r="J315" i="19"/>
  <c r="J316" i="19"/>
  <c r="J317" i="19"/>
  <c r="J318" i="19"/>
  <c r="J319" i="19"/>
  <c r="J320" i="19"/>
  <c r="J321" i="19"/>
  <c r="J322" i="19"/>
  <c r="J323" i="19"/>
  <c r="J324" i="19"/>
  <c r="J325" i="19"/>
  <c r="J326" i="19"/>
  <c r="J327" i="19"/>
  <c r="J328" i="19"/>
  <c r="J329" i="19"/>
  <c r="J330" i="19"/>
  <c r="J331" i="19"/>
  <c r="J332" i="19"/>
  <c r="J333" i="19"/>
  <c r="J334" i="19"/>
  <c r="J335" i="19"/>
  <c r="J336" i="19"/>
  <c r="J337" i="19"/>
  <c r="J338" i="19"/>
  <c r="J339" i="19"/>
  <c r="J340" i="19"/>
  <c r="J341" i="19"/>
  <c r="J342" i="19"/>
  <c r="J343" i="19"/>
  <c r="J344" i="19"/>
  <c r="J345" i="19"/>
  <c r="J346" i="19"/>
  <c r="J347" i="19"/>
  <c r="J348" i="19"/>
  <c r="J349" i="19"/>
  <c r="J350" i="19"/>
  <c r="J351" i="19"/>
  <c r="J352" i="19"/>
  <c r="J353" i="19"/>
  <c r="J354" i="19"/>
  <c r="J355" i="19"/>
  <c r="J356" i="19"/>
  <c r="J357" i="19"/>
  <c r="J358" i="19"/>
  <c r="J359" i="19"/>
  <c r="J360" i="19"/>
  <c r="J361" i="19"/>
  <c r="J362" i="19"/>
  <c r="J363" i="19"/>
  <c r="J364" i="19"/>
  <c r="J365" i="19"/>
  <c r="J366" i="19"/>
  <c r="J367" i="19"/>
  <c r="J368" i="19"/>
  <c r="J369" i="19"/>
  <c r="J370" i="19"/>
  <c r="J371" i="19"/>
  <c r="J372" i="19"/>
  <c r="J373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6" i="19"/>
  <c r="I147" i="19"/>
  <c r="I148" i="19"/>
  <c r="I149" i="19"/>
  <c r="I150" i="19"/>
  <c r="I151" i="19"/>
  <c r="I152" i="19"/>
  <c r="I153" i="19"/>
  <c r="I154" i="19"/>
  <c r="I155" i="19"/>
  <c r="I156" i="19"/>
  <c r="I157" i="19"/>
  <c r="I158" i="19"/>
  <c r="I159" i="19"/>
  <c r="I160" i="19"/>
  <c r="I161" i="19"/>
  <c r="I162" i="19"/>
  <c r="I163" i="19"/>
  <c r="I164" i="19"/>
  <c r="I165" i="19"/>
  <c r="I166" i="19"/>
  <c r="I167" i="19"/>
  <c r="I168" i="19"/>
  <c r="I169" i="19"/>
  <c r="I170" i="19"/>
  <c r="I171" i="19"/>
  <c r="I172" i="19"/>
  <c r="I173" i="19"/>
  <c r="I174" i="19"/>
  <c r="I175" i="19"/>
  <c r="I176" i="19"/>
  <c r="I177" i="19"/>
  <c r="I178" i="19"/>
  <c r="I179" i="19"/>
  <c r="I180" i="19"/>
  <c r="I181" i="19"/>
  <c r="I182" i="19"/>
  <c r="I183" i="19"/>
  <c r="I184" i="19"/>
  <c r="I185" i="19"/>
  <c r="I186" i="19"/>
  <c r="I187" i="19"/>
  <c r="I188" i="19"/>
  <c r="I189" i="19"/>
  <c r="I190" i="19"/>
  <c r="I191" i="19"/>
  <c r="I192" i="19"/>
  <c r="I193" i="19"/>
  <c r="I194" i="19"/>
  <c r="I195" i="19"/>
  <c r="I196" i="19"/>
  <c r="I197" i="19"/>
  <c r="I198" i="19"/>
  <c r="I199" i="19"/>
  <c r="I200" i="19"/>
  <c r="I201" i="19"/>
  <c r="I202" i="19"/>
  <c r="I203" i="19"/>
  <c r="I204" i="19"/>
  <c r="I205" i="19"/>
  <c r="I206" i="19"/>
  <c r="I207" i="19"/>
  <c r="I208" i="19"/>
  <c r="I209" i="19"/>
  <c r="I210" i="19"/>
  <c r="I211" i="19"/>
  <c r="I212" i="19"/>
  <c r="I213" i="19"/>
  <c r="I214" i="19"/>
  <c r="I215" i="19"/>
  <c r="I216" i="19"/>
  <c r="I217" i="19"/>
  <c r="I218" i="19"/>
  <c r="I219" i="19"/>
  <c r="I220" i="19"/>
  <c r="I221" i="19"/>
  <c r="I222" i="19"/>
  <c r="I223" i="19"/>
  <c r="I224" i="19"/>
  <c r="I225" i="19"/>
  <c r="I226" i="19"/>
  <c r="I227" i="19"/>
  <c r="I228" i="19"/>
  <c r="I229" i="19"/>
  <c r="I230" i="19"/>
  <c r="I231" i="19"/>
  <c r="I232" i="19"/>
  <c r="I233" i="19"/>
  <c r="I234" i="19"/>
  <c r="I235" i="19"/>
  <c r="I236" i="19"/>
  <c r="I237" i="19"/>
  <c r="I238" i="19"/>
  <c r="I239" i="19"/>
  <c r="I240" i="19"/>
  <c r="I241" i="19"/>
  <c r="I242" i="19"/>
  <c r="I243" i="19"/>
  <c r="I244" i="19"/>
  <c r="I245" i="19"/>
  <c r="I246" i="19"/>
  <c r="I247" i="19"/>
  <c r="I248" i="19"/>
  <c r="I249" i="19"/>
  <c r="I250" i="19"/>
  <c r="I251" i="19"/>
  <c r="I252" i="19"/>
  <c r="I253" i="19"/>
  <c r="I254" i="19"/>
  <c r="I255" i="19"/>
  <c r="I256" i="19"/>
  <c r="I257" i="19"/>
  <c r="I258" i="19"/>
  <c r="I259" i="19"/>
  <c r="I260" i="19"/>
  <c r="I261" i="19"/>
  <c r="I262" i="19"/>
  <c r="I263" i="19"/>
  <c r="I264" i="19"/>
  <c r="I265" i="19"/>
  <c r="I266" i="19"/>
  <c r="I267" i="19"/>
  <c r="I268" i="19"/>
  <c r="I269" i="19"/>
  <c r="I270" i="19"/>
  <c r="I271" i="19"/>
  <c r="I272" i="19"/>
  <c r="I273" i="19"/>
  <c r="I274" i="19"/>
  <c r="I275" i="19"/>
  <c r="I276" i="19"/>
  <c r="I277" i="19"/>
  <c r="I278" i="19"/>
  <c r="I279" i="19"/>
  <c r="I280" i="19"/>
  <c r="I281" i="19"/>
  <c r="I282" i="19"/>
  <c r="I283" i="19"/>
  <c r="I284" i="19"/>
  <c r="I285" i="19"/>
  <c r="I286" i="19"/>
  <c r="I287" i="19"/>
  <c r="I288" i="19"/>
  <c r="I289" i="19"/>
  <c r="I290" i="19"/>
  <c r="I291" i="19"/>
  <c r="I292" i="19"/>
  <c r="I293" i="19"/>
  <c r="I294" i="19"/>
  <c r="I295" i="19"/>
  <c r="I296" i="19"/>
  <c r="I297" i="19"/>
  <c r="I298" i="19"/>
  <c r="I299" i="19"/>
  <c r="I300" i="19"/>
  <c r="I301" i="19"/>
  <c r="I302" i="19"/>
  <c r="I303" i="19"/>
  <c r="I304" i="19"/>
  <c r="I305" i="19"/>
  <c r="I306" i="19"/>
  <c r="I307" i="19"/>
  <c r="I308" i="19"/>
  <c r="I309" i="19"/>
  <c r="I310" i="19"/>
  <c r="I311" i="19"/>
  <c r="I312" i="19"/>
  <c r="I313" i="19"/>
  <c r="I314" i="19"/>
  <c r="I315" i="19"/>
  <c r="I316" i="19"/>
  <c r="I317" i="19"/>
  <c r="I318" i="19"/>
  <c r="I319" i="19"/>
  <c r="I320" i="19"/>
  <c r="I321" i="19"/>
  <c r="I322" i="19"/>
  <c r="I323" i="19"/>
  <c r="I324" i="19"/>
  <c r="I325" i="19"/>
  <c r="I326" i="19"/>
  <c r="I327" i="19"/>
  <c r="I328" i="19"/>
  <c r="I329" i="19"/>
  <c r="I330" i="19"/>
  <c r="I331" i="19"/>
  <c r="I332" i="19"/>
  <c r="I333" i="19"/>
  <c r="I334" i="19"/>
  <c r="I335" i="19"/>
  <c r="I336" i="19"/>
  <c r="I337" i="19"/>
  <c r="I338" i="19"/>
  <c r="I339" i="19"/>
  <c r="I340" i="19"/>
  <c r="I341" i="19"/>
  <c r="I342" i="19"/>
  <c r="I343" i="19"/>
  <c r="I344" i="19"/>
  <c r="I345" i="19"/>
  <c r="I346" i="19"/>
  <c r="I347" i="19"/>
  <c r="I348" i="19"/>
  <c r="I349" i="19"/>
  <c r="I350" i="19"/>
  <c r="I351" i="19"/>
  <c r="I352" i="19"/>
  <c r="I353" i="19"/>
  <c r="I354" i="19"/>
  <c r="I355" i="19"/>
  <c r="I356" i="19"/>
  <c r="I357" i="19"/>
  <c r="I358" i="19"/>
  <c r="I359" i="19"/>
  <c r="I360" i="19"/>
  <c r="I361" i="19"/>
  <c r="I362" i="19"/>
  <c r="I363" i="19"/>
  <c r="I364" i="19"/>
  <c r="I365" i="19"/>
  <c r="I366" i="19"/>
  <c r="I367" i="19"/>
  <c r="I368" i="19"/>
  <c r="I369" i="19"/>
  <c r="I370" i="19"/>
  <c r="I371" i="19"/>
  <c r="I372" i="19"/>
  <c r="I373" i="19"/>
  <c r="H6" i="19"/>
  <c r="H7" i="19"/>
  <c r="H8" i="19"/>
  <c r="H9" i="19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69" i="19"/>
  <c r="H70" i="19"/>
  <c r="H71" i="19"/>
  <c r="H72" i="19"/>
  <c r="H73" i="19"/>
  <c r="H74" i="19"/>
  <c r="H75" i="19"/>
  <c r="H76" i="19"/>
  <c r="H77" i="19"/>
  <c r="H78" i="19"/>
  <c r="H79" i="19"/>
  <c r="H80" i="19"/>
  <c r="H81" i="19"/>
  <c r="H82" i="19"/>
  <c r="H83" i="19"/>
  <c r="H84" i="19"/>
  <c r="H85" i="19"/>
  <c r="H86" i="19"/>
  <c r="H87" i="19"/>
  <c r="H88" i="19"/>
  <c r="H89" i="19"/>
  <c r="H90" i="19"/>
  <c r="H91" i="19"/>
  <c r="H92" i="19"/>
  <c r="H93" i="19"/>
  <c r="H94" i="19"/>
  <c r="H95" i="19"/>
  <c r="H96" i="19"/>
  <c r="H97" i="19"/>
  <c r="H98" i="19"/>
  <c r="H99" i="19"/>
  <c r="H100" i="19"/>
  <c r="H101" i="19"/>
  <c r="H102" i="19"/>
  <c r="H103" i="19"/>
  <c r="H104" i="19"/>
  <c r="H105" i="19"/>
  <c r="H106" i="19"/>
  <c r="H107" i="19"/>
  <c r="H108" i="19"/>
  <c r="H109" i="19"/>
  <c r="H110" i="19"/>
  <c r="H111" i="19"/>
  <c r="H112" i="19"/>
  <c r="H113" i="19"/>
  <c r="H114" i="19"/>
  <c r="H115" i="19"/>
  <c r="H116" i="19"/>
  <c r="H117" i="19"/>
  <c r="H118" i="19"/>
  <c r="H119" i="19"/>
  <c r="H120" i="19"/>
  <c r="H121" i="19"/>
  <c r="H122" i="19"/>
  <c r="H123" i="19"/>
  <c r="H124" i="19"/>
  <c r="H125" i="19"/>
  <c r="H126" i="19"/>
  <c r="H127" i="19"/>
  <c r="H128" i="19"/>
  <c r="H129" i="19"/>
  <c r="H130" i="19"/>
  <c r="H131" i="19"/>
  <c r="H132" i="19"/>
  <c r="H133" i="19"/>
  <c r="H134" i="19"/>
  <c r="H135" i="19"/>
  <c r="H136" i="19"/>
  <c r="H137" i="19"/>
  <c r="H138" i="19"/>
  <c r="H139" i="19"/>
  <c r="H140" i="19"/>
  <c r="H141" i="19"/>
  <c r="H142" i="19"/>
  <c r="H143" i="19"/>
  <c r="H144" i="19"/>
  <c r="H145" i="19"/>
  <c r="H146" i="19"/>
  <c r="H147" i="19"/>
  <c r="H148" i="19"/>
  <c r="H149" i="19"/>
  <c r="H150" i="19"/>
  <c r="H151" i="19"/>
  <c r="H152" i="19"/>
  <c r="H153" i="19"/>
  <c r="H154" i="19"/>
  <c r="H155" i="19"/>
  <c r="H156" i="19"/>
  <c r="H157" i="19"/>
  <c r="H158" i="19"/>
  <c r="H159" i="19"/>
  <c r="H160" i="19"/>
  <c r="H161" i="19"/>
  <c r="H162" i="19"/>
  <c r="H163" i="19"/>
  <c r="H164" i="19"/>
  <c r="H165" i="19"/>
  <c r="H166" i="19"/>
  <c r="H167" i="19"/>
  <c r="H168" i="19"/>
  <c r="H169" i="19"/>
  <c r="H170" i="19"/>
  <c r="H171" i="19"/>
  <c r="H172" i="19"/>
  <c r="H173" i="19"/>
  <c r="H174" i="19"/>
  <c r="H175" i="19"/>
  <c r="H176" i="19"/>
  <c r="H177" i="19"/>
  <c r="H178" i="19"/>
  <c r="H179" i="19"/>
  <c r="H180" i="19"/>
  <c r="H181" i="19"/>
  <c r="H182" i="19"/>
  <c r="H183" i="19"/>
  <c r="H184" i="19"/>
  <c r="H185" i="19"/>
  <c r="H186" i="19"/>
  <c r="H187" i="19"/>
  <c r="H188" i="19"/>
  <c r="H189" i="19"/>
  <c r="H190" i="19"/>
  <c r="H191" i="19"/>
  <c r="H192" i="19"/>
  <c r="H193" i="19"/>
  <c r="H194" i="19"/>
  <c r="H195" i="19"/>
  <c r="H196" i="19"/>
  <c r="H197" i="19"/>
  <c r="H198" i="19"/>
  <c r="H199" i="19"/>
  <c r="H200" i="19"/>
  <c r="H201" i="19"/>
  <c r="H202" i="19"/>
  <c r="H203" i="19"/>
  <c r="H204" i="19"/>
  <c r="H205" i="19"/>
  <c r="H206" i="19"/>
  <c r="H207" i="19"/>
  <c r="H208" i="19"/>
  <c r="H209" i="19"/>
  <c r="H210" i="19"/>
  <c r="H211" i="19"/>
  <c r="H212" i="19"/>
  <c r="H213" i="19"/>
  <c r="H214" i="19"/>
  <c r="H215" i="19"/>
  <c r="H216" i="19"/>
  <c r="H217" i="19"/>
  <c r="H218" i="19"/>
  <c r="H219" i="19"/>
  <c r="H220" i="19"/>
  <c r="H221" i="19"/>
  <c r="H222" i="19"/>
  <c r="H223" i="19"/>
  <c r="H224" i="19"/>
  <c r="H225" i="19"/>
  <c r="H226" i="19"/>
  <c r="H227" i="19"/>
  <c r="H228" i="19"/>
  <c r="H229" i="19"/>
  <c r="H230" i="19"/>
  <c r="H231" i="19"/>
  <c r="H232" i="19"/>
  <c r="H233" i="19"/>
  <c r="H234" i="19"/>
  <c r="H235" i="19"/>
  <c r="H236" i="19"/>
  <c r="H237" i="19"/>
  <c r="H238" i="19"/>
  <c r="H239" i="19"/>
  <c r="H240" i="19"/>
  <c r="H241" i="19"/>
  <c r="H242" i="19"/>
  <c r="H243" i="19"/>
  <c r="H244" i="19"/>
  <c r="H245" i="19"/>
  <c r="H246" i="19"/>
  <c r="H247" i="19"/>
  <c r="H248" i="19"/>
  <c r="H249" i="19"/>
  <c r="H250" i="19"/>
  <c r="H251" i="19"/>
  <c r="H252" i="19"/>
  <c r="H253" i="19"/>
  <c r="H254" i="19"/>
  <c r="H255" i="19"/>
  <c r="H256" i="19"/>
  <c r="H257" i="19"/>
  <c r="H258" i="19"/>
  <c r="H259" i="19"/>
  <c r="H260" i="19"/>
  <c r="H261" i="19"/>
  <c r="H262" i="19"/>
  <c r="H263" i="19"/>
  <c r="H264" i="19"/>
  <c r="H265" i="19"/>
  <c r="H266" i="19"/>
  <c r="H267" i="19"/>
  <c r="H268" i="19"/>
  <c r="H269" i="19"/>
  <c r="H270" i="19"/>
  <c r="H271" i="19"/>
  <c r="H272" i="19"/>
  <c r="H273" i="19"/>
  <c r="H274" i="19"/>
  <c r="H275" i="19"/>
  <c r="H276" i="19"/>
  <c r="H277" i="19"/>
  <c r="H278" i="19"/>
  <c r="H279" i="19"/>
  <c r="H280" i="19"/>
  <c r="H281" i="19"/>
  <c r="H282" i="19"/>
  <c r="H283" i="19"/>
  <c r="H284" i="19"/>
  <c r="H285" i="19"/>
  <c r="H286" i="19"/>
  <c r="H287" i="19"/>
  <c r="H288" i="19"/>
  <c r="H289" i="19"/>
  <c r="H290" i="19"/>
  <c r="H291" i="19"/>
  <c r="H292" i="19"/>
  <c r="H293" i="19"/>
  <c r="H294" i="19"/>
  <c r="H295" i="19"/>
  <c r="H296" i="19"/>
  <c r="H297" i="19"/>
  <c r="H298" i="19"/>
  <c r="H299" i="19"/>
  <c r="H300" i="19"/>
  <c r="H301" i="19"/>
  <c r="H302" i="19"/>
  <c r="H303" i="19"/>
  <c r="H304" i="19"/>
  <c r="H305" i="19"/>
  <c r="H306" i="19"/>
  <c r="H307" i="19"/>
  <c r="H308" i="19"/>
  <c r="H309" i="19"/>
  <c r="H310" i="19"/>
  <c r="H311" i="19"/>
  <c r="H312" i="19"/>
  <c r="H313" i="19"/>
  <c r="H314" i="19"/>
  <c r="H315" i="19"/>
  <c r="H316" i="19"/>
  <c r="H317" i="19"/>
  <c r="H318" i="19"/>
  <c r="H319" i="19"/>
  <c r="H320" i="19"/>
  <c r="H321" i="19"/>
  <c r="H322" i="19"/>
  <c r="H323" i="19"/>
  <c r="H324" i="19"/>
  <c r="H325" i="19"/>
  <c r="H326" i="19"/>
  <c r="H327" i="19"/>
  <c r="H328" i="19"/>
  <c r="H329" i="19"/>
  <c r="H330" i="19"/>
  <c r="H331" i="19"/>
  <c r="H332" i="19"/>
  <c r="H333" i="19"/>
  <c r="H334" i="19"/>
  <c r="H335" i="19"/>
  <c r="H336" i="19"/>
  <c r="H337" i="19"/>
  <c r="H338" i="19"/>
  <c r="H339" i="19"/>
  <c r="H340" i="19"/>
  <c r="H341" i="19"/>
  <c r="H342" i="19"/>
  <c r="H343" i="19"/>
  <c r="H344" i="19"/>
  <c r="H345" i="19"/>
  <c r="H346" i="19"/>
  <c r="H347" i="19"/>
  <c r="H348" i="19"/>
  <c r="H349" i="19"/>
  <c r="H350" i="19"/>
  <c r="H351" i="19"/>
  <c r="H352" i="19"/>
  <c r="H353" i="19"/>
  <c r="H354" i="19"/>
  <c r="H355" i="19"/>
  <c r="H356" i="19"/>
  <c r="H357" i="19"/>
  <c r="H358" i="19"/>
  <c r="H359" i="19"/>
  <c r="H360" i="19"/>
  <c r="H361" i="19"/>
  <c r="H362" i="19"/>
  <c r="H363" i="19"/>
  <c r="H364" i="19"/>
  <c r="H365" i="19"/>
  <c r="H366" i="19"/>
  <c r="H367" i="19"/>
  <c r="H368" i="19"/>
  <c r="H369" i="19"/>
  <c r="H370" i="19"/>
  <c r="H371" i="19"/>
  <c r="H372" i="19"/>
  <c r="H373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G121" i="19"/>
  <c r="G122" i="19"/>
  <c r="G123" i="19"/>
  <c r="G124" i="19"/>
  <c r="G125" i="19"/>
  <c r="G126" i="19"/>
  <c r="G127" i="19"/>
  <c r="G128" i="19"/>
  <c r="G129" i="19"/>
  <c r="G130" i="19"/>
  <c r="G131" i="19"/>
  <c r="G132" i="19"/>
  <c r="G133" i="19"/>
  <c r="G134" i="19"/>
  <c r="G135" i="19"/>
  <c r="G136" i="19"/>
  <c r="G137" i="19"/>
  <c r="G138" i="19"/>
  <c r="G139" i="19"/>
  <c r="G140" i="19"/>
  <c r="G141" i="19"/>
  <c r="G142" i="19"/>
  <c r="G143" i="19"/>
  <c r="G144" i="19"/>
  <c r="G145" i="19"/>
  <c r="G146" i="19"/>
  <c r="G147" i="19"/>
  <c r="G148" i="19"/>
  <c r="G149" i="19"/>
  <c r="G150" i="19"/>
  <c r="G151" i="19"/>
  <c r="G152" i="19"/>
  <c r="G153" i="19"/>
  <c r="G154" i="19"/>
  <c r="G155" i="19"/>
  <c r="G156" i="19"/>
  <c r="G157" i="19"/>
  <c r="G158" i="19"/>
  <c r="G159" i="19"/>
  <c r="G160" i="19"/>
  <c r="G161" i="19"/>
  <c r="G162" i="19"/>
  <c r="G163" i="19"/>
  <c r="G164" i="19"/>
  <c r="G165" i="19"/>
  <c r="G166" i="19"/>
  <c r="G167" i="19"/>
  <c r="G168" i="19"/>
  <c r="G169" i="19"/>
  <c r="G170" i="19"/>
  <c r="G171" i="19"/>
  <c r="G172" i="19"/>
  <c r="G173" i="19"/>
  <c r="G174" i="19"/>
  <c r="G175" i="19"/>
  <c r="G176" i="19"/>
  <c r="G177" i="19"/>
  <c r="G178" i="19"/>
  <c r="G179" i="19"/>
  <c r="G180" i="19"/>
  <c r="G181" i="19"/>
  <c r="G182" i="19"/>
  <c r="G183" i="19"/>
  <c r="G184" i="19"/>
  <c r="G185" i="19"/>
  <c r="G186" i="19"/>
  <c r="G187" i="19"/>
  <c r="G188" i="19"/>
  <c r="G189" i="19"/>
  <c r="G190" i="19"/>
  <c r="G191" i="19"/>
  <c r="G192" i="19"/>
  <c r="G193" i="19"/>
  <c r="G194" i="19"/>
  <c r="G195" i="19"/>
  <c r="G196" i="19"/>
  <c r="G197" i="19"/>
  <c r="G198" i="19"/>
  <c r="G199" i="19"/>
  <c r="G200" i="19"/>
  <c r="G201" i="19"/>
  <c r="G202" i="19"/>
  <c r="G203" i="19"/>
  <c r="G204" i="19"/>
  <c r="G205" i="19"/>
  <c r="G206" i="19"/>
  <c r="G207" i="19"/>
  <c r="G208" i="19"/>
  <c r="G209" i="19"/>
  <c r="G210" i="19"/>
  <c r="G211" i="19"/>
  <c r="G212" i="19"/>
  <c r="G213" i="19"/>
  <c r="G214" i="19"/>
  <c r="G215" i="19"/>
  <c r="G216" i="19"/>
  <c r="G217" i="19"/>
  <c r="G218" i="19"/>
  <c r="G219" i="19"/>
  <c r="G220" i="19"/>
  <c r="G221" i="19"/>
  <c r="G222" i="19"/>
  <c r="G223" i="19"/>
  <c r="G224" i="19"/>
  <c r="G225" i="19"/>
  <c r="G226" i="19"/>
  <c r="G227" i="19"/>
  <c r="G228" i="19"/>
  <c r="G229" i="19"/>
  <c r="G230" i="19"/>
  <c r="G231" i="19"/>
  <c r="G232" i="19"/>
  <c r="G233" i="19"/>
  <c r="G234" i="19"/>
  <c r="G235" i="19"/>
  <c r="G236" i="19"/>
  <c r="G237" i="19"/>
  <c r="G238" i="19"/>
  <c r="G239" i="19"/>
  <c r="G240" i="19"/>
  <c r="G241" i="19"/>
  <c r="G242" i="19"/>
  <c r="G243" i="19"/>
  <c r="G244" i="19"/>
  <c r="G245" i="19"/>
  <c r="G246" i="19"/>
  <c r="G247" i="19"/>
  <c r="G248" i="19"/>
  <c r="G249" i="19"/>
  <c r="G250" i="19"/>
  <c r="G251" i="19"/>
  <c r="G252" i="19"/>
  <c r="G253" i="19"/>
  <c r="G254" i="19"/>
  <c r="G255" i="19"/>
  <c r="G256" i="19"/>
  <c r="G257" i="19"/>
  <c r="G258" i="19"/>
  <c r="G259" i="19"/>
  <c r="G260" i="19"/>
  <c r="G261" i="19"/>
  <c r="G262" i="19"/>
  <c r="G263" i="19"/>
  <c r="G264" i="19"/>
  <c r="G265" i="19"/>
  <c r="G266" i="19"/>
  <c r="G267" i="19"/>
  <c r="G268" i="19"/>
  <c r="G269" i="19"/>
  <c r="G270" i="19"/>
  <c r="G271" i="19"/>
  <c r="G272" i="19"/>
  <c r="G273" i="19"/>
  <c r="G274" i="19"/>
  <c r="G275" i="19"/>
  <c r="G276" i="19"/>
  <c r="G277" i="19"/>
  <c r="G278" i="19"/>
  <c r="G279" i="19"/>
  <c r="G280" i="19"/>
  <c r="G281" i="19"/>
  <c r="G282" i="19"/>
  <c r="G283" i="19"/>
  <c r="G284" i="19"/>
  <c r="G285" i="19"/>
  <c r="G286" i="19"/>
  <c r="G287" i="19"/>
  <c r="G288" i="19"/>
  <c r="G289" i="19"/>
  <c r="G290" i="19"/>
  <c r="G291" i="19"/>
  <c r="G292" i="19"/>
  <c r="G293" i="19"/>
  <c r="G294" i="19"/>
  <c r="G295" i="19"/>
  <c r="G296" i="19"/>
  <c r="G297" i="19"/>
  <c r="G298" i="19"/>
  <c r="G299" i="19"/>
  <c r="G300" i="19"/>
  <c r="G301" i="19"/>
  <c r="G302" i="19"/>
  <c r="G303" i="19"/>
  <c r="G304" i="19"/>
  <c r="G305" i="19"/>
  <c r="G306" i="19"/>
  <c r="G307" i="19"/>
  <c r="G308" i="19"/>
  <c r="G309" i="19"/>
  <c r="G310" i="19"/>
  <c r="G311" i="19"/>
  <c r="G312" i="19"/>
  <c r="G313" i="19"/>
  <c r="G314" i="19"/>
  <c r="G315" i="19"/>
  <c r="G316" i="19"/>
  <c r="G317" i="19"/>
  <c r="G318" i="19"/>
  <c r="G319" i="19"/>
  <c r="G320" i="19"/>
  <c r="G321" i="19"/>
  <c r="G322" i="19"/>
  <c r="G323" i="19"/>
  <c r="G324" i="19"/>
  <c r="G325" i="19"/>
  <c r="G326" i="19"/>
  <c r="G327" i="19"/>
  <c r="G328" i="19"/>
  <c r="G329" i="19"/>
  <c r="G330" i="19"/>
  <c r="G331" i="19"/>
  <c r="G332" i="19"/>
  <c r="G333" i="19"/>
  <c r="G334" i="19"/>
  <c r="G335" i="19"/>
  <c r="G336" i="19"/>
  <c r="G337" i="19"/>
  <c r="G338" i="19"/>
  <c r="G339" i="19"/>
  <c r="G340" i="19"/>
  <c r="G341" i="19"/>
  <c r="G342" i="19"/>
  <c r="G343" i="19"/>
  <c r="G344" i="19"/>
  <c r="G345" i="19"/>
  <c r="G346" i="19"/>
  <c r="G347" i="19"/>
  <c r="G348" i="19"/>
  <c r="G349" i="19"/>
  <c r="G350" i="19"/>
  <c r="G351" i="19"/>
  <c r="G352" i="19"/>
  <c r="G353" i="19"/>
  <c r="G354" i="19"/>
  <c r="G355" i="19"/>
  <c r="G356" i="19"/>
  <c r="G357" i="19"/>
  <c r="G358" i="19"/>
  <c r="G359" i="19"/>
  <c r="G360" i="19"/>
  <c r="G361" i="19"/>
  <c r="G362" i="19"/>
  <c r="G363" i="19"/>
  <c r="G364" i="19"/>
  <c r="G365" i="19"/>
  <c r="G366" i="19"/>
  <c r="G367" i="19"/>
  <c r="G368" i="19"/>
  <c r="G369" i="19"/>
  <c r="G370" i="19"/>
  <c r="G371" i="19"/>
  <c r="G372" i="19"/>
  <c r="G373" i="19"/>
  <c r="F6" i="19"/>
  <c r="F7" i="19"/>
  <c r="F8" i="19"/>
  <c r="F9" i="19"/>
  <c r="F10" i="19"/>
  <c r="F11" i="19"/>
  <c r="F12" i="19"/>
  <c r="F13" i="19"/>
  <c r="F14" i="19"/>
  <c r="F15" i="19"/>
  <c r="F16" i="19"/>
  <c r="F17" i="19"/>
  <c r="F18" i="19"/>
  <c r="F19" i="19"/>
  <c r="F20" i="19"/>
  <c r="F21" i="19"/>
  <c r="F22" i="19"/>
  <c r="F23" i="19"/>
  <c r="F24" i="19"/>
  <c r="F25" i="19"/>
  <c r="F26" i="19"/>
  <c r="F27" i="19"/>
  <c r="F28" i="19"/>
  <c r="F29" i="19"/>
  <c r="F30" i="19"/>
  <c r="F31" i="19"/>
  <c r="F32" i="19"/>
  <c r="F33" i="19"/>
  <c r="F34" i="19"/>
  <c r="F35" i="19"/>
  <c r="F36" i="19"/>
  <c r="F37" i="19"/>
  <c r="F38" i="19"/>
  <c r="F39" i="19"/>
  <c r="F40" i="19"/>
  <c r="F41" i="19"/>
  <c r="F42" i="19"/>
  <c r="F43" i="19"/>
  <c r="F44" i="19"/>
  <c r="F45" i="19"/>
  <c r="F46" i="19"/>
  <c r="F47" i="19"/>
  <c r="F48" i="19"/>
  <c r="F49" i="19"/>
  <c r="F50" i="19"/>
  <c r="F51" i="19"/>
  <c r="F52" i="19"/>
  <c r="F53" i="19"/>
  <c r="F54" i="19"/>
  <c r="F55" i="19"/>
  <c r="F56" i="19"/>
  <c r="F57" i="19"/>
  <c r="F58" i="19"/>
  <c r="F59" i="19"/>
  <c r="F60" i="19"/>
  <c r="F61" i="19"/>
  <c r="F62" i="19"/>
  <c r="F63" i="19"/>
  <c r="F64" i="19"/>
  <c r="F65" i="19"/>
  <c r="F66" i="19"/>
  <c r="F67" i="19"/>
  <c r="F68" i="19"/>
  <c r="F69" i="19"/>
  <c r="F70" i="19"/>
  <c r="F71" i="19"/>
  <c r="F72" i="19"/>
  <c r="F73" i="19"/>
  <c r="F74" i="19"/>
  <c r="F75" i="19"/>
  <c r="F76" i="19"/>
  <c r="F77" i="19"/>
  <c r="F78" i="19"/>
  <c r="F79" i="19"/>
  <c r="F80" i="19"/>
  <c r="F81" i="19"/>
  <c r="F82" i="19"/>
  <c r="F83" i="19"/>
  <c r="F84" i="19"/>
  <c r="F85" i="19"/>
  <c r="F86" i="19"/>
  <c r="F87" i="19"/>
  <c r="F88" i="19"/>
  <c r="F89" i="19"/>
  <c r="F90" i="19"/>
  <c r="F91" i="19"/>
  <c r="F92" i="19"/>
  <c r="F93" i="19"/>
  <c r="F94" i="19"/>
  <c r="F95" i="19"/>
  <c r="F96" i="19"/>
  <c r="F97" i="19"/>
  <c r="F98" i="19"/>
  <c r="F99" i="19"/>
  <c r="F100" i="19"/>
  <c r="F101" i="19"/>
  <c r="F102" i="19"/>
  <c r="F103" i="19"/>
  <c r="F104" i="19"/>
  <c r="F105" i="19"/>
  <c r="F106" i="19"/>
  <c r="F107" i="19"/>
  <c r="F108" i="19"/>
  <c r="F109" i="19"/>
  <c r="F110" i="19"/>
  <c r="F111" i="19"/>
  <c r="F112" i="19"/>
  <c r="F113" i="19"/>
  <c r="F114" i="19"/>
  <c r="F115" i="19"/>
  <c r="F116" i="19"/>
  <c r="F117" i="19"/>
  <c r="F118" i="19"/>
  <c r="F119" i="19"/>
  <c r="F120" i="19"/>
  <c r="F121" i="19"/>
  <c r="F122" i="19"/>
  <c r="F123" i="19"/>
  <c r="F124" i="19"/>
  <c r="F125" i="19"/>
  <c r="F126" i="19"/>
  <c r="F127" i="19"/>
  <c r="F128" i="19"/>
  <c r="F129" i="19"/>
  <c r="F130" i="19"/>
  <c r="F131" i="19"/>
  <c r="F132" i="19"/>
  <c r="F133" i="19"/>
  <c r="F134" i="19"/>
  <c r="F135" i="19"/>
  <c r="F136" i="19"/>
  <c r="F137" i="19"/>
  <c r="F138" i="19"/>
  <c r="F139" i="19"/>
  <c r="F140" i="19"/>
  <c r="F141" i="19"/>
  <c r="F142" i="19"/>
  <c r="F143" i="19"/>
  <c r="F144" i="19"/>
  <c r="F145" i="19"/>
  <c r="F146" i="19"/>
  <c r="F147" i="19"/>
  <c r="F148" i="19"/>
  <c r="F149" i="19"/>
  <c r="F150" i="19"/>
  <c r="F151" i="19"/>
  <c r="F152" i="19"/>
  <c r="F153" i="19"/>
  <c r="F154" i="19"/>
  <c r="F155" i="19"/>
  <c r="F156" i="19"/>
  <c r="F157" i="19"/>
  <c r="F158" i="19"/>
  <c r="F159" i="19"/>
  <c r="F160" i="19"/>
  <c r="F161" i="19"/>
  <c r="F162" i="19"/>
  <c r="F163" i="19"/>
  <c r="F164" i="19"/>
  <c r="F165" i="19"/>
  <c r="F166" i="19"/>
  <c r="F167" i="19"/>
  <c r="F168" i="19"/>
  <c r="F169" i="19"/>
  <c r="F170" i="19"/>
  <c r="F171" i="19"/>
  <c r="F172" i="19"/>
  <c r="F173" i="19"/>
  <c r="F174" i="19"/>
  <c r="F175" i="19"/>
  <c r="F176" i="19"/>
  <c r="F177" i="19"/>
  <c r="F178" i="19"/>
  <c r="F179" i="19"/>
  <c r="F180" i="19"/>
  <c r="F181" i="19"/>
  <c r="F182" i="19"/>
  <c r="F183" i="19"/>
  <c r="F184" i="19"/>
  <c r="F185" i="19"/>
  <c r="F186" i="19"/>
  <c r="F187" i="19"/>
  <c r="F188" i="19"/>
  <c r="F189" i="19"/>
  <c r="F190" i="19"/>
  <c r="F191" i="19"/>
  <c r="F192" i="19"/>
  <c r="F193" i="19"/>
  <c r="F194" i="19"/>
  <c r="F195" i="19"/>
  <c r="F196" i="19"/>
  <c r="F197" i="19"/>
  <c r="F198" i="19"/>
  <c r="F199" i="19"/>
  <c r="F200" i="19"/>
  <c r="F201" i="19"/>
  <c r="F202" i="19"/>
  <c r="F203" i="19"/>
  <c r="F204" i="19"/>
  <c r="F205" i="19"/>
  <c r="F206" i="19"/>
  <c r="F207" i="19"/>
  <c r="F208" i="19"/>
  <c r="F209" i="19"/>
  <c r="F210" i="19"/>
  <c r="F211" i="19"/>
  <c r="F212" i="19"/>
  <c r="F213" i="19"/>
  <c r="F214" i="19"/>
  <c r="F215" i="19"/>
  <c r="F216" i="19"/>
  <c r="F217" i="19"/>
  <c r="F218" i="19"/>
  <c r="F219" i="19"/>
  <c r="F220" i="19"/>
  <c r="F221" i="19"/>
  <c r="F222" i="19"/>
  <c r="F223" i="19"/>
  <c r="F224" i="19"/>
  <c r="F225" i="19"/>
  <c r="F226" i="19"/>
  <c r="F227" i="19"/>
  <c r="F228" i="19"/>
  <c r="F229" i="19"/>
  <c r="F230" i="19"/>
  <c r="F231" i="19"/>
  <c r="F232" i="19"/>
  <c r="F233" i="19"/>
  <c r="F234" i="19"/>
  <c r="F235" i="19"/>
  <c r="F236" i="19"/>
  <c r="F237" i="19"/>
  <c r="F238" i="19"/>
  <c r="F239" i="19"/>
  <c r="F240" i="19"/>
  <c r="F241" i="19"/>
  <c r="F242" i="19"/>
  <c r="F243" i="19"/>
  <c r="F244" i="19"/>
  <c r="F245" i="19"/>
  <c r="F246" i="19"/>
  <c r="F247" i="19"/>
  <c r="F248" i="19"/>
  <c r="F249" i="19"/>
  <c r="F250" i="19"/>
  <c r="F251" i="19"/>
  <c r="F252" i="19"/>
  <c r="F253" i="19"/>
  <c r="F254" i="19"/>
  <c r="F255" i="19"/>
  <c r="F256" i="19"/>
  <c r="F257" i="19"/>
  <c r="F258" i="19"/>
  <c r="F259" i="19"/>
  <c r="F260" i="19"/>
  <c r="F261" i="19"/>
  <c r="F262" i="19"/>
  <c r="F263" i="19"/>
  <c r="F264" i="19"/>
  <c r="F265" i="19"/>
  <c r="F266" i="19"/>
  <c r="F267" i="19"/>
  <c r="F268" i="19"/>
  <c r="F269" i="19"/>
  <c r="F270" i="19"/>
  <c r="F271" i="19"/>
  <c r="F272" i="19"/>
  <c r="F273" i="19"/>
  <c r="F274" i="19"/>
  <c r="F275" i="19"/>
  <c r="F276" i="19"/>
  <c r="F277" i="19"/>
  <c r="F278" i="19"/>
  <c r="F279" i="19"/>
  <c r="F280" i="19"/>
  <c r="F281" i="19"/>
  <c r="F282" i="19"/>
  <c r="F283" i="19"/>
  <c r="F284" i="19"/>
  <c r="F285" i="19"/>
  <c r="F286" i="19"/>
  <c r="F287" i="19"/>
  <c r="F288" i="19"/>
  <c r="F289" i="19"/>
  <c r="F290" i="19"/>
  <c r="F291" i="19"/>
  <c r="F292" i="19"/>
  <c r="F293" i="19"/>
  <c r="F294" i="19"/>
  <c r="F295" i="19"/>
  <c r="F296" i="19"/>
  <c r="F297" i="19"/>
  <c r="F298" i="19"/>
  <c r="F299" i="19"/>
  <c r="F300" i="19"/>
  <c r="F301" i="19"/>
  <c r="F302" i="19"/>
  <c r="F303" i="19"/>
  <c r="F304" i="19"/>
  <c r="F305" i="19"/>
  <c r="F306" i="19"/>
  <c r="F307" i="19"/>
  <c r="F308" i="19"/>
  <c r="F309" i="19"/>
  <c r="F310" i="19"/>
  <c r="F311" i="19"/>
  <c r="F312" i="19"/>
  <c r="F313" i="19"/>
  <c r="F314" i="19"/>
  <c r="F315" i="19"/>
  <c r="F316" i="19"/>
  <c r="F317" i="19"/>
  <c r="F318" i="19"/>
  <c r="F319" i="19"/>
  <c r="F320" i="19"/>
  <c r="F321" i="19"/>
  <c r="F322" i="19"/>
  <c r="F323" i="19"/>
  <c r="F324" i="19"/>
  <c r="F325" i="19"/>
  <c r="F326" i="19"/>
  <c r="F327" i="19"/>
  <c r="F328" i="19"/>
  <c r="F329" i="19"/>
  <c r="F330" i="19"/>
  <c r="F331" i="19"/>
  <c r="F332" i="19"/>
  <c r="F333" i="19"/>
  <c r="F334" i="19"/>
  <c r="F335" i="19"/>
  <c r="F336" i="19"/>
  <c r="F337" i="19"/>
  <c r="F338" i="19"/>
  <c r="F339" i="19"/>
  <c r="F340" i="19"/>
  <c r="F341" i="19"/>
  <c r="F342" i="19"/>
  <c r="F343" i="19"/>
  <c r="F344" i="19"/>
  <c r="F345" i="19"/>
  <c r="F346" i="19"/>
  <c r="F347" i="19"/>
  <c r="F348" i="19"/>
  <c r="F349" i="19"/>
  <c r="F350" i="19"/>
  <c r="F351" i="19"/>
  <c r="F352" i="19"/>
  <c r="F353" i="19"/>
  <c r="F354" i="19"/>
  <c r="F355" i="19"/>
  <c r="F356" i="19"/>
  <c r="F357" i="19"/>
  <c r="F358" i="19"/>
  <c r="F359" i="19"/>
  <c r="F360" i="19"/>
  <c r="F361" i="19"/>
  <c r="F362" i="19"/>
  <c r="F363" i="19"/>
  <c r="F364" i="19"/>
  <c r="F365" i="19"/>
  <c r="F366" i="19"/>
  <c r="F367" i="19"/>
  <c r="F368" i="19"/>
  <c r="F369" i="19"/>
  <c r="F370" i="19"/>
  <c r="F371" i="19"/>
  <c r="F372" i="19"/>
  <c r="F373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E91" i="19"/>
  <c r="E92" i="19"/>
  <c r="E93" i="19"/>
  <c r="E94" i="19"/>
  <c r="E95" i="19"/>
  <c r="E96" i="19"/>
  <c r="E97" i="19"/>
  <c r="E98" i="19"/>
  <c r="E99" i="19"/>
  <c r="E100" i="19"/>
  <c r="E101" i="19"/>
  <c r="E102" i="19"/>
  <c r="E103" i="19"/>
  <c r="E104" i="19"/>
  <c r="E105" i="19"/>
  <c r="E106" i="19"/>
  <c r="E107" i="19"/>
  <c r="E108" i="19"/>
  <c r="E109" i="19"/>
  <c r="E110" i="19"/>
  <c r="E111" i="19"/>
  <c r="E112" i="19"/>
  <c r="E113" i="19"/>
  <c r="E114" i="19"/>
  <c r="E115" i="19"/>
  <c r="E116" i="19"/>
  <c r="E117" i="19"/>
  <c r="E118" i="19"/>
  <c r="E119" i="19"/>
  <c r="E120" i="19"/>
  <c r="E121" i="19"/>
  <c r="E122" i="19"/>
  <c r="E123" i="19"/>
  <c r="E124" i="19"/>
  <c r="E125" i="19"/>
  <c r="E126" i="19"/>
  <c r="E127" i="19"/>
  <c r="E128" i="19"/>
  <c r="E129" i="19"/>
  <c r="E130" i="19"/>
  <c r="E131" i="19"/>
  <c r="E132" i="19"/>
  <c r="E133" i="19"/>
  <c r="E134" i="19"/>
  <c r="E135" i="19"/>
  <c r="E136" i="19"/>
  <c r="E137" i="19"/>
  <c r="E138" i="19"/>
  <c r="E139" i="19"/>
  <c r="E140" i="19"/>
  <c r="E141" i="19"/>
  <c r="E142" i="19"/>
  <c r="E143" i="19"/>
  <c r="E144" i="19"/>
  <c r="E145" i="19"/>
  <c r="E146" i="19"/>
  <c r="E147" i="19"/>
  <c r="E148" i="19"/>
  <c r="E149" i="19"/>
  <c r="E150" i="19"/>
  <c r="E151" i="19"/>
  <c r="E152" i="19"/>
  <c r="E153" i="19"/>
  <c r="E154" i="19"/>
  <c r="E155" i="19"/>
  <c r="E156" i="19"/>
  <c r="E157" i="19"/>
  <c r="E158" i="19"/>
  <c r="E159" i="19"/>
  <c r="E160" i="19"/>
  <c r="E161" i="19"/>
  <c r="E162" i="19"/>
  <c r="E163" i="19"/>
  <c r="E164" i="19"/>
  <c r="E165" i="19"/>
  <c r="E166" i="19"/>
  <c r="E167" i="19"/>
  <c r="E168" i="19"/>
  <c r="E169" i="19"/>
  <c r="E170" i="19"/>
  <c r="E171" i="19"/>
  <c r="E172" i="19"/>
  <c r="E173" i="19"/>
  <c r="E174" i="19"/>
  <c r="E175" i="19"/>
  <c r="E176" i="19"/>
  <c r="E177" i="19"/>
  <c r="E178" i="19"/>
  <c r="E179" i="19"/>
  <c r="E180" i="19"/>
  <c r="E181" i="19"/>
  <c r="E182" i="19"/>
  <c r="E183" i="19"/>
  <c r="E184" i="19"/>
  <c r="E185" i="19"/>
  <c r="E186" i="19"/>
  <c r="E187" i="19"/>
  <c r="E188" i="19"/>
  <c r="E189" i="19"/>
  <c r="E190" i="19"/>
  <c r="E191" i="19"/>
  <c r="E192" i="19"/>
  <c r="E193" i="19"/>
  <c r="E194" i="19"/>
  <c r="E195" i="19"/>
  <c r="E196" i="19"/>
  <c r="E197" i="19"/>
  <c r="E198" i="19"/>
  <c r="E199" i="19"/>
  <c r="E200" i="19"/>
  <c r="E201" i="19"/>
  <c r="E202" i="19"/>
  <c r="E203" i="19"/>
  <c r="E204" i="19"/>
  <c r="E205" i="19"/>
  <c r="E206" i="19"/>
  <c r="E207" i="19"/>
  <c r="E208" i="19"/>
  <c r="E209" i="19"/>
  <c r="E210" i="19"/>
  <c r="E211" i="19"/>
  <c r="E212" i="19"/>
  <c r="E213" i="19"/>
  <c r="E214" i="19"/>
  <c r="E215" i="19"/>
  <c r="E216" i="19"/>
  <c r="E217" i="19"/>
  <c r="E218" i="19"/>
  <c r="E219" i="19"/>
  <c r="E220" i="19"/>
  <c r="E221" i="19"/>
  <c r="E222" i="19"/>
  <c r="E223" i="19"/>
  <c r="E224" i="19"/>
  <c r="E225" i="19"/>
  <c r="E226" i="19"/>
  <c r="E227" i="19"/>
  <c r="E228" i="19"/>
  <c r="E229" i="19"/>
  <c r="E230" i="19"/>
  <c r="E231" i="19"/>
  <c r="E232" i="19"/>
  <c r="E233" i="19"/>
  <c r="E234" i="19"/>
  <c r="E235" i="19"/>
  <c r="E236" i="19"/>
  <c r="E237" i="19"/>
  <c r="E238" i="19"/>
  <c r="E239" i="19"/>
  <c r="E240" i="19"/>
  <c r="E241" i="19"/>
  <c r="E242" i="19"/>
  <c r="E243" i="19"/>
  <c r="E244" i="19"/>
  <c r="E245" i="19"/>
  <c r="E246" i="19"/>
  <c r="E247" i="19"/>
  <c r="E248" i="19"/>
  <c r="E249" i="19"/>
  <c r="E250" i="19"/>
  <c r="E251" i="19"/>
  <c r="E252" i="19"/>
  <c r="E253" i="19"/>
  <c r="E254" i="19"/>
  <c r="E255" i="19"/>
  <c r="E256" i="19"/>
  <c r="E257" i="19"/>
  <c r="E258" i="19"/>
  <c r="E259" i="19"/>
  <c r="E260" i="19"/>
  <c r="E261" i="19"/>
  <c r="E262" i="19"/>
  <c r="E263" i="19"/>
  <c r="E264" i="19"/>
  <c r="E265" i="19"/>
  <c r="E266" i="19"/>
  <c r="E267" i="19"/>
  <c r="E268" i="19"/>
  <c r="E269" i="19"/>
  <c r="E270" i="19"/>
  <c r="E271" i="19"/>
  <c r="E272" i="19"/>
  <c r="E273" i="19"/>
  <c r="E274" i="19"/>
  <c r="E275" i="19"/>
  <c r="E276" i="19"/>
  <c r="E277" i="19"/>
  <c r="E278" i="19"/>
  <c r="E279" i="19"/>
  <c r="E280" i="19"/>
  <c r="E281" i="19"/>
  <c r="E282" i="19"/>
  <c r="E283" i="19"/>
  <c r="E284" i="19"/>
  <c r="E285" i="19"/>
  <c r="E286" i="19"/>
  <c r="E287" i="19"/>
  <c r="E288" i="19"/>
  <c r="E289" i="19"/>
  <c r="E290" i="19"/>
  <c r="E291" i="19"/>
  <c r="E292" i="19"/>
  <c r="E293" i="19"/>
  <c r="E294" i="19"/>
  <c r="E295" i="19"/>
  <c r="E296" i="19"/>
  <c r="E297" i="19"/>
  <c r="E298" i="19"/>
  <c r="E299" i="19"/>
  <c r="E300" i="19"/>
  <c r="E301" i="19"/>
  <c r="E302" i="19"/>
  <c r="E303" i="19"/>
  <c r="E304" i="19"/>
  <c r="E305" i="19"/>
  <c r="E306" i="19"/>
  <c r="E307" i="19"/>
  <c r="E308" i="19"/>
  <c r="E309" i="19"/>
  <c r="E310" i="19"/>
  <c r="E311" i="19"/>
  <c r="E312" i="19"/>
  <c r="E313" i="19"/>
  <c r="E314" i="19"/>
  <c r="E315" i="19"/>
  <c r="E316" i="19"/>
  <c r="E317" i="19"/>
  <c r="E318" i="19"/>
  <c r="E319" i="19"/>
  <c r="E320" i="19"/>
  <c r="E321" i="19"/>
  <c r="E322" i="19"/>
  <c r="E323" i="19"/>
  <c r="E324" i="19"/>
  <c r="E325" i="19"/>
  <c r="E326" i="19"/>
  <c r="E327" i="19"/>
  <c r="E328" i="19"/>
  <c r="E329" i="19"/>
  <c r="E330" i="19"/>
  <c r="E331" i="19"/>
  <c r="E332" i="19"/>
  <c r="E333" i="19"/>
  <c r="E334" i="19"/>
  <c r="E335" i="19"/>
  <c r="E336" i="19"/>
  <c r="E337" i="19"/>
  <c r="E338" i="19"/>
  <c r="E339" i="19"/>
  <c r="E340" i="19"/>
  <c r="E341" i="19"/>
  <c r="E342" i="19"/>
  <c r="E343" i="19"/>
  <c r="E344" i="19"/>
  <c r="E345" i="19"/>
  <c r="E346" i="19"/>
  <c r="E347" i="19"/>
  <c r="E348" i="19"/>
  <c r="E349" i="19"/>
  <c r="E350" i="19"/>
  <c r="E351" i="19"/>
  <c r="E352" i="19"/>
  <c r="E353" i="19"/>
  <c r="E354" i="19"/>
  <c r="E355" i="19"/>
  <c r="E356" i="19"/>
  <c r="E357" i="19"/>
  <c r="E358" i="19"/>
  <c r="E359" i="19"/>
  <c r="E360" i="19"/>
  <c r="E361" i="19"/>
  <c r="E362" i="19"/>
  <c r="E363" i="19"/>
  <c r="E364" i="19"/>
  <c r="E365" i="19"/>
  <c r="E366" i="19"/>
  <c r="E367" i="19"/>
  <c r="E368" i="19"/>
  <c r="E369" i="19"/>
  <c r="E370" i="19"/>
  <c r="E371" i="19"/>
  <c r="E372" i="19"/>
  <c r="E373" i="19"/>
  <c r="D6" i="19"/>
  <c r="D7" i="19"/>
  <c r="D8" i="19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D48" i="19"/>
  <c r="D49" i="19"/>
  <c r="D50" i="19"/>
  <c r="D51" i="19"/>
  <c r="D52" i="19"/>
  <c r="D53" i="19"/>
  <c r="D54" i="19"/>
  <c r="D55" i="19"/>
  <c r="D56" i="19"/>
  <c r="D57" i="19"/>
  <c r="D58" i="19"/>
  <c r="D59" i="19"/>
  <c r="D60" i="19"/>
  <c r="D61" i="19"/>
  <c r="D62" i="19"/>
  <c r="D63" i="19"/>
  <c r="D64" i="19"/>
  <c r="D65" i="19"/>
  <c r="D66" i="19"/>
  <c r="D67" i="19"/>
  <c r="D68" i="19"/>
  <c r="D69" i="19"/>
  <c r="D70" i="19"/>
  <c r="D71" i="19"/>
  <c r="D72" i="19"/>
  <c r="D73" i="19"/>
  <c r="D74" i="19"/>
  <c r="D75" i="19"/>
  <c r="D76" i="19"/>
  <c r="D77" i="19"/>
  <c r="D78" i="19"/>
  <c r="D79" i="19"/>
  <c r="D80" i="19"/>
  <c r="D81" i="19"/>
  <c r="D82" i="19"/>
  <c r="D83" i="19"/>
  <c r="D84" i="19"/>
  <c r="D85" i="19"/>
  <c r="D86" i="19"/>
  <c r="D87" i="19"/>
  <c r="D88" i="19"/>
  <c r="D89" i="19"/>
  <c r="D90" i="19"/>
  <c r="D91" i="19"/>
  <c r="D92" i="19"/>
  <c r="D93" i="19"/>
  <c r="D94" i="19"/>
  <c r="D95" i="19"/>
  <c r="D96" i="19"/>
  <c r="D97" i="19"/>
  <c r="D98" i="19"/>
  <c r="D99" i="19"/>
  <c r="D100" i="19"/>
  <c r="D101" i="19"/>
  <c r="D102" i="19"/>
  <c r="D103" i="19"/>
  <c r="D104" i="19"/>
  <c r="D105" i="19"/>
  <c r="D106" i="19"/>
  <c r="D107" i="19"/>
  <c r="D108" i="19"/>
  <c r="D109" i="19"/>
  <c r="D110" i="19"/>
  <c r="D111" i="19"/>
  <c r="D112" i="19"/>
  <c r="D113" i="19"/>
  <c r="D114" i="19"/>
  <c r="D115" i="19"/>
  <c r="D116" i="19"/>
  <c r="D117" i="19"/>
  <c r="D118" i="19"/>
  <c r="D119" i="19"/>
  <c r="D120" i="19"/>
  <c r="D121" i="19"/>
  <c r="D122" i="19"/>
  <c r="D123" i="19"/>
  <c r="D124" i="19"/>
  <c r="D125" i="19"/>
  <c r="D126" i="19"/>
  <c r="D127" i="19"/>
  <c r="D128" i="19"/>
  <c r="D129" i="19"/>
  <c r="D130" i="19"/>
  <c r="D131" i="19"/>
  <c r="D132" i="19"/>
  <c r="D133" i="19"/>
  <c r="D134" i="19"/>
  <c r="D135" i="19"/>
  <c r="D136" i="19"/>
  <c r="D137" i="19"/>
  <c r="D138" i="19"/>
  <c r="D139" i="19"/>
  <c r="D140" i="19"/>
  <c r="D141" i="19"/>
  <c r="D142" i="19"/>
  <c r="D143" i="19"/>
  <c r="D144" i="19"/>
  <c r="D145" i="19"/>
  <c r="D146" i="19"/>
  <c r="D147" i="19"/>
  <c r="D148" i="19"/>
  <c r="D149" i="19"/>
  <c r="D150" i="19"/>
  <c r="D151" i="19"/>
  <c r="D152" i="19"/>
  <c r="D153" i="19"/>
  <c r="D154" i="19"/>
  <c r="D155" i="19"/>
  <c r="D156" i="19"/>
  <c r="D157" i="19"/>
  <c r="D158" i="19"/>
  <c r="D159" i="19"/>
  <c r="D160" i="19"/>
  <c r="D161" i="19"/>
  <c r="D162" i="19"/>
  <c r="D163" i="19"/>
  <c r="D164" i="19"/>
  <c r="D165" i="19"/>
  <c r="D166" i="19"/>
  <c r="D167" i="19"/>
  <c r="D168" i="19"/>
  <c r="D169" i="19"/>
  <c r="D170" i="19"/>
  <c r="D171" i="19"/>
  <c r="D172" i="19"/>
  <c r="D173" i="19"/>
  <c r="D174" i="19"/>
  <c r="D175" i="19"/>
  <c r="D176" i="19"/>
  <c r="D177" i="19"/>
  <c r="D178" i="19"/>
  <c r="D179" i="19"/>
  <c r="D180" i="19"/>
  <c r="D181" i="19"/>
  <c r="D182" i="19"/>
  <c r="D183" i="19"/>
  <c r="D184" i="19"/>
  <c r="D185" i="19"/>
  <c r="D186" i="19"/>
  <c r="D187" i="19"/>
  <c r="D188" i="19"/>
  <c r="D189" i="19"/>
  <c r="D190" i="19"/>
  <c r="D191" i="19"/>
  <c r="D192" i="19"/>
  <c r="D193" i="19"/>
  <c r="D194" i="19"/>
  <c r="D195" i="19"/>
  <c r="D196" i="19"/>
  <c r="D197" i="19"/>
  <c r="D198" i="19"/>
  <c r="D199" i="19"/>
  <c r="D200" i="19"/>
  <c r="D201" i="19"/>
  <c r="D202" i="19"/>
  <c r="D203" i="19"/>
  <c r="D204" i="19"/>
  <c r="D205" i="19"/>
  <c r="D206" i="19"/>
  <c r="D207" i="19"/>
  <c r="D208" i="19"/>
  <c r="D209" i="19"/>
  <c r="D210" i="19"/>
  <c r="D211" i="19"/>
  <c r="D212" i="19"/>
  <c r="D213" i="19"/>
  <c r="D214" i="19"/>
  <c r="D215" i="19"/>
  <c r="D216" i="19"/>
  <c r="D217" i="19"/>
  <c r="D218" i="19"/>
  <c r="D219" i="19"/>
  <c r="D220" i="19"/>
  <c r="D221" i="19"/>
  <c r="D222" i="19"/>
  <c r="D223" i="19"/>
  <c r="D224" i="19"/>
  <c r="D225" i="19"/>
  <c r="D226" i="19"/>
  <c r="D227" i="19"/>
  <c r="D228" i="19"/>
  <c r="D229" i="19"/>
  <c r="D230" i="19"/>
  <c r="D231" i="19"/>
  <c r="D232" i="19"/>
  <c r="D233" i="19"/>
  <c r="D234" i="19"/>
  <c r="D235" i="19"/>
  <c r="D236" i="19"/>
  <c r="D237" i="19"/>
  <c r="D238" i="19"/>
  <c r="D239" i="19"/>
  <c r="D240" i="19"/>
  <c r="D241" i="19"/>
  <c r="D242" i="19"/>
  <c r="D243" i="19"/>
  <c r="D244" i="19"/>
  <c r="D245" i="19"/>
  <c r="D246" i="19"/>
  <c r="D247" i="19"/>
  <c r="D248" i="19"/>
  <c r="D249" i="19"/>
  <c r="D250" i="19"/>
  <c r="D251" i="19"/>
  <c r="D252" i="19"/>
  <c r="D253" i="19"/>
  <c r="D254" i="19"/>
  <c r="D255" i="19"/>
  <c r="D256" i="19"/>
  <c r="D257" i="19"/>
  <c r="D258" i="19"/>
  <c r="D259" i="19"/>
  <c r="D260" i="19"/>
  <c r="D261" i="19"/>
  <c r="D262" i="19"/>
  <c r="D263" i="19"/>
  <c r="D264" i="19"/>
  <c r="D265" i="19"/>
  <c r="D266" i="19"/>
  <c r="D267" i="19"/>
  <c r="D268" i="19"/>
  <c r="D269" i="19"/>
  <c r="D270" i="19"/>
  <c r="D271" i="19"/>
  <c r="D272" i="19"/>
  <c r="D273" i="19"/>
  <c r="D274" i="19"/>
  <c r="D275" i="19"/>
  <c r="D276" i="19"/>
  <c r="D277" i="19"/>
  <c r="D278" i="19"/>
  <c r="D279" i="19"/>
  <c r="D280" i="19"/>
  <c r="D281" i="19"/>
  <c r="D282" i="19"/>
  <c r="D283" i="19"/>
  <c r="D284" i="19"/>
  <c r="D285" i="19"/>
  <c r="D286" i="19"/>
  <c r="D287" i="19"/>
  <c r="D288" i="19"/>
  <c r="D289" i="19"/>
  <c r="D290" i="19"/>
  <c r="D291" i="19"/>
  <c r="D292" i="19"/>
  <c r="D293" i="19"/>
  <c r="D294" i="19"/>
  <c r="D295" i="19"/>
  <c r="D296" i="19"/>
  <c r="D297" i="19"/>
  <c r="D298" i="19"/>
  <c r="D299" i="19"/>
  <c r="D300" i="19"/>
  <c r="D301" i="19"/>
  <c r="D302" i="19"/>
  <c r="D303" i="19"/>
  <c r="D304" i="19"/>
  <c r="D305" i="19"/>
  <c r="D306" i="19"/>
  <c r="D307" i="19"/>
  <c r="D308" i="19"/>
  <c r="D309" i="19"/>
  <c r="D310" i="19"/>
  <c r="D311" i="19"/>
  <c r="D312" i="19"/>
  <c r="D313" i="19"/>
  <c r="D314" i="19"/>
  <c r="D315" i="19"/>
  <c r="D316" i="19"/>
  <c r="D317" i="19"/>
  <c r="D318" i="19"/>
  <c r="D319" i="19"/>
  <c r="D320" i="19"/>
  <c r="D321" i="19"/>
  <c r="D322" i="19"/>
  <c r="D323" i="19"/>
  <c r="D324" i="19"/>
  <c r="D325" i="19"/>
  <c r="D326" i="19"/>
  <c r="D327" i="19"/>
  <c r="D328" i="19"/>
  <c r="D329" i="19"/>
  <c r="D330" i="19"/>
  <c r="D331" i="19"/>
  <c r="D332" i="19"/>
  <c r="D333" i="19"/>
  <c r="D334" i="19"/>
  <c r="D335" i="19"/>
  <c r="D336" i="19"/>
  <c r="D337" i="19"/>
  <c r="D338" i="19"/>
  <c r="D339" i="19"/>
  <c r="D340" i="19"/>
  <c r="D341" i="19"/>
  <c r="D342" i="19"/>
  <c r="D343" i="19"/>
  <c r="D344" i="19"/>
  <c r="D345" i="19"/>
  <c r="D346" i="19"/>
  <c r="D347" i="19"/>
  <c r="D348" i="19"/>
  <c r="D349" i="19"/>
  <c r="D350" i="19"/>
  <c r="D351" i="19"/>
  <c r="D352" i="19"/>
  <c r="D353" i="19"/>
  <c r="D354" i="19"/>
  <c r="D355" i="19"/>
  <c r="D356" i="19"/>
  <c r="D357" i="19"/>
  <c r="D358" i="19"/>
  <c r="D359" i="19"/>
  <c r="D360" i="19"/>
  <c r="D361" i="19"/>
  <c r="D362" i="19"/>
  <c r="D363" i="19"/>
  <c r="D364" i="19"/>
  <c r="D365" i="19"/>
  <c r="D366" i="19"/>
  <c r="D367" i="19"/>
  <c r="D368" i="19"/>
  <c r="D369" i="19"/>
  <c r="D370" i="19"/>
  <c r="D371" i="19"/>
  <c r="D372" i="19"/>
  <c r="D373" i="19"/>
  <c r="C6" i="19"/>
  <c r="C7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112" i="19"/>
  <c r="C113" i="19"/>
  <c r="C114" i="19"/>
  <c r="C115" i="19"/>
  <c r="C116" i="19"/>
  <c r="C117" i="19"/>
  <c r="C118" i="19"/>
  <c r="C119" i="19"/>
  <c r="C120" i="19"/>
  <c r="C121" i="19"/>
  <c r="C122" i="19"/>
  <c r="C123" i="19"/>
  <c r="C124" i="19"/>
  <c r="C125" i="19"/>
  <c r="C126" i="19"/>
  <c r="C127" i="19"/>
  <c r="C128" i="19"/>
  <c r="C129" i="19"/>
  <c r="C130" i="19"/>
  <c r="C131" i="19"/>
  <c r="C132" i="19"/>
  <c r="C133" i="19"/>
  <c r="C134" i="19"/>
  <c r="C135" i="19"/>
  <c r="C136" i="19"/>
  <c r="C137" i="19"/>
  <c r="C138" i="19"/>
  <c r="C139" i="19"/>
  <c r="C140" i="19"/>
  <c r="C141" i="19"/>
  <c r="C142" i="19"/>
  <c r="C143" i="19"/>
  <c r="C144" i="19"/>
  <c r="C145" i="19"/>
  <c r="C146" i="19"/>
  <c r="C147" i="19"/>
  <c r="C148" i="19"/>
  <c r="C149" i="19"/>
  <c r="C150" i="19"/>
  <c r="C151" i="19"/>
  <c r="C152" i="19"/>
  <c r="C153" i="19"/>
  <c r="C154" i="19"/>
  <c r="C155" i="19"/>
  <c r="C156" i="19"/>
  <c r="C157" i="19"/>
  <c r="C158" i="19"/>
  <c r="C159" i="19"/>
  <c r="C160" i="19"/>
  <c r="C161" i="19"/>
  <c r="C162" i="19"/>
  <c r="C163" i="19"/>
  <c r="C164" i="19"/>
  <c r="C165" i="19"/>
  <c r="C166" i="19"/>
  <c r="C167" i="19"/>
  <c r="C168" i="19"/>
  <c r="C170" i="19"/>
  <c r="C171" i="19"/>
  <c r="C172" i="19"/>
  <c r="C173" i="19"/>
  <c r="C174" i="19"/>
  <c r="C175" i="19"/>
  <c r="C176" i="19"/>
  <c r="C177" i="19"/>
  <c r="C178" i="19"/>
  <c r="C179" i="19"/>
  <c r="C180" i="19"/>
  <c r="C181" i="19"/>
  <c r="C182" i="19"/>
  <c r="C183" i="19"/>
  <c r="C184" i="19"/>
  <c r="C185" i="19"/>
  <c r="C186" i="19"/>
  <c r="C187" i="19"/>
  <c r="C188" i="19"/>
  <c r="C189" i="19"/>
  <c r="C190" i="19"/>
  <c r="C191" i="19"/>
  <c r="C192" i="19"/>
  <c r="C193" i="19"/>
  <c r="C194" i="19"/>
  <c r="C195" i="19"/>
  <c r="C196" i="19"/>
  <c r="C197" i="19"/>
  <c r="C198" i="19"/>
  <c r="C199" i="19"/>
  <c r="C200" i="19"/>
  <c r="C201" i="19"/>
  <c r="C202" i="19"/>
  <c r="C203" i="19"/>
  <c r="C204" i="19"/>
  <c r="C205" i="19"/>
  <c r="C206" i="19"/>
  <c r="C207" i="19"/>
  <c r="C208" i="19"/>
  <c r="C209" i="19"/>
  <c r="C210" i="19"/>
  <c r="C211" i="19"/>
  <c r="C212" i="19"/>
  <c r="C213" i="19"/>
  <c r="C214" i="19"/>
  <c r="C215" i="19"/>
  <c r="C216" i="19"/>
  <c r="C217" i="19"/>
  <c r="C218" i="19"/>
  <c r="C219" i="19"/>
  <c r="C220" i="19"/>
  <c r="C221" i="19"/>
  <c r="C222" i="19"/>
  <c r="C223" i="19"/>
  <c r="C224" i="19"/>
  <c r="C225" i="19"/>
  <c r="C226" i="19"/>
  <c r="C227" i="19"/>
  <c r="C228" i="19"/>
  <c r="C229" i="19"/>
  <c r="C230" i="19"/>
  <c r="C231" i="19"/>
  <c r="C232" i="19"/>
  <c r="C233" i="19"/>
  <c r="C234" i="19"/>
  <c r="C235" i="19"/>
  <c r="C236" i="19"/>
  <c r="C237" i="19"/>
  <c r="C238" i="19"/>
  <c r="C239" i="19"/>
  <c r="C240" i="19"/>
  <c r="C241" i="19"/>
  <c r="C242" i="19"/>
  <c r="C243" i="19"/>
  <c r="C244" i="19"/>
  <c r="C245" i="19"/>
  <c r="C246" i="19"/>
  <c r="C247" i="19"/>
  <c r="C248" i="19"/>
  <c r="C249" i="19"/>
  <c r="C250" i="19"/>
  <c r="C251" i="19"/>
  <c r="C252" i="19"/>
  <c r="C253" i="19"/>
  <c r="C254" i="19"/>
  <c r="C255" i="19"/>
  <c r="C256" i="19"/>
  <c r="C257" i="19"/>
  <c r="C258" i="19"/>
  <c r="C259" i="19"/>
  <c r="C260" i="19"/>
  <c r="C261" i="19"/>
  <c r="C262" i="19"/>
  <c r="C263" i="19"/>
  <c r="C264" i="19"/>
  <c r="C265" i="19"/>
  <c r="C266" i="19"/>
  <c r="C267" i="19"/>
  <c r="C268" i="19"/>
  <c r="C269" i="19"/>
  <c r="C270" i="19"/>
  <c r="C271" i="19"/>
  <c r="C272" i="19"/>
  <c r="C273" i="19"/>
  <c r="C274" i="19"/>
  <c r="C275" i="19"/>
  <c r="C276" i="19"/>
  <c r="C277" i="19"/>
  <c r="C278" i="19"/>
  <c r="C279" i="19"/>
  <c r="C280" i="19"/>
  <c r="C281" i="19"/>
  <c r="C282" i="19"/>
  <c r="C283" i="19"/>
  <c r="C284" i="19"/>
  <c r="C285" i="19"/>
  <c r="C286" i="19"/>
  <c r="C287" i="19"/>
  <c r="C288" i="19"/>
  <c r="C289" i="19"/>
  <c r="C290" i="19"/>
  <c r="C291" i="19"/>
  <c r="C292" i="19"/>
  <c r="C293" i="19"/>
  <c r="C294" i="19"/>
  <c r="C295" i="19"/>
  <c r="C296" i="19"/>
  <c r="C297" i="19"/>
  <c r="C298" i="19"/>
  <c r="C299" i="19"/>
  <c r="C300" i="19"/>
  <c r="C301" i="19"/>
  <c r="C302" i="19"/>
  <c r="C303" i="19"/>
  <c r="C304" i="19"/>
  <c r="C305" i="19"/>
  <c r="C306" i="19"/>
  <c r="C307" i="19"/>
  <c r="C308" i="19"/>
  <c r="C309" i="19"/>
  <c r="C310" i="19"/>
  <c r="C311" i="19"/>
  <c r="C312" i="19"/>
  <c r="C313" i="19"/>
  <c r="C314" i="19"/>
  <c r="C315" i="19"/>
  <c r="C316" i="19"/>
  <c r="C317" i="19"/>
  <c r="C318" i="19"/>
  <c r="C319" i="19"/>
  <c r="C320" i="19"/>
  <c r="C321" i="19"/>
  <c r="C322" i="19"/>
  <c r="C323" i="19"/>
  <c r="C324" i="19"/>
  <c r="C325" i="19"/>
  <c r="C326" i="19"/>
  <c r="C327" i="19"/>
  <c r="C328" i="19"/>
  <c r="C329" i="19"/>
  <c r="C330" i="19"/>
  <c r="C331" i="19"/>
  <c r="C332" i="19"/>
  <c r="C333" i="19"/>
  <c r="C334" i="19"/>
  <c r="C335" i="19"/>
  <c r="C336" i="19"/>
  <c r="C337" i="19"/>
  <c r="C338" i="19"/>
  <c r="C339" i="19"/>
  <c r="C340" i="19"/>
  <c r="C341" i="19"/>
  <c r="C342" i="19"/>
  <c r="C343" i="19"/>
  <c r="C344" i="19"/>
  <c r="C345" i="19"/>
  <c r="C346" i="19"/>
  <c r="C347" i="19"/>
  <c r="C348" i="19"/>
  <c r="C349" i="19"/>
  <c r="C350" i="19"/>
  <c r="C351" i="19"/>
  <c r="C352" i="19"/>
  <c r="C353" i="19"/>
  <c r="C354" i="19"/>
  <c r="C355" i="19"/>
  <c r="C356" i="19"/>
  <c r="C357" i="19"/>
  <c r="C358" i="19"/>
  <c r="C359" i="19"/>
  <c r="C360" i="19"/>
  <c r="C361" i="19"/>
  <c r="C362" i="19"/>
  <c r="C363" i="19"/>
  <c r="C364" i="19"/>
  <c r="C365" i="19"/>
  <c r="C366" i="19"/>
  <c r="C367" i="19"/>
  <c r="C368" i="19"/>
  <c r="C369" i="19"/>
  <c r="C370" i="19"/>
  <c r="C371" i="19"/>
  <c r="C372" i="19"/>
  <c r="C373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101" i="19"/>
  <c r="B102" i="19"/>
  <c r="B103" i="19"/>
  <c r="B104" i="19"/>
  <c r="B105" i="19"/>
  <c r="B106" i="19"/>
  <c r="B107" i="19"/>
  <c r="B108" i="19"/>
  <c r="B109" i="19"/>
  <c r="B110" i="19"/>
  <c r="B111" i="19"/>
  <c r="B112" i="19"/>
  <c r="B113" i="19"/>
  <c r="B114" i="19"/>
  <c r="B115" i="19"/>
  <c r="B116" i="19"/>
  <c r="B117" i="19"/>
  <c r="B118" i="19"/>
  <c r="B119" i="19"/>
  <c r="B120" i="19"/>
  <c r="B121" i="19"/>
  <c r="B122" i="19"/>
  <c r="B123" i="19"/>
  <c r="B124" i="19"/>
  <c r="B125" i="19"/>
  <c r="B126" i="19"/>
  <c r="B127" i="19"/>
  <c r="B128" i="19"/>
  <c r="B129" i="19"/>
  <c r="B130" i="19"/>
  <c r="B131" i="19"/>
  <c r="B132" i="19"/>
  <c r="B133" i="19"/>
  <c r="B134" i="19"/>
  <c r="B135" i="19"/>
  <c r="B136" i="19"/>
  <c r="B137" i="19"/>
  <c r="B138" i="19"/>
  <c r="B139" i="19"/>
  <c r="B140" i="19"/>
  <c r="B141" i="19"/>
  <c r="B142" i="19"/>
  <c r="B143" i="19"/>
  <c r="B144" i="19"/>
  <c r="B145" i="19"/>
  <c r="B146" i="19"/>
  <c r="B147" i="19"/>
  <c r="B148" i="19"/>
  <c r="B149" i="19"/>
  <c r="B150" i="19"/>
  <c r="B151" i="19"/>
  <c r="B152" i="19"/>
  <c r="B153" i="19"/>
  <c r="B154" i="19"/>
  <c r="B155" i="19"/>
  <c r="B156" i="19"/>
  <c r="B157" i="19"/>
  <c r="B158" i="19"/>
  <c r="B159" i="19"/>
  <c r="B160" i="19"/>
  <c r="B161" i="19"/>
  <c r="B162" i="19"/>
  <c r="B163" i="19"/>
  <c r="B164" i="19"/>
  <c r="B165" i="19"/>
  <c r="B166" i="19"/>
  <c r="B167" i="19"/>
  <c r="B168" i="19"/>
  <c r="B169" i="19"/>
  <c r="B170" i="19"/>
  <c r="B171" i="19"/>
  <c r="B172" i="19"/>
  <c r="B173" i="19"/>
  <c r="B174" i="19"/>
  <c r="B175" i="19"/>
  <c r="B176" i="19"/>
  <c r="B177" i="19"/>
  <c r="B178" i="19"/>
  <c r="B179" i="19"/>
  <c r="B180" i="19"/>
  <c r="B181" i="19"/>
  <c r="B182" i="19"/>
  <c r="B183" i="19"/>
  <c r="B184" i="19"/>
  <c r="B185" i="19"/>
  <c r="B186" i="19"/>
  <c r="B187" i="19"/>
  <c r="B188" i="19"/>
  <c r="B189" i="19"/>
  <c r="B190" i="19"/>
  <c r="B191" i="19"/>
  <c r="B192" i="19"/>
  <c r="B193" i="19"/>
  <c r="B194" i="19"/>
  <c r="B195" i="19"/>
  <c r="B196" i="19"/>
  <c r="B197" i="19"/>
  <c r="B198" i="19"/>
  <c r="B199" i="19"/>
  <c r="B200" i="19"/>
  <c r="B201" i="19"/>
  <c r="B202" i="19"/>
  <c r="B203" i="19"/>
  <c r="B204" i="19"/>
  <c r="B205" i="19"/>
  <c r="B206" i="19"/>
  <c r="B207" i="19"/>
  <c r="B208" i="19"/>
  <c r="B209" i="19"/>
  <c r="B210" i="19"/>
  <c r="B211" i="19"/>
  <c r="B212" i="19"/>
  <c r="B213" i="19"/>
  <c r="B214" i="19"/>
  <c r="B215" i="19"/>
  <c r="B216" i="19"/>
  <c r="B217" i="19"/>
  <c r="B218" i="19"/>
  <c r="B219" i="19"/>
  <c r="B220" i="19"/>
  <c r="B221" i="19"/>
  <c r="B222" i="19"/>
  <c r="B223" i="19"/>
  <c r="B224" i="19"/>
  <c r="B225" i="19"/>
  <c r="B226" i="19"/>
  <c r="B227" i="19"/>
  <c r="B228" i="19"/>
  <c r="B229" i="19"/>
  <c r="B230" i="19"/>
  <c r="B231" i="19"/>
  <c r="B232" i="19"/>
  <c r="B233" i="19"/>
  <c r="B234" i="19"/>
  <c r="B235" i="19"/>
  <c r="B236" i="19"/>
  <c r="B237" i="19"/>
  <c r="B238" i="19"/>
  <c r="B239" i="19"/>
  <c r="B240" i="19"/>
  <c r="B241" i="19"/>
  <c r="B242" i="19"/>
  <c r="B243" i="19"/>
  <c r="B244" i="19"/>
  <c r="B245" i="19"/>
  <c r="B246" i="19"/>
  <c r="B247" i="19"/>
  <c r="B248" i="19"/>
  <c r="B249" i="19"/>
  <c r="B250" i="19"/>
  <c r="B251" i="19"/>
  <c r="B252" i="19"/>
  <c r="B253" i="19"/>
  <c r="B254" i="19"/>
  <c r="B255" i="19"/>
  <c r="B256" i="19"/>
  <c r="B257" i="19"/>
  <c r="B258" i="19"/>
  <c r="B259" i="19"/>
  <c r="B260" i="19"/>
  <c r="B261" i="19"/>
  <c r="B262" i="19"/>
  <c r="B263" i="19"/>
  <c r="B264" i="19"/>
  <c r="B265" i="19"/>
  <c r="B266" i="19"/>
  <c r="B267" i="19"/>
  <c r="B268" i="19"/>
  <c r="B269" i="19"/>
  <c r="B270" i="19"/>
  <c r="B271" i="19"/>
  <c r="B272" i="19"/>
  <c r="B273" i="19"/>
  <c r="B274" i="19"/>
  <c r="B275" i="19"/>
  <c r="B276" i="19"/>
  <c r="B277" i="19"/>
  <c r="B278" i="19"/>
  <c r="B279" i="19"/>
  <c r="B280" i="19"/>
  <c r="B281" i="19"/>
  <c r="B282" i="19"/>
  <c r="B283" i="19"/>
  <c r="B284" i="19"/>
  <c r="B285" i="19"/>
  <c r="B286" i="19"/>
  <c r="B287" i="19"/>
  <c r="B288" i="19"/>
  <c r="B289" i="19"/>
  <c r="B290" i="19"/>
  <c r="B291" i="19"/>
  <c r="B292" i="19"/>
  <c r="B293" i="19"/>
  <c r="B294" i="19"/>
  <c r="B295" i="19"/>
  <c r="B296" i="19"/>
  <c r="B297" i="19"/>
  <c r="B298" i="19"/>
  <c r="B299" i="19"/>
  <c r="B300" i="19"/>
  <c r="B301" i="19"/>
  <c r="B302" i="19"/>
  <c r="B303" i="19"/>
  <c r="B304" i="19"/>
  <c r="B305" i="19"/>
  <c r="B306" i="19"/>
  <c r="B307" i="19"/>
  <c r="B308" i="19"/>
  <c r="B309" i="19"/>
  <c r="B310" i="19"/>
  <c r="B311" i="19"/>
  <c r="B312" i="19"/>
  <c r="B313" i="19"/>
  <c r="B314" i="19"/>
  <c r="B315" i="19"/>
  <c r="B316" i="19"/>
  <c r="B317" i="19"/>
  <c r="B318" i="19"/>
  <c r="B319" i="19"/>
  <c r="B320" i="19"/>
  <c r="B321" i="19"/>
  <c r="B322" i="19"/>
  <c r="B323" i="19"/>
  <c r="B324" i="19"/>
  <c r="B325" i="19"/>
  <c r="B326" i="19"/>
  <c r="B327" i="19"/>
  <c r="B328" i="19"/>
  <c r="B329" i="19"/>
  <c r="B330" i="19"/>
  <c r="B331" i="19"/>
  <c r="B332" i="19"/>
  <c r="B333" i="19"/>
  <c r="B334" i="19"/>
  <c r="B335" i="19"/>
  <c r="B336" i="19"/>
  <c r="B337" i="19"/>
  <c r="B338" i="19"/>
  <c r="B339" i="19"/>
  <c r="B340" i="19"/>
  <c r="B341" i="19"/>
  <c r="B342" i="19"/>
  <c r="B343" i="19"/>
  <c r="B344" i="19"/>
  <c r="B345" i="19"/>
  <c r="B346" i="19"/>
  <c r="B347" i="19"/>
  <c r="B348" i="19"/>
  <c r="B349" i="19"/>
  <c r="B350" i="19"/>
  <c r="B351" i="19"/>
  <c r="B352" i="19"/>
  <c r="B353" i="19"/>
  <c r="B354" i="19"/>
  <c r="B355" i="19"/>
  <c r="B356" i="19"/>
  <c r="B357" i="19"/>
  <c r="B358" i="19"/>
  <c r="B359" i="19"/>
  <c r="B360" i="19"/>
  <c r="B361" i="19"/>
  <c r="B362" i="19"/>
  <c r="B363" i="19"/>
  <c r="B364" i="19"/>
  <c r="B365" i="19"/>
  <c r="B366" i="19"/>
  <c r="B367" i="19"/>
  <c r="B368" i="19"/>
  <c r="B369" i="19"/>
  <c r="B370" i="19"/>
  <c r="B371" i="19"/>
  <c r="B372" i="19"/>
  <c r="B373" i="19"/>
  <c r="AF234" i="19"/>
  <c r="AK234" i="19"/>
  <c r="AP234" i="19"/>
  <c r="S246" i="15"/>
  <c r="X246" i="15" s="1"/>
  <c r="O234" i="19"/>
  <c r="BE246" i="15"/>
  <c r="CP246" i="15"/>
  <c r="DH246" i="15"/>
  <c r="P234" i="19" s="1"/>
  <c r="EF246" i="15"/>
  <c r="EG246" i="15"/>
  <c r="DI246" i="15" l="1"/>
  <c r="DJ246" i="15"/>
  <c r="AP6" i="19" l="1"/>
  <c r="AP7" i="19"/>
  <c r="AP8" i="19"/>
  <c r="AP9" i="19"/>
  <c r="AP10" i="19"/>
  <c r="AP11" i="19"/>
  <c r="AP12" i="19"/>
  <c r="AP13" i="19"/>
  <c r="AP14" i="19"/>
  <c r="AP15" i="19"/>
  <c r="AP16" i="19"/>
  <c r="AP17" i="19"/>
  <c r="AP18" i="19"/>
  <c r="AP19" i="19"/>
  <c r="AP20" i="19"/>
  <c r="AP21" i="19"/>
  <c r="AP22" i="19"/>
  <c r="AP23" i="19"/>
  <c r="AP24" i="19"/>
  <c r="AP25" i="19"/>
  <c r="AP26" i="19"/>
  <c r="AP27" i="19"/>
  <c r="AP28" i="19"/>
  <c r="AP29" i="19"/>
  <c r="AP30" i="19"/>
  <c r="AP31" i="19"/>
  <c r="AP32" i="19"/>
  <c r="AP33" i="19"/>
  <c r="AP34" i="19"/>
  <c r="AP35" i="19"/>
  <c r="AP36" i="19"/>
  <c r="AP37" i="19"/>
  <c r="AP38" i="19"/>
  <c r="AP39" i="19"/>
  <c r="AP40" i="19"/>
  <c r="AP41" i="19"/>
  <c r="AP42" i="19"/>
  <c r="AP43" i="19"/>
  <c r="AP44" i="19"/>
  <c r="AP45" i="19"/>
  <c r="AP46" i="19"/>
  <c r="AP47" i="19"/>
  <c r="AP48" i="19"/>
  <c r="AP49" i="19"/>
  <c r="AP50" i="19"/>
  <c r="AP51" i="19"/>
  <c r="AP52" i="19"/>
  <c r="AP53" i="19"/>
  <c r="AP54" i="19"/>
  <c r="AP55" i="19"/>
  <c r="AP56" i="19"/>
  <c r="AP57" i="19"/>
  <c r="AP58" i="19"/>
  <c r="AP59" i="19"/>
  <c r="AP60" i="19"/>
  <c r="AP61" i="19"/>
  <c r="AP62" i="19"/>
  <c r="AP63" i="19"/>
  <c r="AP64" i="19"/>
  <c r="AP65" i="19"/>
  <c r="AP66" i="19"/>
  <c r="AP67" i="19"/>
  <c r="AP68" i="19"/>
  <c r="AP69" i="19"/>
  <c r="AP70" i="19"/>
  <c r="AP71" i="19"/>
  <c r="AP72" i="19"/>
  <c r="AP73" i="19"/>
  <c r="AP74" i="19"/>
  <c r="AP75" i="19"/>
  <c r="AP76" i="19"/>
  <c r="AP77" i="19"/>
  <c r="AP78" i="19"/>
  <c r="AP79" i="19"/>
  <c r="AP80" i="19"/>
  <c r="AP81" i="19"/>
  <c r="AP82" i="19"/>
  <c r="AP83" i="19"/>
  <c r="AP84" i="19"/>
  <c r="AP85" i="19"/>
  <c r="AP86" i="19"/>
  <c r="AP87" i="19"/>
  <c r="AP88" i="19"/>
  <c r="AP89" i="19"/>
  <c r="AP90" i="19"/>
  <c r="AP91" i="19"/>
  <c r="AP92" i="19"/>
  <c r="AP93" i="19"/>
  <c r="AP94" i="19"/>
  <c r="AP95" i="19"/>
  <c r="AP96" i="19"/>
  <c r="AP97" i="19"/>
  <c r="AP98" i="19"/>
  <c r="AP99" i="19"/>
  <c r="AP100" i="19"/>
  <c r="AP101" i="19"/>
  <c r="AP102" i="19"/>
  <c r="AP103" i="19"/>
  <c r="AP104" i="19"/>
  <c r="AP105" i="19"/>
  <c r="AP106" i="19"/>
  <c r="AP107" i="19"/>
  <c r="AP108" i="19"/>
  <c r="AP109" i="19"/>
  <c r="AP110" i="19"/>
  <c r="AP111" i="19"/>
  <c r="AP112" i="19"/>
  <c r="AP113" i="19"/>
  <c r="AP114" i="19"/>
  <c r="AP115" i="19"/>
  <c r="AP116" i="19"/>
  <c r="AP117" i="19"/>
  <c r="AP118" i="19"/>
  <c r="AP119" i="19"/>
  <c r="AP120" i="19"/>
  <c r="AP121" i="19"/>
  <c r="AP122" i="19"/>
  <c r="AP123" i="19"/>
  <c r="AP124" i="19"/>
  <c r="AP125" i="19"/>
  <c r="AP126" i="19"/>
  <c r="AP127" i="19"/>
  <c r="AP128" i="19"/>
  <c r="AP129" i="19"/>
  <c r="AP130" i="19"/>
  <c r="AP131" i="19"/>
  <c r="AP132" i="19"/>
  <c r="AP133" i="19"/>
  <c r="AP134" i="19"/>
  <c r="AP135" i="19"/>
  <c r="AP136" i="19"/>
  <c r="AP137" i="19"/>
  <c r="AP138" i="19"/>
  <c r="AP139" i="19"/>
  <c r="AP140" i="19"/>
  <c r="AP141" i="19"/>
  <c r="AP142" i="19"/>
  <c r="AP143" i="19"/>
  <c r="AP144" i="19"/>
  <c r="AP145" i="19"/>
  <c r="AP146" i="19"/>
  <c r="AP147" i="19"/>
  <c r="AP148" i="19"/>
  <c r="AP149" i="19"/>
  <c r="AP150" i="19"/>
  <c r="AP151" i="19"/>
  <c r="AP152" i="19"/>
  <c r="AP153" i="19"/>
  <c r="AP154" i="19"/>
  <c r="AP155" i="19"/>
  <c r="AP156" i="19"/>
  <c r="AP157" i="19"/>
  <c r="AP158" i="19"/>
  <c r="AP159" i="19"/>
  <c r="AP160" i="19"/>
  <c r="AP161" i="19"/>
  <c r="AP162" i="19"/>
  <c r="AP163" i="19"/>
  <c r="AP164" i="19"/>
  <c r="AP165" i="19"/>
  <c r="AP166" i="19"/>
  <c r="AP167" i="19"/>
  <c r="AP168" i="19"/>
  <c r="AP169" i="19"/>
  <c r="AP170" i="19"/>
  <c r="AP171" i="19"/>
  <c r="AP172" i="19"/>
  <c r="AP173" i="19"/>
  <c r="AP174" i="19"/>
  <c r="AP175" i="19"/>
  <c r="AP176" i="19"/>
  <c r="AP177" i="19"/>
  <c r="AP178" i="19"/>
  <c r="AP179" i="19"/>
  <c r="AP180" i="19"/>
  <c r="AP181" i="19"/>
  <c r="AP183" i="19"/>
  <c r="AP184" i="19"/>
  <c r="AP185" i="19"/>
  <c r="AP186" i="19"/>
  <c r="AP187" i="19"/>
  <c r="AP188" i="19"/>
  <c r="AP189" i="19"/>
  <c r="AP190" i="19"/>
  <c r="AP191" i="19"/>
  <c r="AP192" i="19"/>
  <c r="AP193" i="19"/>
  <c r="AP194" i="19"/>
  <c r="AP195" i="19"/>
  <c r="AP196" i="19"/>
  <c r="AP197" i="19"/>
  <c r="AP198" i="19"/>
  <c r="AP199" i="19"/>
  <c r="AP200" i="19"/>
  <c r="AP201" i="19"/>
  <c r="AP202" i="19"/>
  <c r="AP203" i="19"/>
  <c r="AP204" i="19"/>
  <c r="AP205" i="19"/>
  <c r="AP206" i="19"/>
  <c r="AP207" i="19"/>
  <c r="AP208" i="19"/>
  <c r="AP209" i="19"/>
  <c r="AP210" i="19"/>
  <c r="AP211" i="19"/>
  <c r="AP212" i="19"/>
  <c r="AP213" i="19"/>
  <c r="AP214" i="19"/>
  <c r="AP215" i="19"/>
  <c r="AP216" i="19"/>
  <c r="AP217" i="19"/>
  <c r="AP218" i="19"/>
  <c r="AP219" i="19"/>
  <c r="AP220" i="19"/>
  <c r="AP221" i="19"/>
  <c r="AP222" i="19"/>
  <c r="AP223" i="19"/>
  <c r="AP224" i="19"/>
  <c r="AP225" i="19"/>
  <c r="AP226" i="19"/>
  <c r="AP227" i="19"/>
  <c r="AP228" i="19"/>
  <c r="AP229" i="19"/>
  <c r="AP230" i="19"/>
  <c r="AP231" i="19"/>
  <c r="AP232" i="19"/>
  <c r="AP233" i="19"/>
  <c r="AP235" i="19"/>
  <c r="AP236" i="19"/>
  <c r="AP237" i="19"/>
  <c r="AP238" i="19"/>
  <c r="AP239" i="19"/>
  <c r="AP240" i="19"/>
  <c r="AP241" i="19"/>
  <c r="AP242" i="19"/>
  <c r="AP243" i="19"/>
  <c r="AP244" i="19"/>
  <c r="AP245" i="19"/>
  <c r="AP246" i="19"/>
  <c r="AP247" i="19"/>
  <c r="AP248" i="19"/>
  <c r="AP249" i="19"/>
  <c r="AP250" i="19"/>
  <c r="AP251" i="19"/>
  <c r="AP252" i="19"/>
  <c r="AP253" i="19"/>
  <c r="AP254" i="19"/>
  <c r="AP255" i="19"/>
  <c r="AP256" i="19"/>
  <c r="AP257" i="19"/>
  <c r="AP258" i="19"/>
  <c r="AP259" i="19"/>
  <c r="AP260" i="19"/>
  <c r="AP261" i="19"/>
  <c r="AP262" i="19"/>
  <c r="AP263" i="19"/>
  <c r="AP264" i="19"/>
  <c r="AP265" i="19"/>
  <c r="AP266" i="19"/>
  <c r="AP267" i="19"/>
  <c r="AP268" i="19"/>
  <c r="AP269" i="19"/>
  <c r="AP270" i="19"/>
  <c r="AP271" i="19"/>
  <c r="AP272" i="19"/>
  <c r="AP273" i="19"/>
  <c r="AP274" i="19"/>
  <c r="AP275" i="19"/>
  <c r="AP276" i="19"/>
  <c r="AP277" i="19"/>
  <c r="AP278" i="19"/>
  <c r="AP279" i="19"/>
  <c r="AP280" i="19"/>
  <c r="AP281" i="19"/>
  <c r="AP282" i="19"/>
  <c r="AP283" i="19"/>
  <c r="AP284" i="19"/>
  <c r="AP285" i="19"/>
  <c r="AP286" i="19"/>
  <c r="AP287" i="19"/>
  <c r="AP288" i="19"/>
  <c r="AP289" i="19"/>
  <c r="AP290" i="19"/>
  <c r="AP291" i="19"/>
  <c r="AP292" i="19"/>
  <c r="AP293" i="19"/>
  <c r="AP294" i="19"/>
  <c r="AP295" i="19"/>
  <c r="AP296" i="19"/>
  <c r="AP297" i="19"/>
  <c r="AP298" i="19"/>
  <c r="AP299" i="19"/>
  <c r="AP300" i="19"/>
  <c r="AP301" i="19"/>
  <c r="AP302" i="19"/>
  <c r="AP303" i="19"/>
  <c r="AP304" i="19"/>
  <c r="AP305" i="19"/>
  <c r="AP306" i="19"/>
  <c r="AP307" i="19"/>
  <c r="AP308" i="19"/>
  <c r="AP309" i="19"/>
  <c r="AP310" i="19"/>
  <c r="AP311" i="19"/>
  <c r="AP312" i="19"/>
  <c r="AP313" i="19"/>
  <c r="AP314" i="19"/>
  <c r="AP315" i="19"/>
  <c r="AP316" i="19"/>
  <c r="AP317" i="19"/>
  <c r="AP318" i="19"/>
  <c r="AP319" i="19"/>
  <c r="AP320" i="19"/>
  <c r="AP321" i="19"/>
  <c r="AP322" i="19"/>
  <c r="AP323" i="19"/>
  <c r="AP324" i="19"/>
  <c r="AP325" i="19"/>
  <c r="AP326" i="19"/>
  <c r="AP327" i="19"/>
  <c r="AP328" i="19"/>
  <c r="AP329" i="19"/>
  <c r="AP330" i="19"/>
  <c r="AP331" i="19"/>
  <c r="AP332" i="19"/>
  <c r="AP333" i="19"/>
  <c r="AP334" i="19"/>
  <c r="AP335" i="19"/>
  <c r="AP336" i="19"/>
  <c r="AP337" i="19"/>
  <c r="AP338" i="19"/>
  <c r="AP339" i="19"/>
  <c r="AP340" i="19"/>
  <c r="AP341" i="19"/>
  <c r="AP342" i="19"/>
  <c r="AP343" i="19"/>
  <c r="AP344" i="19"/>
  <c r="AP345" i="19"/>
  <c r="AP346" i="19"/>
  <c r="AP347" i="19"/>
  <c r="AP348" i="19"/>
  <c r="AP349" i="19"/>
  <c r="AP350" i="19"/>
  <c r="AP351" i="19"/>
  <c r="AP352" i="19"/>
  <c r="AP353" i="19"/>
  <c r="AP354" i="19"/>
  <c r="AP355" i="19"/>
  <c r="AP356" i="19"/>
  <c r="AP357" i="19"/>
  <c r="AP358" i="19"/>
  <c r="AP359" i="19"/>
  <c r="AP360" i="19"/>
  <c r="AP361" i="19"/>
  <c r="AP362" i="19"/>
  <c r="AP363" i="19"/>
  <c r="AP364" i="19"/>
  <c r="AP365" i="19"/>
  <c r="AP366" i="19"/>
  <c r="AP367" i="19"/>
  <c r="AP368" i="19"/>
  <c r="AP369" i="19"/>
  <c r="AP370" i="19"/>
  <c r="AP371" i="19"/>
  <c r="AP372" i="19"/>
  <c r="AP373" i="19"/>
  <c r="AK6" i="19"/>
  <c r="AK7" i="19"/>
  <c r="AK8" i="19"/>
  <c r="AK9" i="19"/>
  <c r="AK10" i="19"/>
  <c r="AK11" i="19"/>
  <c r="AK12" i="19"/>
  <c r="AK13" i="19"/>
  <c r="AK14" i="19"/>
  <c r="AK15" i="19"/>
  <c r="AK16" i="19"/>
  <c r="AK17" i="19"/>
  <c r="AK18" i="19"/>
  <c r="AK19" i="19"/>
  <c r="AK20" i="19"/>
  <c r="AK21" i="19"/>
  <c r="AK22" i="19"/>
  <c r="AK23" i="19"/>
  <c r="AK24" i="19"/>
  <c r="AK25" i="19"/>
  <c r="AK26" i="19"/>
  <c r="AK27" i="19"/>
  <c r="AK28" i="19"/>
  <c r="AK29" i="19"/>
  <c r="AK30" i="19"/>
  <c r="AK31" i="19"/>
  <c r="AK32" i="19"/>
  <c r="AK33" i="19"/>
  <c r="AK34" i="19"/>
  <c r="AK35" i="19"/>
  <c r="AK36" i="19"/>
  <c r="AK37" i="19"/>
  <c r="AK38" i="19"/>
  <c r="AK39" i="19"/>
  <c r="AK40" i="19"/>
  <c r="AK41" i="19"/>
  <c r="AK42" i="19"/>
  <c r="AK43" i="19"/>
  <c r="AK44" i="19"/>
  <c r="AK45" i="19"/>
  <c r="AK46" i="19"/>
  <c r="AK47" i="19"/>
  <c r="AK48" i="19"/>
  <c r="AK49" i="19"/>
  <c r="AK50" i="19"/>
  <c r="AK51" i="19"/>
  <c r="AK52" i="19"/>
  <c r="AK53" i="19"/>
  <c r="AK54" i="19"/>
  <c r="AK55" i="19"/>
  <c r="AK56" i="19"/>
  <c r="AK57" i="19"/>
  <c r="AK58" i="19"/>
  <c r="AK59" i="19"/>
  <c r="AK61" i="19"/>
  <c r="AK62" i="19"/>
  <c r="AK63" i="19"/>
  <c r="AK64" i="19"/>
  <c r="AK65" i="19"/>
  <c r="AK66" i="19"/>
  <c r="AK67" i="19"/>
  <c r="AK68" i="19"/>
  <c r="AK69" i="19"/>
  <c r="AK70" i="19"/>
  <c r="AK71" i="19"/>
  <c r="AK72" i="19"/>
  <c r="AK73" i="19"/>
  <c r="AK74" i="19"/>
  <c r="AK75" i="19"/>
  <c r="AK76" i="19"/>
  <c r="AK77" i="19"/>
  <c r="AK78" i="19"/>
  <c r="AK79" i="19"/>
  <c r="AK80" i="19"/>
  <c r="AK81" i="19"/>
  <c r="AK82" i="19"/>
  <c r="AK83" i="19"/>
  <c r="AK84" i="19"/>
  <c r="AK85" i="19"/>
  <c r="AK86" i="19"/>
  <c r="AK87" i="19"/>
  <c r="AK88" i="19"/>
  <c r="AK89" i="19"/>
  <c r="AK90" i="19"/>
  <c r="AK91" i="19"/>
  <c r="AK92" i="19"/>
  <c r="AK93" i="19"/>
  <c r="AK94" i="19"/>
  <c r="AK95" i="19"/>
  <c r="AK96" i="19"/>
  <c r="AK97" i="19"/>
  <c r="AK98" i="19"/>
  <c r="AK99" i="19"/>
  <c r="AK100" i="19"/>
  <c r="AK101" i="19"/>
  <c r="AK102" i="19"/>
  <c r="AK103" i="19"/>
  <c r="AK104" i="19"/>
  <c r="AK105" i="19"/>
  <c r="AK106" i="19"/>
  <c r="AK107" i="19"/>
  <c r="AK108" i="19"/>
  <c r="AK109" i="19"/>
  <c r="AK110" i="19"/>
  <c r="AK111" i="19"/>
  <c r="AK112" i="19"/>
  <c r="AK113" i="19"/>
  <c r="AK114" i="19"/>
  <c r="AK115" i="19"/>
  <c r="AK116" i="19"/>
  <c r="AK117" i="19"/>
  <c r="AK118" i="19"/>
  <c r="AK119" i="19"/>
  <c r="AK120" i="19"/>
  <c r="AK121" i="19"/>
  <c r="AK122" i="19"/>
  <c r="AK123" i="19"/>
  <c r="AK124" i="19"/>
  <c r="AK125" i="19"/>
  <c r="AK126" i="19"/>
  <c r="AK127" i="19"/>
  <c r="AK128" i="19"/>
  <c r="AK129" i="19"/>
  <c r="AK130" i="19"/>
  <c r="AK131" i="19"/>
  <c r="AK132" i="19"/>
  <c r="AK133" i="19"/>
  <c r="AK134" i="19"/>
  <c r="AK135" i="19"/>
  <c r="AK136" i="19"/>
  <c r="AK137" i="19"/>
  <c r="AK138" i="19"/>
  <c r="AK139" i="19"/>
  <c r="AK140" i="19"/>
  <c r="AK141" i="19"/>
  <c r="AK142" i="19"/>
  <c r="AK143" i="19"/>
  <c r="AK144" i="19"/>
  <c r="AK145" i="19"/>
  <c r="AK147" i="19"/>
  <c r="AK148" i="19"/>
  <c r="AK149" i="19"/>
  <c r="AK150" i="19"/>
  <c r="AK151" i="19"/>
  <c r="AK152" i="19"/>
  <c r="AK153" i="19"/>
  <c r="AK154" i="19"/>
  <c r="AK155" i="19"/>
  <c r="AK156" i="19"/>
  <c r="AK157" i="19"/>
  <c r="AK158" i="19"/>
  <c r="AK159" i="19"/>
  <c r="AK160" i="19"/>
  <c r="AK161" i="19"/>
  <c r="AK162" i="19"/>
  <c r="AK163" i="19"/>
  <c r="AK164" i="19"/>
  <c r="AK165" i="19"/>
  <c r="AK167" i="19"/>
  <c r="AK168" i="19"/>
  <c r="AK169" i="19"/>
  <c r="AK170" i="19"/>
  <c r="AK171" i="19"/>
  <c r="AK172" i="19"/>
  <c r="AK173" i="19"/>
  <c r="AK174" i="19"/>
  <c r="AK175" i="19"/>
  <c r="AK176" i="19"/>
  <c r="AK177" i="19"/>
  <c r="AK178" i="19"/>
  <c r="AK179" i="19"/>
  <c r="AK180" i="19"/>
  <c r="AK181" i="19"/>
  <c r="AK183" i="19"/>
  <c r="AK184" i="19"/>
  <c r="AK185" i="19"/>
  <c r="AK186" i="19"/>
  <c r="AK187" i="19"/>
  <c r="AK188" i="19"/>
  <c r="AK189" i="19"/>
  <c r="AK190" i="19"/>
  <c r="AK191" i="19"/>
  <c r="AK192" i="19"/>
  <c r="AK194" i="19"/>
  <c r="AK195" i="19"/>
  <c r="AK196" i="19"/>
  <c r="AK197" i="19"/>
  <c r="AK198" i="19"/>
  <c r="AK199" i="19"/>
  <c r="AK200" i="19"/>
  <c r="AK201" i="19"/>
  <c r="AK202" i="19"/>
  <c r="AK203" i="19"/>
  <c r="AK204" i="19"/>
  <c r="AK205" i="19"/>
  <c r="AK206" i="19"/>
  <c r="AK207" i="19"/>
  <c r="AK208" i="19"/>
  <c r="AK209" i="19"/>
  <c r="AK210" i="19"/>
  <c r="AK211" i="19"/>
  <c r="AK212" i="19"/>
  <c r="AK213" i="19"/>
  <c r="AK214" i="19"/>
  <c r="AK215" i="19"/>
  <c r="AK216" i="19"/>
  <c r="AK217" i="19"/>
  <c r="AK218" i="19"/>
  <c r="AK219" i="19"/>
  <c r="AK220" i="19"/>
  <c r="AK221" i="19"/>
  <c r="AK222" i="19"/>
  <c r="AK223" i="19"/>
  <c r="AK224" i="19"/>
  <c r="AK225" i="19"/>
  <c r="AK226" i="19"/>
  <c r="AK227" i="19"/>
  <c r="AK228" i="19"/>
  <c r="AK229" i="19"/>
  <c r="AK230" i="19"/>
  <c r="AK231" i="19"/>
  <c r="AK232" i="19"/>
  <c r="AK233" i="19"/>
  <c r="AK235" i="19"/>
  <c r="AK236" i="19"/>
  <c r="AK237" i="19"/>
  <c r="AK238" i="19"/>
  <c r="AK239" i="19"/>
  <c r="AK240" i="19"/>
  <c r="AK241" i="19"/>
  <c r="AK242" i="19"/>
  <c r="AK243" i="19"/>
  <c r="AK244" i="19"/>
  <c r="AK245" i="19"/>
  <c r="AK246" i="19"/>
  <c r="AK247" i="19"/>
  <c r="AK248" i="19"/>
  <c r="AK249" i="19"/>
  <c r="AK250" i="19"/>
  <c r="AK251" i="19"/>
  <c r="AK252" i="19"/>
  <c r="AK253" i="19"/>
  <c r="AK254" i="19"/>
  <c r="AK255" i="19"/>
  <c r="AK256" i="19"/>
  <c r="AK257" i="19"/>
  <c r="AK258" i="19"/>
  <c r="AK259" i="19"/>
  <c r="AK260" i="19"/>
  <c r="AK261" i="19"/>
  <c r="AK262" i="19"/>
  <c r="AK263" i="19"/>
  <c r="AK264" i="19"/>
  <c r="AK265" i="19"/>
  <c r="AK266" i="19"/>
  <c r="AK267" i="19"/>
  <c r="AK268" i="19"/>
  <c r="AK269" i="19"/>
  <c r="AK270" i="19"/>
  <c r="AK271" i="19"/>
  <c r="AK272" i="19"/>
  <c r="AK273" i="19"/>
  <c r="AK274" i="19"/>
  <c r="AK275" i="19"/>
  <c r="AK276" i="19"/>
  <c r="AK277" i="19"/>
  <c r="AK278" i="19"/>
  <c r="AK279" i="19"/>
  <c r="AK280" i="19"/>
  <c r="AK281" i="19"/>
  <c r="AK282" i="19"/>
  <c r="AK283" i="19"/>
  <c r="AK284" i="19"/>
  <c r="AK285" i="19"/>
  <c r="AK286" i="19"/>
  <c r="AK287" i="19"/>
  <c r="AK288" i="19"/>
  <c r="AK289" i="19"/>
  <c r="AK290" i="19"/>
  <c r="AK291" i="19"/>
  <c r="AK292" i="19"/>
  <c r="AK293" i="19"/>
  <c r="AK294" i="19"/>
  <c r="AK295" i="19"/>
  <c r="AK296" i="19"/>
  <c r="AK297" i="19"/>
  <c r="AK298" i="19"/>
  <c r="AK299" i="19"/>
  <c r="AK300" i="19"/>
  <c r="AK301" i="19"/>
  <c r="AK302" i="19"/>
  <c r="AK303" i="19"/>
  <c r="AK304" i="19"/>
  <c r="AK305" i="19"/>
  <c r="AK306" i="19"/>
  <c r="AK307" i="19"/>
  <c r="AK308" i="19"/>
  <c r="AK309" i="19"/>
  <c r="AK310" i="19"/>
  <c r="AK311" i="19"/>
  <c r="AK312" i="19"/>
  <c r="AK313" i="19"/>
  <c r="AK314" i="19"/>
  <c r="AK315" i="19"/>
  <c r="AK316" i="19"/>
  <c r="AK317" i="19"/>
  <c r="AK318" i="19"/>
  <c r="AK319" i="19"/>
  <c r="AK320" i="19"/>
  <c r="AK321" i="19"/>
  <c r="AK322" i="19"/>
  <c r="AK323" i="19"/>
  <c r="AK324" i="19"/>
  <c r="AK325" i="19"/>
  <c r="AK326" i="19"/>
  <c r="AK327" i="19"/>
  <c r="AK328" i="19"/>
  <c r="AK329" i="19"/>
  <c r="AK330" i="19"/>
  <c r="AK331" i="19"/>
  <c r="AK332" i="19"/>
  <c r="AK333" i="19"/>
  <c r="AK334" i="19"/>
  <c r="AK335" i="19"/>
  <c r="AK336" i="19"/>
  <c r="AK337" i="19"/>
  <c r="AK338" i="19"/>
  <c r="AK339" i="19"/>
  <c r="AK340" i="19"/>
  <c r="AK341" i="19"/>
  <c r="AK342" i="19"/>
  <c r="AK343" i="19"/>
  <c r="AK344" i="19"/>
  <c r="AK345" i="19"/>
  <c r="AK346" i="19"/>
  <c r="AK347" i="19"/>
  <c r="AK348" i="19"/>
  <c r="AK349" i="19"/>
  <c r="AK350" i="19"/>
  <c r="AK351" i="19"/>
  <c r="AK352" i="19"/>
  <c r="AK353" i="19"/>
  <c r="AK354" i="19"/>
  <c r="AK355" i="19"/>
  <c r="AK356" i="19"/>
  <c r="AK357" i="19"/>
  <c r="AK358" i="19"/>
  <c r="AK359" i="19"/>
  <c r="AK360" i="19"/>
  <c r="AK361" i="19"/>
  <c r="AK362" i="19"/>
  <c r="AK363" i="19"/>
  <c r="AK364" i="19"/>
  <c r="AK365" i="19"/>
  <c r="AK366" i="19"/>
  <c r="AK367" i="19"/>
  <c r="AK368" i="19"/>
  <c r="AK369" i="19"/>
  <c r="AK370" i="19"/>
  <c r="AK371" i="19"/>
  <c r="AK372" i="19"/>
  <c r="AK373" i="19"/>
  <c r="AF6" i="19"/>
  <c r="AF7" i="19"/>
  <c r="AF8" i="19"/>
  <c r="AF9" i="19"/>
  <c r="AF10" i="19"/>
  <c r="AF11" i="19"/>
  <c r="AF12" i="19"/>
  <c r="AF13" i="19"/>
  <c r="AF14" i="19"/>
  <c r="AF15" i="19"/>
  <c r="AF16" i="19"/>
  <c r="AF17" i="19"/>
  <c r="AF18" i="19"/>
  <c r="AF19" i="19"/>
  <c r="AF20" i="19"/>
  <c r="AF21" i="19"/>
  <c r="AF22" i="19"/>
  <c r="AF23" i="19"/>
  <c r="AF24" i="19"/>
  <c r="AF25" i="19"/>
  <c r="AF26" i="19"/>
  <c r="AF27" i="19"/>
  <c r="AF28" i="19"/>
  <c r="AF29" i="19"/>
  <c r="AF30" i="19"/>
  <c r="AF31" i="19"/>
  <c r="AF32" i="19"/>
  <c r="AF33" i="19"/>
  <c r="AF34" i="19"/>
  <c r="AF35" i="19"/>
  <c r="AF36" i="19"/>
  <c r="AF37" i="19"/>
  <c r="AF38" i="19"/>
  <c r="AF39" i="19"/>
  <c r="AF40" i="19"/>
  <c r="AF41" i="19"/>
  <c r="AF42" i="19"/>
  <c r="AF43" i="19"/>
  <c r="AF44" i="19"/>
  <c r="AF45" i="19"/>
  <c r="AF46" i="19"/>
  <c r="AF47" i="19"/>
  <c r="AF48" i="19"/>
  <c r="AF49" i="19"/>
  <c r="AF50" i="19"/>
  <c r="AF51" i="19"/>
  <c r="AF52" i="19"/>
  <c r="AF53" i="19"/>
  <c r="AF54" i="19"/>
  <c r="AF55" i="19"/>
  <c r="AF56" i="19"/>
  <c r="AF57" i="19"/>
  <c r="AF58" i="19"/>
  <c r="AF59" i="19"/>
  <c r="AF60" i="19"/>
  <c r="AF61" i="19"/>
  <c r="AF62" i="19"/>
  <c r="AF63" i="19"/>
  <c r="AF64" i="19"/>
  <c r="AF65" i="19"/>
  <c r="AF66" i="19"/>
  <c r="AF67" i="19"/>
  <c r="AF68" i="19"/>
  <c r="AF69" i="19"/>
  <c r="AF70" i="19"/>
  <c r="AF72" i="19"/>
  <c r="AF73" i="19"/>
  <c r="AF74" i="19"/>
  <c r="AF75" i="19"/>
  <c r="AF76" i="19"/>
  <c r="AF77" i="19"/>
  <c r="AF78" i="19"/>
  <c r="AF79" i="19"/>
  <c r="AF80" i="19"/>
  <c r="AF81" i="19"/>
  <c r="AF82" i="19"/>
  <c r="AF83" i="19"/>
  <c r="AF84" i="19"/>
  <c r="AF85" i="19"/>
  <c r="AF86" i="19"/>
  <c r="AF87" i="19"/>
  <c r="AF88" i="19"/>
  <c r="AF89" i="19"/>
  <c r="AF90" i="19"/>
  <c r="AF91" i="19"/>
  <c r="AF92" i="19"/>
  <c r="AF93" i="19"/>
  <c r="AF94" i="19"/>
  <c r="AF95" i="19"/>
  <c r="AF96" i="19"/>
  <c r="AF97" i="19"/>
  <c r="AF98" i="19"/>
  <c r="AF99" i="19"/>
  <c r="AF100" i="19"/>
  <c r="AF101" i="19"/>
  <c r="AF102" i="19"/>
  <c r="AF103" i="19"/>
  <c r="AF104" i="19"/>
  <c r="AF105" i="19"/>
  <c r="AF106" i="19"/>
  <c r="AF107" i="19"/>
  <c r="AF108" i="19"/>
  <c r="AF109" i="19"/>
  <c r="AF110" i="19"/>
  <c r="AF111" i="19"/>
  <c r="AF112" i="19"/>
  <c r="AF113" i="19"/>
  <c r="AF114" i="19"/>
  <c r="AF115" i="19"/>
  <c r="AF116" i="19"/>
  <c r="AF117" i="19"/>
  <c r="AF118" i="19"/>
  <c r="AF119" i="19"/>
  <c r="AF120" i="19"/>
  <c r="AF121" i="19"/>
  <c r="AF122" i="19"/>
  <c r="AF123" i="19"/>
  <c r="AF124" i="19"/>
  <c r="AF125" i="19"/>
  <c r="AF126" i="19"/>
  <c r="AF127" i="19"/>
  <c r="AF128" i="19"/>
  <c r="AF129" i="19"/>
  <c r="AF130" i="19"/>
  <c r="AF131" i="19"/>
  <c r="AF132" i="19"/>
  <c r="AF133" i="19"/>
  <c r="AF134" i="19"/>
  <c r="AF135" i="19"/>
  <c r="AF136" i="19"/>
  <c r="AF137" i="19"/>
  <c r="AF138" i="19"/>
  <c r="AF139" i="19"/>
  <c r="AF140" i="19"/>
  <c r="AF141" i="19"/>
  <c r="AF142" i="19"/>
  <c r="AF143" i="19"/>
  <c r="AF144" i="19"/>
  <c r="AF145" i="19"/>
  <c r="AF147" i="19"/>
  <c r="AF148" i="19"/>
  <c r="AF149" i="19"/>
  <c r="AF150" i="19"/>
  <c r="AF151" i="19"/>
  <c r="AF152" i="19"/>
  <c r="AF153" i="19"/>
  <c r="AF154" i="19"/>
  <c r="AF155" i="19"/>
  <c r="AF156" i="19"/>
  <c r="AF157" i="19"/>
  <c r="AF158" i="19"/>
  <c r="AF159" i="19"/>
  <c r="AF160" i="19"/>
  <c r="AF161" i="19"/>
  <c r="AF162" i="19"/>
  <c r="AF163" i="19"/>
  <c r="AF164" i="19"/>
  <c r="AF165" i="19"/>
  <c r="AF167" i="19"/>
  <c r="AF168" i="19"/>
  <c r="AF169" i="19"/>
  <c r="AF170" i="19"/>
  <c r="AF171" i="19"/>
  <c r="AF172" i="19"/>
  <c r="AF173" i="19"/>
  <c r="AF174" i="19"/>
  <c r="AF175" i="19"/>
  <c r="AF176" i="19"/>
  <c r="AF177" i="19"/>
  <c r="AF178" i="19"/>
  <c r="AF179" i="19"/>
  <c r="AF180" i="19"/>
  <c r="AF183" i="19"/>
  <c r="AF184" i="19"/>
  <c r="AF185" i="19"/>
  <c r="AF186" i="19"/>
  <c r="AF187" i="19"/>
  <c r="AF188" i="19"/>
  <c r="AF189" i="19"/>
  <c r="AF190" i="19"/>
  <c r="AF191" i="19"/>
  <c r="AF192" i="19"/>
  <c r="AF194" i="19"/>
  <c r="AF195" i="19"/>
  <c r="AF196" i="19"/>
  <c r="AF197" i="19"/>
  <c r="AF198" i="19"/>
  <c r="AF199" i="19"/>
  <c r="AF200" i="19"/>
  <c r="AF202" i="19"/>
  <c r="AF206" i="19"/>
  <c r="AF207" i="19"/>
  <c r="AF208" i="19"/>
  <c r="AF209" i="19"/>
  <c r="AF210" i="19"/>
  <c r="AF211" i="19"/>
  <c r="AF212" i="19"/>
  <c r="AF213" i="19"/>
  <c r="AF214" i="19"/>
  <c r="AF215" i="19"/>
  <c r="AF216" i="19"/>
  <c r="AF217" i="19"/>
  <c r="AF218" i="19"/>
  <c r="AF219" i="19"/>
  <c r="AF220" i="19"/>
  <c r="AF221" i="19"/>
  <c r="AF222" i="19"/>
  <c r="AF223" i="19"/>
  <c r="AF224" i="19"/>
  <c r="AF225" i="19"/>
  <c r="AF226" i="19"/>
  <c r="AF227" i="19"/>
  <c r="AF228" i="19"/>
  <c r="AF229" i="19"/>
  <c r="AF230" i="19"/>
  <c r="AF231" i="19"/>
  <c r="AF232" i="19"/>
  <c r="AF233" i="19"/>
  <c r="AF235" i="19"/>
  <c r="AF236" i="19"/>
  <c r="AF237" i="19"/>
  <c r="AF238" i="19"/>
  <c r="AF239" i="19"/>
  <c r="AF240" i="19"/>
  <c r="AF241" i="19"/>
  <c r="AF242" i="19"/>
  <c r="AF243" i="19"/>
  <c r="AF244" i="19"/>
  <c r="AF245" i="19"/>
  <c r="AF246" i="19"/>
  <c r="AF247" i="19"/>
  <c r="AF248" i="19"/>
  <c r="AF249" i="19"/>
  <c r="AF250" i="19"/>
  <c r="AF251" i="19"/>
  <c r="AF252" i="19"/>
  <c r="AF255" i="19"/>
  <c r="AF256" i="19"/>
  <c r="AF257" i="19"/>
  <c r="AF258" i="19"/>
  <c r="AF259" i="19"/>
  <c r="AF260" i="19"/>
  <c r="AF261" i="19"/>
  <c r="AF262" i="19"/>
  <c r="AF263" i="19"/>
  <c r="AF264" i="19"/>
  <c r="AF265" i="19"/>
  <c r="AF266" i="19"/>
  <c r="AF267" i="19"/>
  <c r="AF268" i="19"/>
  <c r="AF269" i="19"/>
  <c r="AF270" i="19"/>
  <c r="AF271" i="19"/>
  <c r="AF272" i="19"/>
  <c r="AF273" i="19"/>
  <c r="AF274" i="19"/>
  <c r="AF275" i="19"/>
  <c r="AF276" i="19"/>
  <c r="AF277" i="19"/>
  <c r="AF278" i="19"/>
  <c r="AF279" i="19"/>
  <c r="AF280" i="19"/>
  <c r="AF281" i="19"/>
  <c r="AF282" i="19"/>
  <c r="AF283" i="19"/>
  <c r="AF284" i="19"/>
  <c r="AF285" i="19"/>
  <c r="AF286" i="19"/>
  <c r="AF287" i="19"/>
  <c r="AF288" i="19"/>
  <c r="AF289" i="19"/>
  <c r="AF290" i="19"/>
  <c r="AF291" i="19"/>
  <c r="AF292" i="19"/>
  <c r="AF293" i="19"/>
  <c r="AF294" i="19"/>
  <c r="AF295" i="19"/>
  <c r="AF296" i="19"/>
  <c r="AF297" i="19"/>
  <c r="AF298" i="19"/>
  <c r="AF299" i="19"/>
  <c r="AF300" i="19"/>
  <c r="AF301" i="19"/>
  <c r="AF302" i="19"/>
  <c r="AF303" i="19"/>
  <c r="AF304" i="19"/>
  <c r="AF305" i="19"/>
  <c r="AF306" i="19"/>
  <c r="AF307" i="19"/>
  <c r="AF308" i="19"/>
  <c r="AF309" i="19"/>
  <c r="AF310" i="19"/>
  <c r="AF311" i="19"/>
  <c r="AF312" i="19"/>
  <c r="AF313" i="19"/>
  <c r="AF314" i="19"/>
  <c r="AF315" i="19"/>
  <c r="AF316" i="19"/>
  <c r="AF317" i="19"/>
  <c r="AF318" i="19"/>
  <c r="AF319" i="19"/>
  <c r="AF320" i="19"/>
  <c r="AF321" i="19"/>
  <c r="AF322" i="19"/>
  <c r="AF323" i="19"/>
  <c r="AF324" i="19"/>
  <c r="AF325" i="19"/>
  <c r="AF326" i="19"/>
  <c r="AF327" i="19"/>
  <c r="AF328" i="19"/>
  <c r="AF329" i="19"/>
  <c r="AF330" i="19"/>
  <c r="AF331" i="19"/>
  <c r="AF332" i="19"/>
  <c r="AF333" i="19"/>
  <c r="AF334" i="19"/>
  <c r="AF335" i="19"/>
  <c r="AF336" i="19"/>
  <c r="AF337" i="19"/>
  <c r="AF338" i="19"/>
  <c r="AF339" i="19"/>
  <c r="AF340" i="19"/>
  <c r="AF341" i="19"/>
  <c r="AF342" i="19"/>
  <c r="AF343" i="19"/>
  <c r="AF344" i="19"/>
  <c r="AF345" i="19"/>
  <c r="AF346" i="19"/>
  <c r="AF347" i="19"/>
  <c r="AF348" i="19"/>
  <c r="AF349" i="19"/>
  <c r="AF350" i="19"/>
  <c r="AF351" i="19"/>
  <c r="AF352" i="19"/>
  <c r="AF353" i="19"/>
  <c r="AF354" i="19"/>
  <c r="AF355" i="19"/>
  <c r="AF356" i="19"/>
  <c r="AF357" i="19"/>
  <c r="AF358" i="19"/>
  <c r="AF359" i="19"/>
  <c r="AF360" i="19"/>
  <c r="AF361" i="19"/>
  <c r="AF362" i="19"/>
  <c r="AF363" i="19"/>
  <c r="AF364" i="19"/>
  <c r="AF365" i="19"/>
  <c r="AF366" i="19"/>
  <c r="AF367" i="19"/>
  <c r="AF368" i="19"/>
  <c r="AF369" i="19"/>
  <c r="AF370" i="19"/>
  <c r="AF371" i="19"/>
  <c r="AF372" i="19"/>
  <c r="AF373" i="19"/>
  <c r="AP5" i="19"/>
  <c r="AK5" i="19"/>
  <c r="AF5" i="19"/>
  <c r="S185" i="15" l="1"/>
  <c r="X185" i="15" s="1"/>
  <c r="O173" i="19"/>
  <c r="BE185" i="15"/>
  <c r="CP185" i="15"/>
  <c r="DH185" i="15"/>
  <c r="P173" i="19" s="1"/>
  <c r="EF185" i="15"/>
  <c r="EG185" i="15"/>
  <c r="DJ185" i="15" l="1"/>
  <c r="DI185" i="15"/>
  <c r="I4" i="15" l="1"/>
  <c r="S191" i="15"/>
  <c r="X191" i="15" s="1"/>
  <c r="S192" i="15"/>
  <c r="X192" i="15" s="1"/>
  <c r="S193" i="15"/>
  <c r="X193" i="15" s="1"/>
  <c r="S194" i="15"/>
  <c r="X194" i="15" s="1"/>
  <c r="S195" i="15"/>
  <c r="X195" i="15" s="1"/>
  <c r="S196" i="15"/>
  <c r="X196" i="15" s="1"/>
  <c r="S197" i="15"/>
  <c r="X197" i="15" s="1"/>
  <c r="S198" i="15"/>
  <c r="X198" i="15" s="1"/>
  <c r="S199" i="15"/>
  <c r="X199" i="15" s="1"/>
  <c r="S200" i="15"/>
  <c r="X200" i="15" s="1"/>
  <c r="S201" i="15"/>
  <c r="X201" i="15" s="1"/>
  <c r="S202" i="15"/>
  <c r="X202" i="15" s="1"/>
  <c r="S203" i="15"/>
  <c r="X203" i="15" s="1"/>
  <c r="S204" i="15"/>
  <c r="X204" i="15" s="1"/>
  <c r="S205" i="15"/>
  <c r="X205" i="15" s="1"/>
  <c r="S206" i="15"/>
  <c r="X206" i="15" s="1"/>
  <c r="S207" i="15"/>
  <c r="X207" i="15" s="1"/>
  <c r="S208" i="15"/>
  <c r="X208" i="15" s="1"/>
  <c r="S209" i="15"/>
  <c r="X209" i="15" s="1"/>
  <c r="S210" i="15"/>
  <c r="X210" i="15" s="1"/>
  <c r="S211" i="15"/>
  <c r="X211" i="15" s="1"/>
  <c r="S212" i="15"/>
  <c r="X212" i="15" s="1"/>
  <c r="S213" i="15"/>
  <c r="X213" i="15" s="1"/>
  <c r="S214" i="15"/>
  <c r="X214" i="15" s="1"/>
  <c r="S215" i="15"/>
  <c r="X215" i="15" s="1"/>
  <c r="S216" i="15"/>
  <c r="X216" i="15" s="1"/>
  <c r="S217" i="15"/>
  <c r="X217" i="15" s="1"/>
  <c r="S218" i="15"/>
  <c r="X218" i="15" s="1"/>
  <c r="S219" i="15"/>
  <c r="X219" i="15" s="1"/>
  <c r="S220" i="15"/>
  <c r="X220" i="15" s="1"/>
  <c r="S221" i="15"/>
  <c r="X221" i="15" s="1"/>
  <c r="S222" i="15"/>
  <c r="X222" i="15" s="1"/>
  <c r="S223" i="15"/>
  <c r="X223" i="15" s="1"/>
  <c r="S224" i="15"/>
  <c r="X224" i="15" s="1"/>
  <c r="S225" i="15"/>
  <c r="X225" i="15" s="1"/>
  <c r="S226" i="15"/>
  <c r="X226" i="15" s="1"/>
  <c r="S227" i="15"/>
  <c r="X227" i="15" s="1"/>
  <c r="S228" i="15"/>
  <c r="X228" i="15" s="1"/>
  <c r="S229" i="15"/>
  <c r="X229" i="15" s="1"/>
  <c r="S230" i="15"/>
  <c r="X230" i="15" s="1"/>
  <c r="S231" i="15"/>
  <c r="X231" i="15" s="1"/>
  <c r="S232" i="15"/>
  <c r="X232" i="15" s="1"/>
  <c r="S233" i="15"/>
  <c r="X233" i="15" s="1"/>
  <c r="S234" i="15"/>
  <c r="X234" i="15" s="1"/>
  <c r="S235" i="15"/>
  <c r="X235" i="15" s="1"/>
  <c r="S236" i="15"/>
  <c r="X236" i="15" s="1"/>
  <c r="S237" i="15"/>
  <c r="X237" i="15" s="1"/>
  <c r="S238" i="15"/>
  <c r="X238" i="15" s="1"/>
  <c r="S239" i="15"/>
  <c r="X239" i="15" s="1"/>
  <c r="S240" i="15"/>
  <c r="X240" i="15" s="1"/>
  <c r="S241" i="15"/>
  <c r="X241" i="15" s="1"/>
  <c r="S242" i="15"/>
  <c r="X242" i="15" s="1"/>
  <c r="S243" i="15"/>
  <c r="X243" i="15" s="1"/>
  <c r="S244" i="15"/>
  <c r="X244" i="15" s="1"/>
  <c r="S245" i="15"/>
  <c r="X245" i="15" s="1"/>
  <c r="S247" i="15"/>
  <c r="X247" i="15" s="1"/>
  <c r="S248" i="15"/>
  <c r="X248" i="15" s="1"/>
  <c r="S249" i="15"/>
  <c r="X249" i="15" s="1"/>
  <c r="S250" i="15"/>
  <c r="X250" i="15" s="1"/>
  <c r="S251" i="15"/>
  <c r="X251" i="15" s="1"/>
  <c r="S252" i="15"/>
  <c r="X252" i="15" s="1"/>
  <c r="S253" i="15"/>
  <c r="X253" i="15" s="1"/>
  <c r="S254" i="15"/>
  <c r="X254" i="15" s="1"/>
  <c r="S255" i="15"/>
  <c r="X255" i="15" s="1"/>
  <c r="S256" i="15"/>
  <c r="X256" i="15" s="1"/>
  <c r="S257" i="15"/>
  <c r="X257" i="15" s="1"/>
  <c r="S258" i="15"/>
  <c r="X258" i="15" s="1"/>
  <c r="S259" i="15"/>
  <c r="X259" i="15" s="1"/>
  <c r="S260" i="15"/>
  <c r="X260" i="15" s="1"/>
  <c r="S261" i="15"/>
  <c r="X261" i="15" s="1"/>
  <c r="S262" i="15"/>
  <c r="X262" i="15" s="1"/>
  <c r="S263" i="15"/>
  <c r="X263" i="15" s="1"/>
  <c r="S264" i="15"/>
  <c r="X264" i="15" s="1"/>
  <c r="S265" i="15"/>
  <c r="X265" i="15" s="1"/>
  <c r="S266" i="15"/>
  <c r="X266" i="15" s="1"/>
  <c r="S267" i="15"/>
  <c r="X267" i="15" s="1"/>
  <c r="S268" i="15"/>
  <c r="X268" i="15" s="1"/>
  <c r="S269" i="15"/>
  <c r="X269" i="15" s="1"/>
  <c r="S270" i="15"/>
  <c r="X270" i="15" s="1"/>
  <c r="S271" i="15"/>
  <c r="X271" i="15" s="1"/>
  <c r="S272" i="15"/>
  <c r="X272" i="15" s="1"/>
  <c r="S273" i="15"/>
  <c r="X273" i="15" s="1"/>
  <c r="S274" i="15"/>
  <c r="X274" i="15" s="1"/>
  <c r="S275" i="15"/>
  <c r="X275" i="15" s="1"/>
  <c r="S276" i="15"/>
  <c r="X276" i="15" s="1"/>
  <c r="S277" i="15"/>
  <c r="X277" i="15" s="1"/>
  <c r="S278" i="15"/>
  <c r="X278" i="15" s="1"/>
  <c r="S279" i="15"/>
  <c r="X279" i="15" s="1"/>
  <c r="S280" i="15"/>
  <c r="X280" i="15" s="1"/>
  <c r="S281" i="15"/>
  <c r="X281" i="15" s="1"/>
  <c r="S282" i="15"/>
  <c r="X282" i="15" s="1"/>
  <c r="S283" i="15"/>
  <c r="X283" i="15" s="1"/>
  <c r="S284" i="15"/>
  <c r="X284" i="15" s="1"/>
  <c r="S285" i="15"/>
  <c r="X285" i="15" s="1"/>
  <c r="S286" i="15"/>
  <c r="X286" i="15" s="1"/>
  <c r="S287" i="15"/>
  <c r="X287" i="15" s="1"/>
  <c r="S288" i="15"/>
  <c r="X288" i="15" s="1"/>
  <c r="S289" i="15"/>
  <c r="X289" i="15" s="1"/>
  <c r="S290" i="15"/>
  <c r="X290" i="15" s="1"/>
  <c r="S291" i="15"/>
  <c r="X291" i="15" s="1"/>
  <c r="S292" i="15"/>
  <c r="X292" i="15" s="1"/>
  <c r="S293" i="15"/>
  <c r="X293" i="15" s="1"/>
  <c r="S294" i="15"/>
  <c r="X294" i="15" s="1"/>
  <c r="S295" i="15"/>
  <c r="X295" i="15" s="1"/>
  <c r="S296" i="15"/>
  <c r="X296" i="15" s="1"/>
  <c r="S297" i="15"/>
  <c r="X297" i="15" s="1"/>
  <c r="S298" i="15"/>
  <c r="X298" i="15" s="1"/>
  <c r="S299" i="15"/>
  <c r="X299" i="15" s="1"/>
  <c r="S300" i="15"/>
  <c r="X300" i="15" s="1"/>
  <c r="S301" i="15"/>
  <c r="X301" i="15" s="1"/>
  <c r="S302" i="15"/>
  <c r="X302" i="15" s="1"/>
  <c r="S303" i="15"/>
  <c r="X303" i="15" s="1"/>
  <c r="S304" i="15"/>
  <c r="X304" i="15" s="1"/>
  <c r="S305" i="15"/>
  <c r="X305" i="15" s="1"/>
  <c r="S306" i="15"/>
  <c r="X306" i="15" s="1"/>
  <c r="S307" i="15"/>
  <c r="X307" i="15" s="1"/>
  <c r="S308" i="15"/>
  <c r="X308" i="15" s="1"/>
  <c r="S309" i="15"/>
  <c r="X309" i="15" s="1"/>
  <c r="S310" i="15"/>
  <c r="X310" i="15" s="1"/>
  <c r="S311" i="15"/>
  <c r="X311" i="15" s="1"/>
  <c r="S312" i="15"/>
  <c r="X312" i="15" s="1"/>
  <c r="S313" i="15"/>
  <c r="X313" i="15" s="1"/>
  <c r="S314" i="15"/>
  <c r="X314" i="15" s="1"/>
  <c r="S315" i="15"/>
  <c r="X315" i="15" s="1"/>
  <c r="S316" i="15"/>
  <c r="X316" i="15" s="1"/>
  <c r="S317" i="15"/>
  <c r="X317" i="15" s="1"/>
  <c r="S318" i="15"/>
  <c r="X318" i="15" s="1"/>
  <c r="S319" i="15"/>
  <c r="X319" i="15" s="1"/>
  <c r="S320" i="15"/>
  <c r="X320" i="15" s="1"/>
  <c r="S321" i="15"/>
  <c r="X321" i="15" s="1"/>
  <c r="S322" i="15"/>
  <c r="X322" i="15" s="1"/>
  <c r="S323" i="15"/>
  <c r="X323" i="15" s="1"/>
  <c r="S324" i="15"/>
  <c r="X324" i="15" s="1"/>
  <c r="S325" i="15"/>
  <c r="X325" i="15" s="1"/>
  <c r="S326" i="15"/>
  <c r="X326" i="15" s="1"/>
  <c r="S327" i="15"/>
  <c r="X327" i="15" s="1"/>
  <c r="S328" i="15"/>
  <c r="X328" i="15" s="1"/>
  <c r="S329" i="15"/>
  <c r="X329" i="15" s="1"/>
  <c r="S330" i="15"/>
  <c r="X330" i="15" s="1"/>
  <c r="S331" i="15"/>
  <c r="X331" i="15" s="1"/>
  <c r="S332" i="15"/>
  <c r="X332" i="15" s="1"/>
  <c r="S333" i="15"/>
  <c r="X333" i="15" s="1"/>
  <c r="S334" i="15"/>
  <c r="X334" i="15" s="1"/>
  <c r="S335" i="15"/>
  <c r="X335" i="15" s="1"/>
  <c r="S336" i="15"/>
  <c r="X336" i="15" s="1"/>
  <c r="S337" i="15"/>
  <c r="X337" i="15" s="1"/>
  <c r="S338" i="15"/>
  <c r="X338" i="15" s="1"/>
  <c r="S339" i="15"/>
  <c r="X339" i="15" s="1"/>
  <c r="S340" i="15"/>
  <c r="X340" i="15" s="1"/>
  <c r="S341" i="15"/>
  <c r="X341" i="15" s="1"/>
  <c r="S342" i="15"/>
  <c r="X342" i="15" s="1"/>
  <c r="S343" i="15"/>
  <c r="X343" i="15" s="1"/>
  <c r="S344" i="15"/>
  <c r="X344" i="15" s="1"/>
  <c r="S345" i="15"/>
  <c r="X345" i="15" s="1"/>
  <c r="S346" i="15"/>
  <c r="X346" i="15" s="1"/>
  <c r="S347" i="15"/>
  <c r="X347" i="15" s="1"/>
  <c r="S348" i="15"/>
  <c r="X348" i="15" s="1"/>
  <c r="S349" i="15"/>
  <c r="X349" i="15" s="1"/>
  <c r="S350" i="15"/>
  <c r="X350" i="15" s="1"/>
  <c r="S351" i="15"/>
  <c r="X351" i="15" s="1"/>
  <c r="S352" i="15"/>
  <c r="X352" i="15" s="1"/>
  <c r="S353" i="15"/>
  <c r="X353" i="15" s="1"/>
  <c r="S354" i="15"/>
  <c r="X354" i="15" s="1"/>
  <c r="S355" i="15"/>
  <c r="X355" i="15" s="1"/>
  <c r="S356" i="15"/>
  <c r="X356" i="15" s="1"/>
  <c r="S357" i="15"/>
  <c r="X357" i="15" s="1"/>
  <c r="S358" i="15"/>
  <c r="X358" i="15" s="1"/>
  <c r="S359" i="15"/>
  <c r="X359" i="15" s="1"/>
  <c r="S360" i="15"/>
  <c r="X360" i="15" s="1"/>
  <c r="S361" i="15"/>
  <c r="X361" i="15" s="1"/>
  <c r="S362" i="15"/>
  <c r="X362" i="15" s="1"/>
  <c r="S363" i="15"/>
  <c r="X363" i="15" s="1"/>
  <c r="S364" i="15"/>
  <c r="X364" i="15" s="1"/>
  <c r="S365" i="15"/>
  <c r="X365" i="15" s="1"/>
  <c r="S366" i="15"/>
  <c r="X366" i="15" s="1"/>
  <c r="S367" i="15"/>
  <c r="X367" i="15" s="1"/>
  <c r="S368" i="15"/>
  <c r="X368" i="15" s="1"/>
  <c r="S369" i="15"/>
  <c r="X369" i="15" s="1"/>
  <c r="S370" i="15"/>
  <c r="X370" i="15" s="1"/>
  <c r="S371" i="15"/>
  <c r="X371" i="15" s="1"/>
  <c r="S372" i="15"/>
  <c r="X372" i="15" s="1"/>
  <c r="S373" i="15"/>
  <c r="X373" i="15" s="1"/>
  <c r="S374" i="15"/>
  <c r="X374" i="15" s="1"/>
  <c r="S375" i="15"/>
  <c r="X375" i="15" s="1"/>
  <c r="S376" i="15"/>
  <c r="X376" i="15" s="1"/>
  <c r="S377" i="15"/>
  <c r="X377" i="15" s="1"/>
  <c r="S378" i="15"/>
  <c r="X378" i="15" s="1"/>
  <c r="S379" i="15"/>
  <c r="X379" i="15" s="1"/>
  <c r="S380" i="15"/>
  <c r="X380" i="15" s="1"/>
  <c r="S381" i="15"/>
  <c r="X381" i="15" s="1"/>
  <c r="S382" i="15"/>
  <c r="X382" i="15" s="1"/>
  <c r="S383" i="15"/>
  <c r="X383" i="15" s="1"/>
  <c r="S384" i="15"/>
  <c r="X384" i="15" s="1"/>
  <c r="S385" i="15"/>
  <c r="X385" i="15" s="1"/>
  <c r="O179" i="19"/>
  <c r="O180" i="19"/>
  <c r="O181" i="19"/>
  <c r="O182" i="19"/>
  <c r="O183" i="19"/>
  <c r="O184" i="19"/>
  <c r="O185" i="19"/>
  <c r="O186" i="19"/>
  <c r="O187" i="19"/>
  <c r="O188" i="19"/>
  <c r="O189" i="19"/>
  <c r="O190" i="19"/>
  <c r="O191" i="19"/>
  <c r="O192" i="19"/>
  <c r="O193" i="19"/>
  <c r="O194" i="19"/>
  <c r="O195" i="19"/>
  <c r="O196" i="19"/>
  <c r="O197" i="19"/>
  <c r="O198" i="19"/>
  <c r="O199" i="19"/>
  <c r="O200" i="19"/>
  <c r="O201" i="19"/>
  <c r="O202" i="19"/>
  <c r="O203" i="19"/>
  <c r="O204" i="19"/>
  <c r="O205" i="19"/>
  <c r="O206" i="19"/>
  <c r="O207" i="19"/>
  <c r="O208" i="19"/>
  <c r="O209" i="19"/>
  <c r="O210" i="19"/>
  <c r="O212" i="19"/>
  <c r="O213" i="19"/>
  <c r="O214" i="19"/>
  <c r="O215" i="19"/>
  <c r="O216" i="19"/>
  <c r="O217" i="19"/>
  <c r="O218" i="19"/>
  <c r="O219" i="19"/>
  <c r="O220" i="19"/>
  <c r="O221" i="19"/>
  <c r="O222" i="19"/>
  <c r="O223" i="19"/>
  <c r="O224" i="19"/>
  <c r="O225" i="19"/>
  <c r="O226" i="19"/>
  <c r="O227" i="19"/>
  <c r="O228" i="19"/>
  <c r="O229" i="19"/>
  <c r="O230" i="19"/>
  <c r="O231" i="19"/>
  <c r="O232" i="19"/>
  <c r="O233" i="19"/>
  <c r="O235" i="19"/>
  <c r="O236" i="19"/>
  <c r="O237" i="19"/>
  <c r="O238" i="19"/>
  <c r="O239" i="19"/>
  <c r="O240" i="19"/>
  <c r="O241" i="19"/>
  <c r="O242" i="19"/>
  <c r="O243" i="19"/>
  <c r="O244" i="19"/>
  <c r="O245" i="19"/>
  <c r="O246" i="19"/>
  <c r="O247" i="19"/>
  <c r="O248" i="19"/>
  <c r="O249" i="19"/>
  <c r="O250" i="19"/>
  <c r="O251" i="19"/>
  <c r="O252" i="19"/>
  <c r="O253" i="19"/>
  <c r="O254" i="19"/>
  <c r="O255" i="19"/>
  <c r="O256" i="19"/>
  <c r="O257" i="19"/>
  <c r="O258" i="19"/>
  <c r="O259" i="19"/>
  <c r="O260" i="19"/>
  <c r="O261" i="19"/>
  <c r="O262" i="19"/>
  <c r="O263" i="19"/>
  <c r="O264" i="19"/>
  <c r="O265" i="19"/>
  <c r="O266" i="19"/>
  <c r="O267" i="19"/>
  <c r="O268" i="19"/>
  <c r="O269" i="19"/>
  <c r="O270" i="19"/>
  <c r="O271" i="19"/>
  <c r="O272" i="19"/>
  <c r="O273" i="19"/>
  <c r="O274" i="19"/>
  <c r="O275" i="19"/>
  <c r="O276" i="19"/>
  <c r="O277" i="19"/>
  <c r="O278" i="19"/>
  <c r="O279" i="19"/>
  <c r="O280" i="19"/>
  <c r="O281" i="19"/>
  <c r="O282" i="19"/>
  <c r="O283" i="19"/>
  <c r="O284" i="19"/>
  <c r="O285" i="19"/>
  <c r="O286" i="19"/>
  <c r="O287" i="19"/>
  <c r="O288" i="19"/>
  <c r="O289" i="19"/>
  <c r="O290" i="19"/>
  <c r="O291" i="19"/>
  <c r="O292" i="19"/>
  <c r="O293" i="19"/>
  <c r="O294" i="19"/>
  <c r="O295" i="19"/>
  <c r="O296" i="19"/>
  <c r="O297" i="19"/>
  <c r="O298" i="19"/>
  <c r="O299" i="19"/>
  <c r="O300" i="19"/>
  <c r="O301" i="19"/>
  <c r="O302" i="19"/>
  <c r="O303" i="19"/>
  <c r="O304" i="19"/>
  <c r="O305" i="19"/>
  <c r="O306" i="19"/>
  <c r="O307" i="19"/>
  <c r="O308" i="19"/>
  <c r="O309" i="19"/>
  <c r="O310" i="19"/>
  <c r="O311" i="19"/>
  <c r="O312" i="19"/>
  <c r="O313" i="19"/>
  <c r="O314" i="19"/>
  <c r="O315" i="19"/>
  <c r="O316" i="19"/>
  <c r="O317" i="19"/>
  <c r="O318" i="19"/>
  <c r="O319" i="19"/>
  <c r="O320" i="19"/>
  <c r="O321" i="19"/>
  <c r="O322" i="19"/>
  <c r="O323" i="19"/>
  <c r="O324" i="19"/>
  <c r="O325" i="19"/>
  <c r="O326" i="19"/>
  <c r="O327" i="19"/>
  <c r="O328" i="19"/>
  <c r="O329" i="19"/>
  <c r="O330" i="19"/>
  <c r="O331" i="19"/>
  <c r="O332" i="19"/>
  <c r="O333" i="19"/>
  <c r="O334" i="19"/>
  <c r="O335" i="19"/>
  <c r="O336" i="19"/>
  <c r="O337" i="19"/>
  <c r="O338" i="19"/>
  <c r="O339" i="19"/>
  <c r="O340" i="19"/>
  <c r="O341" i="19"/>
  <c r="O342" i="19"/>
  <c r="O343" i="19"/>
  <c r="O344" i="19"/>
  <c r="O345" i="19"/>
  <c r="O346" i="19"/>
  <c r="O347" i="19"/>
  <c r="O348" i="19"/>
  <c r="O349" i="19"/>
  <c r="O350" i="19"/>
  <c r="O351" i="19"/>
  <c r="O352" i="19"/>
  <c r="O353" i="19"/>
  <c r="O354" i="19"/>
  <c r="O355" i="19"/>
  <c r="O356" i="19"/>
  <c r="O357" i="19"/>
  <c r="O358" i="19"/>
  <c r="O359" i="19"/>
  <c r="O360" i="19"/>
  <c r="O361" i="19"/>
  <c r="O362" i="19"/>
  <c r="O363" i="19"/>
  <c r="O364" i="19"/>
  <c r="O365" i="19"/>
  <c r="O366" i="19"/>
  <c r="O367" i="19"/>
  <c r="O368" i="19"/>
  <c r="O369" i="19"/>
  <c r="O370" i="19"/>
  <c r="O371" i="19"/>
  <c r="O372" i="19"/>
  <c r="O373" i="19"/>
  <c r="BE191" i="15"/>
  <c r="BE192" i="15"/>
  <c r="BE193" i="15"/>
  <c r="BE194" i="15"/>
  <c r="BE195" i="15"/>
  <c r="BE196" i="15"/>
  <c r="BE197" i="15"/>
  <c r="BE198" i="15"/>
  <c r="BE199" i="15"/>
  <c r="BE200" i="15"/>
  <c r="BE201" i="15"/>
  <c r="BE202" i="15"/>
  <c r="BE203" i="15"/>
  <c r="BE204" i="15"/>
  <c r="BE205" i="15"/>
  <c r="BE206" i="15"/>
  <c r="BE207" i="15"/>
  <c r="BE208" i="15"/>
  <c r="BE209" i="15"/>
  <c r="BE210" i="15"/>
  <c r="BE211" i="15"/>
  <c r="BE212" i="15"/>
  <c r="BE213" i="15"/>
  <c r="BE214" i="15"/>
  <c r="BE215" i="15"/>
  <c r="BE216" i="15"/>
  <c r="BE217" i="15"/>
  <c r="BE218" i="15"/>
  <c r="BE219" i="15"/>
  <c r="BE220" i="15"/>
  <c r="BE221" i="15"/>
  <c r="BE222" i="15"/>
  <c r="BE223" i="15"/>
  <c r="BE224" i="15"/>
  <c r="BE225" i="15"/>
  <c r="BE226" i="15"/>
  <c r="BE227" i="15"/>
  <c r="BE228" i="15"/>
  <c r="BE229" i="15"/>
  <c r="BE230" i="15"/>
  <c r="BE231" i="15"/>
  <c r="BE232" i="15"/>
  <c r="BE233" i="15"/>
  <c r="BE234" i="15"/>
  <c r="BE235" i="15"/>
  <c r="BE236" i="15"/>
  <c r="BE237" i="15"/>
  <c r="BE238" i="15"/>
  <c r="BE239" i="15"/>
  <c r="BE240" i="15"/>
  <c r="BE241" i="15"/>
  <c r="BE242" i="15"/>
  <c r="BE243" i="15"/>
  <c r="BE244" i="15"/>
  <c r="BE245" i="15"/>
  <c r="BE247" i="15"/>
  <c r="BE248" i="15"/>
  <c r="BE249" i="15"/>
  <c r="BE250" i="15"/>
  <c r="BE251" i="15"/>
  <c r="BE252" i="15"/>
  <c r="BE253" i="15"/>
  <c r="BE254" i="15"/>
  <c r="BE255" i="15"/>
  <c r="BE256" i="15"/>
  <c r="BE257" i="15"/>
  <c r="BE258" i="15"/>
  <c r="BE259" i="15"/>
  <c r="BE260" i="15"/>
  <c r="BE261" i="15"/>
  <c r="BE262" i="15"/>
  <c r="BE263" i="15"/>
  <c r="BE264" i="15"/>
  <c r="BE265" i="15"/>
  <c r="BE266" i="15"/>
  <c r="BE267" i="15"/>
  <c r="BE268" i="15"/>
  <c r="BE269" i="15"/>
  <c r="BE270" i="15"/>
  <c r="BE271" i="15"/>
  <c r="BE272" i="15"/>
  <c r="BE273" i="15"/>
  <c r="BE274" i="15"/>
  <c r="BE275" i="15"/>
  <c r="BE276" i="15"/>
  <c r="BE277" i="15"/>
  <c r="BE278" i="15"/>
  <c r="BE279" i="15"/>
  <c r="BE280" i="15"/>
  <c r="BE281" i="15"/>
  <c r="BE282" i="15"/>
  <c r="BE283" i="15"/>
  <c r="BE284" i="15"/>
  <c r="BE285" i="15"/>
  <c r="BE286" i="15"/>
  <c r="BE287" i="15"/>
  <c r="BE288" i="15"/>
  <c r="BE289" i="15"/>
  <c r="BE290" i="15"/>
  <c r="BE291" i="15"/>
  <c r="BE292" i="15"/>
  <c r="BE293" i="15"/>
  <c r="BE294" i="15"/>
  <c r="BE295" i="15"/>
  <c r="BE296" i="15"/>
  <c r="BE297" i="15"/>
  <c r="BE298" i="15"/>
  <c r="BE299" i="15"/>
  <c r="BE300" i="15"/>
  <c r="BE301" i="15"/>
  <c r="BE302" i="15"/>
  <c r="BE303" i="15"/>
  <c r="BE304" i="15"/>
  <c r="BE305" i="15"/>
  <c r="BE306" i="15"/>
  <c r="BE307" i="15"/>
  <c r="BE308" i="15"/>
  <c r="BE309" i="15"/>
  <c r="BE310" i="15"/>
  <c r="BE311" i="15"/>
  <c r="BE312" i="15"/>
  <c r="BE313" i="15"/>
  <c r="BE314" i="15"/>
  <c r="BE315" i="15"/>
  <c r="BE316" i="15"/>
  <c r="BE317" i="15"/>
  <c r="BE318" i="15"/>
  <c r="BE319" i="15"/>
  <c r="BE320" i="15"/>
  <c r="BE321" i="15"/>
  <c r="BE322" i="15"/>
  <c r="BE323" i="15"/>
  <c r="BE324" i="15"/>
  <c r="BE325" i="15"/>
  <c r="BE326" i="15"/>
  <c r="BE327" i="15"/>
  <c r="BE328" i="15"/>
  <c r="BE329" i="15"/>
  <c r="BE330" i="15"/>
  <c r="BE331" i="15"/>
  <c r="BE332" i="15"/>
  <c r="BE333" i="15"/>
  <c r="BE334" i="15"/>
  <c r="BE335" i="15"/>
  <c r="BE336" i="15"/>
  <c r="BE337" i="15"/>
  <c r="BE338" i="15"/>
  <c r="BE339" i="15"/>
  <c r="BE340" i="15"/>
  <c r="BE341" i="15"/>
  <c r="BE342" i="15"/>
  <c r="BE343" i="15"/>
  <c r="BE344" i="15"/>
  <c r="BE345" i="15"/>
  <c r="BE346" i="15"/>
  <c r="BE347" i="15"/>
  <c r="BE348" i="15"/>
  <c r="BE349" i="15"/>
  <c r="BE350" i="15"/>
  <c r="BE351" i="15"/>
  <c r="BE352" i="15"/>
  <c r="BE353" i="15"/>
  <c r="BE354" i="15"/>
  <c r="BE355" i="15"/>
  <c r="BE356" i="15"/>
  <c r="BE357" i="15"/>
  <c r="BE358" i="15"/>
  <c r="BE359" i="15"/>
  <c r="BE360" i="15"/>
  <c r="BE361" i="15"/>
  <c r="BE362" i="15"/>
  <c r="BE363" i="15"/>
  <c r="BE364" i="15"/>
  <c r="BE365" i="15"/>
  <c r="BE366" i="15"/>
  <c r="BE367" i="15"/>
  <c r="BE368" i="15"/>
  <c r="BE369" i="15"/>
  <c r="BE370" i="15"/>
  <c r="BE371" i="15"/>
  <c r="BE372" i="15"/>
  <c r="BE373" i="15"/>
  <c r="BE374" i="15"/>
  <c r="BE375" i="15"/>
  <c r="BE376" i="15"/>
  <c r="BE377" i="15"/>
  <c r="BE378" i="15"/>
  <c r="BE379" i="15"/>
  <c r="BE380" i="15"/>
  <c r="BE381" i="15"/>
  <c r="BE382" i="15"/>
  <c r="BE383" i="15"/>
  <c r="BE384" i="15"/>
  <c r="BE385" i="15"/>
  <c r="CP191" i="15"/>
  <c r="CP192" i="15"/>
  <c r="CP193" i="15"/>
  <c r="CP194" i="15"/>
  <c r="CP195" i="15"/>
  <c r="CP196" i="15"/>
  <c r="CP197" i="15"/>
  <c r="CP198" i="15"/>
  <c r="CP199" i="15"/>
  <c r="CP200" i="15"/>
  <c r="CP201" i="15"/>
  <c r="CP202" i="15"/>
  <c r="CP203" i="15"/>
  <c r="CP204" i="15"/>
  <c r="CP205" i="15"/>
  <c r="CP206" i="15"/>
  <c r="CP207" i="15"/>
  <c r="CP208" i="15"/>
  <c r="CP209" i="15"/>
  <c r="CP210" i="15"/>
  <c r="CP211" i="15"/>
  <c r="CP212" i="15"/>
  <c r="CP213" i="15"/>
  <c r="CP214" i="15"/>
  <c r="CP215" i="15"/>
  <c r="CP216" i="15"/>
  <c r="CP217" i="15"/>
  <c r="CP218" i="15"/>
  <c r="CP219" i="15"/>
  <c r="CP220" i="15"/>
  <c r="CP221" i="15"/>
  <c r="CP222" i="15"/>
  <c r="CP223" i="15"/>
  <c r="CP224" i="15"/>
  <c r="CP225" i="15"/>
  <c r="CP226" i="15"/>
  <c r="CP227" i="15"/>
  <c r="CP228" i="15"/>
  <c r="CP229" i="15"/>
  <c r="CP230" i="15"/>
  <c r="CP231" i="15"/>
  <c r="CP232" i="15"/>
  <c r="CP233" i="15"/>
  <c r="CP234" i="15"/>
  <c r="CP235" i="15"/>
  <c r="CP236" i="15"/>
  <c r="CP237" i="15"/>
  <c r="CP238" i="15"/>
  <c r="CP239" i="15"/>
  <c r="CP240" i="15"/>
  <c r="CP241" i="15"/>
  <c r="CP242" i="15"/>
  <c r="CP243" i="15"/>
  <c r="CP244" i="15"/>
  <c r="CP245" i="15"/>
  <c r="CP247" i="15"/>
  <c r="CP248" i="15"/>
  <c r="CP249" i="15"/>
  <c r="CP250" i="15"/>
  <c r="CP251" i="15"/>
  <c r="CP252" i="15"/>
  <c r="CP253" i="15"/>
  <c r="CP254" i="15"/>
  <c r="CP255" i="15"/>
  <c r="CP256" i="15"/>
  <c r="CP257" i="15"/>
  <c r="CP258" i="15"/>
  <c r="CP259" i="15"/>
  <c r="CP260" i="15"/>
  <c r="CP261" i="15"/>
  <c r="CP262" i="15"/>
  <c r="CP263" i="15"/>
  <c r="CP264" i="15"/>
  <c r="CP265" i="15"/>
  <c r="CP266" i="15"/>
  <c r="CP267" i="15"/>
  <c r="CP268" i="15"/>
  <c r="CP269" i="15"/>
  <c r="CP270" i="15"/>
  <c r="CP271" i="15"/>
  <c r="CP272" i="15"/>
  <c r="CP273" i="15"/>
  <c r="CP274" i="15"/>
  <c r="CP275" i="15"/>
  <c r="CP276" i="15"/>
  <c r="CP277" i="15"/>
  <c r="CP278" i="15"/>
  <c r="CP279" i="15"/>
  <c r="CP280" i="15"/>
  <c r="CP281" i="15"/>
  <c r="CP282" i="15"/>
  <c r="CP283" i="15"/>
  <c r="CP284" i="15"/>
  <c r="CP285" i="15"/>
  <c r="CP286" i="15"/>
  <c r="CP287" i="15"/>
  <c r="CP288" i="15"/>
  <c r="CP289" i="15"/>
  <c r="CP290" i="15"/>
  <c r="CP291" i="15"/>
  <c r="CP292" i="15"/>
  <c r="CP293" i="15"/>
  <c r="CP294" i="15"/>
  <c r="CP295" i="15"/>
  <c r="CP296" i="15"/>
  <c r="CP297" i="15"/>
  <c r="CP298" i="15"/>
  <c r="CP299" i="15"/>
  <c r="CP300" i="15"/>
  <c r="CP301" i="15"/>
  <c r="CP302" i="15"/>
  <c r="CP303" i="15"/>
  <c r="CP304" i="15"/>
  <c r="CP305" i="15"/>
  <c r="CP306" i="15"/>
  <c r="CP307" i="15"/>
  <c r="CP308" i="15"/>
  <c r="CP309" i="15"/>
  <c r="CP310" i="15"/>
  <c r="CP311" i="15"/>
  <c r="CP312" i="15"/>
  <c r="CP313" i="15"/>
  <c r="CP314" i="15"/>
  <c r="CP315" i="15"/>
  <c r="CP316" i="15"/>
  <c r="CP317" i="15"/>
  <c r="CP318" i="15"/>
  <c r="CP319" i="15"/>
  <c r="CP320" i="15"/>
  <c r="CP321" i="15"/>
  <c r="CP322" i="15"/>
  <c r="CP323" i="15"/>
  <c r="CP324" i="15"/>
  <c r="CP325" i="15"/>
  <c r="CP326" i="15"/>
  <c r="CP327" i="15"/>
  <c r="CP328" i="15"/>
  <c r="CP329" i="15"/>
  <c r="CP330" i="15"/>
  <c r="CP331" i="15"/>
  <c r="CP332" i="15"/>
  <c r="CP333" i="15"/>
  <c r="CP334" i="15"/>
  <c r="CP335" i="15"/>
  <c r="CP336" i="15"/>
  <c r="CP337" i="15"/>
  <c r="CP338" i="15"/>
  <c r="CP339" i="15"/>
  <c r="CP340" i="15"/>
  <c r="CP341" i="15"/>
  <c r="CP342" i="15"/>
  <c r="CP343" i="15"/>
  <c r="CP344" i="15"/>
  <c r="CP345" i="15"/>
  <c r="CP346" i="15"/>
  <c r="CP347" i="15"/>
  <c r="CP348" i="15"/>
  <c r="CP349" i="15"/>
  <c r="CP350" i="15"/>
  <c r="CP351" i="15"/>
  <c r="CP352" i="15"/>
  <c r="CP353" i="15"/>
  <c r="CP354" i="15"/>
  <c r="CP355" i="15"/>
  <c r="CP356" i="15"/>
  <c r="CP357" i="15"/>
  <c r="CP358" i="15"/>
  <c r="CP359" i="15"/>
  <c r="CP360" i="15"/>
  <c r="CP361" i="15"/>
  <c r="CP362" i="15"/>
  <c r="CP363" i="15"/>
  <c r="CP364" i="15"/>
  <c r="CP365" i="15"/>
  <c r="CP366" i="15"/>
  <c r="CP367" i="15"/>
  <c r="CP368" i="15"/>
  <c r="CP369" i="15"/>
  <c r="CP370" i="15"/>
  <c r="CP371" i="15"/>
  <c r="CP372" i="15"/>
  <c r="CP373" i="15"/>
  <c r="CP374" i="15"/>
  <c r="CP375" i="15"/>
  <c r="CP376" i="15"/>
  <c r="CP377" i="15"/>
  <c r="CP378" i="15"/>
  <c r="CP379" i="15"/>
  <c r="CP380" i="15"/>
  <c r="CP381" i="15"/>
  <c r="CP382" i="15"/>
  <c r="CP383" i="15"/>
  <c r="CP384" i="15"/>
  <c r="CP385" i="15"/>
  <c r="DH191" i="15"/>
  <c r="P179" i="19" s="1"/>
  <c r="DH192" i="15"/>
  <c r="P180" i="19" s="1"/>
  <c r="DH193" i="15"/>
  <c r="P181" i="19" s="1"/>
  <c r="DH194" i="15"/>
  <c r="P182" i="19" s="1"/>
  <c r="DH195" i="15"/>
  <c r="P183" i="19" s="1"/>
  <c r="DH196" i="15"/>
  <c r="P184" i="19" s="1"/>
  <c r="DH197" i="15"/>
  <c r="P185" i="19" s="1"/>
  <c r="DH198" i="15"/>
  <c r="P186" i="19" s="1"/>
  <c r="DH199" i="15"/>
  <c r="P187" i="19" s="1"/>
  <c r="DH200" i="15"/>
  <c r="P188" i="19" s="1"/>
  <c r="DH201" i="15"/>
  <c r="P189" i="19" s="1"/>
  <c r="DH202" i="15"/>
  <c r="P190" i="19" s="1"/>
  <c r="DH203" i="15"/>
  <c r="P191" i="19" s="1"/>
  <c r="DH204" i="15"/>
  <c r="P192" i="19" s="1"/>
  <c r="DH205" i="15"/>
  <c r="P193" i="19" s="1"/>
  <c r="DH206" i="15"/>
  <c r="P194" i="19" s="1"/>
  <c r="DH207" i="15"/>
  <c r="P195" i="19" s="1"/>
  <c r="DH208" i="15"/>
  <c r="P196" i="19" s="1"/>
  <c r="DH209" i="15"/>
  <c r="P197" i="19" s="1"/>
  <c r="DH210" i="15"/>
  <c r="P198" i="19" s="1"/>
  <c r="DH211" i="15"/>
  <c r="P199" i="19" s="1"/>
  <c r="DH212" i="15"/>
  <c r="P200" i="19" s="1"/>
  <c r="DH213" i="15"/>
  <c r="P201" i="19" s="1"/>
  <c r="DH214" i="15"/>
  <c r="P202" i="19" s="1"/>
  <c r="DH215" i="15"/>
  <c r="P203" i="19" s="1"/>
  <c r="DH216" i="15"/>
  <c r="P204" i="19" s="1"/>
  <c r="DH217" i="15"/>
  <c r="P205" i="19" s="1"/>
  <c r="DH218" i="15"/>
  <c r="P206" i="19" s="1"/>
  <c r="DH219" i="15"/>
  <c r="P207" i="19" s="1"/>
  <c r="DH220" i="15"/>
  <c r="P208" i="19" s="1"/>
  <c r="DH221" i="15"/>
  <c r="P209" i="19" s="1"/>
  <c r="DH222" i="15"/>
  <c r="P210" i="19" s="1"/>
  <c r="DH223" i="15"/>
  <c r="P211" i="19" s="1"/>
  <c r="DH224" i="15"/>
  <c r="P212" i="19" s="1"/>
  <c r="DH225" i="15"/>
  <c r="P213" i="19" s="1"/>
  <c r="DH226" i="15"/>
  <c r="P214" i="19" s="1"/>
  <c r="DH227" i="15"/>
  <c r="P215" i="19" s="1"/>
  <c r="DH228" i="15"/>
  <c r="P216" i="19" s="1"/>
  <c r="DH229" i="15"/>
  <c r="P217" i="19" s="1"/>
  <c r="DH230" i="15"/>
  <c r="P218" i="19" s="1"/>
  <c r="DH231" i="15"/>
  <c r="P219" i="19" s="1"/>
  <c r="DH232" i="15"/>
  <c r="P220" i="19" s="1"/>
  <c r="DH233" i="15"/>
  <c r="P221" i="19" s="1"/>
  <c r="DH234" i="15"/>
  <c r="P222" i="19" s="1"/>
  <c r="DH235" i="15"/>
  <c r="P223" i="19" s="1"/>
  <c r="DH236" i="15"/>
  <c r="P224" i="19" s="1"/>
  <c r="DH237" i="15"/>
  <c r="P225" i="19" s="1"/>
  <c r="DH238" i="15"/>
  <c r="P226" i="19" s="1"/>
  <c r="DH239" i="15"/>
  <c r="P227" i="19" s="1"/>
  <c r="DH240" i="15"/>
  <c r="P228" i="19" s="1"/>
  <c r="DH241" i="15"/>
  <c r="P229" i="19" s="1"/>
  <c r="DH242" i="15"/>
  <c r="P230" i="19" s="1"/>
  <c r="DH243" i="15"/>
  <c r="P231" i="19" s="1"/>
  <c r="DH244" i="15"/>
  <c r="P232" i="19" s="1"/>
  <c r="DH245" i="15"/>
  <c r="P233" i="19" s="1"/>
  <c r="DH247" i="15"/>
  <c r="P235" i="19" s="1"/>
  <c r="DH248" i="15"/>
  <c r="P236" i="19" s="1"/>
  <c r="DH249" i="15"/>
  <c r="P237" i="19" s="1"/>
  <c r="DH250" i="15"/>
  <c r="P238" i="19" s="1"/>
  <c r="DH251" i="15"/>
  <c r="P239" i="19" s="1"/>
  <c r="DH252" i="15"/>
  <c r="P240" i="19" s="1"/>
  <c r="DH253" i="15"/>
  <c r="P241" i="19" s="1"/>
  <c r="DH254" i="15"/>
  <c r="P242" i="19" s="1"/>
  <c r="DH255" i="15"/>
  <c r="P243" i="19" s="1"/>
  <c r="DH256" i="15"/>
  <c r="P244" i="19" s="1"/>
  <c r="DH257" i="15"/>
  <c r="P245" i="19" s="1"/>
  <c r="DH258" i="15"/>
  <c r="P246" i="19" s="1"/>
  <c r="DH259" i="15"/>
  <c r="P247" i="19" s="1"/>
  <c r="DH260" i="15"/>
  <c r="P248" i="19" s="1"/>
  <c r="DH261" i="15"/>
  <c r="P249" i="19" s="1"/>
  <c r="DH262" i="15"/>
  <c r="P250" i="19" s="1"/>
  <c r="DH263" i="15"/>
  <c r="P251" i="19" s="1"/>
  <c r="DH264" i="15"/>
  <c r="P252" i="19" s="1"/>
  <c r="DH265" i="15"/>
  <c r="P253" i="19" s="1"/>
  <c r="DH266" i="15"/>
  <c r="P254" i="19" s="1"/>
  <c r="DH267" i="15"/>
  <c r="P255" i="19" s="1"/>
  <c r="DH268" i="15"/>
  <c r="P256" i="19" s="1"/>
  <c r="DH269" i="15"/>
  <c r="P257" i="19" s="1"/>
  <c r="DH270" i="15"/>
  <c r="P258" i="19" s="1"/>
  <c r="DH271" i="15"/>
  <c r="P259" i="19" s="1"/>
  <c r="DH272" i="15"/>
  <c r="P260" i="19" s="1"/>
  <c r="DH273" i="15"/>
  <c r="P261" i="19" s="1"/>
  <c r="DH274" i="15"/>
  <c r="P262" i="19" s="1"/>
  <c r="DH275" i="15"/>
  <c r="P263" i="19" s="1"/>
  <c r="DH276" i="15"/>
  <c r="P264" i="19" s="1"/>
  <c r="DH277" i="15"/>
  <c r="P265" i="19" s="1"/>
  <c r="DH278" i="15"/>
  <c r="P266" i="19" s="1"/>
  <c r="DH279" i="15"/>
  <c r="P267" i="19" s="1"/>
  <c r="DH280" i="15"/>
  <c r="P268" i="19" s="1"/>
  <c r="DH281" i="15"/>
  <c r="P269" i="19" s="1"/>
  <c r="DH282" i="15"/>
  <c r="P270" i="19" s="1"/>
  <c r="DH283" i="15"/>
  <c r="P271" i="19" s="1"/>
  <c r="DH284" i="15"/>
  <c r="P272" i="19" s="1"/>
  <c r="DH285" i="15"/>
  <c r="P273" i="19" s="1"/>
  <c r="DH286" i="15"/>
  <c r="P274" i="19" s="1"/>
  <c r="DH287" i="15"/>
  <c r="P275" i="19" s="1"/>
  <c r="DH288" i="15"/>
  <c r="P276" i="19" s="1"/>
  <c r="DH289" i="15"/>
  <c r="P277" i="19" s="1"/>
  <c r="DH290" i="15"/>
  <c r="P278" i="19" s="1"/>
  <c r="DH291" i="15"/>
  <c r="P279" i="19" s="1"/>
  <c r="DH292" i="15"/>
  <c r="P280" i="19" s="1"/>
  <c r="DH293" i="15"/>
  <c r="P281" i="19" s="1"/>
  <c r="DH294" i="15"/>
  <c r="P282" i="19" s="1"/>
  <c r="DH295" i="15"/>
  <c r="P283" i="19" s="1"/>
  <c r="DH296" i="15"/>
  <c r="P284" i="19" s="1"/>
  <c r="DH297" i="15"/>
  <c r="P285" i="19" s="1"/>
  <c r="DH298" i="15"/>
  <c r="P286" i="19" s="1"/>
  <c r="DH299" i="15"/>
  <c r="P287" i="19" s="1"/>
  <c r="DH300" i="15"/>
  <c r="P288" i="19" s="1"/>
  <c r="DH301" i="15"/>
  <c r="P289" i="19" s="1"/>
  <c r="DH302" i="15"/>
  <c r="P290" i="19" s="1"/>
  <c r="DH303" i="15"/>
  <c r="P291" i="19" s="1"/>
  <c r="DH304" i="15"/>
  <c r="P292" i="19" s="1"/>
  <c r="DH305" i="15"/>
  <c r="P293" i="19" s="1"/>
  <c r="DH306" i="15"/>
  <c r="P294" i="19" s="1"/>
  <c r="DH307" i="15"/>
  <c r="P295" i="19" s="1"/>
  <c r="DH308" i="15"/>
  <c r="P296" i="19" s="1"/>
  <c r="DH309" i="15"/>
  <c r="P297" i="19" s="1"/>
  <c r="DH310" i="15"/>
  <c r="P298" i="19" s="1"/>
  <c r="DH311" i="15"/>
  <c r="P299" i="19" s="1"/>
  <c r="DH312" i="15"/>
  <c r="P300" i="19" s="1"/>
  <c r="DH313" i="15"/>
  <c r="P301" i="19" s="1"/>
  <c r="DH314" i="15"/>
  <c r="P302" i="19" s="1"/>
  <c r="DH315" i="15"/>
  <c r="P303" i="19" s="1"/>
  <c r="DH316" i="15"/>
  <c r="P304" i="19" s="1"/>
  <c r="DH317" i="15"/>
  <c r="P305" i="19" s="1"/>
  <c r="DH318" i="15"/>
  <c r="P306" i="19" s="1"/>
  <c r="DH319" i="15"/>
  <c r="P307" i="19" s="1"/>
  <c r="DH320" i="15"/>
  <c r="P308" i="19" s="1"/>
  <c r="DH321" i="15"/>
  <c r="P309" i="19" s="1"/>
  <c r="DH322" i="15"/>
  <c r="P310" i="19" s="1"/>
  <c r="DH323" i="15"/>
  <c r="P311" i="19" s="1"/>
  <c r="DH324" i="15"/>
  <c r="P312" i="19" s="1"/>
  <c r="DH325" i="15"/>
  <c r="P313" i="19" s="1"/>
  <c r="DH326" i="15"/>
  <c r="P314" i="19" s="1"/>
  <c r="DH327" i="15"/>
  <c r="P315" i="19" s="1"/>
  <c r="DH328" i="15"/>
  <c r="P316" i="19" s="1"/>
  <c r="DH329" i="15"/>
  <c r="P317" i="19" s="1"/>
  <c r="DH330" i="15"/>
  <c r="P318" i="19" s="1"/>
  <c r="DH331" i="15"/>
  <c r="P319" i="19" s="1"/>
  <c r="DH332" i="15"/>
  <c r="P320" i="19" s="1"/>
  <c r="DH333" i="15"/>
  <c r="P321" i="19" s="1"/>
  <c r="DH334" i="15"/>
  <c r="P322" i="19" s="1"/>
  <c r="DH335" i="15"/>
  <c r="P323" i="19" s="1"/>
  <c r="DH336" i="15"/>
  <c r="P324" i="19" s="1"/>
  <c r="DH337" i="15"/>
  <c r="P325" i="19" s="1"/>
  <c r="DH338" i="15"/>
  <c r="P326" i="19" s="1"/>
  <c r="DH339" i="15"/>
  <c r="P327" i="19" s="1"/>
  <c r="DH340" i="15"/>
  <c r="P328" i="19" s="1"/>
  <c r="DH341" i="15"/>
  <c r="P329" i="19" s="1"/>
  <c r="DH342" i="15"/>
  <c r="P330" i="19" s="1"/>
  <c r="DH343" i="15"/>
  <c r="P331" i="19" s="1"/>
  <c r="DH344" i="15"/>
  <c r="P332" i="19" s="1"/>
  <c r="DH345" i="15"/>
  <c r="P333" i="19" s="1"/>
  <c r="DH346" i="15"/>
  <c r="P334" i="19" s="1"/>
  <c r="DH347" i="15"/>
  <c r="P335" i="19" s="1"/>
  <c r="DH348" i="15"/>
  <c r="P336" i="19" s="1"/>
  <c r="DH349" i="15"/>
  <c r="P337" i="19" s="1"/>
  <c r="DH350" i="15"/>
  <c r="P338" i="19" s="1"/>
  <c r="DH351" i="15"/>
  <c r="P339" i="19" s="1"/>
  <c r="DH352" i="15"/>
  <c r="P340" i="19" s="1"/>
  <c r="DH353" i="15"/>
  <c r="P341" i="19" s="1"/>
  <c r="DH354" i="15"/>
  <c r="P342" i="19" s="1"/>
  <c r="DH355" i="15"/>
  <c r="P343" i="19" s="1"/>
  <c r="DH356" i="15"/>
  <c r="P344" i="19" s="1"/>
  <c r="DH357" i="15"/>
  <c r="P345" i="19" s="1"/>
  <c r="DH358" i="15"/>
  <c r="P346" i="19" s="1"/>
  <c r="DH359" i="15"/>
  <c r="P347" i="19" s="1"/>
  <c r="DH360" i="15"/>
  <c r="P348" i="19" s="1"/>
  <c r="DH361" i="15"/>
  <c r="P349" i="19" s="1"/>
  <c r="DH362" i="15"/>
  <c r="P350" i="19" s="1"/>
  <c r="DH363" i="15"/>
  <c r="P351" i="19" s="1"/>
  <c r="DH364" i="15"/>
  <c r="P352" i="19" s="1"/>
  <c r="DH365" i="15"/>
  <c r="P353" i="19" s="1"/>
  <c r="DH366" i="15"/>
  <c r="P354" i="19" s="1"/>
  <c r="DH367" i="15"/>
  <c r="P355" i="19" s="1"/>
  <c r="DH368" i="15"/>
  <c r="P356" i="19" s="1"/>
  <c r="DH369" i="15"/>
  <c r="P357" i="19" s="1"/>
  <c r="DH370" i="15"/>
  <c r="P358" i="19" s="1"/>
  <c r="DH371" i="15"/>
  <c r="P359" i="19" s="1"/>
  <c r="DH372" i="15"/>
  <c r="P360" i="19" s="1"/>
  <c r="DH373" i="15"/>
  <c r="P361" i="19" s="1"/>
  <c r="DH374" i="15"/>
  <c r="P362" i="19" s="1"/>
  <c r="DH375" i="15"/>
  <c r="P363" i="19" s="1"/>
  <c r="DH376" i="15"/>
  <c r="P364" i="19" s="1"/>
  <c r="DH377" i="15"/>
  <c r="P365" i="19" s="1"/>
  <c r="DH378" i="15"/>
  <c r="P366" i="19" s="1"/>
  <c r="DH379" i="15"/>
  <c r="P367" i="19" s="1"/>
  <c r="DH380" i="15"/>
  <c r="P368" i="19" s="1"/>
  <c r="DH381" i="15"/>
  <c r="P369" i="19" s="1"/>
  <c r="DH382" i="15"/>
  <c r="P370" i="19" s="1"/>
  <c r="DH383" i="15"/>
  <c r="P371" i="19" s="1"/>
  <c r="DH384" i="15"/>
  <c r="P372" i="19" s="1"/>
  <c r="DH385" i="15"/>
  <c r="P373" i="19" s="1"/>
  <c r="EF191" i="15"/>
  <c r="EF192" i="15"/>
  <c r="EF193" i="15"/>
  <c r="EF194" i="15"/>
  <c r="EF195" i="15"/>
  <c r="EF196" i="15"/>
  <c r="EF197" i="15"/>
  <c r="EF198" i="15"/>
  <c r="EF199" i="15"/>
  <c r="EF200" i="15"/>
  <c r="EF201" i="15"/>
  <c r="EF202" i="15"/>
  <c r="EF203" i="15"/>
  <c r="EF204" i="15"/>
  <c r="EF205" i="15"/>
  <c r="EF206" i="15"/>
  <c r="EF207" i="15"/>
  <c r="EF208" i="15"/>
  <c r="EF209" i="15"/>
  <c r="EF210" i="15"/>
  <c r="EF211" i="15"/>
  <c r="EF212" i="15"/>
  <c r="EF213" i="15"/>
  <c r="EF214" i="15"/>
  <c r="EF215" i="15"/>
  <c r="EF216" i="15"/>
  <c r="EF217" i="15"/>
  <c r="EF218" i="15"/>
  <c r="EF219" i="15"/>
  <c r="EF220" i="15"/>
  <c r="EF221" i="15"/>
  <c r="EF222" i="15"/>
  <c r="EF223" i="15"/>
  <c r="EF224" i="15"/>
  <c r="EF225" i="15"/>
  <c r="EF226" i="15"/>
  <c r="EF227" i="15"/>
  <c r="EF228" i="15"/>
  <c r="EF229" i="15"/>
  <c r="EF230" i="15"/>
  <c r="EF231" i="15"/>
  <c r="EF232" i="15"/>
  <c r="EF233" i="15"/>
  <c r="EF234" i="15"/>
  <c r="EF235" i="15"/>
  <c r="EF236" i="15"/>
  <c r="EF237" i="15"/>
  <c r="EF238" i="15"/>
  <c r="EF239" i="15"/>
  <c r="EF240" i="15"/>
  <c r="EF241" i="15"/>
  <c r="EF242" i="15"/>
  <c r="EF243" i="15"/>
  <c r="EF244" i="15"/>
  <c r="EF245" i="15"/>
  <c r="EF247" i="15"/>
  <c r="EF248" i="15"/>
  <c r="EF249" i="15"/>
  <c r="EF250" i="15"/>
  <c r="EF251" i="15"/>
  <c r="EF252" i="15"/>
  <c r="EF253" i="15"/>
  <c r="EF254" i="15"/>
  <c r="EF255" i="15"/>
  <c r="EF256" i="15"/>
  <c r="EF257" i="15"/>
  <c r="EF258" i="15"/>
  <c r="EF259" i="15"/>
  <c r="EF260" i="15"/>
  <c r="EF261" i="15"/>
  <c r="EF262" i="15"/>
  <c r="EF263" i="15"/>
  <c r="EF264" i="15"/>
  <c r="EF265" i="15"/>
  <c r="EF266" i="15"/>
  <c r="EF267" i="15"/>
  <c r="EF268" i="15"/>
  <c r="EF269" i="15"/>
  <c r="EF270" i="15"/>
  <c r="EF271" i="15"/>
  <c r="EF272" i="15"/>
  <c r="EF273" i="15"/>
  <c r="EF274" i="15"/>
  <c r="EF275" i="15"/>
  <c r="EF276" i="15"/>
  <c r="EF277" i="15"/>
  <c r="EF278" i="15"/>
  <c r="EF279" i="15"/>
  <c r="EF280" i="15"/>
  <c r="EF281" i="15"/>
  <c r="EF282" i="15"/>
  <c r="EF283" i="15"/>
  <c r="EF284" i="15"/>
  <c r="EF285" i="15"/>
  <c r="EF286" i="15"/>
  <c r="EF287" i="15"/>
  <c r="EF288" i="15"/>
  <c r="EF289" i="15"/>
  <c r="EF290" i="15"/>
  <c r="EF291" i="15"/>
  <c r="EF292" i="15"/>
  <c r="EF293" i="15"/>
  <c r="EF294" i="15"/>
  <c r="EF295" i="15"/>
  <c r="EF296" i="15"/>
  <c r="EF297" i="15"/>
  <c r="EF298" i="15"/>
  <c r="EF299" i="15"/>
  <c r="EF300" i="15"/>
  <c r="EF301" i="15"/>
  <c r="EF302" i="15"/>
  <c r="EF303" i="15"/>
  <c r="EF304" i="15"/>
  <c r="EF305" i="15"/>
  <c r="EF306" i="15"/>
  <c r="EF307" i="15"/>
  <c r="EF308" i="15"/>
  <c r="EF309" i="15"/>
  <c r="EF310" i="15"/>
  <c r="EF311" i="15"/>
  <c r="EF312" i="15"/>
  <c r="EF313" i="15"/>
  <c r="EF314" i="15"/>
  <c r="EF315" i="15"/>
  <c r="EF316" i="15"/>
  <c r="EF317" i="15"/>
  <c r="EF318" i="15"/>
  <c r="EF319" i="15"/>
  <c r="EF320" i="15"/>
  <c r="EF321" i="15"/>
  <c r="EF322" i="15"/>
  <c r="EF323" i="15"/>
  <c r="EF324" i="15"/>
  <c r="EF325" i="15"/>
  <c r="EF326" i="15"/>
  <c r="EF327" i="15"/>
  <c r="EF328" i="15"/>
  <c r="EF329" i="15"/>
  <c r="EF330" i="15"/>
  <c r="EF331" i="15"/>
  <c r="EF332" i="15"/>
  <c r="EF333" i="15"/>
  <c r="EF334" i="15"/>
  <c r="EF335" i="15"/>
  <c r="EF336" i="15"/>
  <c r="EF337" i="15"/>
  <c r="EF338" i="15"/>
  <c r="EF339" i="15"/>
  <c r="EF340" i="15"/>
  <c r="EF341" i="15"/>
  <c r="EF342" i="15"/>
  <c r="EF343" i="15"/>
  <c r="EF344" i="15"/>
  <c r="EF345" i="15"/>
  <c r="EF346" i="15"/>
  <c r="EF347" i="15"/>
  <c r="EF348" i="15"/>
  <c r="EF349" i="15"/>
  <c r="EF350" i="15"/>
  <c r="EF351" i="15"/>
  <c r="EF352" i="15"/>
  <c r="EF353" i="15"/>
  <c r="EF354" i="15"/>
  <c r="EF355" i="15"/>
  <c r="EF356" i="15"/>
  <c r="EF357" i="15"/>
  <c r="EF358" i="15"/>
  <c r="EF359" i="15"/>
  <c r="EF360" i="15"/>
  <c r="EF361" i="15"/>
  <c r="EF362" i="15"/>
  <c r="EF363" i="15"/>
  <c r="EF364" i="15"/>
  <c r="EF365" i="15"/>
  <c r="EF366" i="15"/>
  <c r="EF367" i="15"/>
  <c r="EF368" i="15"/>
  <c r="EF369" i="15"/>
  <c r="EF370" i="15"/>
  <c r="EF371" i="15"/>
  <c r="EF372" i="15"/>
  <c r="EF373" i="15"/>
  <c r="EF374" i="15"/>
  <c r="EF375" i="15"/>
  <c r="EF376" i="15"/>
  <c r="EF377" i="15"/>
  <c r="EF378" i="15"/>
  <c r="EF379" i="15"/>
  <c r="EF380" i="15"/>
  <c r="EF381" i="15"/>
  <c r="EF382" i="15"/>
  <c r="EF383" i="15"/>
  <c r="EF384" i="15"/>
  <c r="EF385" i="15"/>
  <c r="EG191" i="15"/>
  <c r="EG192" i="15"/>
  <c r="EG193" i="15"/>
  <c r="EG194" i="15"/>
  <c r="EG195" i="15"/>
  <c r="EG196" i="15"/>
  <c r="EG197" i="15"/>
  <c r="EG198" i="15"/>
  <c r="EG199" i="15"/>
  <c r="EG200" i="15"/>
  <c r="EG201" i="15"/>
  <c r="EG202" i="15"/>
  <c r="EG203" i="15"/>
  <c r="EG204" i="15"/>
  <c r="EG205" i="15"/>
  <c r="EG206" i="15"/>
  <c r="EG207" i="15"/>
  <c r="EG208" i="15"/>
  <c r="EG209" i="15"/>
  <c r="EG210" i="15"/>
  <c r="EG211" i="15"/>
  <c r="EG212" i="15"/>
  <c r="EG213" i="15"/>
  <c r="EG225" i="15"/>
  <c r="EG226" i="15"/>
  <c r="EG227" i="15"/>
  <c r="EG228" i="15"/>
  <c r="EG229" i="15"/>
  <c r="EG230" i="15"/>
  <c r="EG231" i="15"/>
  <c r="EG232" i="15"/>
  <c r="EG233" i="15"/>
  <c r="EG234" i="15"/>
  <c r="EG235" i="15"/>
  <c r="EG236" i="15"/>
  <c r="EG237" i="15"/>
  <c r="EG238" i="15"/>
  <c r="EG239" i="15"/>
  <c r="EG240" i="15"/>
  <c r="EG241" i="15"/>
  <c r="EG242" i="15"/>
  <c r="EG243" i="15"/>
  <c r="EG244" i="15"/>
  <c r="EG245" i="15"/>
  <c r="EG247" i="15"/>
  <c r="EG248" i="15"/>
  <c r="EG249" i="15"/>
  <c r="EG250" i="15"/>
  <c r="EG251" i="15"/>
  <c r="EG252" i="15"/>
  <c r="EG253" i="15"/>
  <c r="EG254" i="15"/>
  <c r="EG255" i="15"/>
  <c r="EG256" i="15"/>
  <c r="EG257" i="15"/>
  <c r="EG258" i="15"/>
  <c r="EG259" i="15"/>
  <c r="EG260" i="15"/>
  <c r="EG261" i="15"/>
  <c r="EG262" i="15"/>
  <c r="EG263" i="15"/>
  <c r="EG264" i="15"/>
  <c r="EG265" i="15"/>
  <c r="EG266" i="15"/>
  <c r="EG267" i="15"/>
  <c r="EG268" i="15"/>
  <c r="EG269" i="15"/>
  <c r="EG270" i="15"/>
  <c r="EG271" i="15"/>
  <c r="EG272" i="15"/>
  <c r="EG273" i="15"/>
  <c r="EG274" i="15"/>
  <c r="EG275" i="15"/>
  <c r="EG276" i="15"/>
  <c r="EG277" i="15"/>
  <c r="EG278" i="15"/>
  <c r="EG279" i="15"/>
  <c r="EG280" i="15"/>
  <c r="EG281" i="15"/>
  <c r="EG282" i="15"/>
  <c r="EG283" i="15"/>
  <c r="EG284" i="15"/>
  <c r="EG285" i="15"/>
  <c r="EG286" i="15"/>
  <c r="EG287" i="15"/>
  <c r="EG288" i="15"/>
  <c r="EG289" i="15"/>
  <c r="EG290" i="15"/>
  <c r="EG291" i="15"/>
  <c r="EG292" i="15"/>
  <c r="EG293" i="15"/>
  <c r="EG294" i="15"/>
  <c r="EG295" i="15"/>
  <c r="EG296" i="15"/>
  <c r="EG297" i="15"/>
  <c r="EG298" i="15"/>
  <c r="EG299" i="15"/>
  <c r="EG300" i="15"/>
  <c r="EG301" i="15"/>
  <c r="EG302" i="15"/>
  <c r="EG303" i="15"/>
  <c r="EG304" i="15"/>
  <c r="EG305" i="15"/>
  <c r="EG306" i="15"/>
  <c r="EG307" i="15"/>
  <c r="EG308" i="15"/>
  <c r="EG309" i="15"/>
  <c r="EG310" i="15"/>
  <c r="EG311" i="15"/>
  <c r="EG312" i="15"/>
  <c r="EG313" i="15"/>
  <c r="EG314" i="15"/>
  <c r="EG315" i="15"/>
  <c r="EG316" i="15"/>
  <c r="EG317" i="15"/>
  <c r="EG318" i="15"/>
  <c r="EG319" i="15"/>
  <c r="EG320" i="15"/>
  <c r="EG321" i="15"/>
  <c r="EG322" i="15"/>
  <c r="EG323" i="15"/>
  <c r="EG324" i="15"/>
  <c r="EG325" i="15"/>
  <c r="EG326" i="15"/>
  <c r="EG327" i="15"/>
  <c r="EG328" i="15"/>
  <c r="EG329" i="15"/>
  <c r="EG330" i="15"/>
  <c r="EG331" i="15"/>
  <c r="EG332" i="15"/>
  <c r="EG333" i="15"/>
  <c r="EG334" i="15"/>
  <c r="EG335" i="15"/>
  <c r="EG336" i="15"/>
  <c r="EG337" i="15"/>
  <c r="EG338" i="15"/>
  <c r="EG339" i="15"/>
  <c r="EG340" i="15"/>
  <c r="EG341" i="15"/>
  <c r="EG342" i="15"/>
  <c r="EG343" i="15"/>
  <c r="EG344" i="15"/>
  <c r="EG345" i="15"/>
  <c r="EG346" i="15"/>
  <c r="EG347" i="15"/>
  <c r="EG348" i="15"/>
  <c r="EG349" i="15"/>
  <c r="EG350" i="15"/>
  <c r="EG351" i="15"/>
  <c r="EG352" i="15"/>
  <c r="EG353" i="15"/>
  <c r="EG354" i="15"/>
  <c r="EG355" i="15"/>
  <c r="EG356" i="15"/>
  <c r="EG357" i="15"/>
  <c r="EG358" i="15"/>
  <c r="EG359" i="15"/>
  <c r="EG360" i="15"/>
  <c r="EG361" i="15"/>
  <c r="EG362" i="15"/>
  <c r="EG363" i="15"/>
  <c r="EG364" i="15"/>
  <c r="EG365" i="15"/>
  <c r="EG366" i="15"/>
  <c r="EG367" i="15"/>
  <c r="EG368" i="15"/>
  <c r="EG369" i="15"/>
  <c r="EG370" i="15"/>
  <c r="EG371" i="15"/>
  <c r="EG372" i="15"/>
  <c r="EG373" i="15"/>
  <c r="EG374" i="15"/>
  <c r="EG375" i="15"/>
  <c r="EG376" i="15"/>
  <c r="EG377" i="15"/>
  <c r="EG378" i="15"/>
  <c r="EG379" i="15"/>
  <c r="EG380" i="15"/>
  <c r="EG381" i="15"/>
  <c r="EG382" i="15"/>
  <c r="EG383" i="15"/>
  <c r="EG384" i="15"/>
  <c r="EG385" i="15"/>
  <c r="S174" i="15"/>
  <c r="X174" i="15" s="1"/>
  <c r="S175" i="15"/>
  <c r="X175" i="15" s="1"/>
  <c r="S176" i="15"/>
  <c r="X176" i="15" s="1"/>
  <c r="S177" i="15"/>
  <c r="X177" i="15" s="1"/>
  <c r="S178" i="15"/>
  <c r="X178" i="15" s="1"/>
  <c r="S179" i="15"/>
  <c r="X179" i="15" s="1"/>
  <c r="S180" i="15"/>
  <c r="X180" i="15" s="1"/>
  <c r="S181" i="15"/>
  <c r="X181" i="15" s="1"/>
  <c r="S182" i="15"/>
  <c r="X182" i="15" s="1"/>
  <c r="S183" i="15"/>
  <c r="X183" i="15" s="1"/>
  <c r="S184" i="15"/>
  <c r="X184" i="15" s="1"/>
  <c r="S186" i="15"/>
  <c r="X186" i="15" s="1"/>
  <c r="S187" i="15"/>
  <c r="X187" i="15" s="1"/>
  <c r="S188" i="15"/>
  <c r="X188" i="15" s="1"/>
  <c r="S189" i="15"/>
  <c r="X189" i="15" s="1"/>
  <c r="S190" i="15"/>
  <c r="X190" i="15" s="1"/>
  <c r="O162" i="19"/>
  <c r="O163" i="19"/>
  <c r="O164" i="19"/>
  <c r="O165" i="19"/>
  <c r="O166" i="19"/>
  <c r="O167" i="19"/>
  <c r="O168" i="19"/>
  <c r="O169" i="19"/>
  <c r="O170" i="19"/>
  <c r="O171" i="19"/>
  <c r="O172" i="19"/>
  <c r="O174" i="19"/>
  <c r="O175" i="19"/>
  <c r="O176" i="19"/>
  <c r="O177" i="19"/>
  <c r="O178" i="19"/>
  <c r="BE174" i="15"/>
  <c r="BE175" i="15"/>
  <c r="BE176" i="15"/>
  <c r="BE177" i="15"/>
  <c r="BE178" i="15"/>
  <c r="BE179" i="15"/>
  <c r="BE180" i="15"/>
  <c r="BE181" i="15"/>
  <c r="BE182" i="15"/>
  <c r="BE183" i="15"/>
  <c r="BE184" i="15"/>
  <c r="BE186" i="15"/>
  <c r="BE187" i="15"/>
  <c r="BE188" i="15"/>
  <c r="BE189" i="15"/>
  <c r="BE190" i="15"/>
  <c r="CP174" i="15"/>
  <c r="CP175" i="15"/>
  <c r="CP176" i="15"/>
  <c r="CP177" i="15"/>
  <c r="CP178" i="15"/>
  <c r="CP179" i="15"/>
  <c r="CP180" i="15"/>
  <c r="CP181" i="15"/>
  <c r="CP182" i="15"/>
  <c r="CP183" i="15"/>
  <c r="CP184" i="15"/>
  <c r="CP186" i="15"/>
  <c r="CP187" i="15"/>
  <c r="CP188" i="15"/>
  <c r="CP189" i="15"/>
  <c r="CP190" i="15"/>
  <c r="DH174" i="15"/>
  <c r="P162" i="19" s="1"/>
  <c r="DH175" i="15"/>
  <c r="P163" i="19" s="1"/>
  <c r="DH176" i="15"/>
  <c r="P164" i="19" s="1"/>
  <c r="DH177" i="15"/>
  <c r="P165" i="19" s="1"/>
  <c r="DH178" i="15"/>
  <c r="P166" i="19" s="1"/>
  <c r="DH179" i="15"/>
  <c r="P167" i="19" s="1"/>
  <c r="DH180" i="15"/>
  <c r="P168" i="19" s="1"/>
  <c r="DH181" i="15"/>
  <c r="P169" i="19" s="1"/>
  <c r="DH182" i="15"/>
  <c r="P170" i="19" s="1"/>
  <c r="DH183" i="15"/>
  <c r="P171" i="19" s="1"/>
  <c r="DH184" i="15"/>
  <c r="P172" i="19" s="1"/>
  <c r="DH186" i="15"/>
  <c r="P174" i="19" s="1"/>
  <c r="DH187" i="15"/>
  <c r="P175" i="19" s="1"/>
  <c r="DH188" i="15"/>
  <c r="P176" i="19" s="1"/>
  <c r="DH189" i="15"/>
  <c r="P177" i="19" s="1"/>
  <c r="DH190" i="15"/>
  <c r="P178" i="19" s="1"/>
  <c r="EF174" i="15"/>
  <c r="EF175" i="15"/>
  <c r="EF176" i="15"/>
  <c r="EF177" i="15"/>
  <c r="EF178" i="15"/>
  <c r="EF179" i="15"/>
  <c r="EF180" i="15"/>
  <c r="EF181" i="15"/>
  <c r="EF182" i="15"/>
  <c r="EF183" i="15"/>
  <c r="EF184" i="15"/>
  <c r="EF186" i="15"/>
  <c r="EF187" i="15"/>
  <c r="EF188" i="15"/>
  <c r="EF189" i="15"/>
  <c r="EF190" i="15"/>
  <c r="EG174" i="15"/>
  <c r="EG175" i="15"/>
  <c r="EG176" i="15"/>
  <c r="EG177" i="15"/>
  <c r="EG178" i="15"/>
  <c r="EG179" i="15"/>
  <c r="EG180" i="15"/>
  <c r="EG181" i="15"/>
  <c r="EG182" i="15"/>
  <c r="EG183" i="15"/>
  <c r="EG184" i="15"/>
  <c r="EG186" i="15"/>
  <c r="EG187" i="15"/>
  <c r="EG188" i="15"/>
  <c r="EG189" i="15"/>
  <c r="EG190" i="15"/>
  <c r="AF254" i="19" l="1"/>
  <c r="AF253" i="19"/>
  <c r="AF166" i="19"/>
  <c r="AK166" i="19"/>
  <c r="AF201" i="19"/>
  <c r="O211" i="19"/>
  <c r="AK193" i="19"/>
  <c r="AF193" i="19"/>
  <c r="AP182" i="19"/>
  <c r="AF182" i="19"/>
  <c r="AK182" i="19"/>
  <c r="AF205" i="19"/>
  <c r="AF181" i="19"/>
  <c r="AF204" i="19"/>
  <c r="AF203" i="19"/>
  <c r="DJ178" i="15"/>
  <c r="DJ190" i="15"/>
  <c r="DJ186" i="15"/>
  <c r="DI177" i="15"/>
  <c r="DJ184" i="15"/>
  <c r="DJ176" i="15"/>
  <c r="DJ189" i="15"/>
  <c r="DJ188" i="15"/>
  <c r="DJ175" i="15"/>
  <c r="DJ181" i="15"/>
  <c r="DJ179" i="15"/>
  <c r="DJ182" i="15"/>
  <c r="DJ180" i="15"/>
  <c r="DJ192" i="15"/>
  <c r="DJ383" i="15"/>
  <c r="DJ375" i="15"/>
  <c r="DJ367" i="15"/>
  <c r="DJ359" i="15"/>
  <c r="DJ351" i="15"/>
  <c r="DJ343" i="15"/>
  <c r="DJ335" i="15"/>
  <c r="DJ327" i="15"/>
  <c r="DJ319" i="15"/>
  <c r="DJ311" i="15"/>
  <c r="DJ303" i="15"/>
  <c r="DJ295" i="15"/>
  <c r="DJ287" i="15"/>
  <c r="DJ263" i="15"/>
  <c r="DJ256" i="15"/>
  <c r="DJ248" i="15"/>
  <c r="DJ239" i="15"/>
  <c r="DJ231" i="15"/>
  <c r="DJ223" i="15"/>
  <c r="DJ217" i="15"/>
  <c r="DJ211" i="15"/>
  <c r="DJ203" i="15"/>
  <c r="DJ195" i="15"/>
  <c r="DJ382" i="15"/>
  <c r="DJ374" i="15"/>
  <c r="DJ366" i="15"/>
  <c r="DJ358" i="15"/>
  <c r="DJ350" i="15"/>
  <c r="DJ342" i="15"/>
  <c r="DJ334" i="15"/>
  <c r="DJ326" i="15"/>
  <c r="DJ310" i="15"/>
  <c r="DJ302" i="15"/>
  <c r="DJ294" i="15"/>
  <c r="DJ286" i="15"/>
  <c r="DJ278" i="15"/>
  <c r="DJ255" i="15"/>
  <c r="DJ247" i="15"/>
  <c r="DJ238" i="15"/>
  <c r="DJ230" i="15"/>
  <c r="DJ222" i="15"/>
  <c r="DJ210" i="15"/>
  <c r="DJ202" i="15"/>
  <c r="DJ194" i="15"/>
  <c r="DJ279" i="15"/>
  <c r="DJ271" i="15"/>
  <c r="DJ364" i="15"/>
  <c r="DJ356" i="15"/>
  <c r="DJ348" i="15"/>
  <c r="DJ340" i="15"/>
  <c r="DJ332" i="15"/>
  <c r="DJ324" i="15"/>
  <c r="DJ316" i="15"/>
  <c r="DJ308" i="15"/>
  <c r="DJ300" i="15"/>
  <c r="DJ292" i="15"/>
  <c r="DJ284" i="15"/>
  <c r="DJ276" i="15"/>
  <c r="DJ268" i="15"/>
  <c r="DJ261" i="15"/>
  <c r="DJ253" i="15"/>
  <c r="DJ244" i="15"/>
  <c r="DJ236" i="15"/>
  <c r="DJ228" i="15"/>
  <c r="DJ220" i="15"/>
  <c r="DJ216" i="15"/>
  <c r="DJ208" i="15"/>
  <c r="DI385" i="15"/>
  <c r="DI377" i="15"/>
  <c r="DI369" i="15"/>
  <c r="DI361" i="15"/>
  <c r="DI353" i="15"/>
  <c r="DI345" i="15"/>
  <c r="DI337" i="15"/>
  <c r="DI329" i="15"/>
  <c r="DI321" i="15"/>
  <c r="DI313" i="15"/>
  <c r="DI305" i="15"/>
  <c r="DI297" i="15"/>
  <c r="DI289" i="15"/>
  <c r="DI281" i="15"/>
  <c r="DI273" i="15"/>
  <c r="DI265" i="15"/>
  <c r="DI258" i="15"/>
  <c r="DI250" i="15"/>
  <c r="DI241" i="15"/>
  <c r="DI233" i="15"/>
  <c r="DI225" i="15"/>
  <c r="DI213" i="15"/>
  <c r="DI205" i="15"/>
  <c r="DI197" i="15"/>
  <c r="DJ341" i="15"/>
  <c r="DJ333" i="15"/>
  <c r="DJ285" i="15"/>
  <c r="DI229" i="15"/>
  <c r="DJ193" i="15"/>
  <c r="DI384" i="15"/>
  <c r="DJ376" i="15"/>
  <c r="DJ368" i="15"/>
  <c r="DJ360" i="15"/>
  <c r="DI352" i="15"/>
  <c r="DI344" i="15"/>
  <c r="DJ336" i="15"/>
  <c r="DJ328" i="15"/>
  <c r="DI320" i="15"/>
  <c r="DI312" i="15"/>
  <c r="DI304" i="15"/>
  <c r="DJ296" i="15"/>
  <c r="DI288" i="15"/>
  <c r="DI280" i="15"/>
  <c r="DJ272" i="15"/>
  <c r="DJ264" i="15"/>
  <c r="DI257" i="15"/>
  <c r="DJ249" i="15"/>
  <c r="DI240" i="15"/>
  <c r="DI232" i="15"/>
  <c r="DI224" i="15"/>
  <c r="DJ212" i="15"/>
  <c r="DJ204" i="15"/>
  <c r="DI196" i="15"/>
  <c r="DJ200" i="15"/>
  <c r="DI324" i="15"/>
  <c r="DI328" i="15"/>
  <c r="DI187" i="15"/>
  <c r="DI253" i="15"/>
  <c r="DI244" i="15"/>
  <c r="DI236" i="15"/>
  <c r="DI216" i="15"/>
  <c r="DJ380" i="15"/>
  <c r="DJ372" i="15"/>
  <c r="DI184" i="15"/>
  <c r="DJ183" i="15"/>
  <c r="DI175" i="15"/>
  <c r="DI183" i="15"/>
  <c r="DI182" i="15"/>
  <c r="DI174" i="15"/>
  <c r="DI176" i="15"/>
  <c r="DI190" i="15"/>
  <c r="DI189" i="15"/>
  <c r="DI188" i="15"/>
  <c r="DI179" i="15"/>
  <c r="DI186" i="15"/>
  <c r="DI181" i="15"/>
  <c r="DI180" i="15"/>
  <c r="DJ269" i="15"/>
  <c r="DJ187" i="15"/>
  <c r="DI178" i="15"/>
  <c r="DI332" i="15"/>
  <c r="DJ280" i="15"/>
  <c r="DJ174" i="15"/>
  <c r="DI372" i="15"/>
  <c r="DI292" i="15"/>
  <c r="DI212" i="15"/>
  <c r="DI296" i="15"/>
  <c r="DJ232" i="15"/>
  <c r="DI284" i="15"/>
  <c r="DI357" i="15"/>
  <c r="DI262" i="15"/>
  <c r="DJ177" i="15"/>
  <c r="DI364" i="15"/>
  <c r="DI276" i="15"/>
  <c r="DI368" i="15"/>
  <c r="DI208" i="15"/>
  <c r="DI301" i="15"/>
  <c r="DI336" i="15"/>
  <c r="DI261" i="15"/>
  <c r="DI316" i="15"/>
  <c r="DI272" i="15"/>
  <c r="DI200" i="15"/>
  <c r="DJ318" i="15"/>
  <c r="DJ270" i="15"/>
  <c r="DI356" i="15"/>
  <c r="DI268" i="15"/>
  <c r="DI192" i="15"/>
  <c r="DI373" i="15"/>
  <c r="DJ357" i="15"/>
  <c r="DI341" i="15"/>
  <c r="DI325" i="15"/>
  <c r="DI309" i="15"/>
  <c r="DI293" i="15"/>
  <c r="DI277" i="15"/>
  <c r="DI254" i="15"/>
  <c r="DI237" i="15"/>
  <c r="DJ221" i="15"/>
  <c r="DI209" i="15"/>
  <c r="DI193" i="15"/>
  <c r="DJ288" i="15"/>
  <c r="DI348" i="15"/>
  <c r="DI264" i="15"/>
  <c r="DI228" i="15"/>
  <c r="DJ344" i="15"/>
  <c r="DI360" i="15"/>
  <c r="DI204" i="15"/>
  <c r="DI308" i="15"/>
  <c r="DI381" i="15"/>
  <c r="DI365" i="15"/>
  <c r="DI349" i="15"/>
  <c r="DI333" i="15"/>
  <c r="DJ317" i="15"/>
  <c r="DI285" i="15"/>
  <c r="DI269" i="15"/>
  <c r="DI245" i="15"/>
  <c r="DJ229" i="15"/>
  <c r="DI201" i="15"/>
  <c r="DI380" i="15"/>
  <c r="DI340" i="15"/>
  <c r="DI300" i="15"/>
  <c r="DI220" i="15"/>
  <c r="DJ384" i="15"/>
  <c r="DJ320" i="15"/>
  <c r="DJ196" i="15"/>
  <c r="DJ373" i="15"/>
  <c r="DJ309" i="15"/>
  <c r="DI317" i="15"/>
  <c r="DI221" i="15"/>
  <c r="DJ304" i="15"/>
  <c r="DJ257" i="15"/>
  <c r="DJ245" i="15"/>
  <c r="DJ349" i="15"/>
  <c r="DJ293" i="15"/>
  <c r="DJ240" i="15"/>
  <c r="DJ209" i="15"/>
  <c r="DJ381" i="15"/>
  <c r="DJ365" i="15"/>
  <c r="DJ325" i="15"/>
  <c r="DJ301" i="15"/>
  <c r="DJ277" i="15"/>
  <c r="DJ262" i="15"/>
  <c r="DJ254" i="15"/>
  <c r="DJ237" i="15"/>
  <c r="DJ201" i="15"/>
  <c r="DJ312" i="15"/>
  <c r="DI375" i="15"/>
  <c r="DI359" i="15"/>
  <c r="DI343" i="15"/>
  <c r="DI327" i="15"/>
  <c r="DI311" i="15"/>
  <c r="DI295" i="15"/>
  <c r="DI279" i="15"/>
  <c r="DI263" i="15"/>
  <c r="DI248" i="15"/>
  <c r="DI231" i="15"/>
  <c r="DI217" i="15"/>
  <c r="DI203" i="15"/>
  <c r="DJ352" i="15"/>
  <c r="DJ224" i="15"/>
  <c r="DI376" i="15"/>
  <c r="DI249" i="15"/>
  <c r="DJ378" i="15"/>
  <c r="DI378" i="15"/>
  <c r="DJ346" i="15"/>
  <c r="DI346" i="15"/>
  <c r="DJ314" i="15"/>
  <c r="DI314" i="15"/>
  <c r="DJ282" i="15"/>
  <c r="DI282" i="15"/>
  <c r="DJ251" i="15"/>
  <c r="DI251" i="15"/>
  <c r="DJ218" i="15"/>
  <c r="DI218" i="15"/>
  <c r="DJ329" i="15"/>
  <c r="DJ281" i="15"/>
  <c r="DJ250" i="15"/>
  <c r="DJ205" i="15"/>
  <c r="DI383" i="15"/>
  <c r="DI351" i="15"/>
  <c r="DI303" i="15"/>
  <c r="DI271" i="15"/>
  <c r="DI239" i="15"/>
  <c r="DI211" i="15"/>
  <c r="DI195" i="15"/>
  <c r="DJ362" i="15"/>
  <c r="DI362" i="15"/>
  <c r="DJ330" i="15"/>
  <c r="DI330" i="15"/>
  <c r="DJ298" i="15"/>
  <c r="DI298" i="15"/>
  <c r="DJ274" i="15"/>
  <c r="DI274" i="15"/>
  <c r="DJ242" i="15"/>
  <c r="DI242" i="15"/>
  <c r="DJ206" i="15"/>
  <c r="DI206" i="15"/>
  <c r="DJ377" i="15"/>
  <c r="DJ361" i="15"/>
  <c r="DJ345" i="15"/>
  <c r="DJ313" i="15"/>
  <c r="DJ297" i="15"/>
  <c r="DJ265" i="15"/>
  <c r="DJ233" i="15"/>
  <c r="DI367" i="15"/>
  <c r="DI335" i="15"/>
  <c r="DI319" i="15"/>
  <c r="DI287" i="15"/>
  <c r="DI256" i="15"/>
  <c r="DI223" i="15"/>
  <c r="DJ379" i="15"/>
  <c r="DI379" i="15"/>
  <c r="DJ371" i="15"/>
  <c r="DI371" i="15"/>
  <c r="DJ363" i="15"/>
  <c r="DI363" i="15"/>
  <c r="DJ355" i="15"/>
  <c r="DI355" i="15"/>
  <c r="DJ347" i="15"/>
  <c r="DI347" i="15"/>
  <c r="DJ339" i="15"/>
  <c r="DI339" i="15"/>
  <c r="DJ331" i="15"/>
  <c r="DI331" i="15"/>
  <c r="DJ323" i="15"/>
  <c r="DI323" i="15"/>
  <c r="DJ315" i="15"/>
  <c r="DI315" i="15"/>
  <c r="DJ307" i="15"/>
  <c r="DI307" i="15"/>
  <c r="DJ299" i="15"/>
  <c r="DI299" i="15"/>
  <c r="DJ291" i="15"/>
  <c r="DI291" i="15"/>
  <c r="DJ283" i="15"/>
  <c r="DI283" i="15"/>
  <c r="DJ275" i="15"/>
  <c r="DI275" i="15"/>
  <c r="DJ267" i="15"/>
  <c r="DI267" i="15"/>
  <c r="DJ260" i="15"/>
  <c r="DI260" i="15"/>
  <c r="DJ252" i="15"/>
  <c r="DI252" i="15"/>
  <c r="DJ243" i="15"/>
  <c r="DI243" i="15"/>
  <c r="DJ235" i="15"/>
  <c r="DI235" i="15"/>
  <c r="DJ227" i="15"/>
  <c r="DI227" i="15"/>
  <c r="DJ219" i="15"/>
  <c r="DI219" i="15"/>
  <c r="DJ215" i="15"/>
  <c r="DI215" i="15"/>
  <c r="DJ207" i="15"/>
  <c r="DI207" i="15"/>
  <c r="DJ199" i="15"/>
  <c r="DI199" i="15"/>
  <c r="DJ191" i="15"/>
  <c r="DI191" i="15"/>
  <c r="DI382" i="15"/>
  <c r="DI374" i="15"/>
  <c r="DI366" i="15"/>
  <c r="DI358" i="15"/>
  <c r="DI350" i="15"/>
  <c r="DI342" i="15"/>
  <c r="DI334" i="15"/>
  <c r="DI326" i="15"/>
  <c r="DI318" i="15"/>
  <c r="DI310" i="15"/>
  <c r="DI302" i="15"/>
  <c r="DI294" i="15"/>
  <c r="DI286" i="15"/>
  <c r="DI278" i="15"/>
  <c r="DI270" i="15"/>
  <c r="DI255" i="15"/>
  <c r="DI247" i="15"/>
  <c r="DI238" i="15"/>
  <c r="DI230" i="15"/>
  <c r="DI222" i="15"/>
  <c r="DI210" i="15"/>
  <c r="DI202" i="15"/>
  <c r="DI194" i="15"/>
  <c r="DJ354" i="15"/>
  <c r="DI354" i="15"/>
  <c r="DJ322" i="15"/>
  <c r="DI322" i="15"/>
  <c r="DJ290" i="15"/>
  <c r="DI290" i="15"/>
  <c r="DJ259" i="15"/>
  <c r="DI259" i="15"/>
  <c r="DJ226" i="15"/>
  <c r="DI226" i="15"/>
  <c r="DJ198" i="15"/>
  <c r="DI198" i="15"/>
  <c r="DJ385" i="15"/>
  <c r="DJ369" i="15"/>
  <c r="DJ353" i="15"/>
  <c r="DJ337" i="15"/>
  <c r="DJ321" i="15"/>
  <c r="DJ305" i="15"/>
  <c r="DJ289" i="15"/>
  <c r="DJ273" i="15"/>
  <c r="DJ258" i="15"/>
  <c r="DJ241" i="15"/>
  <c r="DJ225" i="15"/>
  <c r="DJ213" i="15"/>
  <c r="DJ197" i="15"/>
  <c r="DJ370" i="15"/>
  <c r="DI370" i="15"/>
  <c r="DJ338" i="15"/>
  <c r="DI338" i="15"/>
  <c r="DJ306" i="15"/>
  <c r="DI306" i="15"/>
  <c r="DJ266" i="15"/>
  <c r="DI266" i="15"/>
  <c r="DJ234" i="15"/>
  <c r="DI234" i="15"/>
  <c r="DJ214" i="15"/>
  <c r="DI214" i="15"/>
  <c r="AJ60" i="19" l="1"/>
  <c r="S61" i="15"/>
  <c r="X61" i="15" s="1"/>
  <c r="O49" i="19"/>
  <c r="BE61" i="15"/>
  <c r="CP61" i="15"/>
  <c r="DH61" i="15"/>
  <c r="P49" i="19" s="1"/>
  <c r="EF61" i="15"/>
  <c r="EG61" i="15"/>
  <c r="F9" i="15"/>
  <c r="F11" i="15"/>
  <c r="BE18" i="15"/>
  <c r="BE19" i="15"/>
  <c r="BE20" i="15"/>
  <c r="BE21" i="15"/>
  <c r="BE22" i="15"/>
  <c r="BE23" i="15"/>
  <c r="BE24" i="15"/>
  <c r="BE25" i="15"/>
  <c r="BE26" i="15"/>
  <c r="BE27" i="15"/>
  <c r="BE28" i="15"/>
  <c r="BE29" i="15"/>
  <c r="BE30" i="15"/>
  <c r="BE31" i="15"/>
  <c r="BE32" i="15"/>
  <c r="BE33" i="15"/>
  <c r="BE34" i="15"/>
  <c r="BE35" i="15"/>
  <c r="BE36" i="15"/>
  <c r="BE37" i="15"/>
  <c r="BE38" i="15"/>
  <c r="BE39" i="15"/>
  <c r="BE40" i="15"/>
  <c r="BE41" i="15"/>
  <c r="BE42" i="15"/>
  <c r="BE43" i="15"/>
  <c r="BE44" i="15"/>
  <c r="BE45" i="15"/>
  <c r="BE46" i="15"/>
  <c r="BE47" i="15"/>
  <c r="BE48" i="15"/>
  <c r="BE49" i="15"/>
  <c r="BE50" i="15"/>
  <c r="BE51" i="15"/>
  <c r="BE52" i="15"/>
  <c r="BE53" i="15"/>
  <c r="BE54" i="15"/>
  <c r="BE55" i="15"/>
  <c r="BE56" i="15"/>
  <c r="BE57" i="15"/>
  <c r="BE58" i="15"/>
  <c r="BE59" i="15"/>
  <c r="BE60" i="15"/>
  <c r="BE62" i="15"/>
  <c r="BE63" i="15"/>
  <c r="BE64" i="15"/>
  <c r="BE65" i="15"/>
  <c r="BE66" i="15"/>
  <c r="BE67" i="15"/>
  <c r="BE68" i="15"/>
  <c r="BE69" i="15"/>
  <c r="BE70" i="15"/>
  <c r="BE71" i="15"/>
  <c r="BE72" i="15"/>
  <c r="BE73" i="15"/>
  <c r="BE74" i="15"/>
  <c r="BE75" i="15"/>
  <c r="BE76" i="15"/>
  <c r="BE77" i="15"/>
  <c r="BE78" i="15"/>
  <c r="BE79" i="15"/>
  <c r="BE80" i="15"/>
  <c r="BE81" i="15"/>
  <c r="BE82" i="15"/>
  <c r="BE83" i="15"/>
  <c r="BE84" i="15"/>
  <c r="BE85" i="15"/>
  <c r="BE86" i="15"/>
  <c r="BE87" i="15"/>
  <c r="BE88" i="15"/>
  <c r="BE89" i="15"/>
  <c r="BE90" i="15"/>
  <c r="BE91" i="15"/>
  <c r="BE92" i="15"/>
  <c r="BE93" i="15"/>
  <c r="BE94" i="15"/>
  <c r="BE95" i="15"/>
  <c r="BE96" i="15"/>
  <c r="BE97" i="15"/>
  <c r="BE98" i="15"/>
  <c r="BE99" i="15"/>
  <c r="BE100" i="15"/>
  <c r="BE101" i="15"/>
  <c r="BE102" i="15"/>
  <c r="BE103" i="15"/>
  <c r="BE104" i="15"/>
  <c r="BE105" i="15"/>
  <c r="BE106" i="15"/>
  <c r="BE107" i="15"/>
  <c r="BE108" i="15"/>
  <c r="BE109" i="15"/>
  <c r="BE110" i="15"/>
  <c r="BE111" i="15"/>
  <c r="BE112" i="15"/>
  <c r="BE113" i="15"/>
  <c r="BE114" i="15"/>
  <c r="BE115" i="15"/>
  <c r="BE116" i="15"/>
  <c r="BE117" i="15"/>
  <c r="BE118" i="15"/>
  <c r="BE119" i="15"/>
  <c r="BE120" i="15"/>
  <c r="BE121" i="15"/>
  <c r="BE122" i="15"/>
  <c r="BE123" i="15"/>
  <c r="BE124" i="15"/>
  <c r="BE125" i="15"/>
  <c r="BE126" i="15"/>
  <c r="BE127" i="15"/>
  <c r="BE128" i="15"/>
  <c r="BE129" i="15"/>
  <c r="BE130" i="15"/>
  <c r="BE131" i="15"/>
  <c r="BE132" i="15"/>
  <c r="BE133" i="15"/>
  <c r="BE134" i="15"/>
  <c r="BE135" i="15"/>
  <c r="BE136" i="15"/>
  <c r="BE137" i="15"/>
  <c r="BE138" i="15"/>
  <c r="BE139" i="15"/>
  <c r="BE140" i="15"/>
  <c r="BE141" i="15"/>
  <c r="BE142" i="15"/>
  <c r="BE143" i="15"/>
  <c r="BE144" i="15"/>
  <c r="BE145" i="15"/>
  <c r="BE146" i="15"/>
  <c r="BE147" i="15"/>
  <c r="BE148" i="15"/>
  <c r="BE149" i="15"/>
  <c r="BE150" i="15"/>
  <c r="BE151" i="15"/>
  <c r="BE152" i="15"/>
  <c r="BE153" i="15"/>
  <c r="BE154" i="15"/>
  <c r="BE155" i="15"/>
  <c r="BE156" i="15"/>
  <c r="BE157" i="15"/>
  <c r="BE158" i="15"/>
  <c r="BE159" i="15"/>
  <c r="BE160" i="15"/>
  <c r="BE161" i="15"/>
  <c r="BE162" i="15"/>
  <c r="BE163" i="15"/>
  <c r="BE164" i="15"/>
  <c r="BE165" i="15"/>
  <c r="BE166" i="15"/>
  <c r="BE167" i="15"/>
  <c r="BE168" i="15"/>
  <c r="BE169" i="15"/>
  <c r="BE170" i="15"/>
  <c r="BE171" i="15"/>
  <c r="BE172" i="15"/>
  <c r="BE173" i="15"/>
  <c r="BE17" i="15"/>
  <c r="O5" i="19"/>
  <c r="O6" i="19"/>
  <c r="O7" i="19"/>
  <c r="O8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50" i="19"/>
  <c r="O51" i="19"/>
  <c r="O52" i="19"/>
  <c r="O53" i="19"/>
  <c r="O54" i="19"/>
  <c r="O55" i="19"/>
  <c r="O56" i="19"/>
  <c r="O57" i="19"/>
  <c r="O58" i="19"/>
  <c r="O59" i="19"/>
  <c r="O61" i="19"/>
  <c r="O62" i="19"/>
  <c r="O63" i="19"/>
  <c r="O64" i="19"/>
  <c r="O65" i="19"/>
  <c r="O66" i="19"/>
  <c r="O67" i="19"/>
  <c r="O68" i="19"/>
  <c r="O69" i="19"/>
  <c r="O70" i="19"/>
  <c r="O71" i="19"/>
  <c r="O72" i="19"/>
  <c r="O73" i="19"/>
  <c r="O74" i="19"/>
  <c r="O75" i="19"/>
  <c r="O76" i="19"/>
  <c r="O77" i="19"/>
  <c r="O78" i="19"/>
  <c r="O79" i="19"/>
  <c r="O80" i="19"/>
  <c r="O81" i="19"/>
  <c r="O82" i="19"/>
  <c r="O83" i="19"/>
  <c r="O84" i="19"/>
  <c r="O85" i="19"/>
  <c r="O86" i="19"/>
  <c r="O87" i="19"/>
  <c r="O88" i="19"/>
  <c r="O89" i="19"/>
  <c r="O90" i="19"/>
  <c r="O91" i="19"/>
  <c r="O92" i="19"/>
  <c r="O93" i="19"/>
  <c r="O94" i="19"/>
  <c r="O95" i="19"/>
  <c r="O96" i="19"/>
  <c r="O97" i="19"/>
  <c r="O98" i="19"/>
  <c r="O99" i="19"/>
  <c r="O100" i="19"/>
  <c r="O101" i="19"/>
  <c r="O102" i="19"/>
  <c r="O103" i="19"/>
  <c r="O104" i="19"/>
  <c r="O105" i="19"/>
  <c r="O106" i="19"/>
  <c r="O107" i="19"/>
  <c r="O108" i="19"/>
  <c r="O109" i="19"/>
  <c r="O110" i="19"/>
  <c r="O111" i="19"/>
  <c r="O112" i="19"/>
  <c r="O113" i="19"/>
  <c r="O114" i="19"/>
  <c r="O115" i="19"/>
  <c r="O116" i="19"/>
  <c r="O117" i="19"/>
  <c r="O118" i="19"/>
  <c r="O119" i="19"/>
  <c r="O120" i="19"/>
  <c r="O121" i="19"/>
  <c r="O122" i="19"/>
  <c r="O123" i="19"/>
  <c r="O124" i="19"/>
  <c r="O125" i="19"/>
  <c r="O126" i="19"/>
  <c r="O127" i="19"/>
  <c r="O128" i="19"/>
  <c r="O129" i="19"/>
  <c r="O130" i="19"/>
  <c r="O131" i="19"/>
  <c r="O132" i="19"/>
  <c r="O133" i="19"/>
  <c r="O134" i="19"/>
  <c r="O135" i="19"/>
  <c r="O136" i="19"/>
  <c r="O137" i="19"/>
  <c r="O138" i="19"/>
  <c r="O139" i="19"/>
  <c r="O140" i="19"/>
  <c r="O141" i="19"/>
  <c r="O142" i="19"/>
  <c r="O143" i="19"/>
  <c r="O144" i="19"/>
  <c r="O145" i="19"/>
  <c r="O146" i="19"/>
  <c r="O147" i="19"/>
  <c r="O148" i="19"/>
  <c r="O149" i="19"/>
  <c r="O150" i="19"/>
  <c r="O151" i="19"/>
  <c r="O152" i="19"/>
  <c r="O153" i="19"/>
  <c r="O154" i="19"/>
  <c r="O155" i="19"/>
  <c r="O156" i="19"/>
  <c r="O157" i="19"/>
  <c r="O158" i="19"/>
  <c r="O159" i="19"/>
  <c r="O160" i="19"/>
  <c r="O161" i="19"/>
  <c r="F5" i="19"/>
  <c r="E5" i="19"/>
  <c r="W17" i="15"/>
  <c r="S32" i="15"/>
  <c r="X32" i="15" s="1"/>
  <c r="S33" i="15"/>
  <c r="X33" i="15" s="1"/>
  <c r="S34" i="15"/>
  <c r="X34" i="15" s="1"/>
  <c r="S35" i="15"/>
  <c r="X35" i="15" s="1"/>
  <c r="S36" i="15"/>
  <c r="X36" i="15" s="1"/>
  <c r="S37" i="15"/>
  <c r="X37" i="15" s="1"/>
  <c r="S38" i="15"/>
  <c r="X38" i="15" s="1"/>
  <c r="S39" i="15"/>
  <c r="X39" i="15" s="1"/>
  <c r="S40" i="15"/>
  <c r="X40" i="15" s="1"/>
  <c r="S41" i="15"/>
  <c r="X41" i="15" s="1"/>
  <c r="S42" i="15"/>
  <c r="X42" i="15" s="1"/>
  <c r="S43" i="15"/>
  <c r="X43" i="15" s="1"/>
  <c r="S44" i="15"/>
  <c r="X44" i="15" s="1"/>
  <c r="S45" i="15"/>
  <c r="X45" i="15" s="1"/>
  <c r="S46" i="15"/>
  <c r="X46" i="15" s="1"/>
  <c r="S47" i="15"/>
  <c r="X47" i="15" s="1"/>
  <c r="S48" i="15"/>
  <c r="X48" i="15" s="1"/>
  <c r="S50" i="15"/>
  <c r="X50" i="15" s="1"/>
  <c r="S51" i="15"/>
  <c r="X51" i="15" s="1"/>
  <c r="S52" i="15"/>
  <c r="X52" i="15" s="1"/>
  <c r="S53" i="15"/>
  <c r="X53" i="15" s="1"/>
  <c r="S54" i="15"/>
  <c r="X54" i="15" s="1"/>
  <c r="S55" i="15"/>
  <c r="X55" i="15" s="1"/>
  <c r="S56" i="15"/>
  <c r="X56" i="15" s="1"/>
  <c r="S57" i="15"/>
  <c r="X57" i="15" s="1"/>
  <c r="S58" i="15"/>
  <c r="X58" i="15" s="1"/>
  <c r="S59" i="15"/>
  <c r="X59" i="15" s="1"/>
  <c r="S60" i="15"/>
  <c r="X60" i="15" s="1"/>
  <c r="S62" i="15"/>
  <c r="X62" i="15" s="1"/>
  <c r="S63" i="15"/>
  <c r="X63" i="15" s="1"/>
  <c r="S64" i="15"/>
  <c r="X64" i="15" s="1"/>
  <c r="S65" i="15"/>
  <c r="X65" i="15" s="1"/>
  <c r="S66" i="15"/>
  <c r="X66" i="15" s="1"/>
  <c r="S67" i="15"/>
  <c r="X67" i="15" s="1"/>
  <c r="S68" i="15"/>
  <c r="X68" i="15" s="1"/>
  <c r="S69" i="15"/>
  <c r="X69" i="15" s="1"/>
  <c r="S70" i="15"/>
  <c r="X70" i="15" s="1"/>
  <c r="S71" i="15"/>
  <c r="X71" i="15" s="1"/>
  <c r="S72" i="15"/>
  <c r="X72" i="15" s="1"/>
  <c r="S73" i="15"/>
  <c r="X73" i="15" s="1"/>
  <c r="S74" i="15"/>
  <c r="X74" i="15" s="1"/>
  <c r="S75" i="15"/>
  <c r="X75" i="15" s="1"/>
  <c r="S77" i="15"/>
  <c r="X77" i="15" s="1"/>
  <c r="S78" i="15"/>
  <c r="X78" i="15" s="1"/>
  <c r="S79" i="15"/>
  <c r="X79" i="15" s="1"/>
  <c r="S80" i="15"/>
  <c r="X80" i="15" s="1"/>
  <c r="S81" i="15"/>
  <c r="X81" i="15" s="1"/>
  <c r="S82" i="15"/>
  <c r="X82" i="15" s="1"/>
  <c r="S83" i="15"/>
  <c r="X83" i="15" s="1"/>
  <c r="S84" i="15"/>
  <c r="X84" i="15" s="1"/>
  <c r="S85" i="15"/>
  <c r="X85" i="15" s="1"/>
  <c r="S86" i="15"/>
  <c r="X86" i="15" s="1"/>
  <c r="S87" i="15"/>
  <c r="X87" i="15" s="1"/>
  <c r="S88" i="15"/>
  <c r="X88" i="15" s="1"/>
  <c r="S89" i="15"/>
  <c r="X89" i="15" s="1"/>
  <c r="S91" i="15"/>
  <c r="X91" i="15" s="1"/>
  <c r="S92" i="15"/>
  <c r="X92" i="15" s="1"/>
  <c r="S93" i="15"/>
  <c r="X93" i="15" s="1"/>
  <c r="S94" i="15"/>
  <c r="X94" i="15" s="1"/>
  <c r="S95" i="15"/>
  <c r="X95" i="15" s="1"/>
  <c r="S96" i="15"/>
  <c r="X96" i="15" s="1"/>
  <c r="S97" i="15"/>
  <c r="X97" i="15" s="1"/>
  <c r="S98" i="15"/>
  <c r="X98" i="15" s="1"/>
  <c r="S99" i="15"/>
  <c r="X99" i="15" s="1"/>
  <c r="S100" i="15"/>
  <c r="X100" i="15" s="1"/>
  <c r="S101" i="15"/>
  <c r="X101" i="15" s="1"/>
  <c r="S102" i="15"/>
  <c r="X102" i="15" s="1"/>
  <c r="S103" i="15"/>
  <c r="X103" i="15" s="1"/>
  <c r="S104" i="15"/>
  <c r="X104" i="15" s="1"/>
  <c r="S105" i="15"/>
  <c r="X105" i="15" s="1"/>
  <c r="S106" i="15"/>
  <c r="X106" i="15" s="1"/>
  <c r="S107" i="15"/>
  <c r="X107" i="15" s="1"/>
  <c r="S108" i="15"/>
  <c r="X108" i="15" s="1"/>
  <c r="S109" i="15"/>
  <c r="X109" i="15" s="1"/>
  <c r="S110" i="15"/>
  <c r="X110" i="15" s="1"/>
  <c r="S111" i="15"/>
  <c r="X111" i="15" s="1"/>
  <c r="S112" i="15"/>
  <c r="X112" i="15" s="1"/>
  <c r="S113" i="15"/>
  <c r="X113" i="15" s="1"/>
  <c r="S114" i="15"/>
  <c r="X114" i="15" s="1"/>
  <c r="S115" i="15"/>
  <c r="X115" i="15" s="1"/>
  <c r="S116" i="15"/>
  <c r="X116" i="15" s="1"/>
  <c r="S117" i="15"/>
  <c r="X117" i="15" s="1"/>
  <c r="S118" i="15"/>
  <c r="X118" i="15" s="1"/>
  <c r="S119" i="15"/>
  <c r="X119" i="15" s="1"/>
  <c r="S120" i="15"/>
  <c r="X120" i="15" s="1"/>
  <c r="S121" i="15"/>
  <c r="X121" i="15" s="1"/>
  <c r="S122" i="15"/>
  <c r="X122" i="15" s="1"/>
  <c r="S123" i="15"/>
  <c r="X123" i="15" s="1"/>
  <c r="S124" i="15"/>
  <c r="X124" i="15" s="1"/>
  <c r="S125" i="15"/>
  <c r="X125" i="15" s="1"/>
  <c r="S126" i="15"/>
  <c r="X126" i="15" s="1"/>
  <c r="S127" i="15"/>
  <c r="X127" i="15" s="1"/>
  <c r="S128" i="15"/>
  <c r="X128" i="15" s="1"/>
  <c r="S129" i="15"/>
  <c r="X129" i="15" s="1"/>
  <c r="S130" i="15"/>
  <c r="X130" i="15" s="1"/>
  <c r="S131" i="15"/>
  <c r="X131" i="15" s="1"/>
  <c r="S132" i="15"/>
  <c r="X132" i="15" s="1"/>
  <c r="S133" i="15"/>
  <c r="X133" i="15" s="1"/>
  <c r="S134" i="15"/>
  <c r="X134" i="15" s="1"/>
  <c r="S135" i="15"/>
  <c r="X135" i="15" s="1"/>
  <c r="S136" i="15"/>
  <c r="X136" i="15" s="1"/>
  <c r="S137" i="15"/>
  <c r="X137" i="15" s="1"/>
  <c r="S138" i="15"/>
  <c r="X138" i="15" s="1"/>
  <c r="S139" i="15"/>
  <c r="X139" i="15" s="1"/>
  <c r="S140" i="15"/>
  <c r="X140" i="15" s="1"/>
  <c r="S141" i="15"/>
  <c r="X141" i="15" s="1"/>
  <c r="S142" i="15"/>
  <c r="X142" i="15" s="1"/>
  <c r="S143" i="15"/>
  <c r="X143" i="15" s="1"/>
  <c r="S144" i="15"/>
  <c r="X144" i="15" s="1"/>
  <c r="S145" i="15"/>
  <c r="X145" i="15" s="1"/>
  <c r="S146" i="15"/>
  <c r="X146" i="15" s="1"/>
  <c r="S147" i="15"/>
  <c r="X147" i="15" s="1"/>
  <c r="S148" i="15"/>
  <c r="X148" i="15" s="1"/>
  <c r="S149" i="15"/>
  <c r="X149" i="15" s="1"/>
  <c r="S150" i="15"/>
  <c r="X150" i="15" s="1"/>
  <c r="S151" i="15"/>
  <c r="X151" i="15" s="1"/>
  <c r="S152" i="15"/>
  <c r="X152" i="15" s="1"/>
  <c r="S153" i="15"/>
  <c r="X153" i="15" s="1"/>
  <c r="S154" i="15"/>
  <c r="X154" i="15" s="1"/>
  <c r="S155" i="15"/>
  <c r="X155" i="15" s="1"/>
  <c r="S156" i="15"/>
  <c r="X156" i="15" s="1"/>
  <c r="S157" i="15"/>
  <c r="X157" i="15" s="1"/>
  <c r="S158" i="15"/>
  <c r="X158" i="15" s="1"/>
  <c r="S159" i="15"/>
  <c r="X159" i="15" s="1"/>
  <c r="S160" i="15"/>
  <c r="X160" i="15" s="1"/>
  <c r="S161" i="15"/>
  <c r="X161" i="15" s="1"/>
  <c r="S162" i="15"/>
  <c r="X162" i="15" s="1"/>
  <c r="S163" i="15"/>
  <c r="X163" i="15" s="1"/>
  <c r="S164" i="15"/>
  <c r="X164" i="15" s="1"/>
  <c r="S165" i="15"/>
  <c r="X165" i="15" s="1"/>
  <c r="S166" i="15"/>
  <c r="X166" i="15" s="1"/>
  <c r="S167" i="15"/>
  <c r="X167" i="15" s="1"/>
  <c r="S168" i="15"/>
  <c r="X168" i="15" s="1"/>
  <c r="S169" i="15"/>
  <c r="X169" i="15" s="1"/>
  <c r="S170" i="15"/>
  <c r="X170" i="15" s="1"/>
  <c r="S171" i="15"/>
  <c r="X171" i="15" s="1"/>
  <c r="S172" i="15"/>
  <c r="X172" i="15" s="1"/>
  <c r="S173" i="15"/>
  <c r="X173" i="15" s="1"/>
  <c r="S17" i="15"/>
  <c r="V17" i="15"/>
  <c r="R17" i="15"/>
  <c r="I10" i="15"/>
  <c r="C3" i="18"/>
  <c r="B3" i="18"/>
  <c r="M5" i="19"/>
  <c r="K5" i="19"/>
  <c r="J5" i="19"/>
  <c r="I5" i="19"/>
  <c r="H5" i="19"/>
  <c r="G5" i="19"/>
  <c r="D5" i="19"/>
  <c r="C5" i="19"/>
  <c r="B5" i="19"/>
  <c r="AJ3" i="2"/>
  <c r="AI3" i="2" s="1"/>
  <c r="AJ4" i="2"/>
  <c r="AI4" i="2" s="1"/>
  <c r="AJ5" i="2"/>
  <c r="AI5" i="2" s="1"/>
  <c r="AJ6" i="2"/>
  <c r="AI6" i="2" s="1"/>
  <c r="AJ7" i="2"/>
  <c r="AI7" i="2" s="1"/>
  <c r="AJ8" i="2"/>
  <c r="AI8" i="2" s="1"/>
  <c r="AJ9" i="2"/>
  <c r="AI9" i="2" s="1"/>
  <c r="AJ10" i="2"/>
  <c r="AI10" i="2" s="1"/>
  <c r="AJ11" i="2"/>
  <c r="AI11" i="2" s="1"/>
  <c r="AJ12" i="2"/>
  <c r="AI12" i="2" s="1"/>
  <c r="AJ13" i="2"/>
  <c r="AI13" i="2" s="1"/>
  <c r="AJ14" i="2"/>
  <c r="AI14" i="2" s="1"/>
  <c r="AJ15" i="2"/>
  <c r="AI15" i="2" s="1"/>
  <c r="AJ16" i="2"/>
  <c r="AI16" i="2" s="1"/>
  <c r="AJ17" i="2"/>
  <c r="AI17" i="2" s="1"/>
  <c r="AJ18" i="2"/>
  <c r="AI18" i="2" s="1"/>
  <c r="AJ19" i="2"/>
  <c r="AI19" i="2" s="1"/>
  <c r="AJ20" i="2"/>
  <c r="AI20" i="2" s="1"/>
  <c r="AJ21" i="2"/>
  <c r="AI21" i="2" s="1"/>
  <c r="AJ22" i="2"/>
  <c r="AI22" i="2" s="1"/>
  <c r="AJ23" i="2"/>
  <c r="AI23" i="2" s="1"/>
  <c r="AJ24" i="2"/>
  <c r="AI24" i="2" s="1"/>
  <c r="AJ25" i="2"/>
  <c r="AI25" i="2" s="1"/>
  <c r="AJ26" i="2"/>
  <c r="AI26" i="2" s="1"/>
  <c r="AJ27" i="2"/>
  <c r="AI27" i="2" s="1"/>
  <c r="AJ28" i="2"/>
  <c r="AI28" i="2" s="1"/>
  <c r="AJ29" i="2"/>
  <c r="AI29" i="2" s="1"/>
  <c r="AJ30" i="2"/>
  <c r="AI30" i="2" s="1"/>
  <c r="AJ31" i="2"/>
  <c r="AI31" i="2" s="1"/>
  <c r="AJ32" i="2"/>
  <c r="AI32" i="2" s="1"/>
  <c r="AJ33" i="2"/>
  <c r="AI33" i="2" s="1"/>
  <c r="AJ34" i="2"/>
  <c r="AI34" i="2" s="1"/>
  <c r="AJ35" i="2"/>
  <c r="AI35" i="2" s="1"/>
  <c r="AJ36" i="2"/>
  <c r="AI36" i="2" s="1"/>
  <c r="AJ37" i="2"/>
  <c r="AI37" i="2" s="1"/>
  <c r="AJ38" i="2"/>
  <c r="AI38" i="2" s="1"/>
  <c r="AJ39" i="2"/>
  <c r="AI39" i="2" s="1"/>
  <c r="AJ40" i="2"/>
  <c r="AI40" i="2" s="1"/>
  <c r="AJ41" i="2"/>
  <c r="AI41" i="2" s="1"/>
  <c r="AJ42" i="2"/>
  <c r="AI42" i="2" s="1"/>
  <c r="AJ43" i="2"/>
  <c r="AI43" i="2" s="1"/>
  <c r="AJ44" i="2"/>
  <c r="AI44" i="2" s="1"/>
  <c r="AJ45" i="2"/>
  <c r="AI45" i="2" s="1"/>
  <c r="AJ46" i="2"/>
  <c r="AI46" i="2" s="1"/>
  <c r="AJ47" i="2"/>
  <c r="AI47" i="2" s="1"/>
  <c r="AJ48" i="2"/>
  <c r="AI48" i="2" s="1"/>
  <c r="AJ49" i="2"/>
  <c r="AI49" i="2" s="1"/>
  <c r="AJ50" i="2"/>
  <c r="AI50" i="2" s="1"/>
  <c r="AJ51" i="2"/>
  <c r="AI51" i="2" s="1"/>
  <c r="AJ52" i="2"/>
  <c r="AI52" i="2" s="1"/>
  <c r="AJ53" i="2"/>
  <c r="AI53" i="2" s="1"/>
  <c r="AJ54" i="2"/>
  <c r="AI54" i="2" s="1"/>
  <c r="AJ55" i="2"/>
  <c r="AI55" i="2" s="1"/>
  <c r="AJ56" i="2"/>
  <c r="AI56" i="2" s="1"/>
  <c r="AJ57" i="2"/>
  <c r="AI57" i="2" s="1"/>
  <c r="AJ58" i="2"/>
  <c r="AI58" i="2" s="1"/>
  <c r="AJ59" i="2"/>
  <c r="AI59" i="2" s="1"/>
  <c r="AJ60" i="2"/>
  <c r="AI60" i="2" s="1"/>
  <c r="AJ61" i="2"/>
  <c r="AI61" i="2" s="1"/>
  <c r="AJ62" i="2"/>
  <c r="AI62" i="2" s="1"/>
  <c r="AJ63" i="2"/>
  <c r="AI63" i="2" s="1"/>
  <c r="AJ64" i="2"/>
  <c r="AI64" i="2" s="1"/>
  <c r="AJ65" i="2"/>
  <c r="AI65" i="2" s="1"/>
  <c r="AJ66" i="2"/>
  <c r="AI66" i="2" s="1"/>
  <c r="AJ67" i="2"/>
  <c r="AI67" i="2" s="1"/>
  <c r="AJ68" i="2"/>
  <c r="AI68" i="2" s="1"/>
  <c r="AJ69" i="2"/>
  <c r="AI69" i="2" s="1"/>
  <c r="AJ70" i="2"/>
  <c r="AI70" i="2" s="1"/>
  <c r="AJ71" i="2"/>
  <c r="AI71" i="2" s="1"/>
  <c r="AJ72" i="2"/>
  <c r="AI72" i="2" s="1"/>
  <c r="AJ73" i="2"/>
  <c r="AI73" i="2" s="1"/>
  <c r="AJ74" i="2"/>
  <c r="AI74" i="2" s="1"/>
  <c r="AJ75" i="2"/>
  <c r="AI75" i="2" s="1"/>
  <c r="AJ76" i="2"/>
  <c r="AI76" i="2" s="1"/>
  <c r="AJ77" i="2"/>
  <c r="AI77" i="2" s="1"/>
  <c r="AJ78" i="2"/>
  <c r="AI78" i="2" s="1"/>
  <c r="AJ79" i="2"/>
  <c r="AI79" i="2" s="1"/>
  <c r="AJ80" i="2"/>
  <c r="AI80" i="2" s="1"/>
  <c r="AJ81" i="2"/>
  <c r="AI81" i="2" s="1"/>
  <c r="AJ82" i="2"/>
  <c r="AI82" i="2" s="1"/>
  <c r="AJ83" i="2"/>
  <c r="AI83" i="2" s="1"/>
  <c r="AJ84" i="2"/>
  <c r="AI84" i="2" s="1"/>
  <c r="AJ85" i="2"/>
  <c r="AI85" i="2" s="1"/>
  <c r="AJ86" i="2"/>
  <c r="AI86" i="2" s="1"/>
  <c r="AJ87" i="2"/>
  <c r="AI87" i="2" s="1"/>
  <c r="AJ88" i="2"/>
  <c r="AI88" i="2" s="1"/>
  <c r="AJ89" i="2"/>
  <c r="AI89" i="2" s="1"/>
  <c r="AJ90" i="2"/>
  <c r="AI90" i="2" s="1"/>
  <c r="AJ91" i="2"/>
  <c r="AI91" i="2" s="1"/>
  <c r="AJ92" i="2"/>
  <c r="AI92" i="2" s="1"/>
  <c r="AJ93" i="2"/>
  <c r="AI93" i="2" s="1"/>
  <c r="AJ94" i="2"/>
  <c r="AI94" i="2" s="1"/>
  <c r="AJ95" i="2"/>
  <c r="AI95" i="2" s="1"/>
  <c r="AJ96" i="2"/>
  <c r="AI96" i="2" s="1"/>
  <c r="AJ97" i="2"/>
  <c r="AI97" i="2" s="1"/>
  <c r="AJ98" i="2"/>
  <c r="AI98" i="2" s="1"/>
  <c r="AJ99" i="2"/>
  <c r="AI99" i="2" s="1"/>
  <c r="AJ100" i="2"/>
  <c r="AI100" i="2" s="1"/>
  <c r="AJ101" i="2"/>
  <c r="AI101" i="2" s="1"/>
  <c r="AJ102" i="2"/>
  <c r="AI102" i="2" s="1"/>
  <c r="AJ103" i="2"/>
  <c r="AI103" i="2" s="1"/>
  <c r="AJ104" i="2"/>
  <c r="AI104" i="2" s="1"/>
  <c r="AJ105" i="2"/>
  <c r="AI105" i="2" s="1"/>
  <c r="AJ106" i="2"/>
  <c r="AI106" i="2" s="1"/>
  <c r="AJ107" i="2"/>
  <c r="AI107" i="2" s="1"/>
  <c r="AJ108" i="2"/>
  <c r="AI108" i="2" s="1"/>
  <c r="AJ109" i="2"/>
  <c r="AI109" i="2" s="1"/>
  <c r="AJ110" i="2"/>
  <c r="AI110" i="2" s="1"/>
  <c r="AJ111" i="2"/>
  <c r="AI111" i="2" s="1"/>
  <c r="AJ112" i="2"/>
  <c r="AI112" i="2" s="1"/>
  <c r="AJ113" i="2"/>
  <c r="AI113" i="2" s="1"/>
  <c r="AJ114" i="2"/>
  <c r="AI114" i="2" s="1"/>
  <c r="AJ115" i="2"/>
  <c r="AI115" i="2" s="1"/>
  <c r="AJ116" i="2"/>
  <c r="AI116" i="2" s="1"/>
  <c r="AJ117" i="2"/>
  <c r="AI117" i="2" s="1"/>
  <c r="AJ118" i="2"/>
  <c r="AI118" i="2" s="1"/>
  <c r="AJ119" i="2"/>
  <c r="AI119" i="2" s="1"/>
  <c r="AJ120" i="2"/>
  <c r="AI120" i="2" s="1"/>
  <c r="AJ121" i="2"/>
  <c r="AI121" i="2" s="1"/>
  <c r="AJ122" i="2"/>
  <c r="AI122" i="2" s="1"/>
  <c r="AJ123" i="2"/>
  <c r="AI123" i="2" s="1"/>
  <c r="AJ124" i="2"/>
  <c r="AI124" i="2" s="1"/>
  <c r="AJ125" i="2"/>
  <c r="AI125" i="2" s="1"/>
  <c r="AJ126" i="2"/>
  <c r="AI126" i="2" s="1"/>
  <c r="AJ127" i="2"/>
  <c r="AI127" i="2" s="1"/>
  <c r="AJ128" i="2"/>
  <c r="AI128" i="2" s="1"/>
  <c r="AJ129" i="2"/>
  <c r="AI129" i="2" s="1"/>
  <c r="AJ130" i="2"/>
  <c r="AI130" i="2" s="1"/>
  <c r="AJ131" i="2"/>
  <c r="AI131" i="2" s="1"/>
  <c r="AJ132" i="2"/>
  <c r="AI132" i="2" s="1"/>
  <c r="AJ133" i="2"/>
  <c r="AI133" i="2" s="1"/>
  <c r="AJ134" i="2"/>
  <c r="AI134" i="2" s="1"/>
  <c r="AJ135" i="2"/>
  <c r="AI135" i="2" s="1"/>
  <c r="AJ136" i="2"/>
  <c r="AI136" i="2" s="1"/>
  <c r="AJ137" i="2"/>
  <c r="AI137" i="2" s="1"/>
  <c r="AJ138" i="2"/>
  <c r="AI138" i="2" s="1"/>
  <c r="AJ139" i="2"/>
  <c r="AI139" i="2" s="1"/>
  <c r="AJ140" i="2"/>
  <c r="AI140" i="2" s="1"/>
  <c r="AJ141" i="2"/>
  <c r="AI141" i="2" s="1"/>
  <c r="AJ142" i="2"/>
  <c r="AI142" i="2" s="1"/>
  <c r="AJ143" i="2"/>
  <c r="AI143" i="2" s="1"/>
  <c r="AJ144" i="2"/>
  <c r="AI144" i="2" s="1"/>
  <c r="AJ145" i="2"/>
  <c r="AI145" i="2" s="1"/>
  <c r="AJ146" i="2"/>
  <c r="AI146" i="2" s="1"/>
  <c r="AJ147" i="2"/>
  <c r="AI147" i="2" s="1"/>
  <c r="AJ148" i="2"/>
  <c r="AI148" i="2" s="1"/>
  <c r="AJ149" i="2"/>
  <c r="AI149" i="2" s="1"/>
  <c r="AJ150" i="2"/>
  <c r="AI150" i="2" s="1"/>
  <c r="AJ151" i="2"/>
  <c r="AI151" i="2" s="1"/>
  <c r="AJ152" i="2"/>
  <c r="AI152" i="2" s="1"/>
  <c r="AJ153" i="2"/>
  <c r="AI153" i="2" s="1"/>
  <c r="AJ154" i="2"/>
  <c r="AI154" i="2" s="1"/>
  <c r="AJ155" i="2"/>
  <c r="AI155" i="2" s="1"/>
  <c r="AJ156" i="2"/>
  <c r="AI156" i="2" s="1"/>
  <c r="AJ157" i="2"/>
  <c r="AI157" i="2" s="1"/>
  <c r="AJ158" i="2"/>
  <c r="AI158" i="2" s="1"/>
  <c r="AJ159" i="2"/>
  <c r="AI159" i="2" s="1"/>
  <c r="AJ160" i="2"/>
  <c r="AI160" i="2" s="1"/>
  <c r="AJ161" i="2"/>
  <c r="AI161" i="2" s="1"/>
  <c r="AJ162" i="2"/>
  <c r="AI162" i="2" s="1"/>
  <c r="AJ163" i="2"/>
  <c r="AI163" i="2" s="1"/>
  <c r="AJ164" i="2"/>
  <c r="AI164" i="2" s="1"/>
  <c r="AJ165" i="2"/>
  <c r="AI165" i="2" s="1"/>
  <c r="AJ166" i="2"/>
  <c r="AI166" i="2" s="1"/>
  <c r="AJ167" i="2"/>
  <c r="AI167" i="2" s="1"/>
  <c r="AJ168" i="2"/>
  <c r="AI168" i="2" s="1"/>
  <c r="AJ169" i="2"/>
  <c r="AI169" i="2" s="1"/>
  <c r="AJ170" i="2"/>
  <c r="AI170" i="2" s="1"/>
  <c r="AJ171" i="2"/>
  <c r="AI171" i="2" s="1"/>
  <c r="AJ172" i="2"/>
  <c r="AI172" i="2" s="1"/>
  <c r="AJ173" i="2"/>
  <c r="AI173" i="2" s="1"/>
  <c r="AJ174" i="2"/>
  <c r="AI174" i="2" s="1"/>
  <c r="AJ175" i="2"/>
  <c r="AI175" i="2" s="1"/>
  <c r="AJ176" i="2"/>
  <c r="AI176" i="2" s="1"/>
  <c r="AJ177" i="2"/>
  <c r="AI177" i="2" s="1"/>
  <c r="AJ178" i="2"/>
  <c r="AI178" i="2" s="1"/>
  <c r="AJ179" i="2"/>
  <c r="AI179" i="2" s="1"/>
  <c r="AJ180" i="2"/>
  <c r="AI180" i="2" s="1"/>
  <c r="AJ181" i="2"/>
  <c r="AI181" i="2" s="1"/>
  <c r="AJ182" i="2"/>
  <c r="AI182" i="2" s="1"/>
  <c r="AJ183" i="2"/>
  <c r="AI183" i="2" s="1"/>
  <c r="AJ184" i="2"/>
  <c r="AI184" i="2" s="1"/>
  <c r="AJ185" i="2"/>
  <c r="AI185" i="2" s="1"/>
  <c r="AJ186" i="2"/>
  <c r="AI186" i="2" s="1"/>
  <c r="AJ187" i="2"/>
  <c r="AI187" i="2" s="1"/>
  <c r="AJ188" i="2"/>
  <c r="AI188" i="2" s="1"/>
  <c r="AJ189" i="2"/>
  <c r="AI189" i="2" s="1"/>
  <c r="AJ190" i="2"/>
  <c r="AI190" i="2" s="1"/>
  <c r="AJ191" i="2"/>
  <c r="AI191" i="2" s="1"/>
  <c r="AJ192" i="2"/>
  <c r="AI192" i="2" s="1"/>
  <c r="AJ193" i="2"/>
  <c r="AI193" i="2" s="1"/>
  <c r="AJ194" i="2"/>
  <c r="AI194" i="2" s="1"/>
  <c r="AJ195" i="2"/>
  <c r="AI195" i="2" s="1"/>
  <c r="AJ196" i="2"/>
  <c r="AI196" i="2" s="1"/>
  <c r="AJ197" i="2"/>
  <c r="AI197" i="2" s="1"/>
  <c r="AJ198" i="2"/>
  <c r="AI198" i="2" s="1"/>
  <c r="AJ199" i="2"/>
  <c r="AI199" i="2" s="1"/>
  <c r="AJ200" i="2"/>
  <c r="AI200" i="2" s="1"/>
  <c r="AJ201" i="2"/>
  <c r="AI201" i="2" s="1"/>
  <c r="AJ202" i="2"/>
  <c r="AI202" i="2" s="1"/>
  <c r="AJ203" i="2"/>
  <c r="AI203" i="2" s="1"/>
  <c r="AJ204" i="2"/>
  <c r="AI204" i="2" s="1"/>
  <c r="AJ205" i="2"/>
  <c r="AI205" i="2" s="1"/>
  <c r="AJ206" i="2"/>
  <c r="AI206" i="2" s="1"/>
  <c r="AJ207" i="2"/>
  <c r="AI207" i="2" s="1"/>
  <c r="AJ208" i="2"/>
  <c r="AI208" i="2" s="1"/>
  <c r="AJ209" i="2"/>
  <c r="AI209" i="2" s="1"/>
  <c r="AJ210" i="2"/>
  <c r="AI210" i="2" s="1"/>
  <c r="AJ211" i="2"/>
  <c r="AI211" i="2" s="1"/>
  <c r="AJ212" i="2"/>
  <c r="AI212" i="2" s="1"/>
  <c r="AJ213" i="2"/>
  <c r="AI213" i="2" s="1"/>
  <c r="AJ214" i="2"/>
  <c r="AI214" i="2" s="1"/>
  <c r="AJ215" i="2"/>
  <c r="AI215" i="2" s="1"/>
  <c r="AJ216" i="2"/>
  <c r="AI216" i="2" s="1"/>
  <c r="AJ217" i="2"/>
  <c r="AI217" i="2" s="1"/>
  <c r="AJ218" i="2"/>
  <c r="AI218" i="2" s="1"/>
  <c r="AJ219" i="2"/>
  <c r="AI219" i="2" s="1"/>
  <c r="AJ220" i="2"/>
  <c r="AI220" i="2" s="1"/>
  <c r="AJ221" i="2"/>
  <c r="AI221" i="2" s="1"/>
  <c r="AJ222" i="2"/>
  <c r="AI222" i="2" s="1"/>
  <c r="AJ223" i="2"/>
  <c r="AI223" i="2" s="1"/>
  <c r="AJ224" i="2"/>
  <c r="AI224" i="2" s="1"/>
  <c r="AJ225" i="2"/>
  <c r="AI225" i="2" s="1"/>
  <c r="AJ226" i="2"/>
  <c r="AI226" i="2" s="1"/>
  <c r="AJ227" i="2"/>
  <c r="AI227" i="2" s="1"/>
  <c r="AJ228" i="2"/>
  <c r="AI228" i="2" s="1"/>
  <c r="AJ229" i="2"/>
  <c r="AI229" i="2" s="1"/>
  <c r="AJ230" i="2"/>
  <c r="AI230" i="2" s="1"/>
  <c r="AJ231" i="2"/>
  <c r="AI231" i="2" s="1"/>
  <c r="AJ232" i="2"/>
  <c r="AI232" i="2" s="1"/>
  <c r="AJ233" i="2"/>
  <c r="AI233" i="2" s="1"/>
  <c r="AJ234" i="2"/>
  <c r="AI234" i="2" s="1"/>
  <c r="AJ235" i="2"/>
  <c r="AI235" i="2" s="1"/>
  <c r="AJ236" i="2"/>
  <c r="AI236" i="2" s="1"/>
  <c r="AJ237" i="2"/>
  <c r="AI237" i="2" s="1"/>
  <c r="AJ238" i="2"/>
  <c r="AI238" i="2" s="1"/>
  <c r="AJ239" i="2"/>
  <c r="AI239" i="2" s="1"/>
  <c r="AJ240" i="2"/>
  <c r="AI240" i="2" s="1"/>
  <c r="AJ241" i="2"/>
  <c r="AI241" i="2" s="1"/>
  <c r="AJ242" i="2"/>
  <c r="AI242" i="2" s="1"/>
  <c r="AJ243" i="2"/>
  <c r="AI243" i="2" s="1"/>
  <c r="AJ244" i="2"/>
  <c r="AI244" i="2" s="1"/>
  <c r="AJ245" i="2"/>
  <c r="AI245" i="2" s="1"/>
  <c r="AJ246" i="2"/>
  <c r="AI246" i="2" s="1"/>
  <c r="AJ247" i="2"/>
  <c r="AI247" i="2" s="1"/>
  <c r="AJ248" i="2"/>
  <c r="AI248" i="2" s="1"/>
  <c r="AJ249" i="2"/>
  <c r="AI249" i="2" s="1"/>
  <c r="AJ250" i="2"/>
  <c r="AI250" i="2" s="1"/>
  <c r="AJ251" i="2"/>
  <c r="AI251" i="2" s="1"/>
  <c r="AJ252" i="2"/>
  <c r="AI252" i="2" s="1"/>
  <c r="AJ253" i="2"/>
  <c r="AI253" i="2" s="1"/>
  <c r="AJ254" i="2"/>
  <c r="AI254" i="2" s="1"/>
  <c r="AJ255" i="2"/>
  <c r="AI255" i="2" s="1"/>
  <c r="AJ256" i="2"/>
  <c r="AI256" i="2" s="1"/>
  <c r="AJ257" i="2"/>
  <c r="AI257" i="2" s="1"/>
  <c r="AJ258" i="2"/>
  <c r="AI258" i="2" s="1"/>
  <c r="AJ259" i="2"/>
  <c r="AI259" i="2" s="1"/>
  <c r="AJ260" i="2"/>
  <c r="AI260" i="2" s="1"/>
  <c r="AJ261" i="2"/>
  <c r="AI261" i="2" s="1"/>
  <c r="AJ262" i="2"/>
  <c r="AI262" i="2" s="1"/>
  <c r="AJ263" i="2"/>
  <c r="AI263" i="2" s="1"/>
  <c r="AJ264" i="2"/>
  <c r="AI264" i="2" s="1"/>
  <c r="AJ265" i="2"/>
  <c r="AI265" i="2" s="1"/>
  <c r="AJ266" i="2"/>
  <c r="AI266" i="2" s="1"/>
  <c r="AJ267" i="2"/>
  <c r="AI267" i="2" s="1"/>
  <c r="AJ268" i="2"/>
  <c r="AI268" i="2" s="1"/>
  <c r="AJ269" i="2"/>
  <c r="AI269" i="2" s="1"/>
  <c r="AJ270" i="2"/>
  <c r="AI270" i="2" s="1"/>
  <c r="AJ271" i="2"/>
  <c r="AI271" i="2" s="1"/>
  <c r="AJ272" i="2"/>
  <c r="AI272" i="2" s="1"/>
  <c r="AJ273" i="2"/>
  <c r="AI273" i="2" s="1"/>
  <c r="AJ274" i="2"/>
  <c r="AI274" i="2" s="1"/>
  <c r="AJ275" i="2"/>
  <c r="AI275" i="2" s="1"/>
  <c r="AJ276" i="2"/>
  <c r="AI276" i="2" s="1"/>
  <c r="AJ277" i="2"/>
  <c r="AI277" i="2" s="1"/>
  <c r="AJ278" i="2"/>
  <c r="AI278" i="2" s="1"/>
  <c r="AJ279" i="2"/>
  <c r="AI279" i="2" s="1"/>
  <c r="AJ280" i="2"/>
  <c r="AI280" i="2" s="1"/>
  <c r="AJ281" i="2"/>
  <c r="AI281" i="2" s="1"/>
  <c r="AJ282" i="2"/>
  <c r="AI282" i="2" s="1"/>
  <c r="AJ283" i="2"/>
  <c r="AI283" i="2" s="1"/>
  <c r="AJ284" i="2"/>
  <c r="AI284" i="2" s="1"/>
  <c r="AJ285" i="2"/>
  <c r="AI285" i="2" s="1"/>
  <c r="AJ286" i="2"/>
  <c r="AI286" i="2" s="1"/>
  <c r="AJ287" i="2"/>
  <c r="AI287" i="2" s="1"/>
  <c r="AJ288" i="2"/>
  <c r="AI288" i="2" s="1"/>
  <c r="AJ289" i="2"/>
  <c r="AI289" i="2" s="1"/>
  <c r="AJ290" i="2"/>
  <c r="AI290" i="2" s="1"/>
  <c r="AJ291" i="2"/>
  <c r="AI291" i="2" s="1"/>
  <c r="AJ292" i="2"/>
  <c r="AI292" i="2" s="1"/>
  <c r="AJ293" i="2"/>
  <c r="AI293" i="2" s="1"/>
  <c r="AJ294" i="2"/>
  <c r="AI294" i="2" s="1"/>
  <c r="AJ295" i="2"/>
  <c r="AI295" i="2" s="1"/>
  <c r="AJ296" i="2"/>
  <c r="AI296" i="2" s="1"/>
  <c r="AJ297" i="2"/>
  <c r="AI297" i="2" s="1"/>
  <c r="AJ298" i="2"/>
  <c r="AI298" i="2" s="1"/>
  <c r="AJ299" i="2"/>
  <c r="AI299" i="2" s="1"/>
  <c r="AJ300" i="2"/>
  <c r="AI300" i="2" s="1"/>
  <c r="AJ301" i="2"/>
  <c r="AI301" i="2" s="1"/>
  <c r="AJ302" i="2"/>
  <c r="AI302" i="2" s="1"/>
  <c r="AJ303" i="2"/>
  <c r="AI303" i="2" s="1"/>
  <c r="AJ304" i="2"/>
  <c r="AI304" i="2" s="1"/>
  <c r="AJ305" i="2"/>
  <c r="AI305" i="2" s="1"/>
  <c r="AJ306" i="2"/>
  <c r="AI306" i="2" s="1"/>
  <c r="AJ307" i="2"/>
  <c r="AI307" i="2" s="1"/>
  <c r="AJ308" i="2"/>
  <c r="AI308" i="2" s="1"/>
  <c r="AJ309" i="2"/>
  <c r="AI309" i="2" s="1"/>
  <c r="AJ310" i="2"/>
  <c r="AI310" i="2" s="1"/>
  <c r="AJ311" i="2"/>
  <c r="AI311" i="2" s="1"/>
  <c r="AJ312" i="2"/>
  <c r="AI312" i="2" s="1"/>
  <c r="AJ313" i="2"/>
  <c r="AI313" i="2" s="1"/>
  <c r="AJ314" i="2"/>
  <c r="AI314" i="2" s="1"/>
  <c r="AJ315" i="2"/>
  <c r="AI315" i="2" s="1"/>
  <c r="AJ316" i="2"/>
  <c r="AI316" i="2" s="1"/>
  <c r="AJ317" i="2"/>
  <c r="AI317" i="2" s="1"/>
  <c r="AJ318" i="2"/>
  <c r="AI318" i="2" s="1"/>
  <c r="AJ319" i="2"/>
  <c r="AI319" i="2" s="1"/>
  <c r="AJ320" i="2"/>
  <c r="AI320" i="2" s="1"/>
  <c r="AJ321" i="2"/>
  <c r="AI321" i="2" s="1"/>
  <c r="AJ322" i="2"/>
  <c r="AI322" i="2" s="1"/>
  <c r="AJ323" i="2"/>
  <c r="AI323" i="2" s="1"/>
  <c r="AJ324" i="2"/>
  <c r="AI324" i="2" s="1"/>
  <c r="AJ325" i="2"/>
  <c r="AI325" i="2" s="1"/>
  <c r="AJ326" i="2"/>
  <c r="AI326" i="2" s="1"/>
  <c r="AJ327" i="2"/>
  <c r="AI327" i="2" s="1"/>
  <c r="AJ328" i="2"/>
  <c r="AI328" i="2" s="1"/>
  <c r="AJ329" i="2"/>
  <c r="AI329" i="2" s="1"/>
  <c r="AJ330" i="2"/>
  <c r="AI330" i="2" s="1"/>
  <c r="AJ331" i="2"/>
  <c r="AI331" i="2" s="1"/>
  <c r="AJ332" i="2"/>
  <c r="AI332" i="2" s="1"/>
  <c r="AJ333" i="2"/>
  <c r="AI333" i="2" s="1"/>
  <c r="AJ334" i="2"/>
  <c r="AI334" i="2" s="1"/>
  <c r="AJ335" i="2"/>
  <c r="AI335" i="2" s="1"/>
  <c r="AJ336" i="2"/>
  <c r="AI336" i="2" s="1"/>
  <c r="AJ337" i="2"/>
  <c r="AI337" i="2" s="1"/>
  <c r="AJ338" i="2"/>
  <c r="AI338" i="2" s="1"/>
  <c r="AJ339" i="2"/>
  <c r="AI339" i="2" s="1"/>
  <c r="AJ340" i="2"/>
  <c r="AI340" i="2" s="1"/>
  <c r="AJ341" i="2"/>
  <c r="AI341" i="2" s="1"/>
  <c r="AJ342" i="2"/>
  <c r="AI342" i="2" s="1"/>
  <c r="AJ343" i="2"/>
  <c r="AI343" i="2" s="1"/>
  <c r="AJ344" i="2"/>
  <c r="AI344" i="2" s="1"/>
  <c r="AJ345" i="2"/>
  <c r="AI345" i="2" s="1"/>
  <c r="AJ346" i="2"/>
  <c r="AI346" i="2" s="1"/>
  <c r="AJ347" i="2"/>
  <c r="AI347" i="2" s="1"/>
  <c r="AJ348" i="2"/>
  <c r="AI348" i="2" s="1"/>
  <c r="AJ349" i="2"/>
  <c r="AI349" i="2" s="1"/>
  <c r="AJ350" i="2"/>
  <c r="AI350" i="2" s="1"/>
  <c r="AJ351" i="2"/>
  <c r="AI351" i="2" s="1"/>
  <c r="AJ352" i="2"/>
  <c r="AI352" i="2" s="1"/>
  <c r="AJ353" i="2"/>
  <c r="AI353" i="2" s="1"/>
  <c r="AJ354" i="2"/>
  <c r="AI354" i="2" s="1"/>
  <c r="AJ355" i="2"/>
  <c r="AI355" i="2" s="1"/>
  <c r="AJ356" i="2"/>
  <c r="AI356" i="2" s="1"/>
  <c r="AJ357" i="2"/>
  <c r="AI357" i="2" s="1"/>
  <c r="AJ358" i="2"/>
  <c r="AI358" i="2" s="1"/>
  <c r="AJ359" i="2"/>
  <c r="AI359" i="2" s="1"/>
  <c r="AJ360" i="2"/>
  <c r="AI360" i="2" s="1"/>
  <c r="AJ361" i="2"/>
  <c r="AI361" i="2" s="1"/>
  <c r="AJ362" i="2"/>
  <c r="AI362" i="2" s="1"/>
  <c r="AJ363" i="2"/>
  <c r="AI363" i="2" s="1"/>
  <c r="AJ364" i="2"/>
  <c r="AI364" i="2" s="1"/>
  <c r="AJ365" i="2"/>
  <c r="AI365" i="2" s="1"/>
  <c r="AJ366" i="2"/>
  <c r="AI366" i="2" s="1"/>
  <c r="AJ367" i="2"/>
  <c r="AI367" i="2" s="1"/>
  <c r="AJ368" i="2"/>
  <c r="AI368" i="2" s="1"/>
  <c r="AJ369" i="2"/>
  <c r="AI369" i="2" s="1"/>
  <c r="AJ370" i="2"/>
  <c r="AI370" i="2" s="1"/>
  <c r="AJ371" i="2"/>
  <c r="AI371" i="2" s="1"/>
  <c r="AJ372" i="2"/>
  <c r="AI372" i="2" s="1"/>
  <c r="AJ373" i="2"/>
  <c r="AI373" i="2" s="1"/>
  <c r="AJ374" i="2"/>
  <c r="AI374" i="2" s="1"/>
  <c r="AJ375" i="2"/>
  <c r="AI375" i="2" s="1"/>
  <c r="AJ376" i="2"/>
  <c r="AI376" i="2" s="1"/>
  <c r="AJ377" i="2"/>
  <c r="AI377" i="2" s="1"/>
  <c r="AJ378" i="2"/>
  <c r="AI378" i="2" s="1"/>
  <c r="AJ379" i="2"/>
  <c r="AI379" i="2" s="1"/>
  <c r="AJ380" i="2"/>
  <c r="AI380" i="2" s="1"/>
  <c r="AJ381" i="2"/>
  <c r="AI381" i="2" s="1"/>
  <c r="AJ382" i="2"/>
  <c r="AI382" i="2" s="1"/>
  <c r="AJ383" i="2"/>
  <c r="AI383" i="2" s="1"/>
  <c r="AJ384" i="2"/>
  <c r="AI384" i="2" s="1"/>
  <c r="AJ385" i="2"/>
  <c r="AI385" i="2" s="1"/>
  <c r="AJ386" i="2"/>
  <c r="AI386" i="2" s="1"/>
  <c r="AJ387" i="2"/>
  <c r="AI387" i="2" s="1"/>
  <c r="AJ388" i="2"/>
  <c r="AI388" i="2" s="1"/>
  <c r="AJ389" i="2"/>
  <c r="AI389" i="2" s="1"/>
  <c r="AJ390" i="2"/>
  <c r="AI390" i="2" s="1"/>
  <c r="AJ391" i="2"/>
  <c r="AI391" i="2" s="1"/>
  <c r="AJ392" i="2"/>
  <c r="AI392" i="2" s="1"/>
  <c r="AJ393" i="2"/>
  <c r="AI393" i="2" s="1"/>
  <c r="AJ394" i="2"/>
  <c r="AI394" i="2" s="1"/>
  <c r="AJ395" i="2"/>
  <c r="AI395" i="2" s="1"/>
  <c r="AJ396" i="2"/>
  <c r="AI396" i="2" s="1"/>
  <c r="AJ397" i="2"/>
  <c r="AI397" i="2" s="1"/>
  <c r="AJ398" i="2"/>
  <c r="AI398" i="2" s="1"/>
  <c r="AJ399" i="2"/>
  <c r="AI399" i="2" s="1"/>
  <c r="AJ400" i="2"/>
  <c r="AI400" i="2" s="1"/>
  <c r="AJ401" i="2"/>
  <c r="AI401" i="2" s="1"/>
  <c r="AJ402" i="2"/>
  <c r="AI402" i="2" s="1"/>
  <c r="AJ403" i="2"/>
  <c r="AI403" i="2" s="1"/>
  <c r="AJ404" i="2"/>
  <c r="AI404" i="2" s="1"/>
  <c r="AJ405" i="2"/>
  <c r="AI405" i="2" s="1"/>
  <c r="AJ406" i="2"/>
  <c r="AI406" i="2" s="1"/>
  <c r="AJ407" i="2"/>
  <c r="AI407" i="2" s="1"/>
  <c r="AJ408" i="2"/>
  <c r="AI408" i="2" s="1"/>
  <c r="AJ409" i="2"/>
  <c r="AI409" i="2" s="1"/>
  <c r="AJ410" i="2"/>
  <c r="AI410" i="2" s="1"/>
  <c r="AJ411" i="2"/>
  <c r="AI411" i="2" s="1"/>
  <c r="AJ412" i="2"/>
  <c r="AI412" i="2" s="1"/>
  <c r="AJ413" i="2"/>
  <c r="AI413" i="2" s="1"/>
  <c r="AJ414" i="2"/>
  <c r="AI414" i="2" s="1"/>
  <c r="AJ415" i="2"/>
  <c r="AI415" i="2" s="1"/>
  <c r="AJ416" i="2"/>
  <c r="AI416" i="2" s="1"/>
  <c r="AJ417" i="2"/>
  <c r="AI417" i="2" s="1"/>
  <c r="AJ418" i="2"/>
  <c r="AI418" i="2" s="1"/>
  <c r="AJ419" i="2"/>
  <c r="AI419" i="2" s="1"/>
  <c r="AJ420" i="2"/>
  <c r="AI420" i="2" s="1"/>
  <c r="AJ421" i="2"/>
  <c r="AI421" i="2" s="1"/>
  <c r="AJ422" i="2"/>
  <c r="AI422" i="2" s="1"/>
  <c r="AJ423" i="2"/>
  <c r="AI423" i="2" s="1"/>
  <c r="AJ424" i="2"/>
  <c r="AI424" i="2" s="1"/>
  <c r="AJ425" i="2"/>
  <c r="AI425" i="2" s="1"/>
  <c r="AJ426" i="2"/>
  <c r="AI426" i="2" s="1"/>
  <c r="AJ427" i="2"/>
  <c r="AI427" i="2" s="1"/>
  <c r="AJ428" i="2"/>
  <c r="AI428" i="2" s="1"/>
  <c r="AJ429" i="2"/>
  <c r="AI429" i="2" s="1"/>
  <c r="AJ430" i="2"/>
  <c r="AI430" i="2" s="1"/>
  <c r="AJ431" i="2"/>
  <c r="AI431" i="2" s="1"/>
  <c r="AJ432" i="2"/>
  <c r="AI432" i="2" s="1"/>
  <c r="AJ433" i="2"/>
  <c r="AI433" i="2" s="1"/>
  <c r="AJ434" i="2"/>
  <c r="AI434" i="2" s="1"/>
  <c r="AJ435" i="2"/>
  <c r="AI435" i="2" s="1"/>
  <c r="AJ436" i="2"/>
  <c r="AI436" i="2" s="1"/>
  <c r="AJ437" i="2"/>
  <c r="AI437" i="2" s="1"/>
  <c r="AJ438" i="2"/>
  <c r="AI438" i="2" s="1"/>
  <c r="AJ439" i="2"/>
  <c r="AI439" i="2" s="1"/>
  <c r="AJ440" i="2"/>
  <c r="AI440" i="2" s="1"/>
  <c r="AJ441" i="2"/>
  <c r="AI441" i="2" s="1"/>
  <c r="AJ442" i="2"/>
  <c r="AI442" i="2" s="1"/>
  <c r="AJ443" i="2"/>
  <c r="AI443" i="2" s="1"/>
  <c r="AJ444" i="2"/>
  <c r="AI444" i="2" s="1"/>
  <c r="AJ445" i="2"/>
  <c r="AI445" i="2" s="1"/>
  <c r="AJ446" i="2"/>
  <c r="AI446" i="2" s="1"/>
  <c r="AJ447" i="2"/>
  <c r="AI447" i="2" s="1"/>
  <c r="AJ448" i="2"/>
  <c r="AI448" i="2" s="1"/>
  <c r="AJ449" i="2"/>
  <c r="AI449" i="2" s="1"/>
  <c r="AJ450" i="2"/>
  <c r="AI450" i="2" s="1"/>
  <c r="AJ451" i="2"/>
  <c r="AI451" i="2" s="1"/>
  <c r="AJ452" i="2"/>
  <c r="AI452" i="2" s="1"/>
  <c r="AJ453" i="2"/>
  <c r="AI453" i="2" s="1"/>
  <c r="AJ454" i="2"/>
  <c r="AI454" i="2" s="1"/>
  <c r="AJ455" i="2"/>
  <c r="AI455" i="2" s="1"/>
  <c r="AJ456" i="2"/>
  <c r="AI456" i="2" s="1"/>
  <c r="AJ457" i="2"/>
  <c r="AI457" i="2" s="1"/>
  <c r="AJ458" i="2"/>
  <c r="AI458" i="2" s="1"/>
  <c r="AJ459" i="2"/>
  <c r="AI459" i="2" s="1"/>
  <c r="AJ460" i="2"/>
  <c r="AI460" i="2" s="1"/>
  <c r="AJ461" i="2"/>
  <c r="AI461" i="2" s="1"/>
  <c r="AJ462" i="2"/>
  <c r="AI462" i="2" s="1"/>
  <c r="AJ463" i="2"/>
  <c r="AI463" i="2" s="1"/>
  <c r="AJ464" i="2"/>
  <c r="AI464" i="2" s="1"/>
  <c r="AJ465" i="2"/>
  <c r="AI465" i="2" s="1"/>
  <c r="AJ466" i="2"/>
  <c r="AI466" i="2" s="1"/>
  <c r="AJ467" i="2"/>
  <c r="AI467" i="2" s="1"/>
  <c r="AJ468" i="2"/>
  <c r="AI468" i="2" s="1"/>
  <c r="AJ469" i="2"/>
  <c r="AI469" i="2" s="1"/>
  <c r="AJ470" i="2"/>
  <c r="AI470" i="2" s="1"/>
  <c r="AJ471" i="2"/>
  <c r="AI471" i="2" s="1"/>
  <c r="AJ472" i="2"/>
  <c r="AI472" i="2" s="1"/>
  <c r="AJ473" i="2"/>
  <c r="AI473" i="2" s="1"/>
  <c r="AJ474" i="2"/>
  <c r="AI474" i="2" s="1"/>
  <c r="AJ475" i="2"/>
  <c r="AI475" i="2" s="1"/>
  <c r="AJ476" i="2"/>
  <c r="AI476" i="2" s="1"/>
  <c r="AJ477" i="2"/>
  <c r="AI477" i="2" s="1"/>
  <c r="AJ478" i="2"/>
  <c r="AI478" i="2" s="1"/>
  <c r="AJ479" i="2"/>
  <c r="AI479" i="2" s="1"/>
  <c r="AJ480" i="2"/>
  <c r="AI480" i="2" s="1"/>
  <c r="AJ481" i="2"/>
  <c r="AI481" i="2" s="1"/>
  <c r="AJ482" i="2"/>
  <c r="AI482" i="2" s="1"/>
  <c r="AJ483" i="2"/>
  <c r="AI483" i="2" s="1"/>
  <c r="AJ484" i="2"/>
  <c r="AI484" i="2" s="1"/>
  <c r="AJ485" i="2"/>
  <c r="AI485" i="2" s="1"/>
  <c r="AJ486" i="2"/>
  <c r="AI486" i="2" s="1"/>
  <c r="AJ487" i="2"/>
  <c r="AI487" i="2" s="1"/>
  <c r="AJ488" i="2"/>
  <c r="AI488" i="2" s="1"/>
  <c r="AJ489" i="2"/>
  <c r="AI489" i="2" s="1"/>
  <c r="AJ490" i="2"/>
  <c r="AI490" i="2" s="1"/>
  <c r="AJ491" i="2"/>
  <c r="AI491" i="2" s="1"/>
  <c r="AJ492" i="2"/>
  <c r="AI492" i="2" s="1"/>
  <c r="AJ493" i="2"/>
  <c r="AI493" i="2" s="1"/>
  <c r="AJ494" i="2"/>
  <c r="AI494" i="2" s="1"/>
  <c r="AJ495" i="2"/>
  <c r="AI495" i="2" s="1"/>
  <c r="AJ496" i="2"/>
  <c r="AI496" i="2" s="1"/>
  <c r="AJ497" i="2"/>
  <c r="AI497" i="2" s="1"/>
  <c r="AJ498" i="2"/>
  <c r="AI498" i="2" s="1"/>
  <c r="AJ499" i="2"/>
  <c r="AI499" i="2" s="1"/>
  <c r="AJ500" i="2"/>
  <c r="AI500" i="2" s="1"/>
  <c r="AJ501" i="2"/>
  <c r="AI501" i="2" s="1"/>
  <c r="AJ502" i="2"/>
  <c r="AI502" i="2" s="1"/>
  <c r="AJ503" i="2"/>
  <c r="AI503" i="2" s="1"/>
  <c r="AJ504" i="2"/>
  <c r="AI504" i="2" s="1"/>
  <c r="AJ505" i="2"/>
  <c r="AI505" i="2" s="1"/>
  <c r="AJ506" i="2"/>
  <c r="AI506" i="2" s="1"/>
  <c r="AJ507" i="2"/>
  <c r="AI507" i="2" s="1"/>
  <c r="AJ508" i="2"/>
  <c r="AI508" i="2" s="1"/>
  <c r="AJ509" i="2"/>
  <c r="AI509" i="2" s="1"/>
  <c r="AJ510" i="2"/>
  <c r="AI510" i="2" s="1"/>
  <c r="AJ511" i="2"/>
  <c r="AI511" i="2" s="1"/>
  <c r="AJ512" i="2"/>
  <c r="AI512" i="2" s="1"/>
  <c r="AJ513" i="2"/>
  <c r="AI513" i="2" s="1"/>
  <c r="AJ514" i="2"/>
  <c r="AI514" i="2" s="1"/>
  <c r="AJ515" i="2"/>
  <c r="AI515" i="2" s="1"/>
  <c r="AJ516" i="2"/>
  <c r="AI516" i="2" s="1"/>
  <c r="AJ517" i="2"/>
  <c r="AI517" i="2" s="1"/>
  <c r="AJ518" i="2"/>
  <c r="AI518" i="2" s="1"/>
  <c r="AJ519" i="2"/>
  <c r="AI519" i="2" s="1"/>
  <c r="AJ520" i="2"/>
  <c r="AI520" i="2" s="1"/>
  <c r="AJ521" i="2"/>
  <c r="AI521" i="2" s="1"/>
  <c r="AJ522" i="2"/>
  <c r="AI522" i="2" s="1"/>
  <c r="AJ523" i="2"/>
  <c r="AI523" i="2" s="1"/>
  <c r="AJ524" i="2"/>
  <c r="AI524" i="2" s="1"/>
  <c r="AJ525" i="2"/>
  <c r="AI525" i="2" s="1"/>
  <c r="AJ526" i="2"/>
  <c r="AI526" i="2" s="1"/>
  <c r="AJ527" i="2"/>
  <c r="AI527" i="2" s="1"/>
  <c r="AJ528" i="2"/>
  <c r="AI528" i="2" s="1"/>
  <c r="AJ529" i="2"/>
  <c r="AI529" i="2" s="1"/>
  <c r="AJ530" i="2"/>
  <c r="AI530" i="2" s="1"/>
  <c r="AJ531" i="2"/>
  <c r="AI531" i="2" s="1"/>
  <c r="AJ532" i="2"/>
  <c r="AI532" i="2" s="1"/>
  <c r="AJ533" i="2"/>
  <c r="AI533" i="2" s="1"/>
  <c r="AJ534" i="2"/>
  <c r="AI534" i="2" s="1"/>
  <c r="AJ535" i="2"/>
  <c r="AI535" i="2" s="1"/>
  <c r="AJ536" i="2"/>
  <c r="AI536" i="2" s="1"/>
  <c r="AJ537" i="2"/>
  <c r="AI537" i="2" s="1"/>
  <c r="AJ538" i="2"/>
  <c r="AI538" i="2" s="1"/>
  <c r="AJ539" i="2"/>
  <c r="AI539" i="2" s="1"/>
  <c r="AJ540" i="2"/>
  <c r="AI540" i="2" s="1"/>
  <c r="AJ541" i="2"/>
  <c r="AI541" i="2" s="1"/>
  <c r="AJ542" i="2"/>
  <c r="AI542" i="2" s="1"/>
  <c r="AJ543" i="2"/>
  <c r="AI543" i="2" s="1"/>
  <c r="AJ544" i="2"/>
  <c r="AI544" i="2" s="1"/>
  <c r="AJ545" i="2"/>
  <c r="AI545" i="2" s="1"/>
  <c r="AJ546" i="2"/>
  <c r="AI546" i="2" s="1"/>
  <c r="AJ547" i="2"/>
  <c r="AI547" i="2" s="1"/>
  <c r="AJ548" i="2"/>
  <c r="AI548" i="2" s="1"/>
  <c r="AJ549" i="2"/>
  <c r="AI549" i="2" s="1"/>
  <c r="AJ550" i="2"/>
  <c r="AI550" i="2" s="1"/>
  <c r="AJ551" i="2"/>
  <c r="AI551" i="2" s="1"/>
  <c r="AJ552" i="2"/>
  <c r="AI552" i="2" s="1"/>
  <c r="AJ553" i="2"/>
  <c r="AI553" i="2" s="1"/>
  <c r="AJ554" i="2"/>
  <c r="AI554" i="2" s="1"/>
  <c r="AJ555" i="2"/>
  <c r="AI555" i="2" s="1"/>
  <c r="AJ556" i="2"/>
  <c r="AI556" i="2" s="1"/>
  <c r="AJ557" i="2"/>
  <c r="AI557" i="2" s="1"/>
  <c r="AJ558" i="2"/>
  <c r="AI558" i="2" s="1"/>
  <c r="AJ559" i="2"/>
  <c r="AI559" i="2" s="1"/>
  <c r="AJ560" i="2"/>
  <c r="AI560" i="2" s="1"/>
  <c r="AJ561" i="2"/>
  <c r="AI561" i="2" s="1"/>
  <c r="AJ562" i="2"/>
  <c r="AI562" i="2" s="1"/>
  <c r="AJ563" i="2"/>
  <c r="AI563" i="2" s="1"/>
  <c r="AJ564" i="2"/>
  <c r="AI564" i="2" s="1"/>
  <c r="AJ565" i="2"/>
  <c r="AI565" i="2" s="1"/>
  <c r="AJ566" i="2"/>
  <c r="AI566" i="2" s="1"/>
  <c r="AJ567" i="2"/>
  <c r="AI567" i="2" s="1"/>
  <c r="AJ568" i="2"/>
  <c r="AI568" i="2" s="1"/>
  <c r="AJ569" i="2"/>
  <c r="AI569" i="2" s="1"/>
  <c r="AJ570" i="2"/>
  <c r="AI570" i="2" s="1"/>
  <c r="AJ571" i="2"/>
  <c r="AI571" i="2" s="1"/>
  <c r="AJ572" i="2"/>
  <c r="AI572" i="2" s="1"/>
  <c r="AJ573" i="2"/>
  <c r="AI573" i="2" s="1"/>
  <c r="AJ574" i="2"/>
  <c r="AI574" i="2" s="1"/>
  <c r="AJ575" i="2"/>
  <c r="AI575" i="2" s="1"/>
  <c r="AJ576" i="2"/>
  <c r="AI576" i="2" s="1"/>
  <c r="AJ577" i="2"/>
  <c r="AI577" i="2" s="1"/>
  <c r="AJ578" i="2"/>
  <c r="AI578" i="2" s="1"/>
  <c r="AJ579" i="2"/>
  <c r="AI579" i="2" s="1"/>
  <c r="AJ580" i="2"/>
  <c r="AI580" i="2" s="1"/>
  <c r="AJ581" i="2"/>
  <c r="AI581" i="2" s="1"/>
  <c r="AJ582" i="2"/>
  <c r="AI582" i="2" s="1"/>
  <c r="AJ583" i="2"/>
  <c r="AI583" i="2" s="1"/>
  <c r="AJ584" i="2"/>
  <c r="AI584" i="2" s="1"/>
  <c r="AJ585" i="2"/>
  <c r="AI585" i="2" s="1"/>
  <c r="AJ586" i="2"/>
  <c r="AI586" i="2" s="1"/>
  <c r="AJ587" i="2"/>
  <c r="AI587" i="2" s="1"/>
  <c r="AJ588" i="2"/>
  <c r="AI588" i="2" s="1"/>
  <c r="AJ589" i="2"/>
  <c r="AI589" i="2" s="1"/>
  <c r="AJ590" i="2"/>
  <c r="AI590" i="2" s="1"/>
  <c r="AJ591" i="2"/>
  <c r="AI591" i="2" s="1"/>
  <c r="AJ592" i="2"/>
  <c r="AI592" i="2" s="1"/>
  <c r="AJ593" i="2"/>
  <c r="AI593" i="2" s="1"/>
  <c r="AJ594" i="2"/>
  <c r="AI594" i="2" s="1"/>
  <c r="AJ595" i="2"/>
  <c r="AI595" i="2" s="1"/>
  <c r="AJ596" i="2"/>
  <c r="AI596" i="2" s="1"/>
  <c r="AJ597" i="2"/>
  <c r="AI597" i="2" s="1"/>
  <c r="AJ598" i="2"/>
  <c r="AI598" i="2" s="1"/>
  <c r="AJ599" i="2"/>
  <c r="AI599" i="2" s="1"/>
  <c r="AJ600" i="2"/>
  <c r="AI600" i="2" s="1"/>
  <c r="AJ601" i="2"/>
  <c r="AI601" i="2" s="1"/>
  <c r="AJ602" i="2"/>
  <c r="AI602" i="2" s="1"/>
  <c r="AJ603" i="2"/>
  <c r="AI603" i="2" s="1"/>
  <c r="AJ604" i="2"/>
  <c r="AI604" i="2" s="1"/>
  <c r="AJ605" i="2"/>
  <c r="AI605" i="2" s="1"/>
  <c r="AJ606" i="2"/>
  <c r="AI606" i="2" s="1"/>
  <c r="AJ607" i="2"/>
  <c r="AI607" i="2" s="1"/>
  <c r="AJ608" i="2"/>
  <c r="AI608" i="2" s="1"/>
  <c r="AJ609" i="2"/>
  <c r="AI609" i="2" s="1"/>
  <c r="AJ610" i="2"/>
  <c r="AI610" i="2" s="1"/>
  <c r="AJ611" i="2"/>
  <c r="AI611" i="2" s="1"/>
  <c r="AJ612" i="2"/>
  <c r="AI612" i="2" s="1"/>
  <c r="AJ613" i="2"/>
  <c r="AI613" i="2" s="1"/>
  <c r="AJ614" i="2"/>
  <c r="AI614" i="2" s="1"/>
  <c r="AJ615" i="2"/>
  <c r="AI615" i="2" s="1"/>
  <c r="AJ616" i="2"/>
  <c r="AI616" i="2" s="1"/>
  <c r="AJ617" i="2"/>
  <c r="AI617" i="2" s="1"/>
  <c r="AJ618" i="2"/>
  <c r="AI618" i="2" s="1"/>
  <c r="AJ619" i="2"/>
  <c r="AI619" i="2" s="1"/>
  <c r="AJ620" i="2"/>
  <c r="AI620" i="2" s="1"/>
  <c r="AJ621" i="2"/>
  <c r="AI621" i="2" s="1"/>
  <c r="AJ622" i="2"/>
  <c r="AI622" i="2" s="1"/>
  <c r="AJ623" i="2"/>
  <c r="AI623" i="2" s="1"/>
  <c r="AJ624" i="2"/>
  <c r="AI624" i="2" s="1"/>
  <c r="AJ625" i="2"/>
  <c r="AI625" i="2" s="1"/>
  <c r="AJ626" i="2"/>
  <c r="AI626" i="2" s="1"/>
  <c r="AJ627" i="2"/>
  <c r="AI627" i="2" s="1"/>
  <c r="AJ628" i="2"/>
  <c r="AI628" i="2" s="1"/>
  <c r="AJ629" i="2"/>
  <c r="AI629" i="2" s="1"/>
  <c r="AJ630" i="2"/>
  <c r="AI630" i="2" s="1"/>
  <c r="AJ631" i="2"/>
  <c r="AI631" i="2" s="1"/>
  <c r="AJ632" i="2"/>
  <c r="AI632" i="2" s="1"/>
  <c r="AJ633" i="2"/>
  <c r="AI633" i="2" s="1"/>
  <c r="AJ634" i="2"/>
  <c r="AI634" i="2" s="1"/>
  <c r="AJ635" i="2"/>
  <c r="AI635" i="2" s="1"/>
  <c r="AJ636" i="2"/>
  <c r="AI636" i="2" s="1"/>
  <c r="AJ637" i="2"/>
  <c r="AI637" i="2" s="1"/>
  <c r="AJ638" i="2"/>
  <c r="AI638" i="2" s="1"/>
  <c r="AJ639" i="2"/>
  <c r="AI639" i="2" s="1"/>
  <c r="AJ640" i="2"/>
  <c r="AI640" i="2" s="1"/>
  <c r="AJ641" i="2"/>
  <c r="AI641" i="2" s="1"/>
  <c r="AJ642" i="2"/>
  <c r="AI642" i="2" s="1"/>
  <c r="AJ643" i="2"/>
  <c r="AI643" i="2" s="1"/>
  <c r="AJ644" i="2"/>
  <c r="AI644" i="2" s="1"/>
  <c r="AJ645" i="2"/>
  <c r="AI645" i="2" s="1"/>
  <c r="AJ646" i="2"/>
  <c r="AI646" i="2" s="1"/>
  <c r="AJ647" i="2"/>
  <c r="AI647" i="2" s="1"/>
  <c r="AJ648" i="2"/>
  <c r="AI648" i="2" s="1"/>
  <c r="AJ649" i="2"/>
  <c r="AI649" i="2" s="1"/>
  <c r="AJ650" i="2"/>
  <c r="AI650" i="2" s="1"/>
  <c r="AJ651" i="2"/>
  <c r="AI651" i="2" s="1"/>
  <c r="AJ652" i="2"/>
  <c r="AI652" i="2" s="1"/>
  <c r="AJ653" i="2"/>
  <c r="AI653" i="2" s="1"/>
  <c r="AJ654" i="2"/>
  <c r="AI654" i="2" s="1"/>
  <c r="AJ655" i="2"/>
  <c r="AI655" i="2" s="1"/>
  <c r="AJ656" i="2"/>
  <c r="AI656" i="2" s="1"/>
  <c r="AJ657" i="2"/>
  <c r="AI657" i="2" s="1"/>
  <c r="AJ658" i="2"/>
  <c r="AI658" i="2" s="1"/>
  <c r="AJ659" i="2"/>
  <c r="AI659" i="2" s="1"/>
  <c r="AJ660" i="2"/>
  <c r="AI660" i="2" s="1"/>
  <c r="AJ661" i="2"/>
  <c r="AI661" i="2" s="1"/>
  <c r="AJ662" i="2"/>
  <c r="AI662" i="2" s="1"/>
  <c r="AJ663" i="2"/>
  <c r="AI663" i="2" s="1"/>
  <c r="AJ664" i="2"/>
  <c r="AI664" i="2" s="1"/>
  <c r="AJ665" i="2"/>
  <c r="AI665" i="2" s="1"/>
  <c r="AJ666" i="2"/>
  <c r="AI666" i="2" s="1"/>
  <c r="AJ667" i="2"/>
  <c r="AI667" i="2" s="1"/>
  <c r="AJ668" i="2"/>
  <c r="AI668" i="2" s="1"/>
  <c r="AJ669" i="2"/>
  <c r="AI669" i="2" s="1"/>
  <c r="AJ670" i="2"/>
  <c r="AI670" i="2" s="1"/>
  <c r="AJ671" i="2"/>
  <c r="AI671" i="2" s="1"/>
  <c r="AJ672" i="2"/>
  <c r="AI672" i="2" s="1"/>
  <c r="AJ673" i="2"/>
  <c r="AI673" i="2" s="1"/>
  <c r="AJ674" i="2"/>
  <c r="AI674" i="2" s="1"/>
  <c r="AJ675" i="2"/>
  <c r="AI675" i="2" s="1"/>
  <c r="AJ676" i="2"/>
  <c r="AI676" i="2" s="1"/>
  <c r="AJ677" i="2"/>
  <c r="AI677" i="2" s="1"/>
  <c r="AJ678" i="2"/>
  <c r="AI678" i="2" s="1"/>
  <c r="AJ679" i="2"/>
  <c r="AI679" i="2" s="1"/>
  <c r="AJ680" i="2"/>
  <c r="AI680" i="2" s="1"/>
  <c r="AJ681" i="2"/>
  <c r="AI681" i="2" s="1"/>
  <c r="AJ682" i="2"/>
  <c r="AI682" i="2" s="1"/>
  <c r="AJ683" i="2"/>
  <c r="AI683" i="2" s="1"/>
  <c r="AJ684" i="2"/>
  <c r="AI684" i="2" s="1"/>
  <c r="AJ685" i="2"/>
  <c r="AI685" i="2" s="1"/>
  <c r="AJ686" i="2"/>
  <c r="AI686" i="2" s="1"/>
  <c r="AJ687" i="2"/>
  <c r="AI687" i="2" s="1"/>
  <c r="AJ688" i="2"/>
  <c r="AI688" i="2" s="1"/>
  <c r="AJ689" i="2"/>
  <c r="AI689" i="2" s="1"/>
  <c r="AJ690" i="2"/>
  <c r="AI690" i="2" s="1"/>
  <c r="AJ691" i="2"/>
  <c r="AI691" i="2" s="1"/>
  <c r="AJ692" i="2"/>
  <c r="AI692" i="2" s="1"/>
  <c r="AJ693" i="2"/>
  <c r="AI693" i="2" s="1"/>
  <c r="AJ694" i="2"/>
  <c r="AI694" i="2" s="1"/>
  <c r="AJ695" i="2"/>
  <c r="AI695" i="2" s="1"/>
  <c r="AJ696" i="2"/>
  <c r="AI696" i="2" s="1"/>
  <c r="AJ697" i="2"/>
  <c r="AI697" i="2" s="1"/>
  <c r="AJ698" i="2"/>
  <c r="AI698" i="2" s="1"/>
  <c r="AJ699" i="2"/>
  <c r="AI699" i="2" s="1"/>
  <c r="AJ700" i="2"/>
  <c r="AI700" i="2" s="1"/>
  <c r="AJ701" i="2"/>
  <c r="AI701" i="2" s="1"/>
  <c r="AJ702" i="2"/>
  <c r="AI702" i="2" s="1"/>
  <c r="AJ703" i="2"/>
  <c r="AI703" i="2" s="1"/>
  <c r="AJ704" i="2"/>
  <c r="AI704" i="2" s="1"/>
  <c r="AJ705" i="2"/>
  <c r="AI705" i="2" s="1"/>
  <c r="AJ706" i="2"/>
  <c r="AI706" i="2" s="1"/>
  <c r="AJ707" i="2"/>
  <c r="AI707" i="2" s="1"/>
  <c r="AJ708" i="2"/>
  <c r="AI708" i="2" s="1"/>
  <c r="AJ709" i="2"/>
  <c r="AI709" i="2" s="1"/>
  <c r="AJ710" i="2"/>
  <c r="AI710" i="2" s="1"/>
  <c r="AJ711" i="2"/>
  <c r="AI711" i="2" s="1"/>
  <c r="AJ712" i="2"/>
  <c r="AI712" i="2" s="1"/>
  <c r="AJ713" i="2"/>
  <c r="AI713" i="2" s="1"/>
  <c r="AJ714" i="2"/>
  <c r="AI714" i="2" s="1"/>
  <c r="AJ715" i="2"/>
  <c r="AI715" i="2" s="1"/>
  <c r="AJ716" i="2"/>
  <c r="AI716" i="2" s="1"/>
  <c r="AJ717" i="2"/>
  <c r="AI717" i="2" s="1"/>
  <c r="AJ718" i="2"/>
  <c r="AI718" i="2" s="1"/>
  <c r="AJ719" i="2"/>
  <c r="AI719" i="2" s="1"/>
  <c r="AJ720" i="2"/>
  <c r="AI720" i="2" s="1"/>
  <c r="AJ721" i="2"/>
  <c r="AI721" i="2" s="1"/>
  <c r="AJ722" i="2"/>
  <c r="AI722" i="2" s="1"/>
  <c r="AJ723" i="2"/>
  <c r="AI723" i="2" s="1"/>
  <c r="AJ724" i="2"/>
  <c r="AI724" i="2" s="1"/>
  <c r="AJ725" i="2"/>
  <c r="AI725" i="2" s="1"/>
  <c r="AJ726" i="2"/>
  <c r="AI726" i="2" s="1"/>
  <c r="AJ727" i="2"/>
  <c r="AI727" i="2" s="1"/>
  <c r="AJ728" i="2"/>
  <c r="AI728" i="2" s="1"/>
  <c r="AJ729" i="2"/>
  <c r="AI729" i="2" s="1"/>
  <c r="AJ730" i="2"/>
  <c r="AI730" i="2" s="1"/>
  <c r="AJ731" i="2"/>
  <c r="AI731" i="2" s="1"/>
  <c r="AJ732" i="2"/>
  <c r="AI732" i="2" s="1"/>
  <c r="AJ733" i="2"/>
  <c r="AI733" i="2" s="1"/>
  <c r="AJ734" i="2"/>
  <c r="AI734" i="2" s="1"/>
  <c r="AJ735" i="2"/>
  <c r="AI735" i="2" s="1"/>
  <c r="AJ736" i="2"/>
  <c r="AI736" i="2" s="1"/>
  <c r="AJ737" i="2"/>
  <c r="AI737" i="2" s="1"/>
  <c r="AJ738" i="2"/>
  <c r="AI738" i="2" s="1"/>
  <c r="AJ739" i="2"/>
  <c r="AI739" i="2" s="1"/>
  <c r="AJ740" i="2"/>
  <c r="AI740" i="2" s="1"/>
  <c r="AJ741" i="2"/>
  <c r="AI741" i="2" s="1"/>
  <c r="AJ742" i="2"/>
  <c r="AI742" i="2" s="1"/>
  <c r="AJ743" i="2"/>
  <c r="AI743" i="2" s="1"/>
  <c r="AJ744" i="2"/>
  <c r="AI744" i="2" s="1"/>
  <c r="AJ745" i="2"/>
  <c r="AI745" i="2" s="1"/>
  <c r="AJ746" i="2"/>
  <c r="AI746" i="2" s="1"/>
  <c r="AJ747" i="2"/>
  <c r="AI747" i="2" s="1"/>
  <c r="AJ748" i="2"/>
  <c r="AI748" i="2" s="1"/>
  <c r="AJ749" i="2"/>
  <c r="AI749" i="2" s="1"/>
  <c r="AJ750" i="2"/>
  <c r="AI750" i="2" s="1"/>
  <c r="AJ751" i="2"/>
  <c r="AI751" i="2" s="1"/>
  <c r="AJ752" i="2"/>
  <c r="AI752" i="2" s="1"/>
  <c r="AJ753" i="2"/>
  <c r="AI753" i="2" s="1"/>
  <c r="AJ754" i="2"/>
  <c r="AI754" i="2" s="1"/>
  <c r="AJ755" i="2"/>
  <c r="AI755" i="2" s="1"/>
  <c r="AJ756" i="2"/>
  <c r="AI756" i="2" s="1"/>
  <c r="AJ757" i="2"/>
  <c r="AI757" i="2" s="1"/>
  <c r="CP84" i="15"/>
  <c r="DH84" i="15"/>
  <c r="P72" i="19" s="1"/>
  <c r="EF84" i="15"/>
  <c r="CP39" i="15"/>
  <c r="DH39" i="15"/>
  <c r="P27" i="19" s="1"/>
  <c r="EF39" i="15"/>
  <c r="EG39" i="15"/>
  <c r="EF62" i="15"/>
  <c r="EF65" i="15"/>
  <c r="EF66" i="15"/>
  <c r="EG43" i="15"/>
  <c r="EG44" i="15"/>
  <c r="EG45" i="15"/>
  <c r="EG46" i="15"/>
  <c r="EG47" i="15"/>
  <c r="EG48" i="15"/>
  <c r="EG49" i="15"/>
  <c r="EG50" i="15"/>
  <c r="EG51" i="15"/>
  <c r="EG52" i="15"/>
  <c r="EG53" i="15"/>
  <c r="EG54" i="15"/>
  <c r="EG56" i="15"/>
  <c r="EG57" i="15"/>
  <c r="EG58" i="15"/>
  <c r="EG59" i="15"/>
  <c r="EG60" i="15"/>
  <c r="EG62" i="15"/>
  <c r="EG63" i="15"/>
  <c r="EG64" i="15"/>
  <c r="EG65" i="15"/>
  <c r="EG66" i="15"/>
  <c r="EG67" i="15"/>
  <c r="EG68" i="15"/>
  <c r="EG73" i="15"/>
  <c r="EG74" i="15"/>
  <c r="EG75" i="15"/>
  <c r="EG76" i="15"/>
  <c r="EG77" i="15"/>
  <c r="EG78" i="15"/>
  <c r="EG87" i="15"/>
  <c r="EG88" i="15"/>
  <c r="EG89" i="15"/>
  <c r="EG90" i="15"/>
  <c r="EG91" i="15"/>
  <c r="EG92" i="15"/>
  <c r="EG93" i="15"/>
  <c r="EG94" i="15"/>
  <c r="EG95" i="15"/>
  <c r="EG96" i="15"/>
  <c r="EG97" i="15"/>
  <c r="EG98" i="15"/>
  <c r="EG99" i="15"/>
  <c r="EG100" i="15"/>
  <c r="EG101" i="15"/>
  <c r="EG102" i="15"/>
  <c r="EG103" i="15"/>
  <c r="EG104" i="15"/>
  <c r="EG105" i="15"/>
  <c r="EG106" i="15"/>
  <c r="EG107" i="15"/>
  <c r="EG108" i="15"/>
  <c r="EG109" i="15"/>
  <c r="EG110" i="15"/>
  <c r="EG111" i="15"/>
  <c r="EG112" i="15"/>
  <c r="EG113" i="15"/>
  <c r="EG114" i="15"/>
  <c r="EG115" i="15"/>
  <c r="EG116" i="15"/>
  <c r="EG117" i="15"/>
  <c r="EG118" i="15"/>
  <c r="EG119" i="15"/>
  <c r="EG120" i="15"/>
  <c r="EG121" i="15"/>
  <c r="EG122" i="15"/>
  <c r="EG123" i="15"/>
  <c r="EG124" i="15"/>
  <c r="EG125" i="15"/>
  <c r="EG126" i="15"/>
  <c r="EG127" i="15"/>
  <c r="EG128" i="15"/>
  <c r="EG129" i="15"/>
  <c r="EG130" i="15"/>
  <c r="EG131" i="15"/>
  <c r="EG132" i="15"/>
  <c r="EG133" i="15"/>
  <c r="EG134" i="15"/>
  <c r="EG135" i="15"/>
  <c r="EG136" i="15"/>
  <c r="EG137" i="15"/>
  <c r="EG138" i="15"/>
  <c r="EG139" i="15"/>
  <c r="EG140" i="15"/>
  <c r="EG141" i="15"/>
  <c r="EG142" i="15"/>
  <c r="EG143" i="15"/>
  <c r="EG144" i="15"/>
  <c r="EG145" i="15"/>
  <c r="EG146" i="15"/>
  <c r="EG147" i="15"/>
  <c r="EG148" i="15"/>
  <c r="EG149" i="15"/>
  <c r="EG150" i="15"/>
  <c r="EG151" i="15"/>
  <c r="EG152" i="15"/>
  <c r="EG155" i="15"/>
  <c r="EG156" i="15"/>
  <c r="EG157" i="15"/>
  <c r="EG158" i="15"/>
  <c r="EG159" i="15"/>
  <c r="EG160" i="15"/>
  <c r="EG161" i="15"/>
  <c r="EG162" i="15"/>
  <c r="EG163" i="15"/>
  <c r="EG164" i="15"/>
  <c r="EG165" i="15"/>
  <c r="EG166" i="15"/>
  <c r="EG167" i="15"/>
  <c r="EG168" i="15"/>
  <c r="EG169" i="15"/>
  <c r="EG170" i="15"/>
  <c r="EG171" i="15"/>
  <c r="EG172" i="15"/>
  <c r="EG173" i="15"/>
  <c r="CP24" i="15"/>
  <c r="CP25" i="15"/>
  <c r="CP26" i="15"/>
  <c r="DH24" i="15"/>
  <c r="P12" i="19" s="1"/>
  <c r="DH25" i="15"/>
  <c r="P13" i="19" s="1"/>
  <c r="DH26" i="15"/>
  <c r="P14" i="19" s="1"/>
  <c r="EF24" i="15"/>
  <c r="EF25" i="15"/>
  <c r="EF26" i="15"/>
  <c r="EG24" i="15"/>
  <c r="EG25" i="15"/>
  <c r="EG26" i="15"/>
  <c r="D1" i="22"/>
  <c r="AJ2" i="2"/>
  <c r="AI2" i="2" s="1"/>
  <c r="CP105" i="15"/>
  <c r="DH105" i="15"/>
  <c r="P93" i="19" s="1"/>
  <c r="EF105" i="15"/>
  <c r="CP125" i="15"/>
  <c r="DH125" i="15"/>
  <c r="P113" i="19" s="1"/>
  <c r="EF125" i="15"/>
  <c r="CP124" i="15"/>
  <c r="DH124" i="15"/>
  <c r="P112" i="19" s="1"/>
  <c r="EF124" i="15"/>
  <c r="CP121" i="15"/>
  <c r="CP122" i="15"/>
  <c r="CP123" i="15"/>
  <c r="DH121" i="15"/>
  <c r="P109" i="19" s="1"/>
  <c r="DH122" i="15"/>
  <c r="P110" i="19" s="1"/>
  <c r="DH123" i="15"/>
  <c r="P111" i="19" s="1"/>
  <c r="EF121" i="15"/>
  <c r="EF122" i="15"/>
  <c r="EF123" i="15"/>
  <c r="D4" i="17"/>
  <c r="C4" i="17"/>
  <c r="D3" i="17"/>
  <c r="E3" i="17" s="1"/>
  <c r="C3" i="17"/>
  <c r="EF173" i="15"/>
  <c r="DH173" i="15"/>
  <c r="P161" i="19" s="1"/>
  <c r="CP173" i="15"/>
  <c r="EF172" i="15"/>
  <c r="DH172" i="15"/>
  <c r="P160" i="19" s="1"/>
  <c r="CP172" i="15"/>
  <c r="EF171" i="15"/>
  <c r="DH171" i="15"/>
  <c r="P159" i="19" s="1"/>
  <c r="CP171" i="15"/>
  <c r="EF170" i="15"/>
  <c r="DH170" i="15"/>
  <c r="P158" i="19" s="1"/>
  <c r="CP170" i="15"/>
  <c r="EF169" i="15"/>
  <c r="DH169" i="15"/>
  <c r="P157" i="19" s="1"/>
  <c r="CP169" i="15"/>
  <c r="EF168" i="15"/>
  <c r="DH168" i="15"/>
  <c r="P156" i="19" s="1"/>
  <c r="CP168" i="15"/>
  <c r="EF167" i="15"/>
  <c r="DH167" i="15"/>
  <c r="P155" i="19" s="1"/>
  <c r="CP167" i="15"/>
  <c r="EF166" i="15"/>
  <c r="DH166" i="15"/>
  <c r="P154" i="19" s="1"/>
  <c r="CP166" i="15"/>
  <c r="EF165" i="15"/>
  <c r="DH165" i="15"/>
  <c r="P153" i="19" s="1"/>
  <c r="CP165" i="15"/>
  <c r="EF164" i="15"/>
  <c r="DH164" i="15"/>
  <c r="P152" i="19" s="1"/>
  <c r="CP164" i="15"/>
  <c r="EF163" i="15"/>
  <c r="DH163" i="15"/>
  <c r="P151" i="19" s="1"/>
  <c r="CP163" i="15"/>
  <c r="EF162" i="15"/>
  <c r="DH162" i="15"/>
  <c r="P150" i="19" s="1"/>
  <c r="CP162" i="15"/>
  <c r="EF161" i="15"/>
  <c r="DH161" i="15"/>
  <c r="P149" i="19" s="1"/>
  <c r="CP161" i="15"/>
  <c r="EF160" i="15"/>
  <c r="DH160" i="15"/>
  <c r="P148" i="19" s="1"/>
  <c r="CP160" i="15"/>
  <c r="EF159" i="15"/>
  <c r="DH159" i="15"/>
  <c r="P147" i="19" s="1"/>
  <c r="CP159" i="15"/>
  <c r="EF158" i="15"/>
  <c r="DH158" i="15"/>
  <c r="P146" i="19" s="1"/>
  <c r="CP158" i="15"/>
  <c r="EF157" i="15"/>
  <c r="DH157" i="15"/>
  <c r="P145" i="19" s="1"/>
  <c r="CP157" i="15"/>
  <c r="EF156" i="15"/>
  <c r="DH156" i="15"/>
  <c r="P144" i="19" s="1"/>
  <c r="CP156" i="15"/>
  <c r="EF155" i="15"/>
  <c r="DH155" i="15"/>
  <c r="P143" i="19" s="1"/>
  <c r="CP155" i="15"/>
  <c r="EF154" i="15"/>
  <c r="DH154" i="15"/>
  <c r="P142" i="19" s="1"/>
  <c r="CP154" i="15"/>
  <c r="EF153" i="15"/>
  <c r="DH153" i="15"/>
  <c r="P141" i="19" s="1"/>
  <c r="CP153" i="15"/>
  <c r="EF152" i="15"/>
  <c r="DH152" i="15"/>
  <c r="P140" i="19" s="1"/>
  <c r="CP152" i="15"/>
  <c r="EF151" i="15"/>
  <c r="DH151" i="15"/>
  <c r="P139" i="19" s="1"/>
  <c r="CP151" i="15"/>
  <c r="EF150" i="15"/>
  <c r="DH150" i="15"/>
  <c r="P138" i="19" s="1"/>
  <c r="CP150" i="15"/>
  <c r="EF149" i="15"/>
  <c r="DH149" i="15"/>
  <c r="P137" i="19" s="1"/>
  <c r="CP149" i="15"/>
  <c r="EF148" i="15"/>
  <c r="DH148" i="15"/>
  <c r="P136" i="19" s="1"/>
  <c r="CP148" i="15"/>
  <c r="EF147" i="15"/>
  <c r="DH147" i="15"/>
  <c r="P135" i="19" s="1"/>
  <c r="CP147" i="15"/>
  <c r="EF146" i="15"/>
  <c r="DH146" i="15"/>
  <c r="P134" i="19" s="1"/>
  <c r="CP146" i="15"/>
  <c r="EF145" i="15"/>
  <c r="DH145" i="15"/>
  <c r="P133" i="19" s="1"/>
  <c r="CP145" i="15"/>
  <c r="EF144" i="15"/>
  <c r="DH144" i="15"/>
  <c r="P132" i="19" s="1"/>
  <c r="CP144" i="15"/>
  <c r="EF143" i="15"/>
  <c r="DH143" i="15"/>
  <c r="P131" i="19" s="1"/>
  <c r="CP143" i="15"/>
  <c r="EF142" i="15"/>
  <c r="DH142" i="15"/>
  <c r="P130" i="19" s="1"/>
  <c r="CP142" i="15"/>
  <c r="EF141" i="15"/>
  <c r="DH141" i="15"/>
  <c r="P129" i="19" s="1"/>
  <c r="CP141" i="15"/>
  <c r="EF140" i="15"/>
  <c r="DH140" i="15"/>
  <c r="P128" i="19" s="1"/>
  <c r="CP140" i="15"/>
  <c r="EF139" i="15"/>
  <c r="DH139" i="15"/>
  <c r="P127" i="19" s="1"/>
  <c r="CP139" i="15"/>
  <c r="EF138" i="15"/>
  <c r="DH138" i="15"/>
  <c r="P126" i="19" s="1"/>
  <c r="CP138" i="15"/>
  <c r="EF137" i="15"/>
  <c r="DH137" i="15"/>
  <c r="P125" i="19" s="1"/>
  <c r="CP137" i="15"/>
  <c r="EF136" i="15"/>
  <c r="DH136" i="15"/>
  <c r="P124" i="19" s="1"/>
  <c r="CP136" i="15"/>
  <c r="EF135" i="15"/>
  <c r="DH135" i="15"/>
  <c r="P123" i="19" s="1"/>
  <c r="CP135" i="15"/>
  <c r="EF134" i="15"/>
  <c r="DH134" i="15"/>
  <c r="P122" i="19" s="1"/>
  <c r="CP134" i="15"/>
  <c r="EF133" i="15"/>
  <c r="DH133" i="15"/>
  <c r="P121" i="19" s="1"/>
  <c r="CP133" i="15"/>
  <c r="EF132" i="15"/>
  <c r="DH132" i="15"/>
  <c r="P120" i="19" s="1"/>
  <c r="CP132" i="15"/>
  <c r="EF131" i="15"/>
  <c r="DH131" i="15"/>
  <c r="P119" i="19" s="1"/>
  <c r="CP131" i="15"/>
  <c r="EF130" i="15"/>
  <c r="DH130" i="15"/>
  <c r="P118" i="19" s="1"/>
  <c r="CP130" i="15"/>
  <c r="EF129" i="15"/>
  <c r="DH129" i="15"/>
  <c r="P117" i="19" s="1"/>
  <c r="CP129" i="15"/>
  <c r="EF128" i="15"/>
  <c r="DH128" i="15"/>
  <c r="P116" i="19" s="1"/>
  <c r="CP128" i="15"/>
  <c r="EF127" i="15"/>
  <c r="DH127" i="15"/>
  <c r="P115" i="19" s="1"/>
  <c r="CP127" i="15"/>
  <c r="EF126" i="15"/>
  <c r="DH126" i="15"/>
  <c r="P114" i="19" s="1"/>
  <c r="CP126" i="15"/>
  <c r="EF120" i="15"/>
  <c r="DH120" i="15"/>
  <c r="P108" i="19" s="1"/>
  <c r="CP120" i="15"/>
  <c r="EF119" i="15"/>
  <c r="DH119" i="15"/>
  <c r="P107" i="19" s="1"/>
  <c r="CP119" i="15"/>
  <c r="EF118" i="15"/>
  <c r="DH118" i="15"/>
  <c r="P106" i="19" s="1"/>
  <c r="CP118" i="15"/>
  <c r="EF117" i="15"/>
  <c r="DH117" i="15"/>
  <c r="P105" i="19" s="1"/>
  <c r="CP117" i="15"/>
  <c r="EF116" i="15"/>
  <c r="DH116" i="15"/>
  <c r="P104" i="19" s="1"/>
  <c r="CP116" i="15"/>
  <c r="EF115" i="15"/>
  <c r="DH115" i="15"/>
  <c r="P103" i="19" s="1"/>
  <c r="CP115" i="15"/>
  <c r="EF114" i="15"/>
  <c r="DH114" i="15"/>
  <c r="P102" i="19" s="1"/>
  <c r="CP114" i="15"/>
  <c r="EF113" i="15"/>
  <c r="DH113" i="15"/>
  <c r="P101" i="19" s="1"/>
  <c r="CP113" i="15"/>
  <c r="EF112" i="15"/>
  <c r="DH112" i="15"/>
  <c r="P100" i="19" s="1"/>
  <c r="CP112" i="15"/>
  <c r="EF111" i="15"/>
  <c r="DH111" i="15"/>
  <c r="P99" i="19" s="1"/>
  <c r="CP111" i="15"/>
  <c r="EF110" i="15"/>
  <c r="DH110" i="15"/>
  <c r="P98" i="19" s="1"/>
  <c r="CP110" i="15"/>
  <c r="EF109" i="15"/>
  <c r="DH109" i="15"/>
  <c r="P97" i="19" s="1"/>
  <c r="CP109" i="15"/>
  <c r="EF108" i="15"/>
  <c r="DH108" i="15"/>
  <c r="P96" i="19" s="1"/>
  <c r="CP108" i="15"/>
  <c r="EF107" i="15"/>
  <c r="DH107" i="15"/>
  <c r="P95" i="19" s="1"/>
  <c r="CP107" i="15"/>
  <c r="EF106" i="15"/>
  <c r="DH106" i="15"/>
  <c r="P94" i="19" s="1"/>
  <c r="CP106" i="15"/>
  <c r="EF104" i="15"/>
  <c r="DH104" i="15"/>
  <c r="P92" i="19" s="1"/>
  <c r="CP104" i="15"/>
  <c r="EF103" i="15"/>
  <c r="DH103" i="15"/>
  <c r="P91" i="19" s="1"/>
  <c r="CP103" i="15"/>
  <c r="EF102" i="15"/>
  <c r="DH102" i="15"/>
  <c r="P90" i="19" s="1"/>
  <c r="CP102" i="15"/>
  <c r="EF101" i="15"/>
  <c r="DH101" i="15"/>
  <c r="P89" i="19" s="1"/>
  <c r="CP101" i="15"/>
  <c r="EF100" i="15"/>
  <c r="DH100" i="15"/>
  <c r="P88" i="19" s="1"/>
  <c r="CP100" i="15"/>
  <c r="EF99" i="15"/>
  <c r="DH99" i="15"/>
  <c r="P87" i="19" s="1"/>
  <c r="CP99" i="15"/>
  <c r="EF98" i="15"/>
  <c r="DH98" i="15"/>
  <c r="P86" i="19" s="1"/>
  <c r="CP98" i="15"/>
  <c r="EF97" i="15"/>
  <c r="DH97" i="15"/>
  <c r="P85" i="19" s="1"/>
  <c r="CP97" i="15"/>
  <c r="EF96" i="15"/>
  <c r="DH96" i="15"/>
  <c r="P84" i="19" s="1"/>
  <c r="CP96" i="15"/>
  <c r="EF95" i="15"/>
  <c r="DH95" i="15"/>
  <c r="P83" i="19" s="1"/>
  <c r="CP95" i="15"/>
  <c r="EF94" i="15"/>
  <c r="DH94" i="15"/>
  <c r="P82" i="19" s="1"/>
  <c r="CP94" i="15"/>
  <c r="EF93" i="15"/>
  <c r="DH93" i="15"/>
  <c r="P81" i="19" s="1"/>
  <c r="CP93" i="15"/>
  <c r="EF92" i="15"/>
  <c r="DH92" i="15"/>
  <c r="P80" i="19" s="1"/>
  <c r="CP92" i="15"/>
  <c r="EF91" i="15"/>
  <c r="DH91" i="15"/>
  <c r="P79" i="19" s="1"/>
  <c r="CP91" i="15"/>
  <c r="EF90" i="15"/>
  <c r="DH90" i="15"/>
  <c r="P78" i="19" s="1"/>
  <c r="CP90" i="15"/>
  <c r="EF89" i="15"/>
  <c r="DH89" i="15"/>
  <c r="P77" i="19" s="1"/>
  <c r="CP89" i="15"/>
  <c r="EF88" i="15"/>
  <c r="DH88" i="15"/>
  <c r="P76" i="19" s="1"/>
  <c r="CP88" i="15"/>
  <c r="EF87" i="15"/>
  <c r="DH87" i="15"/>
  <c r="P75" i="19" s="1"/>
  <c r="CP87" i="15"/>
  <c r="EF86" i="15"/>
  <c r="DH86" i="15"/>
  <c r="P74" i="19" s="1"/>
  <c r="CP86" i="15"/>
  <c r="EF85" i="15"/>
  <c r="DH85" i="15"/>
  <c r="P73" i="19" s="1"/>
  <c r="CP85" i="15"/>
  <c r="EF83" i="15"/>
  <c r="DH83" i="15"/>
  <c r="P71" i="19" s="1"/>
  <c r="CP83" i="15"/>
  <c r="EF82" i="15"/>
  <c r="DH82" i="15"/>
  <c r="P70" i="19" s="1"/>
  <c r="CP82" i="15"/>
  <c r="EF81" i="15"/>
  <c r="DH81" i="15"/>
  <c r="P69" i="19" s="1"/>
  <c r="EF80" i="15"/>
  <c r="DH80" i="15"/>
  <c r="P68" i="19" s="1"/>
  <c r="CP80" i="15"/>
  <c r="EF79" i="15"/>
  <c r="DH79" i="15"/>
  <c r="P67" i="19" s="1"/>
  <c r="CP79" i="15"/>
  <c r="EF78" i="15"/>
  <c r="DH78" i="15"/>
  <c r="P66" i="19" s="1"/>
  <c r="CP78" i="15"/>
  <c r="EF77" i="15"/>
  <c r="DH77" i="15"/>
  <c r="P65" i="19" s="1"/>
  <c r="CP77" i="15"/>
  <c r="EF76" i="15"/>
  <c r="DH76" i="15"/>
  <c r="P64" i="19" s="1"/>
  <c r="CP76" i="15"/>
  <c r="EF75" i="15"/>
  <c r="DH75" i="15"/>
  <c r="P63" i="19" s="1"/>
  <c r="CP75" i="15"/>
  <c r="EF74" i="15"/>
  <c r="DH74" i="15"/>
  <c r="P62" i="19" s="1"/>
  <c r="CP74" i="15"/>
  <c r="EF73" i="15"/>
  <c r="DH73" i="15"/>
  <c r="P61" i="19" s="1"/>
  <c r="CP73" i="15"/>
  <c r="EF72" i="15"/>
  <c r="DH72" i="15"/>
  <c r="P60" i="19" s="1"/>
  <c r="CP72" i="15"/>
  <c r="EF71" i="15"/>
  <c r="DH71" i="15"/>
  <c r="P59" i="19" s="1"/>
  <c r="CP71" i="15"/>
  <c r="EF70" i="15"/>
  <c r="DH70" i="15"/>
  <c r="P58" i="19" s="1"/>
  <c r="CP70" i="15"/>
  <c r="EF69" i="15"/>
  <c r="DH69" i="15"/>
  <c r="P57" i="19" s="1"/>
  <c r="CP69" i="15"/>
  <c r="EF68" i="15"/>
  <c r="DH68" i="15"/>
  <c r="P56" i="19" s="1"/>
  <c r="CP68" i="15"/>
  <c r="EF67" i="15"/>
  <c r="DH67" i="15"/>
  <c r="P55" i="19" s="1"/>
  <c r="CP67" i="15"/>
  <c r="DH66" i="15"/>
  <c r="P54" i="19" s="1"/>
  <c r="CP66" i="15"/>
  <c r="DH65" i="15"/>
  <c r="P53" i="19" s="1"/>
  <c r="CP65" i="15"/>
  <c r="EF64" i="15"/>
  <c r="DH64" i="15"/>
  <c r="P52" i="19" s="1"/>
  <c r="CP64" i="15"/>
  <c r="EF63" i="15"/>
  <c r="DH63" i="15"/>
  <c r="P51" i="19" s="1"/>
  <c r="CP63" i="15"/>
  <c r="DH62" i="15"/>
  <c r="P50" i="19" s="1"/>
  <c r="CP62" i="15"/>
  <c r="EF60" i="15"/>
  <c r="DH60" i="15"/>
  <c r="P48" i="19" s="1"/>
  <c r="CP60" i="15"/>
  <c r="EF59" i="15"/>
  <c r="DH59" i="15"/>
  <c r="P47" i="19" s="1"/>
  <c r="CP59" i="15"/>
  <c r="EF58" i="15"/>
  <c r="DH58" i="15"/>
  <c r="P46" i="19" s="1"/>
  <c r="CP58" i="15"/>
  <c r="EF57" i="15"/>
  <c r="DH57" i="15"/>
  <c r="P45" i="19" s="1"/>
  <c r="CP57" i="15"/>
  <c r="EF56" i="15"/>
  <c r="DH56" i="15"/>
  <c r="P44" i="19" s="1"/>
  <c r="CP56" i="15"/>
  <c r="EF55" i="15"/>
  <c r="DH55" i="15"/>
  <c r="P43" i="19" s="1"/>
  <c r="CP55" i="15"/>
  <c r="EF54" i="15"/>
  <c r="DH54" i="15"/>
  <c r="P42" i="19" s="1"/>
  <c r="CP54" i="15"/>
  <c r="EF53" i="15"/>
  <c r="DH53" i="15"/>
  <c r="P41" i="19" s="1"/>
  <c r="CP53" i="15"/>
  <c r="EF52" i="15"/>
  <c r="DH52" i="15"/>
  <c r="P40" i="19" s="1"/>
  <c r="CP52" i="15"/>
  <c r="EF51" i="15"/>
  <c r="DH51" i="15"/>
  <c r="P39" i="19" s="1"/>
  <c r="CP51" i="15"/>
  <c r="EF50" i="15"/>
  <c r="DH50" i="15"/>
  <c r="P38" i="19" s="1"/>
  <c r="CP50" i="15"/>
  <c r="EF49" i="15"/>
  <c r="DH49" i="15"/>
  <c r="P37" i="19" s="1"/>
  <c r="CP49" i="15"/>
  <c r="EF48" i="15"/>
  <c r="DH48" i="15"/>
  <c r="P36" i="19" s="1"/>
  <c r="CP48" i="15"/>
  <c r="EF47" i="15"/>
  <c r="DH47" i="15"/>
  <c r="P35" i="19" s="1"/>
  <c r="CP47" i="15"/>
  <c r="EF46" i="15"/>
  <c r="DH46" i="15"/>
  <c r="P34" i="19" s="1"/>
  <c r="CP46" i="15"/>
  <c r="EF45" i="15"/>
  <c r="DH45" i="15"/>
  <c r="P33" i="19" s="1"/>
  <c r="CP45" i="15"/>
  <c r="EF44" i="15"/>
  <c r="DH44" i="15"/>
  <c r="P32" i="19" s="1"/>
  <c r="CP44" i="15"/>
  <c r="EF43" i="15"/>
  <c r="DH43" i="15"/>
  <c r="P31" i="19" s="1"/>
  <c r="CP43" i="15"/>
  <c r="EG42" i="15"/>
  <c r="EF42" i="15"/>
  <c r="DH42" i="15"/>
  <c r="P30" i="19" s="1"/>
  <c r="CP42" i="15"/>
  <c r="EG41" i="15"/>
  <c r="EF41" i="15"/>
  <c r="DH41" i="15"/>
  <c r="P29" i="19" s="1"/>
  <c r="CP41" i="15"/>
  <c r="EG40" i="15"/>
  <c r="EF40" i="15"/>
  <c r="DH40" i="15"/>
  <c r="P28" i="19" s="1"/>
  <c r="CP40" i="15"/>
  <c r="EG38" i="15"/>
  <c r="EF38" i="15"/>
  <c r="DH38" i="15"/>
  <c r="P26" i="19" s="1"/>
  <c r="CP38" i="15"/>
  <c r="EG37" i="15"/>
  <c r="EF37" i="15"/>
  <c r="DH37" i="15"/>
  <c r="P25" i="19" s="1"/>
  <c r="CP37" i="15"/>
  <c r="EG36" i="15"/>
  <c r="EF36" i="15"/>
  <c r="DH36" i="15"/>
  <c r="P24" i="19" s="1"/>
  <c r="CP36" i="15"/>
  <c r="EG35" i="15"/>
  <c r="EF35" i="15"/>
  <c r="DH35" i="15"/>
  <c r="P23" i="19" s="1"/>
  <c r="CP35" i="15"/>
  <c r="EG34" i="15"/>
  <c r="EF34" i="15"/>
  <c r="DH34" i="15"/>
  <c r="P22" i="19" s="1"/>
  <c r="CP34" i="15"/>
  <c r="EG33" i="15"/>
  <c r="EF33" i="15"/>
  <c r="DH33" i="15"/>
  <c r="P21" i="19" s="1"/>
  <c r="CP33" i="15"/>
  <c r="EG32" i="15"/>
  <c r="EF32" i="15"/>
  <c r="DH32" i="15"/>
  <c r="P20" i="19" s="1"/>
  <c r="CP32" i="15"/>
  <c r="EG31" i="15"/>
  <c r="EF31" i="15"/>
  <c r="DH31" i="15"/>
  <c r="P19" i="19" s="1"/>
  <c r="CP31" i="15"/>
  <c r="EG30" i="15"/>
  <c r="EF30" i="15"/>
  <c r="DH30" i="15"/>
  <c r="P18" i="19" s="1"/>
  <c r="CP30" i="15"/>
  <c r="EG29" i="15"/>
  <c r="EF29" i="15"/>
  <c r="DH29" i="15"/>
  <c r="P17" i="19" s="1"/>
  <c r="CP29" i="15"/>
  <c r="EG28" i="15"/>
  <c r="EF28" i="15"/>
  <c r="DH28" i="15"/>
  <c r="P16" i="19" s="1"/>
  <c r="CP28" i="15"/>
  <c r="EG27" i="15"/>
  <c r="EF27" i="15"/>
  <c r="DH27" i="15"/>
  <c r="P15" i="19" s="1"/>
  <c r="CP27" i="15"/>
  <c r="EG23" i="15"/>
  <c r="EF23" i="15"/>
  <c r="DH23" i="15"/>
  <c r="P11" i="19" s="1"/>
  <c r="CP23" i="15"/>
  <c r="EG22" i="15"/>
  <c r="EF22" i="15"/>
  <c r="DH22" i="15"/>
  <c r="P10" i="19" s="1"/>
  <c r="CP22" i="15"/>
  <c r="EG21" i="15"/>
  <c r="EF21" i="15"/>
  <c r="DH21" i="15"/>
  <c r="P9" i="19" s="1"/>
  <c r="CP21" i="15"/>
  <c r="EG20" i="15"/>
  <c r="EF20" i="15"/>
  <c r="DH20" i="15"/>
  <c r="P8" i="19" s="1"/>
  <c r="CP20" i="15"/>
  <c r="EG19" i="15"/>
  <c r="EF19" i="15"/>
  <c r="DH19" i="15"/>
  <c r="P7" i="19" s="1"/>
  <c r="CP19" i="15"/>
  <c r="EG18" i="15"/>
  <c r="EF18" i="15"/>
  <c r="DH18" i="15"/>
  <c r="P6" i="19" s="1"/>
  <c r="CP18" i="15"/>
  <c r="EG17" i="15"/>
  <c r="EF17" i="15"/>
  <c r="DH17" i="15"/>
  <c r="CP17" i="15"/>
  <c r="BH17" i="15"/>
  <c r="CP81" i="15"/>
  <c r="AK146" i="19" l="1"/>
  <c r="AF146" i="19"/>
  <c r="O60" i="19"/>
  <c r="AK60" i="19" s="1"/>
  <c r="AF71" i="19"/>
  <c r="DJ23" i="15"/>
  <c r="DI17" i="15"/>
  <c r="DJ30" i="15"/>
  <c r="DJ162" i="15"/>
  <c r="DI52" i="15"/>
  <c r="DJ60" i="15"/>
  <c r="DJ171" i="15"/>
  <c r="F12" i="15"/>
  <c r="DI140" i="15"/>
  <c r="DI76" i="15"/>
  <c r="DI22" i="15"/>
  <c r="DJ29" i="15"/>
  <c r="DJ99" i="15"/>
  <c r="DJ103" i="15"/>
  <c r="DI63" i="15"/>
  <c r="DI82" i="15"/>
  <c r="DJ69" i="15"/>
  <c r="DI73" i="15"/>
  <c r="DJ17" i="15"/>
  <c r="DJ24" i="15"/>
  <c r="DI25" i="15"/>
  <c r="DJ47" i="15"/>
  <c r="DI67" i="15"/>
  <c r="DJ157" i="15"/>
  <c r="DJ49" i="15"/>
  <c r="DJ48" i="15"/>
  <c r="DI41" i="15"/>
  <c r="DJ149" i="15"/>
  <c r="F10" i="15"/>
  <c r="DJ153" i="15"/>
  <c r="DJ97" i="15"/>
  <c r="DJ68" i="15"/>
  <c r="DJ121" i="15"/>
  <c r="DI143" i="15"/>
  <c r="DJ105" i="15"/>
  <c r="DI88" i="15"/>
  <c r="DJ75" i="15"/>
  <c r="DI80" i="15"/>
  <c r="DJ26" i="15"/>
  <c r="DJ21" i="15"/>
  <c r="DJ164" i="15"/>
  <c r="DJ112" i="15"/>
  <c r="X17" i="15"/>
  <c r="DI71" i="15"/>
  <c r="DJ19" i="15"/>
  <c r="DJ71" i="15"/>
  <c r="DI60" i="15"/>
  <c r="DI120" i="15"/>
  <c r="DJ74" i="15"/>
  <c r="DJ95" i="15"/>
  <c r="DI93" i="15"/>
  <c r="DI69" i="15"/>
  <c r="DJ118" i="15"/>
  <c r="DI133" i="15"/>
  <c r="DJ159" i="15"/>
  <c r="DJ79" i="15"/>
  <c r="DJ169" i="15"/>
  <c r="DJ91" i="15"/>
  <c r="DJ155" i="15"/>
  <c r="DI92" i="15"/>
  <c r="DI117" i="15"/>
  <c r="DI20" i="15"/>
  <c r="DI137" i="15"/>
  <c r="DI161" i="15"/>
  <c r="DI169" i="15"/>
  <c r="DJ35" i="15"/>
  <c r="DJ20" i="15"/>
  <c r="DI72" i="15"/>
  <c r="DJ86" i="15"/>
  <c r="DJ138" i="15"/>
  <c r="DI138" i="15"/>
  <c r="DI43" i="15"/>
  <c r="DJ45" i="15"/>
  <c r="DJ73" i="15"/>
  <c r="DJ85" i="15"/>
  <c r="DI77" i="15"/>
  <c r="DJ101" i="15"/>
  <c r="DJ63" i="15"/>
  <c r="DJ43" i="15"/>
  <c r="DI79" i="15"/>
  <c r="DJ92" i="15"/>
  <c r="DI116" i="15"/>
  <c r="DJ131" i="15"/>
  <c r="DI90" i="15"/>
  <c r="DJ143" i="15"/>
  <c r="DJ81" i="15"/>
  <c r="DJ27" i="15"/>
  <c r="DJ141" i="15"/>
  <c r="DJ90" i="15"/>
  <c r="DJ106" i="15"/>
  <c r="DI106" i="15"/>
  <c r="DJ96" i="15"/>
  <c r="DJ123" i="15"/>
  <c r="DI123" i="15"/>
  <c r="DJ67" i="15"/>
  <c r="DI130" i="15"/>
  <c r="DI66" i="15"/>
  <c r="DJ53" i="15"/>
  <c r="DI101" i="15"/>
  <c r="DI141" i="15"/>
  <c r="DJ56" i="15"/>
  <c r="DI65" i="15"/>
  <c r="DI167" i="15"/>
  <c r="DI153" i="15"/>
  <c r="DJ65" i="15"/>
  <c r="DJ128" i="15"/>
  <c r="DJ62" i="15"/>
  <c r="DJ88" i="15"/>
  <c r="DJ109" i="15"/>
  <c r="DI103" i="15"/>
  <c r="DJ146" i="15"/>
  <c r="DI146" i="15"/>
  <c r="DI21" i="15"/>
  <c r="DI109" i="15"/>
  <c r="DI86" i="15"/>
  <c r="DI168" i="15"/>
  <c r="DJ64" i="15"/>
  <c r="DJ93" i="15"/>
  <c r="DI81" i="15"/>
  <c r="P5" i="19"/>
  <c r="DJ31" i="15"/>
  <c r="DI85" i="15"/>
  <c r="DI87" i="15"/>
  <c r="DI91" i="15"/>
  <c r="DI157" i="15"/>
  <c r="DJ166" i="15"/>
  <c r="DJ82" i="15"/>
  <c r="DJ145" i="15"/>
  <c r="DJ42" i="15"/>
  <c r="DI127" i="15"/>
  <c r="DJ87" i="15"/>
  <c r="DJ137" i="15"/>
  <c r="DJ70" i="15"/>
  <c r="DJ78" i="15"/>
  <c r="DI107" i="15"/>
  <c r="DI83" i="15"/>
  <c r="DJ50" i="15"/>
  <c r="DI55" i="15"/>
  <c r="DJ161" i="15"/>
  <c r="DI78" i="15"/>
  <c r="DJ55" i="15"/>
  <c r="DJ66" i="15"/>
  <c r="DJ136" i="15"/>
  <c r="DJ41" i="15"/>
  <c r="DI173" i="15"/>
  <c r="DJ139" i="15"/>
  <c r="DI132" i="15"/>
  <c r="DI19" i="15"/>
  <c r="DJ83" i="15"/>
  <c r="DI110" i="15"/>
  <c r="DJ110" i="15"/>
  <c r="DI36" i="15"/>
  <c r="DJ36" i="15"/>
  <c r="DI162" i="15"/>
  <c r="DI118" i="15"/>
  <c r="DJ163" i="15"/>
  <c r="DI62" i="15"/>
  <c r="DI45" i="15"/>
  <c r="DJ127" i="15"/>
  <c r="DI32" i="15"/>
  <c r="DI37" i="15"/>
  <c r="DI59" i="15"/>
  <c r="DI163" i="15"/>
  <c r="DJ167" i="15"/>
  <c r="DJ94" i="15"/>
  <c r="DJ59" i="15"/>
  <c r="DJ22" i="15"/>
  <c r="DJ33" i="15"/>
  <c r="DI95" i="15"/>
  <c r="DI113" i="15"/>
  <c r="DJ173" i="15"/>
  <c r="DI26" i="15"/>
  <c r="DI155" i="15"/>
  <c r="DI48" i="15"/>
  <c r="DJ117" i="15"/>
  <c r="DJ32" i="15"/>
  <c r="DJ144" i="15"/>
  <c r="DJ170" i="15"/>
  <c r="DI47" i="15"/>
  <c r="DJ72" i="15"/>
  <c r="DI99" i="15"/>
  <c r="DI144" i="15"/>
  <c r="DI57" i="15"/>
  <c r="DJ152" i="15"/>
  <c r="DI128" i="15"/>
  <c r="DJ133" i="15"/>
  <c r="DI27" i="15"/>
  <c r="DJ77" i="15"/>
  <c r="DJ122" i="15"/>
  <c r="DJ148" i="15"/>
  <c r="DI30" i="15"/>
  <c r="DJ44" i="15"/>
  <c r="DJ89" i="15"/>
  <c r="DI154" i="15"/>
  <c r="DI53" i="15"/>
  <c r="DI159" i="15"/>
  <c r="DI115" i="15"/>
  <c r="DJ134" i="15"/>
  <c r="DJ147" i="15"/>
  <c r="DI134" i="15"/>
  <c r="DI147" i="15"/>
  <c r="DI121" i="15"/>
  <c r="DJ107" i="15"/>
  <c r="DI145" i="15"/>
  <c r="DI89" i="15"/>
  <c r="DI139" i="15"/>
  <c r="DJ116" i="15"/>
  <c r="DJ37" i="15"/>
  <c r="DI49" i="15"/>
  <c r="DI150" i="15"/>
  <c r="DJ76" i="15"/>
  <c r="DI129" i="15"/>
  <c r="DJ154" i="15"/>
  <c r="DJ28" i="15"/>
  <c r="DI35" i="15"/>
  <c r="DI46" i="15"/>
  <c r="DI54" i="15"/>
  <c r="DI108" i="15"/>
  <c r="DJ120" i="15"/>
  <c r="DI149" i="15"/>
  <c r="I9" i="15"/>
  <c r="DI50" i="15"/>
  <c r="DI131" i="15"/>
  <c r="DJ125" i="15"/>
  <c r="C6" i="22"/>
  <c r="DJ61" i="15"/>
  <c r="DI33" i="15"/>
  <c r="DI34" i="15"/>
  <c r="DI114" i="15"/>
  <c r="DI56" i="15"/>
  <c r="DJ129" i="15"/>
  <c r="DJ142" i="15"/>
  <c r="DI70" i="15"/>
  <c r="DI172" i="15"/>
  <c r="DJ54" i="15"/>
  <c r="DI102" i="15"/>
  <c r="DI64" i="15"/>
  <c r="DJ40" i="15"/>
  <c r="DI165" i="15"/>
  <c r="DI28" i="15"/>
  <c r="DI104" i="15"/>
  <c r="DI156" i="15"/>
  <c r="DI136" i="15"/>
  <c r="DI58" i="15"/>
  <c r="DI171" i="15"/>
  <c r="DI96" i="15"/>
  <c r="DJ52" i="15"/>
  <c r="DI31" i="15"/>
  <c r="DI142" i="15"/>
  <c r="DI124" i="15"/>
  <c r="DJ58" i="15"/>
  <c r="DI44" i="15"/>
  <c r="DI170" i="15"/>
  <c r="E4" i="17"/>
  <c r="DI135" i="15"/>
  <c r="DJ172" i="15"/>
  <c r="DI38" i="15"/>
  <c r="DJ38" i="15"/>
  <c r="DJ115" i="15"/>
  <c r="DI97" i="15"/>
  <c r="DJ80" i="15"/>
  <c r="DJ140" i="15"/>
  <c r="DI98" i="15"/>
  <c r="DI40" i="15"/>
  <c r="DI112" i="15"/>
  <c r="DJ150" i="15"/>
  <c r="DI122" i="15"/>
  <c r="DI111" i="15"/>
  <c r="DJ132" i="15"/>
  <c r="DJ51" i="15"/>
  <c r="DJ57" i="15"/>
  <c r="DI42" i="15"/>
  <c r="DI51" i="15"/>
  <c r="DJ34" i="15"/>
  <c r="DJ111" i="15"/>
  <c r="DI126" i="15"/>
  <c r="DI148" i="15"/>
  <c r="DJ151" i="15"/>
  <c r="DJ156" i="15"/>
  <c r="DI18" i="15"/>
  <c r="DJ114" i="15"/>
  <c r="DI125" i="15"/>
  <c r="DI152" i="15"/>
  <c r="DJ46" i="15"/>
  <c r="DJ168" i="15"/>
  <c r="DI74" i="15"/>
  <c r="DJ135" i="15"/>
  <c r="DI100" i="15"/>
  <c r="DJ100" i="15"/>
  <c r="DJ130" i="15"/>
  <c r="DI160" i="15"/>
  <c r="DJ160" i="15"/>
  <c r="DJ158" i="15"/>
  <c r="DJ126" i="15"/>
  <c r="DI105" i="15"/>
  <c r="DI166" i="15"/>
  <c r="DI68" i="15"/>
  <c r="DJ119" i="15"/>
  <c r="DI23" i="15"/>
  <c r="DJ124" i="15"/>
  <c r="DJ18" i="15"/>
  <c r="DJ113" i="15"/>
  <c r="DI39" i="15"/>
  <c r="DJ39" i="15"/>
  <c r="DJ108" i="15"/>
  <c r="DI151" i="15"/>
  <c r="DJ104" i="15"/>
  <c r="DI158" i="15"/>
  <c r="DI94" i="15"/>
  <c r="DJ102" i="15"/>
  <c r="DJ165" i="15"/>
  <c r="DI164" i="15"/>
  <c r="DI119" i="15"/>
  <c r="DJ98" i="15"/>
  <c r="DI29" i="15"/>
  <c r="DJ25" i="15"/>
  <c r="DI75" i="15"/>
  <c r="DJ84" i="15"/>
  <c r="DI84" i="15"/>
  <c r="DI24" i="15"/>
  <c r="DI61" i="15"/>
  <c r="I6" i="15" l="1"/>
  <c r="G6" i="22"/>
  <c r="I6" i="22"/>
  <c r="J6" i="22" s="1"/>
  <c r="D3" i="22"/>
  <c r="F6" i="22"/>
  <c r="D4" i="22"/>
  <c r="D6" i="22"/>
  <c r="E6" i="22"/>
  <c r="H6" i="22" s="1"/>
</calcChain>
</file>

<file path=xl/comments1.xml><?xml version="1.0" encoding="utf-8"?>
<comments xmlns="http://schemas.openxmlformats.org/spreadsheetml/2006/main">
  <authors>
    <author>AS11. LILIANA CONSTANZA ZAPATA SACRISTAN</author>
    <author>tc={0AAED2FE-4BF2-4D4F-9B7C-4444BA3AE06B}</author>
  </authors>
  <commentList>
    <comment ref="DS57" authorId="0" shapeId="0">
      <text>
        <r>
          <rPr>
            <b/>
            <sz val="9"/>
            <color indexed="81"/>
            <rFont val="Tahoma"/>
            <family val="2"/>
          </rPr>
          <t>LILI JUAN PABLO ME DIJO QUE TOCABA CALCULAR EL PROMEDIO DE LA EJECUCION X LO TANTO SE TOMO EL % DE CDA TAREA Y SE SACO EL PROMEDIO.</t>
        </r>
      </text>
    </comment>
    <comment ref="DS75" authorId="0" shapeId="0">
      <text>
        <r>
          <rPr>
            <b/>
            <sz val="9"/>
            <color indexed="81"/>
            <rFont val="Tahoma"/>
            <family val="2"/>
          </rPr>
          <t>LILI LLEGARON DOS INFORMES DE SUPERVISION DEL MISMO MES UNO COMISIONISTA Y OTRO DEL RACHO? INGRESE SOLO UNO</t>
        </r>
      </text>
    </comment>
    <comment ref="B78" authorId="0" shapeId="0">
      <text>
        <r>
          <rPr>
            <b/>
            <sz val="9"/>
            <color indexed="81"/>
            <rFont val="Tahoma"/>
            <family val="2"/>
          </rPr>
          <t>NO SE VE EL CPA Y CDP AJUSTADOS DEL PROCESO</t>
        </r>
      </text>
    </comment>
    <comment ref="AY145" authorId="1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dolares</t>
        </r>
      </text>
    </comment>
  </commentList>
</comments>
</file>

<file path=xl/comments2.xml><?xml version="1.0" encoding="utf-8"?>
<comments xmlns="http://schemas.openxmlformats.org/spreadsheetml/2006/main">
  <authors>
    <author>LZAPATA</author>
  </authors>
  <commentList>
    <comment ref="D36" authorId="0" shapeId="0">
      <text>
        <r>
          <rPr>
            <b/>
            <sz val="9"/>
            <color indexed="81"/>
            <rFont val="Tahoma"/>
            <family val="2"/>
          </rPr>
          <t>FECHA ASIGNACION</t>
        </r>
      </text>
    </comment>
  </commentList>
</comments>
</file>

<file path=xl/sharedStrings.xml><?xml version="1.0" encoding="utf-8"?>
<sst xmlns="http://schemas.openxmlformats.org/spreadsheetml/2006/main" count="1025" uniqueCount="623">
  <si>
    <t>UNIDAD/ DEPENDENCIA</t>
  </si>
  <si>
    <t>DICOP</t>
  </si>
  <si>
    <t>ESTADO</t>
  </si>
  <si>
    <t>En ejecución</t>
  </si>
  <si>
    <t>FECHA INICIO REPORTE</t>
  </si>
  <si>
    <t>NÚMERO</t>
  </si>
  <si>
    <t>FECHA FIN REPORTE</t>
  </si>
  <si>
    <t>VALOR PROCESOS PROYECTADOS VIGENCIA</t>
  </si>
  <si>
    <t>SEGUIMIENTO</t>
  </si>
  <si>
    <t># Procesos Planeados adjudicar</t>
  </si>
  <si>
    <t># Procesos Adjudicados</t>
  </si>
  <si>
    <t>% de Ejecución procesos adjudicados</t>
  </si>
  <si>
    <t># Procesos Planeados iniciar</t>
  </si>
  <si>
    <t># Procesos iniciados</t>
  </si>
  <si>
    <t>% de procesos iniciados</t>
  </si>
  <si>
    <t>NÚMERO PLANEADO DE PROCESOS A CORTE DEL REPORTE</t>
  </si>
  <si>
    <t>NÚMERO DE PROCESOS CON PPTO  VIGENCIAS FUTURAS</t>
  </si>
  <si>
    <t>NÚMERO DE PROCESOS CON APOYOS</t>
  </si>
  <si>
    <t>PLAN DE CONTRATACIÓN</t>
  </si>
  <si>
    <t>CONTROL CONTRATOS,  CONTRALORIA Y SIGEP</t>
  </si>
  <si>
    <t>SIGEP</t>
  </si>
  <si>
    <t>SIRECI</t>
  </si>
  <si>
    <t>IDENTIFICACIÓN DEL CONTRATO</t>
  </si>
  <si>
    <t>CPA VIGENCIA (VALOR PROYECTADO VIGENCIA)</t>
  </si>
  <si>
    <t>CPA APOYOS</t>
  </si>
  <si>
    <t>CPA VIGENCIAS FUTURAS (VALOR PROYECTADO VIGENCIAS FUTURAS)</t>
  </si>
  <si>
    <t>CDP VIGENCIA ACTUAL</t>
  </si>
  <si>
    <t>RECURSOS VIGENCIAS FUTURAS</t>
  </si>
  <si>
    <t>INFORMACIÓN DEL PROCESO</t>
  </si>
  <si>
    <t>INFORMACION CONTRATO</t>
  </si>
  <si>
    <t>LUGAR DE EJECUCIÓN</t>
  </si>
  <si>
    <t>CRP VIGENCIA ACTUAL</t>
  </si>
  <si>
    <t>COMPROMISO VIGENCIAS FUTURAS</t>
  </si>
  <si>
    <t>MODIFICATORIOS / OTRO SI</t>
  </si>
  <si>
    <t>PÓLIZAS</t>
  </si>
  <si>
    <t>CUMPLIMIENTO</t>
  </si>
  <si>
    <t>CALIDAD</t>
  </si>
  <si>
    <t>SALARIOS Y PRESTACIONES SOCIALES</t>
  </si>
  <si>
    <t>RESPONSABILIDAD CIVIL</t>
  </si>
  <si>
    <t>BUEN MANEJO ANTICIPO</t>
  </si>
  <si>
    <t xml:space="preserve">CALIDAD Y CORRECTO FUNCIONAMIENTO           </t>
  </si>
  <si>
    <t xml:space="preserve">      CALIDAD Y ESTABILIDAD OBRA</t>
  </si>
  <si>
    <t>OTROS</t>
  </si>
  <si>
    <t>PROGRAMACIÓN DE PAGOS(EL VALOR DEL PAGO ANTICIPADO O ANTICIPO ES INFORMATIVO, DEBE INCLUIRSE TAMBIEN EN EL MES PREVISTO PARA SU PAGO)</t>
  </si>
  <si>
    <t>SUPERVISOR</t>
  </si>
  <si>
    <t>INCUMPLIMIENTOS Y MULTAS</t>
  </si>
  <si>
    <t>No. Contrato</t>
  </si>
  <si>
    <t>No DEL CONTRATO EN EL SECOP</t>
  </si>
  <si>
    <t>No</t>
  </si>
  <si>
    <t>FECHA 
(AAAA-MM-DD)</t>
  </si>
  <si>
    <t>RUBRO
(SE DEBE REPORTARTAR EN SIGEP SERVICIOS PERSONAS NATURALES)</t>
  </si>
  <si>
    <t>VALOR</t>
  </si>
  <si>
    <t>No2</t>
  </si>
  <si>
    <t>FECHA 
(AAAA-MM-DD)3</t>
  </si>
  <si>
    <t>RUBRO
(SE DEBE REPORTARTAR EN SIGEP SERVICIOS PERSONAS NATURALES)2</t>
  </si>
  <si>
    <t>VALOR TOTAL DEL APOYO</t>
  </si>
  <si>
    <t>No.</t>
  </si>
  <si>
    <t>FECHA      
(AAAA-MM-DD)</t>
  </si>
  <si>
    <t xml:space="preserve">RUBRO </t>
  </si>
  <si>
    <t xml:space="preserve">VALOR </t>
  </si>
  <si>
    <t xml:space="preserve">No. </t>
  </si>
  <si>
    <t>FECHA
(AAAA-MM-DD)</t>
  </si>
  <si>
    <t xml:space="preserve">RUBRO  </t>
  </si>
  <si>
    <t xml:space="preserve">VALOR  </t>
  </si>
  <si>
    <t>No.   OFICIO</t>
  </si>
  <si>
    <t>FECHA_
(AAAA-MM-DD)</t>
  </si>
  <si>
    <t xml:space="preserve">RUBRO   </t>
  </si>
  <si>
    <t xml:space="preserve">VALOR   </t>
  </si>
  <si>
    <t>TOTAL RECURSOS</t>
  </si>
  <si>
    <t>NOMBRE DEL CONVENIO</t>
  </si>
  <si>
    <t>OBJETO DEL PROCESO</t>
  </si>
  <si>
    <t xml:space="preserve">CUANTÍA PROCESO </t>
  </si>
  <si>
    <t xml:space="preserve">MODALIDAD DE SELECCIÓN </t>
  </si>
  <si>
    <t>CAUSAL DE MODALIDAD</t>
  </si>
  <si>
    <t>TIPO MODALIDAD</t>
  </si>
  <si>
    <t>FECHA PROYECTADA INICIO DEL PROCESO</t>
  </si>
  <si>
    <t>FECHA PROYECTADA ADJUDICACIÓN</t>
  </si>
  <si>
    <t>FECHA REAL DE INICIO DEL PROCESO
(AAAA-MM-DD)</t>
  </si>
  <si>
    <t>FECHA REAL ADJUDICACIÓN
(AAAA-MM-DD)</t>
  </si>
  <si>
    <t>FECHA DECLARATORIA DE DESIERTO</t>
  </si>
  <si>
    <t>CAUSAL DE DECLARACIÓN DESIERTO</t>
  </si>
  <si>
    <t>ANALISTA RESPONSABLE DEL PROCESO</t>
  </si>
  <si>
    <t>GRUPO O SUBDIRECCION QUE LIDERA EL PROCESO</t>
  </si>
  <si>
    <t>NOMBRE DEL ORDENADOR DEL GASTO</t>
  </si>
  <si>
    <t>FECHA FIRMA
(AAAA-MM-DD)</t>
  </si>
  <si>
    <t>RAZÓN SOCIAL CONTRATISTA</t>
  </si>
  <si>
    <t>NIT</t>
  </si>
  <si>
    <t>¿EL CONTRATISTA TIENE RUP? (Consultar en página RUES)</t>
  </si>
  <si>
    <t>REPRESENTANTE LEGAL O PROPIETARIO</t>
  </si>
  <si>
    <t>CÉDULA DE CUIDADANIA REPRESENTANTE LEGAL</t>
  </si>
  <si>
    <t>DIRECCIÓN</t>
  </si>
  <si>
    <t>TELÉFONO</t>
  </si>
  <si>
    <t>FAX</t>
  </si>
  <si>
    <t>CORREO ELECTRÓNICO</t>
  </si>
  <si>
    <t>VALOR
INICIAL DEL CONTRATO</t>
  </si>
  <si>
    <t>VALOR ADICION AL CONTRATO</t>
  </si>
  <si>
    <t>VALOR REDUCCIÓN DEL CONTRATO</t>
  </si>
  <si>
    <t>VALOR TOTAL CONTRATO</t>
  </si>
  <si>
    <t>FECHA ACTA DE INICIO</t>
  </si>
  <si>
    <t>PLAZO EJECUCIÓN DEL CONTRATO
(AAAA-MM-DD)</t>
  </si>
  <si>
    <t>PLAZO EJECUCIÓN EN DIAS</t>
  </si>
  <si>
    <t>PLAZO REALIZACIÓN DEL ACTA DE LIQUIDACIÓN Ó CONSTANCIA DE NO LIQUIDACIÓN
(AAAA-MM-DD)</t>
  </si>
  <si>
    <t>DEPARTAMENTO</t>
  </si>
  <si>
    <t>CIUDAD/
MUNICIPIO</t>
  </si>
  <si>
    <t xml:space="preserve">No.  </t>
  </si>
  <si>
    <t>FECHA</t>
  </si>
  <si>
    <t xml:space="preserve">VALOR    </t>
  </si>
  <si>
    <t xml:space="preserve">No.     </t>
  </si>
  <si>
    <t xml:space="preserve">FECHA </t>
  </si>
  <si>
    <t xml:space="preserve">VALOR     </t>
  </si>
  <si>
    <t>No. MODIFICATORIO</t>
  </si>
  <si>
    <t>DESCRIPCIÓN DE LA MODIFICACIÓN</t>
  </si>
  <si>
    <t>CAUSA RAÍZ MODIFICATORIO</t>
  </si>
  <si>
    <t>FECHA DE LA FIRMA DEL MODIFICATORIO 
(AAAA-MM-DD)</t>
  </si>
  <si>
    <t>FECHA PRORROGA EJECUCIÓN
  (AAAA-MM-DD)</t>
  </si>
  <si>
    <t>PLAZO EJECUCIÓN EN DÍAS (INCLUIDA LA PRORROGA)</t>
  </si>
  <si>
    <t>FECHA APROBACIÓN
(AAAA-MM-DD)</t>
  </si>
  <si>
    <t>No. PÓLIZA</t>
  </si>
  <si>
    <t>FECHA EXPEDICIÓN (AAAA-MM-DD)</t>
  </si>
  <si>
    <t>NOMBRE ASEGURADORA</t>
  </si>
  <si>
    <t>VALOR_</t>
  </si>
  <si>
    <t>FECHA VIGENCIA  (AAAA-MM-DD)</t>
  </si>
  <si>
    <t>VALOR17</t>
  </si>
  <si>
    <t>FECHA VIGENCIA (AAAA-MM-DD)</t>
  </si>
  <si>
    <t>VALOR19</t>
  </si>
  <si>
    <t>FECHA_VIGENCIA  (AAAA-MM-DD)</t>
  </si>
  <si>
    <t>VALOR.</t>
  </si>
  <si>
    <t>FECHA VIGENCIA_(AAAA-MM-DD)3</t>
  </si>
  <si>
    <t>_VALOR</t>
  </si>
  <si>
    <t>_FECHA VIGENCIA  (AAAA-MM-DD)</t>
  </si>
  <si>
    <t>VALOR..</t>
  </si>
  <si>
    <t>FECHA VIGENCIA  (AAAA-MM-DD).</t>
  </si>
  <si>
    <t>VALOR…</t>
  </si>
  <si>
    <t>FECHA VIGENCIA  (AAAA-MM-DD)..</t>
  </si>
  <si>
    <t>DESCRIPCIÓN</t>
  </si>
  <si>
    <t>VALOR….</t>
  </si>
  <si>
    <t>FECHA VIGENCIA  (AAAA-MM-DD)'</t>
  </si>
  <si>
    <t>No. GARANTIAS</t>
  </si>
  <si>
    <t>VALOR PAGO ANTICIPADO</t>
  </si>
  <si>
    <t>VALOR ANTICIPO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</si>
  <si>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</si>
  <si>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</si>
  <si>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</si>
  <si>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</si>
  <si>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</si>
  <si>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</si>
  <si>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</si>
  <si>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</si>
  <si>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</si>
  <si>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</si>
  <si>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</si>
  <si>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</si>
  <si>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CXP</t>
  </si>
  <si>
    <t>VIGENCIAS FUTURAS</t>
  </si>
  <si>
    <t>RESERVA PRESUPUESTAL</t>
  </si>
  <si>
    <t>TOTAL PAGOS REALIZADOS AÑO</t>
  </si>
  <si>
    <t>DIFERENCIA RECURSOS VS. PROG. PAGOS REALIZADOS</t>
  </si>
  <si>
    <t>PORCENTAJE PAGADO VIENCIA</t>
  </si>
  <si>
    <t>NOMBRE</t>
  </si>
  <si>
    <t>No. IDENTIFICACIÓN SUPERVISOR</t>
  </si>
  <si>
    <t>DEPENDENCIA</t>
  </si>
  <si>
    <t>ENERO</t>
  </si>
  <si>
    <t>FEBRERO</t>
  </si>
  <si>
    <t>MARZO</t>
  </si>
  <si>
    <t>ABRIL</t>
  </si>
  <si>
    <t>MAYO</t>
  </si>
  <si>
    <t>JUNIO</t>
  </si>
  <si>
    <t xml:space="preserve">JULIO </t>
  </si>
  <si>
    <t>AGOSTO</t>
  </si>
  <si>
    <t>SEPTIEMBRE</t>
  </si>
  <si>
    <t>OCTUBRE</t>
  </si>
  <si>
    <t>NOVIEMBRE</t>
  </si>
  <si>
    <t>DICIEMBRE</t>
  </si>
  <si>
    <t>INCUMPLIMIENTOS (SI/NO)</t>
  </si>
  <si>
    <t>DESCRIPCIÓN DEL INCUMPLIMIENTO</t>
  </si>
  <si>
    <t>CAUSA RAÍZ DEL INCUMPLIMIENTO</t>
  </si>
  <si>
    <t>FECHA REPORTE SIGEP</t>
  </si>
  <si>
    <t>TRIMESTRE REPORTADO SIRECI</t>
  </si>
  <si>
    <t xml:space="preserve">FECHA DE LIQUIDACION  </t>
  </si>
  <si>
    <t>FECHA CONSTANCIA DE CIERRE PROCESO DE CONTRATACIÓN</t>
  </si>
  <si>
    <t>UNIDAD</t>
  </si>
  <si>
    <t xml:space="preserve">Mayor Cuantia </t>
  </si>
  <si>
    <t>SELECCIÓN ABREVIADA</t>
  </si>
  <si>
    <t>Subasta Inversa</t>
  </si>
  <si>
    <t>Suministro</t>
  </si>
  <si>
    <t>DILOA</t>
  </si>
  <si>
    <t>NACIONAL</t>
  </si>
  <si>
    <t>LICITACION</t>
  </si>
  <si>
    <t xml:space="preserve">Mantenimiento </t>
  </si>
  <si>
    <t>CUNDINAMARCA</t>
  </si>
  <si>
    <t xml:space="preserve">Minima Cuantia </t>
  </si>
  <si>
    <t>MINIMA CUANTIA</t>
  </si>
  <si>
    <t>DIFRA</t>
  </si>
  <si>
    <t xml:space="preserve">Prestacion de Servicios </t>
  </si>
  <si>
    <t>Compraventa</t>
  </si>
  <si>
    <t>Desierto</t>
  </si>
  <si>
    <t>No se presentaron oferentes</t>
  </si>
  <si>
    <t>DILOS</t>
  </si>
  <si>
    <t>No se Inicio</t>
  </si>
  <si>
    <t xml:space="preserve">Menor cuantia </t>
  </si>
  <si>
    <t>CONTRATACION DIRECTA</t>
  </si>
  <si>
    <t>Menor Cuantia</t>
  </si>
  <si>
    <t>CAMAN</t>
  </si>
  <si>
    <t>Proveedor Exclusivo</t>
  </si>
  <si>
    <t>Obra Publica</t>
  </si>
  <si>
    <t>VICHADA</t>
  </si>
  <si>
    <t>CONCURSO DE MERITOS</t>
  </si>
  <si>
    <t>Consultoria</t>
  </si>
  <si>
    <t>AMPLIACIÓN DEL PLAZO DE EJECUCIÓN</t>
  </si>
  <si>
    <t>GOCOP</t>
  </si>
  <si>
    <t>COFAC</t>
  </si>
  <si>
    <t>DIRES</t>
  </si>
  <si>
    <t>ACUERDO MARCO DE PRECIOS</t>
  </si>
  <si>
    <t>Tienda virtual</t>
  </si>
  <si>
    <t>900361753-0</t>
  </si>
  <si>
    <t>META</t>
  </si>
  <si>
    <t>VARIAS</t>
  </si>
  <si>
    <t>TOLIMA</t>
  </si>
  <si>
    <t>Publicado</t>
  </si>
  <si>
    <t>Interadministrativo</t>
  </si>
  <si>
    <t>BOLSA DE PRODUCTOS</t>
  </si>
  <si>
    <t>Correcion</t>
  </si>
  <si>
    <t>GIMFA</t>
  </si>
  <si>
    <t>TIENDA VIRTUAL</t>
  </si>
  <si>
    <t>No. Proceso</t>
  </si>
  <si>
    <t>Número de constancia de publicación (dado por el SECOP)</t>
  </si>
  <si>
    <t xml:space="preserve">FECHA DE PUBLICACIÓN APROBACIÓN DE POLIZAS </t>
  </si>
  <si>
    <t xml:space="preserve">FECHA DE PUBLICACIÓN INFORMES DE SUPERVISIÓN </t>
  </si>
  <si>
    <t xml:space="preserve">FECHA DE PUBLICACIÓN ACTAS </t>
  </si>
  <si>
    <t xml:space="preserve">FECHA DE PUBLICACIÓN MODIFICATORIOS </t>
  </si>
  <si>
    <t xml:space="preserve">FECHA DE PUBLICACIÓN PAGOS </t>
  </si>
  <si>
    <t>CAMARA DE COMERCIO (se deben reportar a la Cámara de Comercio los proponentes que tengan RUP, sin importar la modalidad de contratación)</t>
  </si>
  <si>
    <t>DATOS CIRCULAR EXTERNA No.002  DEL 31 DE ENERO DE 2014 SUPERINTENDENCIA INDUSTRIA Y COMERCIO PARA CÁMARAS DE COMERCIO</t>
  </si>
  <si>
    <t>¿EL PROPONENTE TIENE RUP? (Consultar en página RUES)</t>
  </si>
  <si>
    <t>No. CONTRATO</t>
  </si>
  <si>
    <t>NÚMERO DE IDENTIFICACIÓN</t>
  </si>
  <si>
    <t>NOMBRE DEL PROPONENTE</t>
  </si>
  <si>
    <t>FECHA DE ADJUDICACIÓN</t>
  </si>
  <si>
    <t>FECHA DE PERFECCIONAMIENTO</t>
  </si>
  <si>
    <t>FECHA INICIO DEL CONTRATO</t>
  </si>
  <si>
    <t>FECHA TERMINACIÓN CONTRATO</t>
  </si>
  <si>
    <t>FECHA LIQUIDACIÓN CONTRATO</t>
  </si>
  <si>
    <t>CLASIFICADOR DE BIENES Y SERVICIOS CÓDIGO UNSPSC</t>
  </si>
  <si>
    <t>DESCRIPCIÓN OBJETO DEL CONTRATO</t>
  </si>
  <si>
    <t>TIPO CONTRATISTA</t>
  </si>
  <si>
    <t>VALOR DEL CONTRATO</t>
  </si>
  <si>
    <t>VALOR PAGADO DEL CONTRATO</t>
  </si>
  <si>
    <t>ESTADO DEL CONTRATO CÁMARA DE COMERCIO</t>
  </si>
  <si>
    <t>INDICADOR DE ENVIO</t>
  </si>
  <si>
    <t>CIUDAD CÁMARA DE COMERCIO</t>
  </si>
  <si>
    <t>VALOR DE ACUERDO AL PORCENTAJE</t>
  </si>
  <si>
    <t>CÉDULAS O NIT_</t>
  </si>
  <si>
    <t>% DE PARTICIPACIÓN2</t>
  </si>
  <si>
    <t>VALOR DE ACUERDO AL PORCENTAJE2</t>
  </si>
  <si>
    <t>CIUDAD CAMARA COMERCIO INTEGRANTES.</t>
  </si>
  <si>
    <t>FECHA ENVÍO REPORTE CAMARA DE COMERCIO (RUP)</t>
  </si>
  <si>
    <t>FECHA ENVÍO POR SEGUNDA VEZ REPORTE CAMARA DE COMERCIO (RUP)2</t>
  </si>
  <si>
    <t>1: INDIVIDUAL</t>
  </si>
  <si>
    <t>2: EN EJECUCION</t>
  </si>
  <si>
    <t>0: CONTRATO NUEVO</t>
  </si>
  <si>
    <t>BOGOTA</t>
  </si>
  <si>
    <t>3: UNION TEMPORAL</t>
  </si>
  <si>
    <t>BARRANQUILLA</t>
  </si>
  <si>
    <t>VILLAVICENCIO</t>
  </si>
  <si>
    <t>MEDELLIN</t>
  </si>
  <si>
    <t>CASANARE</t>
  </si>
  <si>
    <t xml:space="preserve"># </t>
  </si>
  <si>
    <t>REPORTADOS</t>
  </si>
  <si>
    <t xml:space="preserve">PENDIENTES </t>
  </si>
  <si>
    <t>CONTRATOS DE PRESTACIÓN DE SERVICIOS</t>
  </si>
  <si>
    <t>CAMARA DE COMERCIO</t>
  </si>
  <si>
    <t>PROMEDIO COMPONENTE</t>
  </si>
  <si>
    <t>SALARIO</t>
  </si>
  <si>
    <t>Decreto Gobierno Nacional No. 2209 de diciembre 30 de 2016</t>
  </si>
  <si>
    <t>Contratista</t>
  </si>
  <si>
    <t># CORTO CONTRATO</t>
  </si>
  <si>
    <t xml:space="preserve">No. CONTRATO </t>
  </si>
  <si>
    <t xml:space="preserve">OBJETO </t>
  </si>
  <si>
    <t xml:space="preserve">VALOR TOTAL $ </t>
  </si>
  <si>
    <t xml:space="preserve">FECHA SUSCRIPCION </t>
  </si>
  <si>
    <t xml:space="preserve">FECHA EJECUCIÓN </t>
  </si>
  <si>
    <t>VALOR EN SMMLV</t>
  </si>
  <si>
    <t>CERTIFICACIÓN o CONSTANCIA</t>
  </si>
  <si>
    <t>AÑO</t>
  </si>
  <si>
    <t>Salario Minimo Mensual</t>
  </si>
  <si>
    <t>FORMATO UNICO DE CONTRATACIÓN</t>
  </si>
  <si>
    <t>PASOS</t>
  </si>
  <si>
    <t xml:space="preserve">Número del contrato que cumpla la nomenclatura estipulada en el oficio Circular No. 20161640709023 del 05-09-20161 </t>
  </si>
  <si>
    <t>Numero del contrato asignado por el SECOP</t>
  </si>
  <si>
    <t xml:space="preserve">No CPA VIGENCIA </t>
  </si>
  <si>
    <t>Número CPA (Certificado Plan de Adquisiciones)</t>
  </si>
  <si>
    <t>Fecha del expedicion del Certificado Plan de Adquisiciones</t>
  </si>
  <si>
    <t>RUBRO
(RUBRO 102 SE DEBE REPORTARTAR EN SIGEP)</t>
  </si>
  <si>
    <t>Rubro asignado para el proceso Ej. 204-10-5-11</t>
  </si>
  <si>
    <t>Valor asignado en el Certificado Plan de Adquisiciones.</t>
  </si>
  <si>
    <t>Número CPA (Certificado Plan de Adquisiciones) para los apoyos presupuestales</t>
  </si>
  <si>
    <t>Fecha del expedicion del Certificado Plan de Adquisiciones del apoyo presupuestal</t>
  </si>
  <si>
    <t>RUBRO
(RUBRO 102 SE DEBE REPORTARTAR EN SIGEP)2</t>
  </si>
  <si>
    <t xml:space="preserve">Rubro asignado para el proceso Ej. 204-10-5-11 </t>
  </si>
  <si>
    <t>Valor asignado en el Certificado Plan de Adquisiciones del apoyo presupuestal</t>
  </si>
  <si>
    <t>Número CPA (Certificado Plan de Adquisiciones) de las vigencias futuras</t>
  </si>
  <si>
    <t>Fecha del expedicion del Certificado Plan de Adquisiciones de las vigencias futuras</t>
  </si>
  <si>
    <t>Rubro asignado para el proceso Ej. 204-10-5-11 de las vigencias futuras</t>
  </si>
  <si>
    <t>Valor asignado en el Certificado Plan de Adquisiciones de las vigencias futuras</t>
  </si>
  <si>
    <t xml:space="preserve">Número CDP (Certificado Disponibilidad Presupuestal) </t>
  </si>
  <si>
    <t>Fecha del expedicion del Certificado Disponibilidad Presupuestal</t>
  </si>
  <si>
    <t>Rubro asignado para el proceso Ej. 204-10-5-11 (casilla formulada no requiere diligenciamiento)</t>
  </si>
  <si>
    <t>Valor asignado en el Certificado Disponibilidad Presupuestal (casilla formulada no requiere diligenciamiento)</t>
  </si>
  <si>
    <t>Número del oficio de autorización de vigencias futuras</t>
  </si>
  <si>
    <t>Fecha del expedicion del Certificado Disponibilidad Presupuestal vigencias futuras</t>
  </si>
  <si>
    <t>sumatoria de los recursos asignados al proceso (casilla formulada no requiere diligenciamiento)</t>
  </si>
  <si>
    <t>Si los recursos provienes de un convenio colocar el nombrte del mismo</t>
  </si>
  <si>
    <t>Descripcion detallada de la necesidad de la entidad</t>
  </si>
  <si>
    <t>Tomar una de las tres opciónes de la lista desplegable</t>
  </si>
  <si>
    <t>Tomar una de las opciónes de la lista desplegable</t>
  </si>
  <si>
    <t>Tomar una de las opciónes de la lista desplegable si es requerido</t>
  </si>
  <si>
    <t>Despues del analisis de tiempos y prioridades asignadas al proceso estimar la fecha de inicio del mismo</t>
  </si>
  <si>
    <t>Despues del analisis de tiempos y prioridades asignadas al proceso estimar la fecha de adjudicación del mismo</t>
  </si>
  <si>
    <t>Según el estado del proceso tomar una opcion de la lista desplegable</t>
  </si>
  <si>
    <r>
      <t xml:space="preserve">FECHA REAL DE INICIO DEL PROCESO
</t>
    </r>
    <r>
      <rPr>
        <sz val="10"/>
        <rFont val="Arial"/>
        <family val="2"/>
      </rPr>
      <t>(AAAA-MM-DD)</t>
    </r>
  </si>
  <si>
    <t>Cuando es asignado al asesor contractual</t>
  </si>
  <si>
    <t>Fecha de la resolucion o acta de adjudicación del proceso</t>
  </si>
  <si>
    <t xml:space="preserve">De llegar a este estado colocar la fecha del acta de declaratoria </t>
  </si>
  <si>
    <t>Nombre del asesor o persona responsable del proceso contractual</t>
  </si>
  <si>
    <t>Sigla de la dependencia responsable del proceso contractual Ej. Grute - Gruse - Gruia - Diser - Dexco</t>
  </si>
  <si>
    <t>Nombre completo de la persona que firma la minuta del contrato</t>
  </si>
  <si>
    <r>
      <t xml:space="preserve">FECHA FIRMA
</t>
    </r>
    <r>
      <rPr>
        <sz val="10"/>
        <rFont val="Arial"/>
        <family val="2"/>
      </rPr>
      <t>(AAAA-MM-DD)</t>
    </r>
  </si>
  <si>
    <t>La fecha resgistrda en la minuta en el momento de su firma</t>
  </si>
  <si>
    <t>Nombre completo de la empresa o persona natural que esta contratando con la entidad</t>
  </si>
  <si>
    <t>Número del NIT o numero de cedula del contratista a quien se adjudicó el contrato. Se incluye el digito de verificación. Solo números, sin comas, puntos ni guiones.</t>
  </si>
  <si>
    <t>Seleccionar una de las opciónes de la lista desplegable</t>
  </si>
  <si>
    <t>Nombre completo de la persona registrada como representante o de la persona natural</t>
  </si>
  <si>
    <t>CÉDULA DE CUIDADANIA</t>
  </si>
  <si>
    <t>Número de cedula del contratista a quien se adjudicó el contrato. Solo números, sin comas, sin puntos</t>
  </si>
  <si>
    <t>Direccion registrada en la informacion Siif de la minuta</t>
  </si>
  <si>
    <t>Numero de telefono fijo o telefax</t>
  </si>
  <si>
    <t>Numero de telefax o celular</t>
  </si>
  <si>
    <t>Correo registrado en la informacion Siif de la minuta</t>
  </si>
  <si>
    <t>VALOR INICIAL</t>
  </si>
  <si>
    <t>Monto total registrado en la minuta como valor del contrato</t>
  </si>
  <si>
    <t xml:space="preserve">VALOR ADICION </t>
  </si>
  <si>
    <t>De la realizacion de modificatorio donde se aumente una cantidad reportar solo el valor adicional</t>
  </si>
  <si>
    <t>VALOR REDUCCIÓN</t>
  </si>
  <si>
    <t>De la realizacion de modificatorio donde se redusca una cantidad reportar solo el valor de disminución</t>
  </si>
  <si>
    <t>Sumatoria de los recursos del contrato (casilla formulada no requiere diligenciamiento)</t>
  </si>
  <si>
    <t>Casilla copiada por la fecha de firma, de requerir porque existe el acta de inicio colocar la fecha de la misma</t>
  </si>
  <si>
    <t>PLAZO EJECUCIÓN INCIAL
(AAAA-MM-DD)</t>
  </si>
  <si>
    <t>Reporta el plazo de ejecucion consignado en la minuta</t>
  </si>
  <si>
    <t>Casilla formulada no requiere diligenciamiento</t>
  </si>
  <si>
    <t>PLAZO REALIZACIÓN DEL ACTA DE LIQUIDACIÓN
(AAAA-MM-DD)</t>
  </si>
  <si>
    <t>Casilla formulada no requiere diligenciamiento ( calcula la fecha para la realizacipón del acta de liquidación)</t>
  </si>
  <si>
    <t>CIUDAD/ MUNICIPIO</t>
  </si>
  <si>
    <t>Casilla formulada no requiere diligenciamient, al menos si se toma la opción de varias</t>
  </si>
  <si>
    <t>Número CRP (Certificado Registro Presupuestal)</t>
  </si>
  <si>
    <t>Fecha del expedicion del Certificado Registro Presupuestal</t>
  </si>
  <si>
    <t>Valor asignado en el Certificado Registro Presupuestal</t>
  </si>
  <si>
    <t>Número CRP (Certificado Registro Presupuestal) vigencias futuras</t>
  </si>
  <si>
    <t>Fecha del expedicion del Certificado Registro Presupuestal vigencias futuras</t>
  </si>
  <si>
    <t>Valor asignado en el Certificado Registro Presupuestal vigencias futuras</t>
  </si>
  <si>
    <t>Cantidad de veces en las que se modifica el contrato</t>
  </si>
  <si>
    <t>describir de forma detallada cada uno de los modificatorios del contrato</t>
  </si>
  <si>
    <t>FECHA MODIFICATORIO 
(AAAA-MM-DD)</t>
  </si>
  <si>
    <t>Fecha de la firma del modificatorio (minuta)</t>
  </si>
  <si>
    <t>De presentar cambio en la fecha de ejecucion del contrato registrar la fecha nueva del plazo de ejecucion</t>
  </si>
  <si>
    <t>Fecha del acta de aprobacion de las polizas</t>
  </si>
  <si>
    <t>Numero asignado por las aseguradoras a las polizas</t>
  </si>
  <si>
    <t>Fecha en la que fue expedida la poliza</t>
  </si>
  <si>
    <t>Nombre completo de la aseguradora Ej. (Seguros del Estado S.A.)</t>
  </si>
  <si>
    <t>Valor del porcentaje de cada una de opciones de cobertura de la poliza</t>
  </si>
  <si>
    <t>Fecha de terminacion de la cobertura de cada una</t>
  </si>
  <si>
    <t>Grado, Nombre completo del supervisor o interventor</t>
  </si>
  <si>
    <t>Número del NIT o numero de cedula del supervisor del contrato. Se incluye el digito de verificación. Solo números, sin comas, puntos ni guiones.</t>
  </si>
  <si>
    <t>localización de supervisor (es externe en los casos de interventoria)</t>
  </si>
  <si>
    <t>De tener pago anticipado, reportar el valor</t>
  </si>
  <si>
    <t>De tener anticipo, reportar el valor</t>
  </si>
  <si>
    <t>PROGRAMACIÓN DE PAGOS</t>
  </si>
  <si>
    <t>Registrar el valor a pagar en el mes</t>
  </si>
  <si>
    <t>DIFERENCIA RECURSOS VS. PROG. PAGOS</t>
  </si>
  <si>
    <t xml:space="preserve">INFORMES DE SUPERVISIÓN 2017 </t>
  </si>
  <si>
    <t>Registrar el porcentaje de ejecución que figura en cada uno de los informes mesuales de supervisión</t>
  </si>
  <si>
    <t>Registrar si presento incumplimientos en la ejecución que figura en cada uno de los informes mesuales de supervisión</t>
  </si>
  <si>
    <t>Descripcion detallada del incumplimiento que debe estar registrado en los informes de supervision mensuales</t>
  </si>
  <si>
    <t>Colocar la fecha en la cual se realizo el reporte del contrato de prestación de servicios</t>
  </si>
  <si>
    <t>Tomar una de las opciónes de la lista desplegable dependiendo el trimestre en el que reporto el contrato</t>
  </si>
  <si>
    <t>Colocar la fecha del acta de liquidación o no liquidación</t>
  </si>
  <si>
    <t>Colocar la fecha de la vigencia de la poliza que dure mucho despues de la liquidación del contrato</t>
  </si>
  <si>
    <t>Si la casilla del numero del contrato cumple con los parametros establecidos  esta casilla no requiere diligenciamiento por formulación</t>
  </si>
  <si>
    <t>INFORME MDN - PUBLICACION SECOP</t>
  </si>
  <si>
    <t>Certificación</t>
  </si>
  <si>
    <t>SALARIO - AÑO</t>
  </si>
  <si>
    <t>Colocar el año de la ejecución del contrato</t>
  </si>
  <si>
    <t>APROBACION DE POLIZAS 
FECHA DE PUBLICACION</t>
  </si>
  <si>
    <t>Colocar los numeros de los contratos Ej. 001-00</t>
  </si>
  <si>
    <t>INFORMES DE SUPERVISION FECHA DE PUBLICACION</t>
  </si>
  <si>
    <t>Colocar la fecha en la que se publico en el Secop</t>
  </si>
  <si>
    <t>ACTAS FECHA DE PUBLICACION</t>
  </si>
  <si>
    <t>MODIFICATORIOS FECHA DE PUBLICACION</t>
  </si>
  <si>
    <t>PAGOS FECHA DE PUBLICACION</t>
  </si>
  <si>
    <t>Si la casilla No del contrato en el SECOP cumple con los parametros establecidos  esta casilla no requiere diligenciamiento por formulación</t>
  </si>
  <si>
    <t>INFORMES CAMARAS DE COMERCIO</t>
  </si>
  <si>
    <t>Colocar el numero que aparece en informacion general del proceso (Secop) Ej. Clase [811015] Ingeniería civil con dos ceros mas</t>
  </si>
  <si>
    <t>INTEGRANTE CONSORCIOS Y/O UNIONES_</t>
  </si>
  <si>
    <t>Nombre completo de la empresa o persona natural que esta hace parte de la union temporal o el consorcio</t>
  </si>
  <si>
    <t>porcentaje de participacion en la union temporal o consorcio</t>
  </si>
  <si>
    <t>Ciudad donde este registrada la empresa o persona en camara de comercio</t>
  </si>
  <si>
    <t>Colocar la fecha en la que se cargo la información en Confecámaras</t>
  </si>
  <si>
    <t>Colocar la fecha en la que se cargo la información en Confecámaras por cambio de estado</t>
  </si>
  <si>
    <t xml:space="preserve">CUANTIA PROCESO </t>
  </si>
  <si>
    <t>TIPO DE CONTRATO</t>
  </si>
  <si>
    <t>MUNICIPIO</t>
  </si>
  <si>
    <t>FECHA1</t>
  </si>
  <si>
    <t>FECHA2</t>
  </si>
  <si>
    <t>ESTADO CAMARA</t>
  </si>
  <si>
    <t>ENVIO CAMARA</t>
  </si>
  <si>
    <t>CAUSAL DESIERTO</t>
  </si>
  <si>
    <t>ORDENADOR</t>
  </si>
  <si>
    <t>CAUSAS</t>
  </si>
  <si>
    <t>MES</t>
  </si>
  <si>
    <t>No. Corto 2019</t>
  </si>
  <si>
    <t>Reservada</t>
  </si>
  <si>
    <t>CUNDINAMARCA_SALGAR</t>
  </si>
  <si>
    <t>PUERTO SALGAR</t>
  </si>
  <si>
    <t>1 AÑO A PARTIR DEL ACTA DE RECIBO A SATISFACCION</t>
  </si>
  <si>
    <t>0: ADJUDICADO</t>
  </si>
  <si>
    <t>CACOM 1</t>
  </si>
  <si>
    <t>LETRA DE IDENTIFICACIÓN</t>
  </si>
  <si>
    <t xml:space="preserve">ADICIÓN DE VALOR  </t>
  </si>
  <si>
    <t>No aplica</t>
  </si>
  <si>
    <t>Arrendamiento</t>
  </si>
  <si>
    <t>APIAY</t>
  </si>
  <si>
    <t>Liquidado</t>
  </si>
  <si>
    <t>2 AÑOS A PARTIR DEL ACTA DE RECIBO A SATISFACCION</t>
  </si>
  <si>
    <t>1: PERFECCIONAMIENTO</t>
  </si>
  <si>
    <t>1: MODIFICACION O ACTUALIZACION CONTRATO</t>
  </si>
  <si>
    <t>2: CONSORCIO</t>
  </si>
  <si>
    <t>Incumplimiento evaluación técnica</t>
  </si>
  <si>
    <t>CACOM 2</t>
  </si>
  <si>
    <t>A</t>
  </si>
  <si>
    <t>ADICIÓN DE VALOR Y FORMA DE PAGO</t>
  </si>
  <si>
    <t>En Ejecucion</t>
  </si>
  <si>
    <t>Constancia</t>
  </si>
  <si>
    <t>Subasta</t>
  </si>
  <si>
    <t>ATLANTICO</t>
  </si>
  <si>
    <t>3 AÑOS MAS AL PLAZO DE EJECUCION</t>
  </si>
  <si>
    <t>2: ELIMINACION CONTRATO</t>
  </si>
  <si>
    <t>Incumplimiento evaluación económica</t>
  </si>
  <si>
    <t>CACOM 3</t>
  </si>
  <si>
    <t>B</t>
  </si>
  <si>
    <t>BACOP</t>
  </si>
  <si>
    <t>MELGAR</t>
  </si>
  <si>
    <t>5 AÑOS A PARTIR DEL ACTA DE RECIBO A SATISFACCION</t>
  </si>
  <si>
    <t>3: TERMINADO</t>
  </si>
  <si>
    <t>Error en la definición del objeto contractual y de la descripción de la necesidad.</t>
  </si>
  <si>
    <t>CACOM 4</t>
  </si>
  <si>
    <t>D</t>
  </si>
  <si>
    <t>ERROR DE DIGITACIÓN DATOS DEL REPRESENTANTE LEGAL</t>
  </si>
  <si>
    <t>Anulado</t>
  </si>
  <si>
    <t>ANTIOQUIA</t>
  </si>
  <si>
    <t>RIONEGRO</t>
  </si>
  <si>
    <t>Prepliego del proceso</t>
  </si>
  <si>
    <t>2 MESES A PARTIR DEL ULTIMO PAGO</t>
  </si>
  <si>
    <t>4: LIQUIDADO</t>
  </si>
  <si>
    <t>Incumplimiento evaluación jurídica y técnica</t>
  </si>
  <si>
    <t>CACOM 5</t>
  </si>
  <si>
    <t>E</t>
  </si>
  <si>
    <t>MODIFICACIÓN DE CANTIDADES - ANEXO TÉCNICO</t>
  </si>
  <si>
    <t xml:space="preserve">Interventoria </t>
  </si>
  <si>
    <t>CAQUETA</t>
  </si>
  <si>
    <t>TRES ESQUINAS</t>
  </si>
  <si>
    <t>3 MESES A PARTIR DEL ACTA DE RECIBO A SATISFACCION</t>
  </si>
  <si>
    <t>5: TERMINACION ANTICIPADA</t>
  </si>
  <si>
    <t>Incumplimiento evaluación técnica y económica</t>
  </si>
  <si>
    <t>CACOM 6</t>
  </si>
  <si>
    <t>F</t>
  </si>
  <si>
    <t>NOVEDAD EN LA ENTREGA DE DOCUMENTOS</t>
  </si>
  <si>
    <t>CUNDINAMARCA_MADRID</t>
  </si>
  <si>
    <t>MADRID</t>
  </si>
  <si>
    <t>4 MESES A PARTIR DEL ACTA DE INICIO</t>
  </si>
  <si>
    <t>Incumplimiento evaluación técnica, económica y jurídica</t>
  </si>
  <si>
    <t>EMAVI</t>
  </si>
  <si>
    <t>G</t>
  </si>
  <si>
    <t>SESIÓN DE LA EJECUCIÓN DEL CONTRATO</t>
  </si>
  <si>
    <t>Apoyo a la Gestión</t>
  </si>
  <si>
    <t>6 MESES A PARTIR DEL ACTA DE RECIBO A SATISFACCION</t>
  </si>
  <si>
    <t>H</t>
  </si>
  <si>
    <t xml:space="preserve">CALIDAD DE LOS PRODUCTOS </t>
  </si>
  <si>
    <t>Interventoria</t>
  </si>
  <si>
    <t>Urgencia Manifiesta</t>
  </si>
  <si>
    <t>VALLE DEL CAUCA</t>
  </si>
  <si>
    <t>SANTIAGO DE CALI</t>
  </si>
  <si>
    <t>9 MESES A PARTIR DEL ACTA DE RECIBO A SATISFACCION</t>
  </si>
  <si>
    <t>CATAM</t>
  </si>
  <si>
    <t>I</t>
  </si>
  <si>
    <t xml:space="preserve">MODIFICACION % DE AMPAROS </t>
  </si>
  <si>
    <t>MARANDUA</t>
  </si>
  <si>
    <t>A LA LIQUIDACION DEL CONTRATO</t>
  </si>
  <si>
    <t>ESUFA</t>
  </si>
  <si>
    <t>J</t>
  </si>
  <si>
    <t>SIN REGISTRO EN SECOP</t>
  </si>
  <si>
    <t>YOPAL</t>
  </si>
  <si>
    <t>GACAR</t>
  </si>
  <si>
    <t>K</t>
  </si>
  <si>
    <t>SAN ANDRES</t>
  </si>
  <si>
    <t>GAORI</t>
  </si>
  <si>
    <t>L</t>
  </si>
  <si>
    <t>GACAS</t>
  </si>
  <si>
    <t>M</t>
  </si>
  <si>
    <t>GAAMA</t>
  </si>
  <si>
    <t>N</t>
  </si>
  <si>
    <t>BOLIVAR</t>
  </si>
  <si>
    <t>CARTAGENA</t>
  </si>
  <si>
    <t>EPFAC</t>
  </si>
  <si>
    <t>O</t>
  </si>
  <si>
    <t>META_V</t>
  </si>
  <si>
    <t>CAF</t>
  </si>
  <si>
    <t>P</t>
  </si>
  <si>
    <t>ANTIOQUIA_M</t>
  </si>
  <si>
    <t>JELOG</t>
  </si>
  <si>
    <t>Q</t>
  </si>
  <si>
    <t>TOLIMA_I</t>
  </si>
  <si>
    <t>IBAGUE</t>
  </si>
  <si>
    <t>R</t>
  </si>
  <si>
    <t>AMAZONAS</t>
  </si>
  <si>
    <t>LETICIA</t>
  </si>
  <si>
    <t>S</t>
  </si>
  <si>
    <t>T</t>
  </si>
  <si>
    <t>BACOF</t>
  </si>
  <si>
    <t>TAMAYO DIAZ LTDA TADI</t>
  </si>
  <si>
    <t>MANUFACTURAS CREARE S.A.S</t>
  </si>
  <si>
    <t>860524156-1</t>
  </si>
  <si>
    <t>ARENPRO S.A.S</t>
  </si>
  <si>
    <t>901253866-5</t>
  </si>
  <si>
    <t>PLEXIMUNDO S.A.S</t>
  </si>
  <si>
    <t>832006034-6</t>
  </si>
  <si>
    <t>ALEXANDER BERNAL NEMOGA</t>
  </si>
  <si>
    <t>No ASIGNADO POR SECOP</t>
  </si>
  <si>
    <t>INFORMES DE SUPERVISIÓN 2020 (% DE AVANCE)</t>
  </si>
  <si>
    <t>FECHA REPORTE SIRECI</t>
  </si>
  <si>
    <t>FECHA PROYECTADA DE PUBLICACION SECOP</t>
  </si>
  <si>
    <t>O.C</t>
  </si>
  <si>
    <t>NÚMERO PROCESOS PLANEADOS EN LA VIGENCIA 2020</t>
  </si>
  <si>
    <t>INTEGRANTE # 1 CONSORCIOS Y/O UNIONES</t>
  </si>
  <si>
    <t>INTEGRANTE # 2 CONSORCIOS Y/O UNIONES</t>
  </si>
  <si>
    <t>INTEGRANTE # 5 CONSORCIOS Y/O UNIONES</t>
  </si>
  <si>
    <t>CÉDULAS O NIT INTEGRANTE # 4</t>
  </si>
  <si>
    <t>% DE PARTICIPACIÓN INTEGRANTE # 4</t>
  </si>
  <si>
    <t>% DE PARTICIPACIÓN INTEGRANTE # 1</t>
  </si>
  <si>
    <t>CÉDULAS O NIT INTEGRANTE # 1</t>
  </si>
  <si>
    <t>CÉDULAS O NIT INTEGRANTE # 2</t>
  </si>
  <si>
    <t>% DE PARTICIPACIÓN INTEGRANTE # 2</t>
  </si>
  <si>
    <t>CÉDULAS O NIT INTEGRANTE # 3</t>
  </si>
  <si>
    <t>% DE PARTICIPACIÓN INTEGRANTE # 3</t>
  </si>
  <si>
    <t>VALOR DE ACUERDO AL PORCENTAJE22</t>
  </si>
  <si>
    <t>VALOR DE ACUERDO AL PORCENTAJE23</t>
  </si>
  <si>
    <t>VALOR DE ACUERDO AL PORCENTAJE24</t>
  </si>
  <si>
    <t>CIUDAD CÁMARA DE COMERCIO2</t>
  </si>
  <si>
    <t>CIUDAD CÁMARA DE COMERCIO22</t>
  </si>
  <si>
    <t>CIUDAD CÁMARA DE COMERCIO23</t>
  </si>
  <si>
    <t>CIUDAD CÁMARA DE COMERCIO24</t>
  </si>
  <si>
    <t>INTEGRANTE # 3 CONSORCIOS Y/O UNIONES2</t>
  </si>
  <si>
    <t>INTEGRANTE # 4 CONSORCIOS Y/O UNIONES3</t>
  </si>
  <si>
    <t>CÉDULAS O NIT INTEGRANTE # 5</t>
  </si>
  <si>
    <t>% DE PARTICIPACIÓN INTEGRANTE # 5</t>
  </si>
  <si>
    <t>02.02.02.008.003.09-10</t>
  </si>
  <si>
    <t>02.02.02.008.002-09-16</t>
  </si>
  <si>
    <t>02.02.02.008.003.09-16</t>
  </si>
  <si>
    <t>02.02.02.006.003.03-16</t>
  </si>
  <si>
    <t>02.02.008.004.03-10</t>
  </si>
  <si>
    <t>02.02.008.003.01.5-10</t>
  </si>
  <si>
    <t>02.02.008-008-01.1-10
02.02.001.003.006-09-10</t>
  </si>
  <si>
    <r>
      <rPr>
        <sz val="8"/>
        <color rgb="FFFF0000"/>
        <rFont val="Arial"/>
        <family val="2"/>
      </rPr>
      <t xml:space="preserve">02.02.01.003.002-01-10
</t>
    </r>
    <r>
      <rPr>
        <sz val="8"/>
        <rFont val="Arial"/>
        <family val="2"/>
      </rPr>
      <t>02.02.01.003.06.06.09-10
2.02.02.01.003.008.09-10
02.02.01.004.002-10
02.02.01.004.005-01-10</t>
    </r>
  </si>
  <si>
    <t>02.02.01.004.002-10</t>
  </si>
  <si>
    <t>02.02.02.008.007.01.5-10</t>
  </si>
  <si>
    <t>02.02.02.008.009.01-10</t>
  </si>
  <si>
    <t>02.02.02.006.004-10</t>
  </si>
  <si>
    <t>02.02.02.008.004.05-10</t>
  </si>
  <si>
    <t>02.02.02.008.005.02-10</t>
  </si>
  <si>
    <t>02.02.02.008.005.03-10</t>
  </si>
  <si>
    <t>02.02.02.008.005.09.5-10</t>
  </si>
  <si>
    <t xml:space="preserve">Servicio gestión editorial y difusión cientifica de las publicaciones de la EPFAC </t>
  </si>
  <si>
    <t>Servicio de cafetería y restaurante para la realización de clausuras, seminaros y eventos</t>
  </si>
  <si>
    <t>Suscripción EBSCO para la biblioteca de la EPFAC</t>
  </si>
  <si>
    <t>Suscripción RDA toolkit online (Resource Description and Access)</t>
  </si>
  <si>
    <t>Adquisición de libros para la biblioteca</t>
  </si>
  <si>
    <t>Servicio de mantenimiento reparación de equipos y sistemas de protección ante incendios y adquisición de cintas antideslizantes.</t>
  </si>
  <si>
    <t>Adquisición de papelería para la EPFAC</t>
  </si>
  <si>
    <t>Mantenimiento de la UPS preventivo y correctivo de la EPFAC</t>
  </si>
  <si>
    <t>Mantenimiento de aires acondicionados de la EFPAC</t>
  </si>
  <si>
    <t>Servcio de edición e impresión de libros de investigación para la EPFAC</t>
  </si>
  <si>
    <t>Servicio de transporte para el personal de alumnos, docentes y orgánicos de la EPFAC - Vehículo tipo bus y automovil - Amarre vigencia 2021</t>
  </si>
  <si>
    <t>Servicio de custodia archivo documental de la EPFAC - Amarre vigencia 2021</t>
  </si>
  <si>
    <t>Servicio de seguridad y vigilancia para el edificio JES - Amarre vigencia 2021</t>
  </si>
  <si>
    <t>Servicio de aseo para las instalaciones de la EPFAC- Amarre vigencia 2021</t>
  </si>
  <si>
    <t>Servicio de fotocopiado e impresión para la EPFAC- Amarre vigencia 2021</t>
  </si>
  <si>
    <t>Servicio de información y publicación de revistas monográficas, científicas en formato electronico, gestión del prefijo DOI y marcación Crosmark en los sistemas OJS y ONP.</t>
  </si>
  <si>
    <t>Adquisición de elementos para la bliblioteca de la EPFAC que incluye mobiliario y materiales y suministros.</t>
  </si>
  <si>
    <t>Sistema de vigilancia electrónica, activador y desactivador y Etiquetas tipo labels autoadhesivas</t>
  </si>
  <si>
    <t xml:space="preserve"> 02-01-01-004-006-09</t>
  </si>
  <si>
    <t>02.01.003.008.01.1-10
02.01.01.003.008-01.2-10
02.01.003.008.01.4-10
02.01.01.004.006-09-10
02.01.01.004.006-09.3-10
02.02.01.003.002-1-10
02.02.01.004-02-10
02-01-01-003-008-01-1</t>
  </si>
  <si>
    <t>1502.0100.38.0-1502132.02-11</t>
  </si>
  <si>
    <t>Servicio profesional en psicopedagogía para el proceso de evaluación docente y seguimiento pedagogico para la EPFAC</t>
  </si>
  <si>
    <t>Servicio de profesional especializado para el desarrollo de proyectos de investigación en el programa de Maestría en Seguridad Operacional</t>
  </si>
  <si>
    <t>Servicio de profesional especializado para el desarrollo de proyectos de investigación en el programa de Maestría Ciencias Militares Aeronáuticas</t>
  </si>
  <si>
    <t>Servicio de profesional especializado para el desarrollo de proyectos de investigación en el programa de Logística Aeronáutica</t>
  </si>
  <si>
    <t>Servicio de profesional especializado para el desarrollo de proyectos de investigación en el programa de Maestria en Dirección y Gestión de la Seguridad Integral de la EPFAC</t>
  </si>
  <si>
    <t>02.02.02.008.007.01-5-10</t>
  </si>
  <si>
    <t>Mantenimiento preventivo Videobeam de la EPFAC</t>
  </si>
  <si>
    <t>Servicios de profesional en calidad educativa para el fortalecimiento de condiciones institucionales de la EPFAC</t>
  </si>
  <si>
    <t>Servicios de profesional para el fortalecimiento de los procesos de aseguramiento de la calidad educativa de la EPFAC y del programa Maestría en Logística Aeronáutica</t>
  </si>
  <si>
    <t>Servicios de profesional para el fortalecimiento de los procesos de aseguramiento de la calidad educativa de la EPFAC y del programa Ciencias Militares Aeronáuticas</t>
  </si>
  <si>
    <t>Servicios de profesional para el fortalecimiento de los procesos de aseguramiento de la calidad educativa de la EPFAC y de los programas Maestría en Seguridad Operacional y Gestión de la Seguridad Integral</t>
  </si>
  <si>
    <t>Servicios de profesional para el apoyo de la gestión acádemica del programa de maestría en Logística Aeronáutica</t>
  </si>
  <si>
    <t>Servicios de profesional para el apoyo de la gestión acádemica del programa de Ciencias Militares Aeronáuticas</t>
  </si>
  <si>
    <t>Servicios de profesional para el apoyo de la gestión acádemica del programa Maestría en Dirección y Gestión de la Seguridad Integral</t>
  </si>
  <si>
    <t>Servicios de profesional para el apoyo de la gestión acádemica del programa Maestría en Seguridad Operacional</t>
  </si>
  <si>
    <t>Servicios de profesional para el apoyo a la Gestión de la cominidad de egresados de la EPFAC</t>
  </si>
  <si>
    <t>Servicio profesional para el apoyo de la gestión de la visibilidad académica de la EPFAC</t>
  </si>
  <si>
    <t>Capacitación en los idiomas inglés, frances y portugues para un personal de la Fuerza Aérea Colombiana bajo la metodología de inmersión presencial.</t>
  </si>
  <si>
    <t>Asesoría para la gestión de la investigación de la EPFAC</t>
  </si>
  <si>
    <t>Servicios de profesional para el apoyo a la gestión de las relaciones interinstitucionales de la EPFAC</t>
  </si>
  <si>
    <t xml:space="preserve">Suscripción al sistema de clasificación de la bliblioteca del congreso de los EEUU online </t>
  </si>
  <si>
    <t xml:space="preserve">Servicio profesional a la gestión contractual y legal de los procesos de la Escuela de Postgrados </t>
  </si>
  <si>
    <t>02.02.02.08.02.01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</si>
</sst>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_-;\-* #,##0.00_-;_-* &quot;-&quot;??_-;_-@_-"/>
    <numFmt numFmtId="165" formatCode="[$-409]d\-mmm\-yy;@"/>
    <numFmt numFmtId="166" formatCode="[$-C0A]dd\-mmm\-yy;@"/>
    <numFmt numFmtId="167" formatCode="[$-C0A]d\-mmm\-yy;@"/>
    <numFmt numFmtId="168" formatCode="_(* #,##0_);_(* \(#,##0\);_(* &quot;-&quot;??_);_(@_)"/>
    <numFmt numFmtId="169" formatCode="0.0%"/>
    <numFmt numFmtId="170" formatCode="[$$-240A]\ #,##0"/>
    <numFmt numFmtId="171" formatCode="yyyy\-mm\-dd;@"/>
    <numFmt numFmtId="172" formatCode="0.0"/>
    <numFmt numFmtId="173" formatCode=";;;"/>
    <numFmt numFmtId="174" formatCode="&quot;$&quot;\ #,##0.00"/>
    <numFmt numFmtId="175" formatCode="[$$-240A]\ #,##0.00_);\([$$-240A]\ #,##0.00\)"/>
    <numFmt numFmtId="176" formatCode="0_);\(0\)"/>
    <numFmt numFmtId="177" formatCode="_ [$€-2]\ * #,##0.00_ ;_ [$€-2]\ * \-#,##0.00_ ;_ [$€-2]\ * &quot;-&quot;??_ "/>
    <numFmt numFmtId="178" formatCode="_-[$$-240A]\ * #,##0.00_-;\-[$$-240A]\ * #,##0.00_-;_-[$$-240A]\ * &quot;-&quot;??_-;_-@_-"/>
    <numFmt numFmtId="179" formatCode="_-[$$-240A]\ * #,##0_-;\-[$$-240A]\ * #,##0_-;_-[$$-240A]\ * &quot;-&quot;_-;_-@_-"/>
    <numFmt numFmtId="180" formatCode="dd/mm/yyyy;@"/>
  </numFmts>
  <fonts count="67" x14ac:knownFonts="1">
    <font>
      <sz val="11"/>
      <color theme="1"/>
      <name val="Calibri"/>
      <family val="2"/>
      <scheme val="minor"/>
    </font>
    <font>
      <b/>
      <sz val="6"/>
      <name val="Tahoma"/>
      <family val="2"/>
    </font>
    <font>
      <b/>
      <sz val="9"/>
      <name val="Tahoma"/>
      <family val="2"/>
    </font>
    <font>
      <sz val="10"/>
      <name val="Arial"/>
      <family val="2"/>
    </font>
    <font>
      <sz val="9"/>
      <name val="Arial"/>
      <family val="2"/>
    </font>
    <font>
      <b/>
      <sz val="16"/>
      <name val="Tahoma"/>
      <family val="2"/>
    </font>
    <font>
      <sz val="9"/>
      <name val="Tahoma"/>
      <family val="2"/>
    </font>
    <font>
      <sz val="6"/>
      <name val="Tahoma"/>
      <family val="2"/>
    </font>
    <font>
      <b/>
      <sz val="9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6"/>
      <color theme="1"/>
      <name val="Tahoma"/>
      <family val="2"/>
    </font>
    <font>
      <sz val="7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b/>
      <sz val="11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Arial"/>
      <family val="2"/>
    </font>
    <font>
      <b/>
      <sz val="9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7"/>
      <name val="Arial"/>
      <family val="2"/>
    </font>
    <font>
      <b/>
      <sz val="11"/>
      <name val="Tahoma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22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333333"/>
      <name val="Arial"/>
      <family val="2"/>
    </font>
    <font>
      <b/>
      <sz val="14"/>
      <name val="Arial"/>
      <family val="2"/>
    </font>
    <font>
      <sz val="11"/>
      <color rgb="FF0033CC"/>
      <name val="Calibri"/>
      <family val="2"/>
      <scheme val="minor"/>
    </font>
    <font>
      <sz val="9"/>
      <color rgb="FF0033CC"/>
      <name val="Arial"/>
      <family val="2"/>
    </font>
    <font>
      <b/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2"/>
      <color rgb="FF2F2F2F"/>
      <name val="Segoe U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name val="Tahoma"/>
      <family val="2"/>
    </font>
    <font>
      <b/>
      <sz val="12"/>
      <name val="Tahoma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9"/>
      <color theme="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lightGray">
        <fgColor theme="0" tint="-0.24994659260841701"/>
        <bgColor indexed="65"/>
      </patternFill>
    </fill>
    <fill>
      <patternFill patternType="gray125">
        <fgColor theme="0" tint="-0.24994659260841701"/>
        <bgColor indexed="6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gray125">
        <bgColor theme="0" tint="-4.9989318521683403E-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hair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8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43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1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46" fillId="0" borderId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14" borderId="0" applyNumberFormat="0" applyBorder="0" applyAlignment="0" applyProtection="0"/>
    <xf numFmtId="0" fontId="47" fillId="17" borderId="0" applyNumberFormat="0" applyBorder="0" applyAlignment="0" applyProtection="0"/>
    <xf numFmtId="0" fontId="47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18" borderId="0" applyNumberFormat="0" applyBorder="0" applyAlignment="0" applyProtection="0"/>
    <xf numFmtId="0" fontId="48" fillId="19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9" fillId="25" borderId="25" applyNumberFormat="0" applyAlignment="0" applyProtection="0"/>
    <xf numFmtId="0" fontId="50" fillId="26" borderId="26" applyNumberFormat="0" applyAlignment="0" applyProtection="0"/>
    <xf numFmtId="0" fontId="51" fillId="0" borderId="27" applyNumberFormat="0" applyFill="0" applyAlignment="0" applyProtection="0"/>
    <xf numFmtId="0" fontId="52" fillId="0" borderId="0" applyNumberFormat="0" applyFill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29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48" fillId="30" borderId="0" applyNumberFormat="0" applyBorder="0" applyAlignment="0" applyProtection="0"/>
    <xf numFmtId="0" fontId="53" fillId="16" borderId="25" applyNumberFormat="0" applyAlignment="0" applyProtection="0"/>
    <xf numFmtId="177" fontId="46" fillId="0" borderId="0" applyFont="0" applyFill="0" applyBorder="0" applyAlignment="0" applyProtection="0"/>
    <xf numFmtId="0" fontId="54" fillId="12" borderId="0" applyNumberFormat="0" applyBorder="0" applyAlignment="0" applyProtection="0"/>
    <xf numFmtId="164" fontId="46" fillId="0" borderId="0" applyFont="0" applyFill="0" applyBorder="0" applyAlignment="0" applyProtection="0"/>
    <xf numFmtId="0" fontId="55" fillId="31" borderId="0" applyNumberFormat="0" applyBorder="0" applyAlignment="0" applyProtection="0"/>
    <xf numFmtId="0" fontId="11" fillId="0" borderId="0"/>
    <xf numFmtId="0" fontId="3" fillId="32" borderId="28" applyNumberFormat="0" applyFont="0" applyAlignment="0" applyProtection="0"/>
    <xf numFmtId="0" fontId="56" fillId="25" borderId="29" applyNumberFormat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30" applyNumberFormat="0" applyFill="0" applyAlignment="0" applyProtection="0"/>
    <xf numFmtId="0" fontId="52" fillId="0" borderId="31" applyNumberFormat="0" applyFill="0" applyAlignment="0" applyProtection="0"/>
    <xf numFmtId="0" fontId="61" fillId="0" borderId="32" applyNumberFormat="0" applyFill="0" applyAlignment="0" applyProtection="0"/>
  </cellStyleXfs>
  <cellXfs count="345">
    <xf numFmtId="0" fontId="0" fillId="0" borderId="0" xfId="0"/>
    <xf numFmtId="0" fontId="0" fillId="2" borderId="0" xfId="0" applyFill="1"/>
    <xf numFmtId="0" fontId="13" fillId="0" borderId="0" xfId="0" applyFont="1"/>
    <xf numFmtId="0" fontId="0" fillId="0" borderId="0" xfId="0" applyAlignment="1">
      <alignment wrapText="1"/>
    </xf>
    <xf numFmtId="14" fontId="0" fillId="0" borderId="0" xfId="0" applyNumberFormat="1"/>
    <xf numFmtId="4" fontId="0" fillId="2" borderId="0" xfId="0" applyNumberFormat="1" applyFill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4" fillId="2" borderId="0" xfId="0" applyFont="1" applyFill="1" applyProtection="1"/>
    <xf numFmtId="0" fontId="15" fillId="2" borderId="0" xfId="0" applyFont="1" applyFill="1" applyProtection="1"/>
    <xf numFmtId="0" fontId="4" fillId="0" borderId="0" xfId="0" applyFont="1" applyBorder="1" applyAlignment="1">
      <alignment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 readingOrder="1"/>
    </xf>
    <xf numFmtId="0" fontId="0" fillId="0" borderId="6" xfId="0" applyBorder="1" applyAlignment="1">
      <alignment horizontal="justify" vertical="center" wrapText="1"/>
    </xf>
    <xf numFmtId="0" fontId="0" fillId="0" borderId="7" xfId="0" applyBorder="1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3" fontId="0" fillId="2" borderId="0" xfId="0" applyNumberFormat="1" applyFill="1"/>
    <xf numFmtId="4" fontId="0" fillId="2" borderId="0" xfId="0" applyNumberFormat="1" applyFill="1"/>
    <xf numFmtId="0" fontId="0" fillId="2" borderId="0" xfId="0" applyFill="1" applyAlignment="1">
      <alignment horizontal="center" vertical="center"/>
    </xf>
    <xf numFmtId="0" fontId="16" fillId="0" borderId="9" xfId="0" applyFont="1" applyBorder="1" applyAlignment="1">
      <alignment horizontal="center" vertical="center" wrapText="1" readingOrder="1"/>
    </xf>
    <xf numFmtId="170" fontId="10" fillId="2" borderId="0" xfId="0" applyNumberFormat="1" applyFont="1" applyFill="1" applyBorder="1" applyAlignment="1" applyProtection="1">
      <alignment vertical="center" wrapText="1"/>
    </xf>
    <xf numFmtId="0" fontId="21" fillId="3" borderId="11" xfId="0" applyFont="1" applyFill="1" applyBorder="1"/>
    <xf numFmtId="0" fontId="22" fillId="0" borderId="11" xfId="0" applyFont="1" applyBorder="1" applyAlignment="1">
      <alignment vertical="center" wrapText="1"/>
    </xf>
    <xf numFmtId="172" fontId="21" fillId="3" borderId="11" xfId="0" applyNumberFormat="1" applyFont="1" applyFill="1" applyBorder="1" applyAlignment="1">
      <alignment horizontal="center"/>
    </xf>
    <xf numFmtId="1" fontId="23" fillId="0" borderId="11" xfId="0" applyNumberFormat="1" applyFont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 wrapText="1"/>
    </xf>
    <xf numFmtId="1" fontId="23" fillId="0" borderId="0" xfId="0" applyNumberFormat="1" applyFont="1" applyBorder="1" applyAlignment="1">
      <alignment horizontal="center" vertical="center"/>
    </xf>
    <xf numFmtId="172" fontId="21" fillId="3" borderId="0" xfId="0" applyNumberFormat="1" applyFont="1" applyFill="1" applyBorder="1" applyAlignment="1">
      <alignment horizontal="center"/>
    </xf>
    <xf numFmtId="0" fontId="24" fillId="4" borderId="11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 wrapText="1"/>
    </xf>
    <xf numFmtId="0" fontId="14" fillId="2" borderId="10" xfId="0" applyFont="1" applyFill="1" applyBorder="1" applyProtection="1"/>
    <xf numFmtId="0" fontId="15" fillId="2" borderId="10" xfId="0" applyFont="1" applyFill="1" applyBorder="1" applyProtection="1"/>
    <xf numFmtId="0" fontId="0" fillId="2" borderId="10" xfId="0" applyFill="1" applyBorder="1"/>
    <xf numFmtId="0" fontId="26" fillId="0" borderId="0" xfId="0" applyFont="1" applyBorder="1" applyAlignment="1">
      <alignment vertical="center" wrapText="1"/>
    </xf>
    <xf numFmtId="0" fontId="26" fillId="0" borderId="12" xfId="0" applyFont="1" applyBorder="1" applyAlignment="1">
      <alignment vertical="center" wrapText="1"/>
    </xf>
    <xf numFmtId="0" fontId="0" fillId="0" borderId="0" xfId="0"/>
    <xf numFmtId="1" fontId="26" fillId="0" borderId="11" xfId="0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27" fillId="0" borderId="0" xfId="0" applyFont="1"/>
    <xf numFmtId="0" fontId="30" fillId="0" borderId="8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31" fillId="2" borderId="17" xfId="0" applyFont="1" applyFill="1" applyBorder="1" applyAlignment="1">
      <alignment horizontal="justify" vertical="center" wrapText="1"/>
    </xf>
    <xf numFmtId="0" fontId="31" fillId="2" borderId="18" xfId="0" applyFont="1" applyFill="1" applyBorder="1" applyAlignment="1">
      <alignment horizontal="justify" vertical="center" wrapText="1"/>
    </xf>
    <xf numFmtId="0" fontId="31" fillId="0" borderId="18" xfId="0" applyFont="1" applyBorder="1" applyAlignment="1">
      <alignment horizontal="justify" vertical="center" wrapText="1"/>
    </xf>
    <xf numFmtId="0" fontId="31" fillId="0" borderId="19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14" fontId="9" fillId="2" borderId="0" xfId="0" applyNumberFormat="1" applyFont="1" applyFill="1" applyBorder="1" applyAlignment="1" applyProtection="1">
      <alignment horizontal="center" vertical="center" wrapText="1"/>
    </xf>
    <xf numFmtId="0" fontId="35" fillId="0" borderId="0" xfId="0" applyFont="1"/>
    <xf numFmtId="0" fontId="36" fillId="4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15" fontId="9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167" fontId="30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3" fontId="3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3" fontId="9" fillId="0" borderId="1" xfId="0" applyNumberFormat="1" applyFont="1" applyFill="1" applyBorder="1" applyAlignment="1">
      <alignment horizontal="center" vertical="center" wrapText="1" shrinkToFit="1"/>
    </xf>
    <xf numFmtId="0" fontId="9" fillId="0" borderId="1" xfId="0" applyNumberFormat="1" applyFont="1" applyFill="1" applyBorder="1" applyAlignment="1">
      <alignment horizontal="center" vertical="center" wrapText="1" shrinkToFit="1"/>
    </xf>
    <xf numFmtId="165" fontId="9" fillId="0" borderId="1" xfId="0" applyNumberFormat="1" applyFont="1" applyFill="1" applyBorder="1" applyAlignment="1">
      <alignment horizontal="center" vertical="center" wrapText="1"/>
    </xf>
    <xf numFmtId="166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wrapText="1"/>
    </xf>
    <xf numFmtId="0" fontId="26" fillId="0" borderId="1" xfId="0" applyFont="1" applyFill="1" applyBorder="1"/>
    <xf numFmtId="0" fontId="30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15" fontId="3" fillId="0" borderId="1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wrapText="1"/>
    </xf>
    <xf numFmtId="9" fontId="38" fillId="0" borderId="1" xfId="5" applyNumberFormat="1" applyFont="1" applyFill="1" applyBorder="1" applyAlignment="1" applyProtection="1">
      <alignment horizontal="center" vertical="center" wrapText="1"/>
    </xf>
    <xf numFmtId="171" fontId="4" fillId="2" borderId="0" xfId="0" applyNumberFormat="1" applyFont="1" applyFill="1" applyBorder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7" fillId="5" borderId="0" xfId="0" applyFont="1" applyFill="1" applyBorder="1" applyAlignment="1">
      <alignment horizontal="left" vertical="center"/>
    </xf>
    <xf numFmtId="0" fontId="39" fillId="2" borderId="0" xfId="0" applyFont="1" applyFill="1"/>
    <xf numFmtId="0" fontId="40" fillId="0" borderId="0" xfId="0" applyFont="1" applyBorder="1" applyAlignment="1">
      <alignment vertical="center" wrapText="1"/>
    </xf>
    <xf numFmtId="4" fontId="39" fillId="2" borderId="0" xfId="0" applyNumberFormat="1" applyFont="1" applyFill="1"/>
    <xf numFmtId="0" fontId="40" fillId="2" borderId="0" xfId="0" applyFont="1" applyFill="1" applyBorder="1" applyAlignment="1">
      <alignment vertical="center" wrapText="1"/>
    </xf>
    <xf numFmtId="0" fontId="0" fillId="0" borderId="11" xfId="0" applyNumberFormat="1" applyBorder="1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31" fillId="2" borderId="0" xfId="0" applyFont="1" applyFill="1"/>
    <xf numFmtId="0" fontId="41" fillId="8" borderId="0" xfId="0" applyFont="1" applyFill="1" applyAlignment="1">
      <alignment horizontal="center" vertical="center" wrapText="1"/>
    </xf>
    <xf numFmtId="0" fontId="0" fillId="9" borderId="0" xfId="0" applyFill="1"/>
    <xf numFmtId="0" fontId="41" fillId="9" borderId="0" xfId="0" applyFont="1" applyFill="1" applyAlignment="1">
      <alignment horizontal="center" vertical="center" wrapText="1"/>
    </xf>
    <xf numFmtId="43" fontId="42" fillId="9" borderId="0" xfId="2" applyFont="1" applyFill="1" applyAlignment="1">
      <alignment horizontal="justify" vertical="center" wrapText="1"/>
    </xf>
    <xf numFmtId="0" fontId="43" fillId="8" borderId="20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justify" vertical="center" wrapText="1"/>
    </xf>
    <xf numFmtId="49" fontId="42" fillId="0" borderId="20" xfId="0" applyNumberFormat="1" applyFont="1" applyBorder="1" applyAlignment="1">
      <alignment horizontal="center" vertical="center" wrapText="1"/>
    </xf>
    <xf numFmtId="174" fontId="42" fillId="0" borderId="20" xfId="0" applyNumberFormat="1" applyFont="1" applyBorder="1" applyAlignment="1">
      <alignment horizontal="center" vertical="center" wrapText="1"/>
    </xf>
    <xf numFmtId="0" fontId="42" fillId="0" borderId="20" xfId="0" applyFont="1" applyBorder="1" applyAlignment="1">
      <alignment horizontal="justify" vertical="center" wrapText="1"/>
    </xf>
    <xf numFmtId="175" fontId="42" fillId="0" borderId="20" xfId="2" applyNumberFormat="1" applyFont="1" applyBorder="1" applyAlignment="1">
      <alignment horizontal="right" vertical="center" wrapText="1"/>
    </xf>
    <xf numFmtId="14" fontId="42" fillId="0" borderId="20" xfId="0" applyNumberFormat="1" applyFont="1" applyBorder="1" applyAlignment="1">
      <alignment horizontal="center" vertical="center" wrapText="1"/>
    </xf>
    <xf numFmtId="0" fontId="45" fillId="0" borderId="0" xfId="0" applyFont="1"/>
    <xf numFmtId="0" fontId="0" fillId="0" borderId="0" xfId="0" applyAlignment="1">
      <alignment horizontal="left"/>
    </xf>
    <xf numFmtId="39" fontId="42" fillId="0" borderId="20" xfId="0" applyNumberFormat="1" applyFont="1" applyBorder="1" applyAlignment="1">
      <alignment horizontal="center" vertical="center" wrapText="1"/>
    </xf>
    <xf numFmtId="14" fontId="0" fillId="0" borderId="11" xfId="0" applyNumberFormat="1" applyFill="1" applyBorder="1" applyAlignment="1" applyProtection="1">
      <alignment horizontal="center"/>
      <protection locked="0"/>
    </xf>
    <xf numFmtId="14" fontId="0" fillId="0" borderId="15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44" fontId="0" fillId="0" borderId="0" xfId="10" applyFont="1" applyAlignment="1">
      <alignment horizontal="center" vertical="center"/>
    </xf>
    <xf numFmtId="176" fontId="42" fillId="0" borderId="0" xfId="2" applyNumberFormat="1" applyFont="1" applyAlignment="1">
      <alignment horizontal="right" vertical="center" wrapText="1"/>
    </xf>
    <xf numFmtId="3" fontId="0" fillId="0" borderId="0" xfId="0" applyNumberFormat="1" applyAlignment="1">
      <alignment horizontal="center" vertical="center"/>
    </xf>
    <xf numFmtId="3" fontId="42" fillId="0" borderId="20" xfId="0" applyNumberFormat="1" applyFont="1" applyBorder="1" applyAlignment="1">
      <alignment horizontal="center" vertical="center" wrapText="1"/>
    </xf>
    <xf numFmtId="1" fontId="0" fillId="2" borderId="0" xfId="0" applyNumberFormat="1" applyFill="1"/>
    <xf numFmtId="1" fontId="4" fillId="2" borderId="0" xfId="0" applyNumberFormat="1" applyFont="1" applyFill="1" applyBorder="1" applyAlignment="1">
      <alignment vertical="center" wrapText="1"/>
    </xf>
    <xf numFmtId="1" fontId="9" fillId="2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ill="1" applyAlignment="1">
      <alignment horizontal="center"/>
    </xf>
    <xf numFmtId="0" fontId="3" fillId="0" borderId="0" xfId="0" applyNumberFormat="1" applyFont="1" applyBorder="1" applyAlignment="1">
      <alignment horizontal="center" vertical="center" wrapText="1"/>
    </xf>
    <xf numFmtId="0" fontId="9" fillId="2" borderId="0" xfId="0" applyNumberFormat="1" applyFont="1" applyFill="1" applyBorder="1" applyAlignment="1">
      <alignment vertical="center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33" fillId="2" borderId="0" xfId="0" applyNumberFormat="1" applyFont="1" applyFill="1" applyBorder="1" applyAlignment="1">
      <alignment vertical="center" wrapText="1"/>
    </xf>
    <xf numFmtId="0" fontId="9" fillId="2" borderId="0" xfId="0" applyNumberFormat="1" applyFont="1" applyFill="1" applyBorder="1" applyAlignment="1">
      <alignment horizontal="center" vertical="center" wrapText="1"/>
    </xf>
    <xf numFmtId="0" fontId="38" fillId="2" borderId="2" xfId="0" applyNumberFormat="1" applyFont="1" applyFill="1" applyBorder="1" applyAlignment="1" applyProtection="1">
      <alignment horizontal="center" vertical="center" wrapText="1"/>
    </xf>
    <xf numFmtId="0" fontId="9" fillId="2" borderId="0" xfId="0" applyNumberFormat="1" applyFont="1" applyFill="1" applyBorder="1" applyAlignment="1" applyProtection="1">
      <alignment horizontal="center" vertical="center" wrapText="1"/>
    </xf>
    <xf numFmtId="171" fontId="0" fillId="2" borderId="0" xfId="0" applyNumberFormat="1" applyFill="1"/>
    <xf numFmtId="171" fontId="9" fillId="2" borderId="0" xfId="0" applyNumberFormat="1" applyFont="1" applyFill="1" applyBorder="1" applyAlignment="1">
      <alignment vertical="center" wrapText="1"/>
    </xf>
    <xf numFmtId="171" fontId="33" fillId="2" borderId="0" xfId="0" applyNumberFormat="1" applyFont="1" applyFill="1" applyBorder="1" applyAlignment="1">
      <alignment vertical="center" wrapText="1"/>
    </xf>
    <xf numFmtId="171" fontId="9" fillId="2" borderId="0" xfId="0" applyNumberFormat="1" applyFont="1" applyFill="1" applyBorder="1" applyAlignment="1">
      <alignment horizontal="center" vertical="center" wrapText="1"/>
    </xf>
    <xf numFmtId="171" fontId="9" fillId="2" borderId="0" xfId="0" applyNumberFormat="1" applyFont="1" applyFill="1" applyBorder="1" applyAlignment="1" applyProtection="1">
      <alignment horizontal="center" vertical="center" wrapText="1"/>
    </xf>
    <xf numFmtId="171" fontId="0" fillId="0" borderId="0" xfId="0" applyNumberFormat="1"/>
    <xf numFmtId="178" fontId="0" fillId="2" borderId="0" xfId="0" applyNumberFormat="1" applyFill="1"/>
    <xf numFmtId="178" fontId="32" fillId="2" borderId="0" xfId="0" applyNumberFormat="1" applyFont="1" applyFill="1" applyBorder="1" applyAlignment="1" applyProtection="1">
      <alignment horizontal="center" vertical="center" wrapText="1"/>
      <protection locked="0"/>
    </xf>
    <xf numFmtId="178" fontId="9" fillId="2" borderId="0" xfId="0" applyNumberFormat="1" applyFont="1" applyFill="1" applyBorder="1" applyAlignment="1" applyProtection="1">
      <alignment horizontal="center" vertical="center" wrapText="1"/>
    </xf>
    <xf numFmtId="171" fontId="3" fillId="2" borderId="0" xfId="0" applyNumberFormat="1" applyFont="1" applyFill="1" applyBorder="1" applyAlignment="1">
      <alignment vertical="center" wrapText="1"/>
    </xf>
    <xf numFmtId="178" fontId="3" fillId="2" borderId="0" xfId="0" applyNumberFormat="1" applyFont="1" applyFill="1" applyBorder="1" applyAlignment="1">
      <alignment vertical="center" wrapText="1"/>
    </xf>
    <xf numFmtId="178" fontId="3" fillId="2" borderId="0" xfId="0" applyNumberFormat="1" applyFont="1" applyFill="1" applyAlignment="1">
      <alignment horizontal="right" vertical="center" wrapText="1"/>
    </xf>
    <xf numFmtId="178" fontId="33" fillId="2" borderId="0" xfId="0" applyNumberFormat="1" applyFont="1" applyFill="1" applyBorder="1" applyAlignment="1" applyProtection="1">
      <alignment horizontal="center" vertical="center" wrapText="1"/>
    </xf>
    <xf numFmtId="1" fontId="33" fillId="2" borderId="0" xfId="0" applyNumberFormat="1" applyFont="1" applyFill="1" applyBorder="1" applyAlignment="1" applyProtection="1">
      <alignment horizontal="center" vertical="center" wrapText="1"/>
    </xf>
    <xf numFmtId="171" fontId="4" fillId="0" borderId="0" xfId="0" applyNumberFormat="1" applyFont="1" applyBorder="1" applyAlignment="1">
      <alignment vertical="center" wrapText="1"/>
    </xf>
    <xf numFmtId="179" fontId="0" fillId="2" borderId="0" xfId="0" applyNumberFormat="1" applyFill="1"/>
    <xf numFmtId="179" fontId="4" fillId="0" borderId="0" xfId="0" applyNumberFormat="1" applyFont="1" applyBorder="1" applyAlignment="1">
      <alignment vertical="center" wrapText="1"/>
    </xf>
    <xf numFmtId="179" fontId="9" fillId="2" borderId="0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/>
    <xf numFmtId="1" fontId="4" fillId="0" borderId="0" xfId="0" applyNumberFormat="1" applyFont="1" applyFill="1" applyBorder="1" applyAlignment="1">
      <alignment vertical="center" wrapText="1"/>
    </xf>
    <xf numFmtId="1" fontId="9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8" xfId="0" applyFont="1" applyBorder="1" applyAlignment="1">
      <alignment vertical="center" wrapText="1"/>
    </xf>
    <xf numFmtId="1" fontId="38" fillId="2" borderId="1" xfId="0" applyNumberFormat="1" applyFont="1" applyFill="1" applyBorder="1" applyAlignment="1" applyProtection="1">
      <alignment horizontal="center" vertical="center" wrapText="1"/>
    </xf>
    <xf numFmtId="173" fontId="3" fillId="2" borderId="0" xfId="0" applyNumberFormat="1" applyFont="1" applyFill="1" applyBorder="1" applyAlignment="1">
      <alignment vertical="center" wrapText="1"/>
    </xf>
    <xf numFmtId="0" fontId="16" fillId="0" borderId="33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5" borderId="0" xfId="0" applyFont="1" applyFill="1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39" fillId="0" borderId="0" xfId="0" applyFont="1" applyFill="1"/>
    <xf numFmtId="0" fontId="40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28" fillId="34" borderId="13" xfId="0" applyFont="1" applyFill="1" applyBorder="1" applyAlignment="1">
      <alignment horizontal="center" vertical="center" wrapText="1"/>
    </xf>
    <xf numFmtId="0" fontId="28" fillId="34" borderId="14" xfId="0" applyFont="1" applyFill="1" applyBorder="1" applyAlignment="1">
      <alignment horizontal="center" vertical="center" wrapText="1"/>
    </xf>
    <xf numFmtId="15" fontId="1" fillId="34" borderId="1" xfId="0" applyNumberFormat="1" applyFont="1" applyFill="1" applyBorder="1" applyAlignment="1" applyProtection="1">
      <alignment horizontal="center" vertical="center" wrapText="1"/>
    </xf>
    <xf numFmtId="4" fontId="1" fillId="34" borderId="1" xfId="0" applyNumberFormat="1" applyFont="1" applyFill="1" applyBorder="1" applyAlignment="1" applyProtection="1">
      <alignment horizontal="right" vertical="center" wrapText="1"/>
    </xf>
    <xf numFmtId="171" fontId="66" fillId="2" borderId="0" xfId="0" applyNumberFormat="1" applyFont="1" applyFill="1" applyBorder="1" applyAlignment="1">
      <alignment vertical="center" wrapText="1"/>
    </xf>
    <xf numFmtId="15" fontId="1" fillId="2" borderId="1" xfId="0" applyNumberFormat="1" applyFont="1" applyFill="1" applyBorder="1" applyAlignment="1">
      <alignment horizontal="center" vertical="center" wrapText="1"/>
    </xf>
    <xf numFmtId="178" fontId="4" fillId="2" borderId="0" xfId="0" applyNumberFormat="1" applyFont="1" applyFill="1" applyBorder="1" applyAlignment="1" applyProtection="1">
      <alignment horizontal="center" vertical="center" wrapText="1"/>
    </xf>
    <xf numFmtId="1" fontId="4" fillId="2" borderId="0" xfId="0" applyNumberFormat="1" applyFont="1" applyFill="1" applyBorder="1" applyAlignment="1" applyProtection="1">
      <alignment horizontal="center" vertical="center" wrapText="1"/>
    </xf>
    <xf numFmtId="171" fontId="3" fillId="2" borderId="0" xfId="0" applyNumberFormat="1" applyFont="1" applyFill="1" applyBorder="1" applyAlignment="1" applyProtection="1">
      <alignment horizontal="center" vertical="center" wrapText="1"/>
    </xf>
    <xf numFmtId="1" fontId="3" fillId="2" borderId="0" xfId="0" applyNumberFormat="1" applyFont="1" applyFill="1" applyBorder="1" applyAlignment="1" applyProtection="1">
      <alignment horizontal="center" vertical="center" wrapText="1"/>
    </xf>
    <xf numFmtId="3" fontId="0" fillId="34" borderId="11" xfId="0" applyNumberFormat="1" applyFont="1" applyFill="1" applyBorder="1" applyAlignment="1" applyProtection="1">
      <alignment horizontal="center" vertical="center" wrapText="1"/>
    </xf>
    <xf numFmtId="171" fontId="3" fillId="0" borderId="0" xfId="0" applyNumberFormat="1" applyFont="1" applyFill="1" applyBorder="1" applyAlignment="1" applyProtection="1">
      <alignment horizontal="center" vertical="center" wrapText="1"/>
    </xf>
    <xf numFmtId="170" fontId="0" fillId="34" borderId="11" xfId="0" applyNumberFormat="1" applyFont="1" applyFill="1" applyBorder="1" applyAlignment="1" applyProtection="1">
      <alignment horizontal="center" vertical="center" wrapText="1"/>
    </xf>
    <xf numFmtId="0" fontId="8" fillId="34" borderId="2" xfId="0" applyNumberFormat="1" applyFont="1" applyFill="1" applyBorder="1" applyAlignment="1">
      <alignment horizontal="center" vertical="center" wrapText="1"/>
    </xf>
    <xf numFmtId="171" fontId="8" fillId="34" borderId="1" xfId="5" applyNumberFormat="1" applyFont="1" applyFill="1" applyBorder="1" applyAlignment="1" applyProtection="1">
      <alignment horizontal="center" vertical="center" wrapText="1"/>
    </xf>
    <xf numFmtId="169" fontId="8" fillId="34" borderId="1" xfId="5" applyNumberFormat="1" applyFont="1" applyFill="1" applyBorder="1" applyAlignment="1" applyProtection="1">
      <alignment horizontal="center" vertical="center" wrapText="1"/>
    </xf>
    <xf numFmtId="0" fontId="0" fillId="2" borderId="0" xfId="0" applyFill="1" applyBorder="1"/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1" fillId="34" borderId="5" xfId="0" applyNumberFormat="1" applyFont="1" applyFill="1" applyBorder="1" applyAlignment="1" applyProtection="1">
      <alignment horizontal="center" vertical="center" wrapText="1"/>
    </xf>
    <xf numFmtId="171" fontId="1" fillId="34" borderId="5" xfId="0" applyNumberFormat="1" applyFont="1" applyFill="1" applyBorder="1" applyAlignment="1" applyProtection="1">
      <alignment horizontal="center" vertical="center" wrapText="1"/>
    </xf>
    <xf numFmtId="178" fontId="1" fillId="34" borderId="5" xfId="0" applyNumberFormat="1" applyFont="1" applyFill="1" applyBorder="1" applyAlignment="1" applyProtection="1">
      <alignment horizontal="center" vertical="center" wrapText="1"/>
    </xf>
    <xf numFmtId="1" fontId="1" fillId="2" borderId="5" xfId="0" applyNumberFormat="1" applyFont="1" applyFill="1" applyBorder="1" applyAlignment="1" applyProtection="1">
      <alignment horizontal="center" vertical="center" wrapText="1"/>
    </xf>
    <xf numFmtId="171" fontId="1" fillId="2" borderId="5" xfId="0" applyNumberFormat="1" applyFont="1" applyFill="1" applyBorder="1" applyAlignment="1" applyProtection="1">
      <alignment horizontal="center" vertical="center" wrapText="1"/>
    </xf>
    <xf numFmtId="178" fontId="1" fillId="2" borderId="5" xfId="0" applyNumberFormat="1" applyFont="1" applyFill="1" applyBorder="1" applyAlignment="1" applyProtection="1">
      <alignment horizontal="center" vertical="center" wrapText="1"/>
    </xf>
    <xf numFmtId="1" fontId="1" fillId="35" borderId="5" xfId="0" applyNumberFormat="1" applyFont="1" applyFill="1" applyBorder="1" applyAlignment="1" applyProtection="1">
      <alignment horizontal="center" vertical="center" wrapText="1"/>
    </xf>
    <xf numFmtId="15" fontId="1" fillId="35" borderId="5" xfId="0" applyNumberFormat="1" applyFont="1" applyFill="1" applyBorder="1" applyAlignment="1" applyProtection="1">
      <alignment horizontal="center" vertical="center" wrapText="1"/>
    </xf>
    <xf numFmtId="0" fontId="1" fillId="35" borderId="5" xfId="0" applyNumberFormat="1" applyFont="1" applyFill="1" applyBorder="1" applyAlignment="1" applyProtection="1">
      <alignment horizontal="center" vertical="center" wrapText="1"/>
    </xf>
    <xf numFmtId="4" fontId="1" fillId="35" borderId="5" xfId="0" applyNumberFormat="1" applyFont="1" applyFill="1" applyBorder="1" applyAlignment="1" applyProtection="1">
      <alignment horizontal="center" vertical="center" wrapText="1"/>
    </xf>
    <xf numFmtId="4" fontId="1" fillId="2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171" fontId="7" fillId="2" borderId="5" xfId="0" applyNumberFormat="1" applyFont="1" applyFill="1" applyBorder="1" applyAlignment="1" applyProtection="1">
      <alignment horizontal="center" vertical="center" wrapText="1"/>
      <protection locked="0"/>
    </xf>
    <xf numFmtId="15" fontId="1" fillId="2" borderId="5" xfId="0" applyNumberFormat="1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167" fontId="7" fillId="2" borderId="5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5" xfId="0" applyNumberFormat="1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 shrinkToFit="1"/>
    </xf>
    <xf numFmtId="3" fontId="1" fillId="2" borderId="5" xfId="0" applyNumberFormat="1" applyFont="1" applyFill="1" applyBorder="1" applyAlignment="1" applyProtection="1">
      <alignment horizontal="center" vertical="center" wrapText="1" shrinkToFit="1"/>
    </xf>
    <xf numFmtId="0" fontId="1" fillId="2" borderId="5" xfId="0" applyNumberFormat="1" applyFont="1" applyFill="1" applyBorder="1" applyAlignment="1" applyProtection="1">
      <alignment horizontal="center" vertical="center" wrapText="1" shrinkToFit="1"/>
    </xf>
    <xf numFmtId="165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1" fontId="1" fillId="34" borderId="5" xfId="0" applyNumberFormat="1" applyFont="1" applyFill="1" applyBorder="1" applyAlignment="1" applyProtection="1">
      <alignment horizontal="center" vertical="center" wrapText="1"/>
    </xf>
    <xf numFmtId="15" fontId="1" fillId="34" borderId="5" xfId="0" applyNumberFormat="1" applyFont="1" applyFill="1" applyBorder="1" applyAlignment="1" applyProtection="1">
      <alignment horizontal="center" vertical="center" wrapText="1"/>
    </xf>
    <xf numFmtId="3" fontId="1" fillId="34" borderId="5" xfId="0" applyNumberFormat="1" applyFont="1" applyFill="1" applyBorder="1" applyAlignment="1" applyProtection="1">
      <alignment horizontal="center" vertical="center" wrapText="1"/>
    </xf>
    <xf numFmtId="4" fontId="1" fillId="34" borderId="5" xfId="0" applyNumberFormat="1" applyFont="1" applyFill="1" applyBorder="1" applyAlignment="1" applyProtection="1">
      <alignment horizontal="center" vertical="center" wrapText="1"/>
    </xf>
    <xf numFmtId="0" fontId="1" fillId="34" borderId="5" xfId="0" applyFont="1" applyFill="1" applyBorder="1" applyAlignment="1" applyProtection="1">
      <alignment horizontal="center" vertical="center" wrapText="1"/>
    </xf>
    <xf numFmtId="4" fontId="1" fillId="2" borderId="5" xfId="0" applyNumberFormat="1" applyFont="1" applyFill="1" applyBorder="1" applyAlignment="1" applyProtection="1">
      <alignment horizontal="center" vertical="center" textRotation="90" wrapText="1"/>
    </xf>
    <xf numFmtId="15" fontId="1" fillId="2" borderId="5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 applyProtection="1">
      <alignment horizontal="left" vertical="center" wrapText="1"/>
      <protection locked="0"/>
    </xf>
    <xf numFmtId="0" fontId="19" fillId="0" borderId="11" xfId="0" applyNumberFormat="1" applyFont="1" applyFill="1" applyBorder="1" applyAlignment="1" applyProtection="1">
      <alignment horizontal="left" vertical="center" wrapText="1"/>
      <protection locked="0"/>
    </xf>
    <xf numFmtId="0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180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1" xfId="0" applyFont="1" applyFill="1" applyBorder="1" applyAlignment="1" applyProtection="1">
      <alignment horizontal="center" vertical="center" wrapText="1"/>
      <protection locked="0"/>
    </xf>
    <xf numFmtId="178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171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4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179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1" xfId="0" applyNumberFormat="1" applyFont="1" applyFill="1" applyBorder="1" applyAlignment="1" applyProtection="1">
      <alignment horizontal="center" vertical="center" wrapText="1"/>
    </xf>
    <xf numFmtId="4" fontId="19" fillId="0" borderId="11" xfId="0" applyNumberFormat="1" applyFont="1" applyFill="1" applyBorder="1" applyAlignment="1" applyProtection="1">
      <alignment horizontal="center" vertical="center" wrapText="1"/>
    </xf>
    <xf numFmtId="0" fontId="19" fillId="0" borderId="11" xfId="0" applyFont="1" applyFill="1" applyBorder="1" applyAlignment="1" applyProtection="1">
      <alignment horizontal="left" vertical="center"/>
      <protection locked="0"/>
    </xf>
    <xf numFmtId="3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1" xfId="1" applyFill="1" applyBorder="1" applyAlignment="1" applyProtection="1">
      <alignment horizontal="left" vertical="center" wrapText="1"/>
      <protection locked="0"/>
    </xf>
    <xf numFmtId="3" fontId="19" fillId="0" borderId="11" xfId="0" applyNumberFormat="1" applyFont="1" applyFill="1" applyBorder="1" applyAlignment="1" applyProtection="1">
      <alignment horizontal="center" vertical="center" wrapText="1"/>
    </xf>
    <xf numFmtId="0" fontId="19" fillId="0" borderId="11" xfId="0" applyFont="1" applyFill="1" applyBorder="1" applyAlignment="1" applyProtection="1">
      <alignment horizontal="justify" vertical="center" wrapText="1"/>
      <protection locked="0"/>
    </xf>
    <xf numFmtId="167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168" fontId="19" fillId="0" borderId="11" xfId="2" applyNumberFormat="1" applyFont="1" applyFill="1" applyBorder="1" applyAlignment="1" applyProtection="1">
      <alignment horizontal="center" vertical="center" wrapText="1"/>
      <protection locked="0"/>
    </xf>
    <xf numFmtId="9" fontId="19" fillId="0" borderId="11" xfId="5" applyFont="1" applyFill="1" applyBorder="1" applyAlignment="1" applyProtection="1">
      <alignment horizontal="center" vertical="center" wrapText="1"/>
    </xf>
    <xf numFmtId="9" fontId="19" fillId="0" borderId="11" xfId="5" applyFont="1" applyFill="1" applyBorder="1" applyAlignment="1" applyProtection="1">
      <alignment horizontal="center" vertical="center" wrapText="1"/>
      <protection locked="0"/>
    </xf>
    <xf numFmtId="9" fontId="19" fillId="0" borderId="11" xfId="0" applyNumberFormat="1" applyFont="1" applyFill="1" applyBorder="1" applyAlignment="1" applyProtection="1">
      <alignment horizontal="center" vertical="center" wrapText="1"/>
      <protection locked="0"/>
    </xf>
    <xf numFmtId="171" fontId="19" fillId="0" borderId="11" xfId="0" applyNumberFormat="1" applyFont="1" applyFill="1" applyBorder="1" applyAlignment="1" applyProtection="1">
      <alignment horizontal="center" vertical="center" wrapText="1"/>
    </xf>
    <xf numFmtId="0" fontId="19" fillId="0" borderId="11" xfId="0" applyFont="1" applyFill="1" applyBorder="1" applyAlignment="1" applyProtection="1">
      <alignment horizontal="center" vertical="center"/>
      <protection locked="0"/>
    </xf>
    <xf numFmtId="4" fontId="19" fillId="0" borderId="11" xfId="0" applyNumberFormat="1" applyFont="1" applyFill="1" applyBorder="1" applyAlignment="1" applyProtection="1">
      <alignment horizontal="center" vertical="center"/>
      <protection locked="0"/>
    </xf>
    <xf numFmtId="171" fontId="19" fillId="0" borderId="11" xfId="0" applyNumberFormat="1" applyFont="1" applyFill="1" applyBorder="1" applyAlignment="1" applyProtection="1">
      <alignment horizontal="center" vertical="center"/>
      <protection locked="0"/>
    </xf>
    <xf numFmtId="4" fontId="19" fillId="0" borderId="11" xfId="0" applyNumberFormat="1" applyFont="1" applyFill="1" applyBorder="1" applyAlignment="1" applyProtection="1">
      <alignment horizontal="center" vertical="center"/>
    </xf>
    <xf numFmtId="1" fontId="19" fillId="0" borderId="11" xfId="0" applyNumberFormat="1" applyFont="1" applyFill="1" applyBorder="1" applyAlignment="1" applyProtection="1">
      <alignment horizontal="center" vertical="center"/>
      <protection locked="0"/>
    </xf>
    <xf numFmtId="14" fontId="19" fillId="0" borderId="11" xfId="0" applyNumberFormat="1" applyFont="1" applyFill="1" applyBorder="1" applyAlignment="1" applyProtection="1">
      <alignment horizontal="center" vertical="center"/>
      <protection locked="0"/>
    </xf>
    <xf numFmtId="0" fontId="19" fillId="0" borderId="11" xfId="1" applyFont="1" applyFill="1" applyBorder="1" applyAlignment="1" applyProtection="1">
      <alignment horizontal="left" vertical="center" wrapText="1"/>
      <protection locked="0"/>
    </xf>
    <xf numFmtId="0" fontId="19" fillId="0" borderId="11" xfId="0" applyNumberFormat="1" applyFont="1" applyFill="1" applyBorder="1" applyAlignment="1" applyProtection="1">
      <alignment horizontal="center" vertical="center"/>
    </xf>
    <xf numFmtId="167" fontId="19" fillId="0" borderId="11" xfId="0" applyNumberFormat="1" applyFont="1" applyFill="1" applyBorder="1" applyAlignment="1" applyProtection="1">
      <alignment horizontal="center" vertical="center"/>
      <protection locked="0"/>
    </xf>
    <xf numFmtId="3" fontId="19" fillId="0" borderId="11" xfId="0" applyNumberFormat="1" applyFont="1" applyFill="1" applyBorder="1" applyAlignment="1" applyProtection="1">
      <alignment horizontal="center" vertical="center"/>
      <protection locked="0"/>
    </xf>
    <xf numFmtId="3" fontId="19" fillId="0" borderId="11" xfId="0" applyNumberFormat="1" applyFont="1" applyFill="1" applyBorder="1" applyAlignment="1" applyProtection="1">
      <alignment horizontal="center" vertical="center"/>
    </xf>
    <xf numFmtId="168" fontId="19" fillId="0" borderId="11" xfId="2" applyNumberFormat="1" applyFont="1" applyFill="1" applyBorder="1" applyAlignment="1" applyProtection="1">
      <alignment horizontal="center" vertical="center"/>
      <protection locked="0"/>
    </xf>
    <xf numFmtId="9" fontId="19" fillId="0" borderId="11" xfId="5" applyFont="1" applyFill="1" applyBorder="1" applyAlignment="1" applyProtection="1">
      <alignment horizontal="center" vertical="center"/>
    </xf>
    <xf numFmtId="9" fontId="19" fillId="0" borderId="11" xfId="5" applyFont="1" applyFill="1" applyBorder="1" applyAlignment="1" applyProtection="1">
      <alignment horizontal="center" vertical="center"/>
      <protection locked="0"/>
    </xf>
    <xf numFmtId="9" fontId="19" fillId="0" borderId="11" xfId="0" applyNumberFormat="1" applyFont="1" applyFill="1" applyBorder="1" applyAlignment="1" applyProtection="1">
      <alignment horizontal="center" vertical="center"/>
      <protection locked="0"/>
    </xf>
    <xf numFmtId="0" fontId="18" fillId="33" borderId="11" xfId="0" applyFont="1" applyFill="1" applyBorder="1" applyAlignment="1" applyProtection="1">
      <alignment horizontal="left" vertical="center" wrapText="1" indent="1"/>
      <protection locked="0"/>
    </xf>
    <xf numFmtId="3" fontId="17" fillId="0" borderId="11" xfId="0" applyNumberFormat="1" applyFont="1" applyFill="1" applyBorder="1" applyAlignment="1" applyProtection="1">
      <alignment horizontal="center" vertical="center"/>
      <protection locked="0"/>
    </xf>
    <xf numFmtId="0" fontId="19" fillId="0" borderId="11" xfId="0" applyNumberFormat="1" applyFont="1" applyFill="1" applyBorder="1" applyAlignment="1" applyProtection="1">
      <alignment horizontal="left" vertical="center"/>
      <protection locked="0"/>
    </xf>
    <xf numFmtId="0" fontId="19" fillId="0" borderId="11" xfId="0" applyNumberFormat="1" applyFont="1" applyBorder="1" applyAlignment="1" applyProtection="1">
      <alignment horizontal="center" vertical="center" wrapText="1"/>
    </xf>
    <xf numFmtId="1" fontId="19" fillId="0" borderId="11" xfId="0" applyNumberFormat="1" applyFont="1" applyFill="1" applyBorder="1" applyAlignment="1" applyProtection="1">
      <alignment horizontal="center" vertical="center" wrapText="1"/>
    </xf>
    <xf numFmtId="171" fontId="19" fillId="0" borderId="11" xfId="0" applyNumberFormat="1" applyFont="1" applyBorder="1" applyAlignment="1" applyProtection="1">
      <alignment horizontal="center" vertical="center" wrapText="1"/>
    </xf>
    <xf numFmtId="15" fontId="8" fillId="0" borderId="5" xfId="0" applyNumberFormat="1" applyFont="1" applyFill="1" applyBorder="1" applyAlignment="1" applyProtection="1">
      <alignment horizontal="center" vertical="center" wrapText="1"/>
    </xf>
    <xf numFmtId="15" fontId="8" fillId="36" borderId="5" xfId="0" applyNumberFormat="1" applyFont="1" applyFill="1" applyBorder="1" applyAlignment="1" applyProtection="1">
      <alignment horizontal="center" vertical="center" wrapText="1"/>
    </xf>
    <xf numFmtId="15" fontId="8" fillId="37" borderId="5" xfId="0" applyNumberFormat="1" applyFont="1" applyFill="1" applyBorder="1" applyAlignment="1" applyProtection="1">
      <alignment horizontal="center" vertical="center" wrapText="1"/>
    </xf>
    <xf numFmtId="15" fontId="8" fillId="0" borderId="34" xfId="0" applyNumberFormat="1" applyFont="1" applyFill="1" applyBorder="1" applyAlignment="1" applyProtection="1">
      <alignment horizontal="center" vertical="center" wrapText="1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1" fontId="19" fillId="0" borderId="11" xfId="0" applyNumberFormat="1" applyFont="1" applyBorder="1" applyAlignment="1">
      <alignment horizontal="center" vertical="center" wrapText="1"/>
    </xf>
    <xf numFmtId="9" fontId="19" fillId="6" borderId="11" xfId="5" applyFont="1" applyFill="1" applyBorder="1" applyAlignment="1" applyProtection="1">
      <alignment horizontal="center" vertical="center" wrapText="1"/>
      <protection locked="0"/>
    </xf>
    <xf numFmtId="0" fontId="19" fillId="0" borderId="11" xfId="0" applyNumberFormat="1" applyFont="1" applyBorder="1" applyAlignment="1">
      <alignment horizontal="center" vertical="center" wrapText="1"/>
    </xf>
    <xf numFmtId="0" fontId="19" fillId="7" borderId="11" xfId="0" applyFont="1" applyFill="1" applyBorder="1" applyAlignment="1" applyProtection="1">
      <alignment horizontal="center" vertical="center" wrapText="1"/>
      <protection locked="0"/>
    </xf>
    <xf numFmtId="0" fontId="64" fillId="6" borderId="11" xfId="0" applyFont="1" applyFill="1" applyBorder="1" applyAlignment="1" applyProtection="1">
      <alignment horizontal="center" vertical="center" wrapText="1"/>
      <protection locked="0"/>
    </xf>
    <xf numFmtId="3" fontId="19" fillId="6" borderId="11" xfId="0" applyNumberFormat="1" applyFont="1" applyFill="1" applyBorder="1" applyAlignment="1" applyProtection="1">
      <alignment horizontal="center" vertical="center" wrapText="1"/>
      <protection locked="0"/>
    </xf>
    <xf numFmtId="0" fontId="65" fillId="6" borderId="11" xfId="0" applyFont="1" applyFill="1" applyBorder="1" applyAlignment="1" applyProtection="1">
      <alignment horizontal="center" vertical="center" wrapText="1"/>
      <protection locked="0"/>
    </xf>
    <xf numFmtId="0" fontId="65" fillId="7" borderId="11" xfId="0" applyFont="1" applyFill="1" applyBorder="1" applyAlignment="1" applyProtection="1">
      <alignment horizontal="center" vertical="center" wrapText="1"/>
      <protection locked="0"/>
    </xf>
    <xf numFmtId="9" fontId="65" fillId="6" borderId="11" xfId="5" applyFont="1" applyFill="1" applyBorder="1" applyAlignment="1" applyProtection="1">
      <alignment horizontal="center" vertical="center" wrapText="1"/>
      <protection locked="0"/>
    </xf>
    <xf numFmtId="15" fontId="19" fillId="6" borderId="11" xfId="5" applyNumberFormat="1" applyFont="1" applyFill="1" applyBorder="1" applyAlignment="1" applyProtection="1">
      <alignment horizontal="center" vertical="center" wrapText="1"/>
      <protection locked="0"/>
    </xf>
    <xf numFmtId="15" fontId="19" fillId="0" borderId="11" xfId="0" applyNumberFormat="1" applyFont="1" applyFill="1" applyBorder="1" applyAlignment="1" applyProtection="1">
      <alignment horizontal="center" vertical="center" wrapText="1"/>
    </xf>
    <xf numFmtId="0" fontId="62" fillId="34" borderId="1" xfId="0" applyFont="1" applyFill="1" applyBorder="1" applyProtection="1"/>
    <xf numFmtId="4" fontId="9" fillId="34" borderId="11" xfId="0" applyNumberFormat="1" applyFont="1" applyFill="1" applyBorder="1" applyAlignment="1" applyProtection="1">
      <alignment horizontal="center" vertical="center" wrapText="1"/>
      <protection locked="0"/>
    </xf>
    <xf numFmtId="0" fontId="17" fillId="5" borderId="0" xfId="0" applyFont="1" applyFill="1" applyBorder="1" applyAlignment="1" applyProtection="1">
      <alignment horizontal="left" vertical="center"/>
    </xf>
    <xf numFmtId="0" fontId="0" fillId="2" borderId="0" xfId="0" applyFill="1" applyProtection="1"/>
    <xf numFmtId="0" fontId="0" fillId="2" borderId="0" xfId="0" applyFill="1" applyProtection="1">
      <protection locked="0"/>
    </xf>
    <xf numFmtId="0" fontId="19" fillId="2" borderId="11" xfId="0" applyFont="1" applyFill="1" applyBorder="1" applyAlignment="1" applyProtection="1">
      <alignment horizontal="left" vertical="center" wrapText="1"/>
      <protection locked="0"/>
    </xf>
    <xf numFmtId="0" fontId="19" fillId="2" borderId="11" xfId="0" applyNumberFormat="1" applyFont="1" applyFill="1" applyBorder="1" applyAlignment="1" applyProtection="1">
      <alignment horizontal="left" vertical="center" wrapText="1"/>
      <protection locked="0"/>
    </xf>
    <xf numFmtId="0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180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178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1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171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4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179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14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11" xfId="0" applyNumberFormat="1" applyFont="1" applyFill="1" applyBorder="1" applyAlignment="1" applyProtection="1">
      <alignment horizontal="center" vertical="center" wrapText="1"/>
    </xf>
    <xf numFmtId="4" fontId="19" fillId="2" borderId="11" xfId="0" applyNumberFormat="1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left" vertical="center"/>
      <protection locked="0"/>
    </xf>
    <xf numFmtId="3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11" xfId="1" applyFill="1" applyBorder="1" applyAlignment="1" applyProtection="1">
      <alignment horizontal="left" vertical="center" wrapText="1"/>
      <protection locked="0"/>
    </xf>
    <xf numFmtId="3" fontId="19" fillId="2" borderId="11" xfId="0" applyNumberFormat="1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justify" vertical="center" wrapText="1"/>
      <protection locked="0"/>
    </xf>
    <xf numFmtId="1" fontId="19" fillId="2" borderId="11" xfId="0" applyNumberFormat="1" applyFont="1" applyFill="1" applyBorder="1" applyAlignment="1" applyProtection="1">
      <alignment horizontal="center" vertical="center" wrapText="1"/>
    </xf>
    <xf numFmtId="167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168" fontId="19" fillId="2" borderId="11" xfId="2" applyNumberFormat="1" applyFont="1" applyFill="1" applyBorder="1" applyAlignment="1" applyProtection="1">
      <alignment horizontal="center" vertical="center" wrapText="1"/>
      <protection locked="0"/>
    </xf>
    <xf numFmtId="9" fontId="19" fillId="2" borderId="11" xfId="5" applyFont="1" applyFill="1" applyBorder="1" applyAlignment="1" applyProtection="1">
      <alignment horizontal="center" vertical="center" wrapText="1"/>
    </xf>
    <xf numFmtId="9" fontId="19" fillId="2" borderId="11" xfId="5" applyFont="1" applyFill="1" applyBorder="1" applyAlignment="1" applyProtection="1">
      <alignment horizontal="center" vertical="center" wrapText="1"/>
      <protection locked="0"/>
    </xf>
    <xf numFmtId="9" fontId="19" fillId="2" borderId="11" xfId="0" applyNumberFormat="1" applyFont="1" applyFill="1" applyBorder="1" applyAlignment="1" applyProtection="1">
      <alignment horizontal="center" vertical="center" wrapText="1"/>
      <protection locked="0"/>
    </xf>
    <xf numFmtId="171" fontId="19" fillId="2" borderId="11" xfId="0" applyNumberFormat="1" applyFont="1" applyFill="1" applyBorder="1" applyAlignment="1" applyProtection="1">
      <alignment horizontal="center" vertical="center" wrapText="1"/>
    </xf>
    <xf numFmtId="0" fontId="8" fillId="34" borderId="2" xfId="0" applyNumberFormat="1" applyFont="1" applyFill="1" applyBorder="1" applyAlignment="1">
      <alignment horizontal="center" vertical="center" wrapText="1"/>
    </xf>
    <xf numFmtId="0" fontId="8" fillId="34" borderId="4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justify" vertical="center" wrapText="1"/>
    </xf>
    <xf numFmtId="0" fontId="8" fillId="0" borderId="4" xfId="0" applyNumberFormat="1" applyFont="1" applyFill="1" applyBorder="1" applyAlignment="1" applyProtection="1">
      <alignment horizontal="justify" vertical="center" wrapText="1"/>
    </xf>
    <xf numFmtId="0" fontId="8" fillId="2" borderId="2" xfId="0" applyNumberFormat="1" applyFont="1" applyFill="1" applyBorder="1" applyAlignment="1" applyProtection="1">
      <alignment horizontal="justify" vertical="center" wrapText="1"/>
    </xf>
    <xf numFmtId="0" fontId="8" fillId="2" borderId="4" xfId="0" applyNumberFormat="1" applyFont="1" applyFill="1" applyBorder="1" applyAlignment="1" applyProtection="1">
      <alignment horizontal="justify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34" borderId="1" xfId="0" applyFont="1" applyFill="1" applyBorder="1" applyAlignment="1" applyProtection="1">
      <alignment horizontal="center" vertical="center" wrapText="1"/>
    </xf>
    <xf numFmtId="1" fontId="1" fillId="34" borderId="1" xfId="0" applyNumberFormat="1" applyFont="1" applyFill="1" applyBorder="1" applyAlignment="1" applyProtection="1">
      <alignment horizontal="center" vertical="center" wrapText="1"/>
    </xf>
    <xf numFmtId="0" fontId="1" fillId="35" borderId="1" xfId="0" applyFont="1" applyFill="1" applyBorder="1" applyAlignment="1" applyProtection="1">
      <alignment horizontal="center" vertical="center" wrapText="1"/>
    </xf>
    <xf numFmtId="0" fontId="31" fillId="35" borderId="1" xfId="0" applyFont="1" applyFill="1" applyBorder="1" applyAlignment="1"/>
    <xf numFmtId="15" fontId="1" fillId="34" borderId="1" xfId="0" applyNumberFormat="1" applyFont="1" applyFill="1" applyBorder="1" applyAlignment="1" applyProtection="1">
      <alignment horizontal="center" vertical="center" wrapText="1"/>
    </xf>
    <xf numFmtId="0" fontId="1" fillId="34" borderId="1" xfId="0" applyNumberFormat="1" applyFont="1" applyFill="1" applyBorder="1" applyAlignment="1">
      <alignment horizontal="center" vertical="center" wrapText="1"/>
    </xf>
    <xf numFmtId="0" fontId="5" fillId="35" borderId="1" xfId="0" applyFont="1" applyFill="1" applyBorder="1" applyAlignment="1">
      <alignment horizontal="center" vertical="center" wrapText="1"/>
    </xf>
    <xf numFmtId="4" fontId="2" fillId="34" borderId="1" xfId="0" applyNumberFormat="1" applyFont="1" applyFill="1" applyBorder="1" applyAlignment="1" applyProtection="1">
      <alignment horizontal="center" vertical="center" wrapText="1"/>
    </xf>
    <xf numFmtId="4" fontId="38" fillId="34" borderId="2" xfId="0" applyNumberFormat="1" applyFont="1" applyFill="1" applyBorder="1" applyAlignment="1" applyProtection="1">
      <alignment horizontal="center" vertical="center" wrapText="1"/>
      <protection locked="0"/>
    </xf>
    <xf numFmtId="4" fontId="38" fillId="34" borderId="4" xfId="0" applyNumberFormat="1" applyFont="1" applyFill="1" applyBorder="1" applyAlignment="1" applyProtection="1">
      <alignment horizontal="center" vertical="center" wrapText="1"/>
      <protection locked="0"/>
    </xf>
    <xf numFmtId="14" fontId="32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32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4" fontId="5" fillId="34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14" fontId="9" fillId="2" borderId="11" xfId="0" applyNumberFormat="1" applyFont="1" applyFill="1" applyBorder="1" applyAlignment="1" applyProtection="1">
      <alignment horizontal="center" vertical="center" wrapText="1"/>
    </xf>
    <xf numFmtId="0" fontId="63" fillId="34" borderId="1" xfId="0" applyFont="1" applyFill="1" applyBorder="1" applyAlignment="1" applyProtection="1">
      <alignment horizontal="center" vertical="center"/>
    </xf>
    <xf numFmtId="4" fontId="1" fillId="34" borderId="1" xfId="0" applyNumberFormat="1" applyFont="1" applyFill="1" applyBorder="1" applyAlignment="1" applyProtection="1">
      <alignment horizontal="center" vertical="center" wrapText="1"/>
    </xf>
    <xf numFmtId="0" fontId="5" fillId="34" borderId="1" xfId="0" applyFont="1" applyFill="1" applyBorder="1" applyAlignment="1">
      <alignment horizontal="center" vertical="center" wrapText="1"/>
    </xf>
    <xf numFmtId="1" fontId="5" fillId="34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 applyProtection="1">
      <alignment horizontal="center" vertical="top" wrapText="1"/>
    </xf>
    <xf numFmtId="4" fontId="29" fillId="34" borderId="2" xfId="0" applyNumberFormat="1" applyFont="1" applyFill="1" applyBorder="1" applyAlignment="1" applyProtection="1">
      <alignment horizontal="center" vertical="center" wrapText="1"/>
    </xf>
    <xf numFmtId="4" fontId="29" fillId="34" borderId="3" xfId="0" applyNumberFormat="1" applyFont="1" applyFill="1" applyBorder="1" applyAlignment="1" applyProtection="1">
      <alignment horizontal="center" vertical="center" wrapText="1"/>
    </xf>
    <xf numFmtId="4" fontId="29" fillId="34" borderId="4" xfId="0" applyNumberFormat="1" applyFont="1" applyFill="1" applyBorder="1" applyAlignment="1" applyProtection="1">
      <alignment horizontal="center" vertical="center" wrapText="1"/>
    </xf>
    <xf numFmtId="0" fontId="43" fillId="8" borderId="21" xfId="0" applyFont="1" applyFill="1" applyBorder="1" applyAlignment="1">
      <alignment horizontal="center" vertical="center" wrapText="1"/>
    </xf>
    <xf numFmtId="0" fontId="43" fillId="8" borderId="22" xfId="0" applyFont="1" applyFill="1" applyBorder="1" applyAlignment="1">
      <alignment horizontal="center" vertical="center" wrapText="1"/>
    </xf>
    <xf numFmtId="0" fontId="44" fillId="10" borderId="21" xfId="0" applyFont="1" applyFill="1" applyBorder="1" applyAlignment="1">
      <alignment horizontal="center" vertical="center" wrapText="1"/>
    </xf>
    <xf numFmtId="0" fontId="44" fillId="10" borderId="23" xfId="0" applyFont="1" applyFill="1" applyBorder="1" applyAlignment="1">
      <alignment horizontal="center" vertical="center" wrapText="1"/>
    </xf>
    <xf numFmtId="0" fontId="44" fillId="10" borderId="22" xfId="0" applyFont="1" applyFill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34" fillId="4" borderId="2" xfId="0" applyFont="1" applyFill="1" applyBorder="1" applyAlignment="1">
      <alignment horizontal="center" vertical="center"/>
    </xf>
    <xf numFmtId="0" fontId="34" fillId="4" borderId="3" xfId="0" applyFont="1" applyFill="1" applyBorder="1" applyAlignment="1">
      <alignment horizontal="center" vertical="center"/>
    </xf>
    <xf numFmtId="0" fontId="34" fillId="4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19" fillId="2" borderId="11" xfId="0" applyNumberFormat="1" applyFont="1" applyFill="1" applyBorder="1" applyAlignment="1" applyProtection="1">
      <alignment horizontal="left" vertical="center" wrapText="1"/>
      <protection locked="0"/>
    </xf>
  </cellXfs>
  <cellStyles count="58">
    <cellStyle name="20% - Énfasis1 2" xfId="16"/>
    <cellStyle name="20% - Énfasis2 2" xfId="17"/>
    <cellStyle name="20% - Énfasis3 2" xfId="18"/>
    <cellStyle name="20% - Énfasis4 2" xfId="19"/>
    <cellStyle name="20% - Énfasis5 2" xfId="20"/>
    <cellStyle name="20% - Énfasis6 2" xfId="21"/>
    <cellStyle name="40% - Énfasis1 2" xfId="22"/>
    <cellStyle name="40% - Énfasis2 2" xfId="23"/>
    <cellStyle name="40% - Énfasis3 2" xfId="24"/>
    <cellStyle name="40% - Énfasis4 2" xfId="25"/>
    <cellStyle name="40% - Énfasis5 2" xfId="26"/>
    <cellStyle name="40% - Énfasis6 2" xfId="27"/>
    <cellStyle name="60% - Énfasis1 2" xfId="28"/>
    <cellStyle name="60% - Énfasis2 2" xfId="29"/>
    <cellStyle name="60% - Énfasis3 2" xfId="30"/>
    <cellStyle name="60% - Énfasis4 2" xfId="31"/>
    <cellStyle name="60% - Énfasis5 2" xfId="32"/>
    <cellStyle name="60% - Énfasis6 2" xfId="33"/>
    <cellStyle name="Cálculo 2" xfId="34"/>
    <cellStyle name="Celda de comprobación 2" xfId="35"/>
    <cellStyle name="Celda vinculada 2" xfId="36"/>
    <cellStyle name="Encabezado 4 2" xfId="37"/>
    <cellStyle name="Énfasis1 2" xfId="38"/>
    <cellStyle name="Énfasis2 2" xfId="39"/>
    <cellStyle name="Énfasis3 2" xfId="40"/>
    <cellStyle name="Énfasis4 2" xfId="41"/>
    <cellStyle name="Énfasis5 2" xfId="42"/>
    <cellStyle name="Énfasis6 2" xfId="43"/>
    <cellStyle name="Entrada 2" xfId="44"/>
    <cellStyle name="Euro" xfId="45"/>
    <cellStyle name="Hipervínculo" xfId="1" builtinId="8"/>
    <cellStyle name="Incorrecto 2" xfId="46"/>
    <cellStyle name="Millares" xfId="2" builtinId="3"/>
    <cellStyle name="Millares 2" xfId="3"/>
    <cellStyle name="Millares 3" xfId="8"/>
    <cellStyle name="Millares 3 2" xfId="12"/>
    <cellStyle name="Millares 4" xfId="47"/>
    <cellStyle name="Moneda" xfId="10" builtinId="4"/>
    <cellStyle name="Neutral 2" xfId="48"/>
    <cellStyle name="Normal" xfId="0" builtinId="0"/>
    <cellStyle name="Normal 2" xfId="4"/>
    <cellStyle name="Normal 3" xfId="6"/>
    <cellStyle name="Normal 3 2" xfId="11"/>
    <cellStyle name="Normal 3 3" xfId="49"/>
    <cellStyle name="Normal 4" xfId="13"/>
    <cellStyle name="Normal 4 2" xfId="14"/>
    <cellStyle name="Normal 5" xfId="15"/>
    <cellStyle name="Notas 2" xfId="50"/>
    <cellStyle name="Porcentaje" xfId="5" builtinId="5"/>
    <cellStyle name="Porcentaje 2" xfId="9"/>
    <cellStyle name="Porcentual 2" xfId="7"/>
    <cellStyle name="Salida 2" xfId="51"/>
    <cellStyle name="Texto de advertencia 2" xfId="52"/>
    <cellStyle name="Texto explicativo 2" xfId="53"/>
    <cellStyle name="Título 2 2" xfId="55"/>
    <cellStyle name="Título 3 2" xfId="56"/>
    <cellStyle name="Título 4" xfId="54"/>
    <cellStyle name="Total 2" xfId="57"/>
  </cellStyles>
  <dxfs count="207"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</font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gray125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gray125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gray125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lightGray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gray125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gray125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gray125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lightGray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lightGray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lightGray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gray125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gray125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gray125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lightGray">
          <fgColor theme="0" tint="-0.24994659260841701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medium">
          <color theme="3" tint="0.59996337778862885"/>
        </left>
        <right style="medium">
          <color theme="3" tint="0.59996337778862885"/>
        </right>
        <top/>
        <bottom/>
      </border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0" formatCode="dd\-mmm\-yy"/>
      <fill>
        <patternFill patternType="none">
          <fgColor indexed="64"/>
          <bgColor auto="1"/>
        </patternFill>
      </fill>
      <alignment horizontal="center" vertical="center" textRotation="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alignment horizontal="general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3" formatCode="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9" formatCode="_-[$$-240A]\ * #,##0_-;\-[$$-240A]\ * #,##0_-;_-[$$-240A]\ * &quot;-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8" formatCode="_-[$$-240A]\ * #,##0.00_-;\-[$$-240A]\ * #,##0.00_-;_-[$$-240A]\ 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8" formatCode="_-[$$-240A]\ * #,##0.00_-;\-[$$-240A]\ * #,##0.00_-;_-[$$-240A]\ * &quot;-&quot;??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1" formatCode="yyyy\-mm\-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top/>
        <bottom/>
      </border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6"/>
        <color auto="1"/>
        <name val="Tahoma"/>
        <scheme val="none"/>
      </font>
      <fill>
        <patternFill patternType="none">
          <fgColor indexed="64"/>
          <bgColor theme="0"/>
        </patternFill>
      </fill>
      <alignment horizontal="center" vertical="center" textRotation="9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 val="0"/>
        <i val="0"/>
      </font>
    </dxf>
    <dxf>
      <font>
        <b val="0"/>
        <i val="0"/>
      </font>
    </dxf>
    <dxf>
      <font>
        <b val="0"/>
        <i val="0"/>
      </font>
    </dxf>
    <dxf>
      <fill>
        <patternFill>
          <bgColor rgb="FFFF0000"/>
        </patternFill>
      </fill>
    </dxf>
    <dxf>
      <font>
        <b val="0"/>
        <i val="0"/>
      </font>
    </dxf>
    <dxf>
      <font>
        <b val="0"/>
        <i val="0"/>
      </font>
    </dxf>
    <dxf>
      <fill>
        <patternFill>
          <bgColor rgb="FFFF0000"/>
        </patternFill>
      </fill>
    </dxf>
    <dxf>
      <font>
        <b val="0"/>
        <i val="0"/>
      </font>
    </dxf>
  </dxfs>
  <tableStyles count="0" defaultTableStyle="TableStyleMedium9" defaultPivotStyle="PivotStyleLight16"/>
  <colors>
    <mruColors>
      <color rgb="FFFF00FF"/>
      <color rgb="FFFFFF66"/>
      <color rgb="FFFFFF99"/>
      <color rgb="FFFF0000"/>
      <color rgb="FF0033CC"/>
      <color rgb="FF00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microsoft.com/office/2017/10/relationships/person" Target="persons/person.xml"/><Relationship Id="rId10" Type="http://schemas.openxmlformats.org/officeDocument/2006/relationships/externalLink" Target="externalLinks/externalLink2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uerzaaereacolombia-my.sharepoint.com/LZAPATA/Desktop/emaco/2015/CONTROL%20ASIGNACION%20PROCESOS%2018-JUN-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.%20ARGUELLES\2017\Grandes_20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uerzaaereacolombia-my.sharepoint.com/Users/lzapata/AppData/Roaming/Microsoft/Excel/8.%20CONTROL%20CONTRATOS%202016%20EMAC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uerzaaereacolombia-my.sharepoint.com/LZAPATA/AppData/Local/Microsoft/Windows/Temporary%20Internet%20Files/Content.Outlook/GVW2DCV9/10.%20Formato%20Plan%20de%20Contrataci&#243;n%20al%2031%20de%20OCTUBRE%20de%20201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uerzaaereacolombia-my.sharepoint.com/TE.%20LEIVA%20A&#209;O%202015/PLAN%20CONTRATACI&#211;N%202015/2015/0.%20Cuadros%20Asesor%20Jur&#237;dico/7.1%20Corte%2031%20de%20Julio/Asignaci&#243;n%20Contratos_Grandes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uerzaaereacolombia-my.sharepoint.com/LZAPATA/Desktop/emaco/2015/CONTROL%20ASIGNACION%20PROCESOS%202015%2028%20-MAY-1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uerzaaereacolombia-my.sharepoint.com/LZAPATA/Desktop/emaco/2014/LISTADOS/CONTROL%20ASIGNACION%20PROCESOS%202014%2005-MAY-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es"/>
      <sheetName val="Reparto Abogadas"/>
      <sheetName val="Análisis Contratos"/>
      <sheetName val="Parametrización"/>
    </sheetNames>
    <sheetDataSet>
      <sheetData sheetId="0"/>
      <sheetData sheetId="1"/>
      <sheetData sheetId="2"/>
      <sheetData sheetId="3">
        <row r="2">
          <cell r="L2" t="str">
            <v>ANA CELIA GALVIS</v>
          </cell>
        </row>
        <row r="3">
          <cell r="L3" t="str">
            <v>CATALINA VILLEGAS</v>
          </cell>
        </row>
        <row r="4">
          <cell r="L4" t="str">
            <v>ERMINDA CORTÉS</v>
          </cell>
        </row>
        <row r="5">
          <cell r="L5" t="str">
            <v>HELENA DÍAZ</v>
          </cell>
        </row>
        <row r="6">
          <cell r="L6" t="str">
            <v>IVONNE RINCÓN</v>
          </cell>
        </row>
        <row r="7">
          <cell r="L7" t="str">
            <v>JUAN CARLOS LEIVA</v>
          </cell>
        </row>
        <row r="8">
          <cell r="L8" t="str">
            <v>KAROLL LIZETH SILVA</v>
          </cell>
        </row>
        <row r="9">
          <cell r="L9" t="str">
            <v>MARIA MERCEDES SALAMANCA</v>
          </cell>
        </row>
        <row r="10">
          <cell r="L10" t="str">
            <v>NOHORA MOLANO</v>
          </cell>
        </row>
        <row r="11">
          <cell r="L11" t="str">
            <v>PAHOLA TELLEZ</v>
          </cell>
        </row>
        <row r="12">
          <cell r="L12" t="str">
            <v>ROCIO SANCHEZ</v>
          </cell>
        </row>
        <row r="13">
          <cell r="L13" t="str">
            <v>SANDRA MELGAREJO</v>
          </cell>
        </row>
        <row r="14">
          <cell r="L14" t="str">
            <v>SONIA ACOSTA</v>
          </cell>
        </row>
        <row r="15">
          <cell r="L15" t="str">
            <v>VIVIANA LUENGAS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ES 2017"/>
      <sheetName val="Hoja2"/>
      <sheetName val="Análisis reparto"/>
      <sheetName val="Parametrización"/>
      <sheetName val="Hoja1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MÍNIMA CUANTIA</v>
          </cell>
          <cell r="N2" t="str">
            <v>RESERVADA</v>
          </cell>
        </row>
        <row r="3">
          <cell r="A3" t="str">
            <v>CONTRATACIÓN DIRECTA</v>
          </cell>
          <cell r="N3" t="str">
            <v>PROVEEDOR EXCLUSIVO</v>
          </cell>
        </row>
        <row r="4">
          <cell r="A4" t="str">
            <v xml:space="preserve">SELECCIÓN ABREVIADA </v>
          </cell>
          <cell r="N4" t="str">
            <v>SUBASTA</v>
          </cell>
        </row>
        <row r="5">
          <cell r="A5" t="str">
            <v>LICITACIÓN</v>
          </cell>
          <cell r="N5" t="str">
            <v>SUBASTA INVERSA</v>
          </cell>
        </row>
        <row r="6">
          <cell r="A6" t="str">
            <v>ACUERDO MARCO DE PRECIOS</v>
          </cell>
          <cell r="N6" t="str">
            <v>INTERADMINISTRATIVO</v>
          </cell>
        </row>
        <row r="7">
          <cell r="A7" t="str">
            <v>CONCURSO DE MERITOS</v>
          </cell>
          <cell r="N7" t="str">
            <v>MENOR CUANTIA</v>
          </cell>
        </row>
        <row r="8">
          <cell r="N8" t="str">
            <v>BOLSA DE PRODUCTOS</v>
          </cell>
        </row>
        <row r="9">
          <cell r="N9" t="str">
            <v>APOYO A LA GESTIÓN</v>
          </cell>
        </row>
        <row r="10">
          <cell r="N10" t="str">
            <v>INTERVENTORIA</v>
          </cell>
        </row>
        <row r="11">
          <cell r="N11" t="str">
            <v>MÍNINA CUANTÍA</v>
          </cell>
        </row>
        <row r="12">
          <cell r="N12" t="str">
            <v>GRANDES SUPERFICIES</v>
          </cell>
        </row>
        <row r="13">
          <cell r="N13" t="str">
            <v>LICITACIÓN</v>
          </cell>
        </row>
        <row r="14">
          <cell r="N14" t="str">
            <v>SERVICIOS PROFESIONALES DE APOYO A LA GESTIÓN</v>
          </cell>
        </row>
      </sheetData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Único de Contratación"/>
      <sheetName val="Hoja2"/>
      <sheetName val="Certificaciones"/>
      <sheetName val="PARAMETRIZACIÓN"/>
      <sheetName val="Hoja1"/>
      <sheetName val="Hoja3"/>
    </sheetNames>
    <sheetDataSet>
      <sheetData sheetId="0">
        <row r="18">
          <cell r="B18" t="str">
            <v># Contrato</v>
          </cell>
        </row>
      </sheetData>
      <sheetData sheetId="1" refreshError="1"/>
      <sheetData sheetId="2" refreshError="1"/>
      <sheetData sheetId="3">
        <row r="2">
          <cell r="AC2" t="str">
            <v>001-00</v>
          </cell>
          <cell r="AD2" t="str">
            <v>001-00-A-COFAC-DIACA-2016</v>
          </cell>
          <cell r="AF2" t="str">
            <v>Desierto</v>
          </cell>
          <cell r="AG2" t="str">
            <v>No aplica</v>
          </cell>
        </row>
        <row r="3">
          <cell r="AC3" t="str">
            <v>001-01</v>
          </cell>
          <cell r="AD3" t="str">
            <v>001-01-A-COFAC-DIACA-2016</v>
          </cell>
          <cell r="AF3" t="str">
            <v>En Ejecucion</v>
          </cell>
          <cell r="AG3" t="str">
            <v>Constancia</v>
          </cell>
        </row>
        <row r="4">
          <cell r="AC4" t="str">
            <v>002-00</v>
          </cell>
          <cell r="AD4" t="str">
            <v>002-00-A-COFAC-JED-2016</v>
          </cell>
          <cell r="AF4" t="str">
            <v>En ejecución</v>
          </cell>
          <cell r="AG4" t="str">
            <v>Constancia</v>
          </cell>
        </row>
        <row r="5">
          <cell r="AC5" t="str">
            <v>003-00</v>
          </cell>
          <cell r="AD5" t="str">
            <v>003-00-A-COFAC-GRUACO-2016</v>
          </cell>
          <cell r="AF5" t="str">
            <v>Ejecución</v>
          </cell>
          <cell r="AG5" t="str">
            <v>Constancia</v>
          </cell>
        </row>
        <row r="6">
          <cell r="AC6" t="str">
            <v>004-00</v>
          </cell>
          <cell r="AD6" t="str">
            <v>004-00-A-COFAC-DINSA-2016</v>
          </cell>
          <cell r="AF6" t="str">
            <v>Ejecucion</v>
          </cell>
          <cell r="AG6" t="str">
            <v>Constancia</v>
          </cell>
        </row>
        <row r="7">
          <cell r="AC7" t="str">
            <v>005-00</v>
          </cell>
          <cell r="AD7" t="str">
            <v>005-00-A-COFAC-JED-2016</v>
          </cell>
          <cell r="AF7" t="str">
            <v>Liquidado</v>
          </cell>
          <cell r="AG7" t="str">
            <v>Certificación</v>
          </cell>
        </row>
        <row r="8">
          <cell r="AC8" t="str">
            <v>006-00</v>
          </cell>
          <cell r="AD8" t="str">
            <v>006-00-A-COFAC-JED-2016</v>
          </cell>
          <cell r="AF8" t="str">
            <v>Anulado</v>
          </cell>
          <cell r="AG8" t="str">
            <v>No aplica</v>
          </cell>
        </row>
        <row r="9">
          <cell r="AC9" t="str">
            <v>007-00</v>
          </cell>
          <cell r="AD9" t="str">
            <v>007-00-A-COFAC-DIMAT-2016</v>
          </cell>
          <cell r="AF9" t="str">
            <v>No se Inicio</v>
          </cell>
          <cell r="AG9" t="str">
            <v>No aplica</v>
          </cell>
        </row>
        <row r="10">
          <cell r="AC10" t="str">
            <v>008-00</v>
          </cell>
          <cell r="AD10" t="str">
            <v>008-00-A-COFAC-DICRA-2016</v>
          </cell>
        </row>
        <row r="11">
          <cell r="AC11" t="str">
            <v>009-00</v>
          </cell>
          <cell r="AD11" t="str">
            <v>009-00-A-COFAC-JED-2016</v>
          </cell>
        </row>
        <row r="12">
          <cell r="AC12" t="str">
            <v>010-00</v>
          </cell>
          <cell r="AD12" t="str">
            <v>010-00-A-COFAC-JED-2016</v>
          </cell>
        </row>
        <row r="13">
          <cell r="AC13" t="str">
            <v>011-00</v>
          </cell>
          <cell r="AD13" t="str">
            <v>011-00-A-COFAC-JED-2016</v>
          </cell>
        </row>
        <row r="14">
          <cell r="AC14" t="str">
            <v>011-01</v>
          </cell>
          <cell r="AD14" t="str">
            <v>011-01-A-COFAC-JED-2016</v>
          </cell>
        </row>
        <row r="15">
          <cell r="AC15" t="str">
            <v>012-00</v>
          </cell>
          <cell r="AD15" t="str">
            <v>012-00-A-COFAC-GRUACO-2016</v>
          </cell>
        </row>
        <row r="16">
          <cell r="AC16" t="str">
            <v>013-00</v>
          </cell>
          <cell r="AD16" t="str">
            <v>013-00-A-COFAC-JED-2016</v>
          </cell>
        </row>
        <row r="17">
          <cell r="AC17" t="str">
            <v>014-00</v>
          </cell>
          <cell r="AD17" t="str">
            <v>014-00-A-COFAC-JED-2016</v>
          </cell>
        </row>
        <row r="18">
          <cell r="AC18" t="str">
            <v>015-00</v>
          </cell>
          <cell r="AD18" t="str">
            <v>015-00-A-COFAC-DISER-2016</v>
          </cell>
        </row>
        <row r="19">
          <cell r="AC19" t="str">
            <v>015-01</v>
          </cell>
          <cell r="AD19" t="str">
            <v>015-01-A-COFAC-DISER-2016</v>
          </cell>
        </row>
        <row r="20">
          <cell r="AC20" t="str">
            <v>016-00</v>
          </cell>
          <cell r="AD20" t="str">
            <v>016-00-A-COFAC-DINSA-2016</v>
          </cell>
        </row>
        <row r="21">
          <cell r="AC21" t="str">
            <v>017-00</v>
          </cell>
          <cell r="AD21" t="str">
            <v>017-00-A-COFAC-DINSA-2016</v>
          </cell>
        </row>
        <row r="22">
          <cell r="AC22" t="str">
            <v>018-00</v>
          </cell>
          <cell r="AD22" t="str">
            <v>018-00-A-COFAC-JED-2016</v>
          </cell>
        </row>
        <row r="23">
          <cell r="AC23" t="str">
            <v>019-00</v>
          </cell>
          <cell r="AD23" t="str">
            <v>019-00-A-COFAC-JOL-2016</v>
          </cell>
        </row>
        <row r="24">
          <cell r="AC24" t="str">
            <v>020-00</v>
          </cell>
          <cell r="AD24" t="str">
            <v>020-00-A-COFAC-DINSA-2016</v>
          </cell>
        </row>
        <row r="25">
          <cell r="AC25" t="str">
            <v>021-00</v>
          </cell>
          <cell r="AD25" t="str">
            <v>021-00-A-COFAC-DIACA-2016</v>
          </cell>
        </row>
        <row r="26">
          <cell r="AC26" t="str">
            <v>022-00</v>
          </cell>
          <cell r="AD26" t="str">
            <v>022-00-A-COFAC-DICEX-2016</v>
          </cell>
        </row>
        <row r="27">
          <cell r="AC27" t="str">
            <v>023-00</v>
          </cell>
          <cell r="AD27" t="str">
            <v>023-00-A-COFAC-DIPLO-2016</v>
          </cell>
        </row>
        <row r="28">
          <cell r="AC28" t="str">
            <v>024-00</v>
          </cell>
          <cell r="AD28" t="str">
            <v>024-00-A-COFAC-JED-2016</v>
          </cell>
        </row>
        <row r="29">
          <cell r="AC29" t="str">
            <v>025-00</v>
          </cell>
          <cell r="AD29" t="str">
            <v>025-00-A-COFAC-JED-2016</v>
          </cell>
        </row>
        <row r="30">
          <cell r="AC30" t="str">
            <v>026-00</v>
          </cell>
          <cell r="AD30" t="str">
            <v>026-00-A-COFAC-DINSA-2016</v>
          </cell>
        </row>
        <row r="31">
          <cell r="AC31" t="str">
            <v>027-00</v>
          </cell>
          <cell r="AD31" t="str">
            <v>027-00-A-COFAC-JED-2016</v>
          </cell>
        </row>
        <row r="32">
          <cell r="AC32" t="str">
            <v>027-00</v>
          </cell>
          <cell r="AD32" t="str">
            <v>027-00-A-COFAC-JED-2016 CESION</v>
          </cell>
        </row>
        <row r="33">
          <cell r="AC33" t="str">
            <v>027-01</v>
          </cell>
          <cell r="AD33" t="str">
            <v>027-01-A-COFAC-JED-2016</v>
          </cell>
        </row>
        <row r="34">
          <cell r="AC34" t="str">
            <v>027-01</v>
          </cell>
          <cell r="AD34" t="str">
            <v>027-01-A-COFAC-JED-2016 CESION</v>
          </cell>
        </row>
        <row r="35">
          <cell r="AC35" t="str">
            <v>028-00</v>
          </cell>
          <cell r="AD35" t="str">
            <v>028-00-A-COFAC-JED-2016</v>
          </cell>
        </row>
        <row r="36">
          <cell r="AC36" t="str">
            <v>029-00</v>
          </cell>
          <cell r="AD36" t="str">
            <v>029-00-A-COFAC-DISER-2016</v>
          </cell>
        </row>
        <row r="37">
          <cell r="AC37" t="str">
            <v>030-00</v>
          </cell>
          <cell r="AD37" t="str">
            <v>030-00-A-COFAC-DEXCO-2016</v>
          </cell>
        </row>
        <row r="38">
          <cell r="AC38" t="str">
            <v>031-00</v>
          </cell>
          <cell r="AD38" t="str">
            <v>031-00-A-COFAC-DITIN-2016</v>
          </cell>
        </row>
        <row r="39">
          <cell r="AC39" t="str">
            <v>032-00</v>
          </cell>
          <cell r="AD39" t="str">
            <v>032-00-A-COFAC-DINSA-2016</v>
          </cell>
        </row>
        <row r="40">
          <cell r="AC40" t="str">
            <v>033-00</v>
          </cell>
          <cell r="AD40" t="str">
            <v>033-00-A-COFAC-JED-2016</v>
          </cell>
        </row>
        <row r="41">
          <cell r="AC41" t="str">
            <v>034-00</v>
          </cell>
          <cell r="AD41" t="str">
            <v>034-00-A-COFAC-DITIN-2016</v>
          </cell>
        </row>
        <row r="42">
          <cell r="AC42" t="str">
            <v>035-00</v>
          </cell>
          <cell r="AD42" t="str">
            <v>035-00-A-COFAC-JOL-2016</v>
          </cell>
        </row>
        <row r="43">
          <cell r="AC43" t="str">
            <v>036-00</v>
          </cell>
          <cell r="AD43" t="str">
            <v>036-00-A-COFAC-DITIN-2016</v>
          </cell>
        </row>
        <row r="44">
          <cell r="AC44" t="str">
            <v>037-00</v>
          </cell>
          <cell r="AD44" t="str">
            <v>037-00-A-COFAC-DISER-2016</v>
          </cell>
        </row>
        <row r="45">
          <cell r="AC45" t="str">
            <v>038-00</v>
          </cell>
          <cell r="AD45" t="str">
            <v>038-00-A-COFAC-DINSA-2016</v>
          </cell>
        </row>
        <row r="46">
          <cell r="AC46" t="str">
            <v>039-00</v>
          </cell>
          <cell r="AD46" t="str">
            <v>039-00-A-COFAC-DICRA-2016</v>
          </cell>
        </row>
        <row r="47">
          <cell r="AC47" t="str">
            <v>040-00</v>
          </cell>
          <cell r="AD47" t="str">
            <v>040-00-A-COFAC-DINSA-2016</v>
          </cell>
        </row>
        <row r="48">
          <cell r="AC48" t="str">
            <v>041-00</v>
          </cell>
          <cell r="AD48" t="str">
            <v>041-00-A-COFAC-DICRA-2016</v>
          </cell>
        </row>
        <row r="49">
          <cell r="AC49" t="str">
            <v>042-00</v>
          </cell>
          <cell r="AD49" t="str">
            <v>042-00-A-COFAC-DIROP-2016</v>
          </cell>
        </row>
        <row r="50">
          <cell r="AC50" t="str">
            <v>043-00</v>
          </cell>
          <cell r="AD50" t="str">
            <v>043-00-A-COFAC-DICRA-2016</v>
          </cell>
        </row>
        <row r="51">
          <cell r="AC51" t="str">
            <v>044-00</v>
          </cell>
          <cell r="AD51" t="str">
            <v>044-00-A-COFAC-JOL-2016</v>
          </cell>
        </row>
        <row r="52">
          <cell r="AC52" t="str">
            <v>045-00</v>
          </cell>
          <cell r="AD52" t="str">
            <v>045-00-A-COFAC-JED-2016</v>
          </cell>
        </row>
        <row r="53">
          <cell r="AC53" t="str">
            <v>046-00</v>
          </cell>
          <cell r="AD53" t="str">
            <v>046-00-A-COFAC-DINSA-2016</v>
          </cell>
        </row>
        <row r="54">
          <cell r="AC54" t="str">
            <v>047-00</v>
          </cell>
          <cell r="AD54" t="str">
            <v>047-00-A-COFAC-DIPLO-2016</v>
          </cell>
        </row>
        <row r="55">
          <cell r="AC55" t="str">
            <v>048-00</v>
          </cell>
          <cell r="AD55" t="str">
            <v>048-00-A-COFAC-DINSA-2016</v>
          </cell>
        </row>
        <row r="56">
          <cell r="AC56" t="str">
            <v>049-00</v>
          </cell>
          <cell r="AD56" t="str">
            <v>049-00-A-COFAC-DISER-2016</v>
          </cell>
        </row>
        <row r="57">
          <cell r="AC57" t="str">
            <v>050-00</v>
          </cell>
          <cell r="AD57" t="str">
            <v>050-00-A-COFAC-DINSA-2016</v>
          </cell>
        </row>
        <row r="58">
          <cell r="AC58" t="str">
            <v>051-00</v>
          </cell>
          <cell r="AD58" t="str">
            <v>051-00-A-COFAC-DIRES-2016</v>
          </cell>
        </row>
        <row r="59">
          <cell r="AC59" t="str">
            <v>051-01</v>
          </cell>
          <cell r="AD59" t="str">
            <v>051-01-A-COFAC-DIRES-2016</v>
          </cell>
        </row>
        <row r="60">
          <cell r="AC60" t="str">
            <v>052-00</v>
          </cell>
          <cell r="AD60" t="str">
            <v>052-00-A-COFAC-DIPLO-2016</v>
          </cell>
        </row>
        <row r="61">
          <cell r="AC61" t="str">
            <v>053-00</v>
          </cell>
          <cell r="AD61" t="str">
            <v>053-00-A-COFAC-DIRES-2016</v>
          </cell>
        </row>
        <row r="62">
          <cell r="AC62" t="str">
            <v>053-01</v>
          </cell>
          <cell r="AD62" t="str">
            <v>053-01-A-COFAC-DIRES-2016</v>
          </cell>
        </row>
        <row r="63">
          <cell r="AC63" t="str">
            <v>054-00</v>
          </cell>
          <cell r="AD63" t="str">
            <v>054-00-A-COFAC-DEXCO-2016</v>
          </cell>
        </row>
        <row r="64">
          <cell r="AC64" t="str">
            <v>055-00</v>
          </cell>
          <cell r="AD64" t="str">
            <v>055-00-A-COFAC-DINSA-2016</v>
          </cell>
        </row>
        <row r="65">
          <cell r="AC65" t="str">
            <v>056-00</v>
          </cell>
          <cell r="AD65" t="str">
            <v>056-00-A-COFAC-DEXCO-2016</v>
          </cell>
        </row>
        <row r="66">
          <cell r="AC66" t="str">
            <v>057-00</v>
          </cell>
          <cell r="AD66" t="str">
            <v>057-00-A-COFAC-JED-2016</v>
          </cell>
        </row>
        <row r="67">
          <cell r="AC67" t="str">
            <v>058-00</v>
          </cell>
          <cell r="AD67" t="str">
            <v>058-00-A-COFAC-DITIN-2016</v>
          </cell>
        </row>
        <row r="68">
          <cell r="AC68" t="str">
            <v>059-00</v>
          </cell>
          <cell r="AD68" t="str">
            <v>059-00-A-COFAC-DISER-2016</v>
          </cell>
        </row>
        <row r="69">
          <cell r="AC69" t="str">
            <v>059-01</v>
          </cell>
          <cell r="AD69" t="str">
            <v>059-01-A-COFAC-DISER-2016</v>
          </cell>
        </row>
        <row r="70">
          <cell r="AC70" t="str">
            <v>060-00</v>
          </cell>
          <cell r="AD70" t="str">
            <v>060-00-A-COFAC-DEXCO-2016</v>
          </cell>
        </row>
        <row r="71">
          <cell r="AC71" t="str">
            <v>061-00</v>
          </cell>
          <cell r="AD71" t="str">
            <v>061-00-A-COFAC-DICRA-2016</v>
          </cell>
        </row>
        <row r="72">
          <cell r="AC72" t="str">
            <v>062-00</v>
          </cell>
          <cell r="AD72" t="str">
            <v>062-00-A-COFAC-DEXCO-2016</v>
          </cell>
        </row>
        <row r="73">
          <cell r="AC73" t="str">
            <v>063-00</v>
          </cell>
          <cell r="AD73" t="str">
            <v>063-00-A-COFAC-DEXCO-2016</v>
          </cell>
        </row>
        <row r="74">
          <cell r="AC74" t="str">
            <v>064-00</v>
          </cell>
          <cell r="AD74" t="str">
            <v>064-00-A-COFAC-DEXCO-2016</v>
          </cell>
        </row>
        <row r="75">
          <cell r="AC75" t="str">
            <v>065-00</v>
          </cell>
          <cell r="AD75" t="str">
            <v>065-00-A-COFAC-DIMAT-2016</v>
          </cell>
        </row>
        <row r="76">
          <cell r="AC76" t="str">
            <v>066-00</v>
          </cell>
          <cell r="AD76" t="str">
            <v>066-00-A-COFAC-DIMAT-2016</v>
          </cell>
        </row>
        <row r="77">
          <cell r="AC77" t="str">
            <v>066-01</v>
          </cell>
          <cell r="AD77" t="str">
            <v>066-01-A-COFAC-DIMAT-2016</v>
          </cell>
        </row>
        <row r="78">
          <cell r="AC78" t="str">
            <v>067-00</v>
          </cell>
          <cell r="AD78" t="str">
            <v>067-00-A-COFAC-DISER-2016</v>
          </cell>
        </row>
        <row r="79">
          <cell r="AC79" t="str">
            <v>068-00</v>
          </cell>
          <cell r="AD79" t="str">
            <v>068-00-A-COFAC-DIMAT-2016</v>
          </cell>
        </row>
        <row r="80">
          <cell r="AC80" t="str">
            <v>068-01</v>
          </cell>
          <cell r="AD80" t="str">
            <v>068-01-A-COFAC-DIMAT-2016</v>
          </cell>
        </row>
        <row r="81">
          <cell r="AC81" t="str">
            <v>069-00</v>
          </cell>
          <cell r="AD81" t="str">
            <v>069-00-A-COFAC-DEXCO-2016</v>
          </cell>
        </row>
        <row r="82">
          <cell r="AC82" t="str">
            <v>070-00</v>
          </cell>
          <cell r="AD82" t="str">
            <v>070-00-A-COFAC-JED-2016</v>
          </cell>
        </row>
        <row r="83">
          <cell r="AC83" t="str">
            <v>071-00</v>
          </cell>
          <cell r="AD83" t="str">
            <v>071-00-A-COFAC-DIPLO-2016</v>
          </cell>
        </row>
        <row r="84">
          <cell r="AC84" t="str">
            <v>072-00</v>
          </cell>
          <cell r="AD84" t="str">
            <v>072-00-A-COFAC-DINSA-2016</v>
          </cell>
        </row>
        <row r="85">
          <cell r="AC85" t="str">
            <v>073-00</v>
          </cell>
          <cell r="AD85" t="str">
            <v>073-00-A-COFAC-DEXCO-2016</v>
          </cell>
        </row>
        <row r="86">
          <cell r="AC86" t="str">
            <v>074-00</v>
          </cell>
          <cell r="AD86" t="str">
            <v>074-00-A-COFAC-DINSA-2016</v>
          </cell>
        </row>
        <row r="87">
          <cell r="AC87" t="str">
            <v>075-00</v>
          </cell>
          <cell r="AD87" t="str">
            <v>075-00-A-COFAC-DEXCO-2016</v>
          </cell>
        </row>
        <row r="88">
          <cell r="AC88" t="str">
            <v>076-00</v>
          </cell>
          <cell r="AD88" t="str">
            <v>076-00-A-COFAC-DINSA-2016</v>
          </cell>
        </row>
        <row r="89">
          <cell r="AC89" t="str">
            <v>077-00</v>
          </cell>
          <cell r="AD89" t="str">
            <v>077-00-A-COFAC-DINSA-2016</v>
          </cell>
        </row>
        <row r="90">
          <cell r="AC90" t="str">
            <v>078-00</v>
          </cell>
          <cell r="AD90" t="str">
            <v>078-00-A-COFAC-DEXCO-2016</v>
          </cell>
        </row>
        <row r="91">
          <cell r="AC91" t="str">
            <v>079-00</v>
          </cell>
          <cell r="AD91" t="str">
            <v>079-00-A-COFAC-DISER-2016</v>
          </cell>
        </row>
        <row r="92">
          <cell r="AC92" t="str">
            <v>080-00</v>
          </cell>
          <cell r="AD92" t="str">
            <v>080-00-A-COFAC-DEXCO-2016</v>
          </cell>
        </row>
        <row r="93">
          <cell r="AC93" t="str">
            <v>081-00</v>
          </cell>
          <cell r="AD93" t="str">
            <v>081-00-A-COFAC-DISER-2016</v>
          </cell>
        </row>
        <row r="94">
          <cell r="AC94" t="str">
            <v>082-00</v>
          </cell>
          <cell r="AD94" t="str">
            <v>082-00-A-COFAC-DEXCO-2016</v>
          </cell>
        </row>
        <row r="95">
          <cell r="AC95" t="str">
            <v>083-00</v>
          </cell>
          <cell r="AD95" t="str">
            <v>083-00-A-COFAC-DINSA-2016</v>
          </cell>
        </row>
        <row r="96">
          <cell r="AC96" t="str">
            <v>084-00</v>
          </cell>
          <cell r="AD96" t="str">
            <v>084-00-A-COFAC-DEXCO-2016</v>
          </cell>
        </row>
        <row r="97">
          <cell r="AC97" t="str">
            <v>085-00</v>
          </cell>
          <cell r="AD97" t="str">
            <v>085-00-A-COFAC-DIPLO-2016</v>
          </cell>
        </row>
        <row r="98">
          <cell r="AC98" t="str">
            <v>086-00</v>
          </cell>
          <cell r="AD98" t="str">
            <v>086-00-A-COFAC-DIPLO-2016</v>
          </cell>
        </row>
        <row r="99">
          <cell r="AC99" t="str">
            <v>087-00</v>
          </cell>
          <cell r="AD99" t="str">
            <v>087-00-A-COFAC-DEXCO-2016</v>
          </cell>
        </row>
        <row r="100">
          <cell r="AC100" t="str">
            <v>088-00</v>
          </cell>
          <cell r="AD100" t="str">
            <v>088-00-A-COFAC-DEXCO-2016</v>
          </cell>
        </row>
        <row r="101">
          <cell r="AC101" t="str">
            <v>089-00</v>
          </cell>
          <cell r="AD101" t="str">
            <v>089-00-A-COFAC-DINSA-2016</v>
          </cell>
        </row>
        <row r="102">
          <cell r="AC102" t="str">
            <v>090-00</v>
          </cell>
          <cell r="AD102" t="str">
            <v>090-00-A-COFAC-DIPLO-2016</v>
          </cell>
        </row>
        <row r="103">
          <cell r="AC103" t="str">
            <v>091-00</v>
          </cell>
          <cell r="AD103" t="str">
            <v>091-00-A-COFAC-DICRA-2016</v>
          </cell>
        </row>
        <row r="104">
          <cell r="AC104" t="str">
            <v>092-00</v>
          </cell>
          <cell r="AD104" t="str">
            <v>092-00-A-COFAC-DIRES-2016</v>
          </cell>
        </row>
        <row r="105">
          <cell r="AC105" t="str">
            <v>092-01</v>
          </cell>
          <cell r="AD105" t="str">
            <v>092-01-A-COFAC-DIRES-2016</v>
          </cell>
        </row>
        <row r="106">
          <cell r="AC106" t="str">
            <v>093-00</v>
          </cell>
          <cell r="AD106" t="str">
            <v>093-00-A-COFAC-DEXCO-2016</v>
          </cell>
        </row>
        <row r="107">
          <cell r="AC107" t="str">
            <v>094-00</v>
          </cell>
          <cell r="AD107" t="str">
            <v>094-00-A-COFAC-DEXCO-2016</v>
          </cell>
        </row>
        <row r="108">
          <cell r="AC108" t="str">
            <v>095-00</v>
          </cell>
          <cell r="AD108" t="str">
            <v>095-00-A-COFAC-DEXCO-2016</v>
          </cell>
        </row>
        <row r="109">
          <cell r="AC109" t="str">
            <v>096-00</v>
          </cell>
          <cell r="AD109" t="str">
            <v>096-00-A-COFAC-DINSA-2016</v>
          </cell>
        </row>
        <row r="110">
          <cell r="AC110" t="str">
            <v>097-00</v>
          </cell>
          <cell r="AD110" t="str">
            <v>097-00-A-COFAC-DEXCO-2016</v>
          </cell>
        </row>
        <row r="111">
          <cell r="AC111" t="str">
            <v>098-00</v>
          </cell>
          <cell r="AD111" t="str">
            <v>098-00-A-COFAC-DISER-2016</v>
          </cell>
        </row>
        <row r="112">
          <cell r="AC112" t="str">
            <v>099-00</v>
          </cell>
          <cell r="AD112" t="str">
            <v>099-00-A-COFAC-DITIN-2016</v>
          </cell>
        </row>
        <row r="113">
          <cell r="AC113" t="str">
            <v>100-00</v>
          </cell>
          <cell r="AD113" t="str">
            <v>100-00-A-COFAC-DICRA-2016</v>
          </cell>
        </row>
        <row r="114">
          <cell r="AC114" t="str">
            <v>101-00</v>
          </cell>
          <cell r="AD114" t="str">
            <v>101-00-A-COFAC-DITIN-2016</v>
          </cell>
        </row>
        <row r="115">
          <cell r="AC115" t="str">
            <v>102-00</v>
          </cell>
          <cell r="AD115" t="str">
            <v>102-00-A-COFAC-GRUACO-2016</v>
          </cell>
        </row>
        <row r="116">
          <cell r="AC116" t="str">
            <v>103-00</v>
          </cell>
          <cell r="AD116" t="str">
            <v>103-00-A-COFAC-DINSA-2016</v>
          </cell>
        </row>
        <row r="117">
          <cell r="AC117" t="str">
            <v>104-00</v>
          </cell>
          <cell r="AD117" t="str">
            <v>104-00-A-COFAC-GRUACO-2016</v>
          </cell>
        </row>
        <row r="118">
          <cell r="AC118" t="str">
            <v>105-00</v>
          </cell>
          <cell r="AD118" t="str">
            <v>105-00-A-COFAC-DICRA-2016</v>
          </cell>
        </row>
        <row r="119">
          <cell r="AC119" t="str">
            <v>106-00</v>
          </cell>
          <cell r="AD119" t="str">
            <v>106-00-A-COFAC-DITIN-2016</v>
          </cell>
        </row>
        <row r="120">
          <cell r="AC120" t="str">
            <v>107-00</v>
          </cell>
          <cell r="AD120" t="str">
            <v>107-00-A-COFAC-DICRA-2016</v>
          </cell>
        </row>
        <row r="121">
          <cell r="AC121" t="str">
            <v>108-00</v>
          </cell>
          <cell r="AD121" t="str">
            <v>108-00-A-COFAC-DIPLO-2016</v>
          </cell>
        </row>
        <row r="122">
          <cell r="AC122" t="str">
            <v>109-00</v>
          </cell>
          <cell r="AD122" t="str">
            <v>109-00-A-COFAC-DITIN-2016</v>
          </cell>
        </row>
        <row r="123">
          <cell r="AC123" t="str">
            <v>110-00</v>
          </cell>
          <cell r="AD123" t="str">
            <v>110-00-A-COFAC-JAL-2016</v>
          </cell>
        </row>
        <row r="124">
          <cell r="AC124" t="str">
            <v>111-00</v>
          </cell>
          <cell r="AD124" t="str">
            <v>111-00-A-COFAC-DINSA-2016</v>
          </cell>
        </row>
        <row r="125">
          <cell r="AC125" t="str">
            <v>112-00</v>
          </cell>
          <cell r="AD125" t="str">
            <v>112-00-A-COFAC-DIPLO-2016</v>
          </cell>
        </row>
        <row r="126">
          <cell r="AC126" t="str">
            <v>113-00</v>
          </cell>
          <cell r="AD126" t="str">
            <v>113-00-A-COFAC-JOL-2016</v>
          </cell>
        </row>
        <row r="127">
          <cell r="AC127" t="str">
            <v>113-01</v>
          </cell>
          <cell r="AD127" t="str">
            <v>113-01-A-COFAC-JOL-2016</v>
          </cell>
        </row>
        <row r="128">
          <cell r="AC128" t="str">
            <v>113-02</v>
          </cell>
          <cell r="AD128" t="str">
            <v>113-02-A-COFAC-JOL-2016</v>
          </cell>
        </row>
        <row r="129">
          <cell r="AC129" t="str">
            <v>113-03</v>
          </cell>
          <cell r="AD129" t="str">
            <v>113-03-A-COFAC-JOL-2016</v>
          </cell>
        </row>
        <row r="130">
          <cell r="AC130" t="str">
            <v>113-04</v>
          </cell>
          <cell r="AD130" t="str">
            <v>113-04-A-COFAC-JOL-2016</v>
          </cell>
        </row>
        <row r="131">
          <cell r="AC131" t="str">
            <v>113-05</v>
          </cell>
          <cell r="AD131" t="str">
            <v>113-05-A-COFAC-JOL-2016</v>
          </cell>
        </row>
        <row r="132">
          <cell r="AC132" t="str">
            <v>113-06</v>
          </cell>
          <cell r="AD132" t="str">
            <v>113-06-A-COFAC-JOL-2016</v>
          </cell>
        </row>
        <row r="133">
          <cell r="AC133" t="str">
            <v>113-07</v>
          </cell>
          <cell r="AD133" t="str">
            <v>113-07-A-COFAC-JOL-2016</v>
          </cell>
        </row>
        <row r="134">
          <cell r="AC134" t="str">
            <v>113-08</v>
          </cell>
          <cell r="AD134" t="str">
            <v>113-08-A-COFAC-JOL-2016</v>
          </cell>
        </row>
        <row r="135">
          <cell r="AC135" t="str">
            <v>114-00</v>
          </cell>
          <cell r="AD135" t="str">
            <v>114-00-A-COFAC-DINSA-2016</v>
          </cell>
        </row>
        <row r="136">
          <cell r="AC136" t="str">
            <v>115-00</v>
          </cell>
          <cell r="AD136" t="str">
            <v>115-00-A-COFAC-DINSA-2016</v>
          </cell>
        </row>
        <row r="137">
          <cell r="AC137" t="str">
            <v>116-00</v>
          </cell>
          <cell r="AD137" t="str">
            <v>116-00-A-COFAC-DITIN-2016</v>
          </cell>
        </row>
        <row r="138">
          <cell r="AC138" t="str">
            <v>117-00</v>
          </cell>
          <cell r="AD138" t="str">
            <v>117-00-A-COFAC-DINSA-2016</v>
          </cell>
        </row>
        <row r="139">
          <cell r="AC139" t="str">
            <v>118-00</v>
          </cell>
          <cell r="AD139" t="str">
            <v>118-00-A-COFAC-DITIN-2016</v>
          </cell>
        </row>
        <row r="140">
          <cell r="AC140" t="str">
            <v>119-00</v>
          </cell>
          <cell r="AD140" t="str">
            <v>119-00-A-COFAC-DITIN-2016</v>
          </cell>
        </row>
        <row r="141">
          <cell r="AC141" t="str">
            <v>120-00</v>
          </cell>
          <cell r="AD141" t="str">
            <v>120-00-A-COFAC-DITIN-2016</v>
          </cell>
        </row>
        <row r="142">
          <cell r="AC142" t="str">
            <v>121-00</v>
          </cell>
          <cell r="AD142" t="str">
            <v>121-00-A-COFAC-DINSA-2016</v>
          </cell>
        </row>
        <row r="143">
          <cell r="AC143" t="str">
            <v>122-00</v>
          </cell>
          <cell r="AD143" t="str">
            <v>122-00-A-COFAC-DIRES-2016</v>
          </cell>
        </row>
        <row r="144">
          <cell r="AC144" t="str">
            <v>123-00</v>
          </cell>
          <cell r="AD144" t="str">
            <v>123-00-A-COFAC-DIPLO-2016</v>
          </cell>
        </row>
        <row r="145">
          <cell r="AC145" t="str">
            <v>124-00</v>
          </cell>
          <cell r="AD145" t="str">
            <v>124-00-A-COFAC-DEXCO-2016</v>
          </cell>
        </row>
        <row r="146">
          <cell r="AC146" t="str">
            <v>125-00</v>
          </cell>
          <cell r="AD146" t="str">
            <v>125-00-A-COFAC-JAL-2016</v>
          </cell>
        </row>
        <row r="147">
          <cell r="AC147" t="str">
            <v>126-00</v>
          </cell>
          <cell r="AD147" t="str">
            <v>126-00-A-COFAC-DINSA-2016</v>
          </cell>
        </row>
        <row r="148">
          <cell r="AC148" t="str">
            <v>127-00</v>
          </cell>
          <cell r="AD148" t="str">
            <v>127-00-A-COFAC-DITIN-2016</v>
          </cell>
        </row>
        <row r="149">
          <cell r="AC149" t="str">
            <v>128-00</v>
          </cell>
          <cell r="AD149" t="str">
            <v>128-00-A-COFAC-DITIN-2016</v>
          </cell>
        </row>
        <row r="150">
          <cell r="AC150" t="str">
            <v>129-00</v>
          </cell>
          <cell r="AD150" t="str">
            <v>129-00-A-COFAC-DISER-2016</v>
          </cell>
        </row>
        <row r="151">
          <cell r="AC151" t="str">
            <v>130-00</v>
          </cell>
          <cell r="AD151" t="str">
            <v>130-00-A-COFAC-DICRA-2016</v>
          </cell>
        </row>
        <row r="152">
          <cell r="AC152" t="str">
            <v>131-00</v>
          </cell>
          <cell r="AD152" t="str">
            <v>131-00-A-COFAC-DEXCO-2016</v>
          </cell>
        </row>
        <row r="153">
          <cell r="AC153" t="str">
            <v>132-00</v>
          </cell>
          <cell r="AD153" t="str">
            <v>132-00-A-COFAC-DEXCO-2016</v>
          </cell>
        </row>
        <row r="154">
          <cell r="AC154" t="str">
            <v>133-00</v>
          </cell>
          <cell r="AD154" t="str">
            <v>133-00-A-COFAC-DITIN-2016</v>
          </cell>
        </row>
        <row r="155">
          <cell r="AC155" t="str">
            <v>134-00</v>
          </cell>
          <cell r="AD155" t="str">
            <v>134-00-A-COFAC-DITIN-2016</v>
          </cell>
        </row>
        <row r="156">
          <cell r="AC156" t="str">
            <v>135-00</v>
          </cell>
          <cell r="AD156" t="str">
            <v>135-00-A-COFAC-DITIN-2016</v>
          </cell>
        </row>
        <row r="157">
          <cell r="AC157" t="str">
            <v>136-00</v>
          </cell>
          <cell r="AD157" t="str">
            <v>136-00-A-COFAC-DITIN-2016</v>
          </cell>
        </row>
        <row r="158">
          <cell r="AC158" t="str">
            <v>137-00</v>
          </cell>
          <cell r="AD158" t="str">
            <v>137-00-A-COFAC-DEXCO-2016</v>
          </cell>
        </row>
        <row r="159">
          <cell r="AC159" t="str">
            <v>138-00</v>
          </cell>
          <cell r="AD159" t="str">
            <v>138-00-A-COFAC-DEXCO-2016</v>
          </cell>
        </row>
        <row r="160">
          <cell r="AC160" t="str">
            <v>139-00</v>
          </cell>
          <cell r="AD160" t="str">
            <v>139-00-A-COFAC-DITIN-2016</v>
          </cell>
        </row>
        <row r="161">
          <cell r="AC161" t="str">
            <v>140-00</v>
          </cell>
          <cell r="AD161" t="str">
            <v>140-00-A-COFAC-DITIN-2016</v>
          </cell>
        </row>
        <row r="162">
          <cell r="AC162" t="str">
            <v>141-00</v>
          </cell>
          <cell r="AD162" t="str">
            <v>141-00-A-COFAC-DITIN-2016</v>
          </cell>
        </row>
        <row r="163">
          <cell r="AC163" t="str">
            <v>142-00</v>
          </cell>
          <cell r="AD163" t="str">
            <v>142-00-A-COFAC-DINSA-2016</v>
          </cell>
        </row>
        <row r="164">
          <cell r="AC164" t="str">
            <v>143-00</v>
          </cell>
          <cell r="AD164" t="str">
            <v>143-00-A-COFAC-DIPLO-2016</v>
          </cell>
        </row>
        <row r="165">
          <cell r="AC165" t="str">
            <v>144-00</v>
          </cell>
          <cell r="AD165" t="str">
            <v>144-00-A-COFAC-JED-2016</v>
          </cell>
        </row>
        <row r="166">
          <cell r="AC166" t="str">
            <v>145-00</v>
          </cell>
          <cell r="AD166" t="str">
            <v>145-00-A-COFAC-JED-2016</v>
          </cell>
        </row>
        <row r="167">
          <cell r="AC167" t="str">
            <v>146-00</v>
          </cell>
          <cell r="AD167" t="str">
            <v>146-00-A-COFAC-DINSA-2016</v>
          </cell>
        </row>
        <row r="168">
          <cell r="AC168" t="str">
            <v>147-00</v>
          </cell>
          <cell r="AD168" t="str">
            <v>147-00-A-COFAC-JED-2016</v>
          </cell>
        </row>
        <row r="169">
          <cell r="AC169" t="str">
            <v>148-00</v>
          </cell>
          <cell r="AD169" t="str">
            <v>148-00-A-COFAC-DINSA-2016</v>
          </cell>
        </row>
        <row r="170">
          <cell r="AC170" t="str">
            <v>149-00</v>
          </cell>
          <cell r="AD170" t="str">
            <v>149-00-A-COFAC-DISER-2016</v>
          </cell>
        </row>
        <row r="171">
          <cell r="AC171" t="str">
            <v>150-00</v>
          </cell>
          <cell r="AD171" t="str">
            <v>150-00-A-COFAC-DINSA-2016</v>
          </cell>
        </row>
        <row r="172">
          <cell r="AC172" t="str">
            <v>151-00</v>
          </cell>
          <cell r="AD172" t="str">
            <v>151-00-A-COFAC-DIROP-2016</v>
          </cell>
        </row>
        <row r="173">
          <cell r="AC173" t="str">
            <v>152-00</v>
          </cell>
          <cell r="AD173" t="str">
            <v>152-00-A-COFAC-DIPLO-2016</v>
          </cell>
        </row>
        <row r="174">
          <cell r="AC174" t="str">
            <v>153-00</v>
          </cell>
          <cell r="AD174" t="str">
            <v>153-00-A-COFAC-DICEX-2016</v>
          </cell>
        </row>
        <row r="175">
          <cell r="AC175" t="str">
            <v>154-00</v>
          </cell>
          <cell r="AD175" t="str">
            <v>154-00-A-COFAC-DIROP-2016</v>
          </cell>
        </row>
        <row r="176">
          <cell r="AC176" t="str">
            <v>155-00</v>
          </cell>
          <cell r="AD176" t="str">
            <v>155-00-A-COFAC-DIPLO-2016</v>
          </cell>
        </row>
        <row r="177">
          <cell r="AC177" t="str">
            <v>156-00</v>
          </cell>
          <cell r="AD177" t="str">
            <v>156-00-A-COFAC-DIPLO-2016</v>
          </cell>
        </row>
        <row r="178">
          <cell r="AC178" t="str">
            <v>157-00</v>
          </cell>
          <cell r="AD178" t="str">
            <v>157-00-A-COFAC-JOL-2016</v>
          </cell>
        </row>
        <row r="179">
          <cell r="AC179" t="str">
            <v>158-00</v>
          </cell>
          <cell r="AD179" t="str">
            <v>158-00-A-COFAC-DISER-2016</v>
          </cell>
        </row>
        <row r="180">
          <cell r="AC180" t="str">
            <v>159-00</v>
          </cell>
          <cell r="AD180" t="str">
            <v>159-00-A-COFAC-DIPLO-2016</v>
          </cell>
        </row>
        <row r="181">
          <cell r="AC181" t="str">
            <v>160-00</v>
          </cell>
          <cell r="AD181" t="str">
            <v>160-00-A-COFAC-DIPLO-2016</v>
          </cell>
        </row>
        <row r="182">
          <cell r="AC182" t="str">
            <v>161-00</v>
          </cell>
          <cell r="AD182" t="str">
            <v>161-00-A-COFAC-DIPLO-2016</v>
          </cell>
        </row>
        <row r="183">
          <cell r="AC183" t="str">
            <v>162-00</v>
          </cell>
          <cell r="AD183" t="str">
            <v>162-00-A-COFAC-DIPLO-2016</v>
          </cell>
        </row>
        <row r="184">
          <cell r="AC184" t="str">
            <v>162-00</v>
          </cell>
          <cell r="AD184" t="str">
            <v>162-00-A-COFAC-DIPLO-2016</v>
          </cell>
        </row>
        <row r="185">
          <cell r="AC185" t="str">
            <v>163-00</v>
          </cell>
          <cell r="AD185" t="str">
            <v>163-00-A-COFAC-DIPLO-2016</v>
          </cell>
        </row>
        <row r="186">
          <cell r="AC186" t="str">
            <v>164-00</v>
          </cell>
          <cell r="AD186" t="str">
            <v>164-00-A-COFAC-JOL-2016</v>
          </cell>
        </row>
        <row r="187">
          <cell r="AC187" t="str">
            <v>165-00</v>
          </cell>
          <cell r="AD187" t="str">
            <v>165-00-A-COFAC-JOL-2016</v>
          </cell>
        </row>
        <row r="188">
          <cell r="AC188" t="str">
            <v>166-00</v>
          </cell>
          <cell r="AD188" t="str">
            <v>166-00-A-COFAC-DITIN-2016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Plan de Contratación"/>
      <sheetName val="Propuesta"/>
      <sheetName val="Parametrización"/>
      <sheetName val="Totales"/>
    </sheetNames>
    <sheetDataSet>
      <sheetData sheetId="0"/>
      <sheetData sheetId="1"/>
      <sheetData sheetId="2">
        <row r="2">
          <cell r="C2">
            <v>42005</v>
          </cell>
          <cell r="F2" t="str">
            <v>DESIERTO</v>
          </cell>
          <cell r="H2" t="str">
            <v>CACOM 1</v>
          </cell>
        </row>
        <row r="3">
          <cell r="F3" t="str">
            <v>ANULADO</v>
          </cell>
          <cell r="H3" t="str">
            <v>CACOM 2</v>
          </cell>
        </row>
        <row r="4">
          <cell r="F4" t="str">
            <v>EN EJECUCIÓN</v>
          </cell>
          <cell r="H4" t="str">
            <v>CACOM 3</v>
          </cell>
        </row>
        <row r="5">
          <cell r="F5" t="str">
            <v>EJECUTADO</v>
          </cell>
          <cell r="H5" t="str">
            <v>CACOM 4</v>
          </cell>
        </row>
        <row r="6">
          <cell r="F6" t="str">
            <v>ADJUDICADO</v>
          </cell>
          <cell r="H6" t="str">
            <v>CACOM 5</v>
          </cell>
        </row>
        <row r="7">
          <cell r="F7" t="str">
            <v>EN CORRECCIÓN</v>
          </cell>
          <cell r="H7" t="str">
            <v>CACOM 6</v>
          </cell>
        </row>
        <row r="8">
          <cell r="F8" t="str">
            <v>LIQUIDADO</v>
          </cell>
          <cell r="H8" t="str">
            <v>EMAVI</v>
          </cell>
        </row>
        <row r="9">
          <cell r="H9" t="str">
            <v>CAMAN</v>
          </cell>
        </row>
        <row r="10">
          <cell r="H10" t="str">
            <v>CATAM</v>
          </cell>
        </row>
        <row r="11">
          <cell r="H11" t="str">
            <v>ESUFA</v>
          </cell>
        </row>
        <row r="12">
          <cell r="H12" t="str">
            <v>GACAR</v>
          </cell>
        </row>
        <row r="13">
          <cell r="H13" t="str">
            <v>GAORI</v>
          </cell>
        </row>
        <row r="14">
          <cell r="H14" t="str">
            <v>GACAS</v>
          </cell>
        </row>
        <row r="15">
          <cell r="H15" t="str">
            <v>GAAMA</v>
          </cell>
        </row>
        <row r="16">
          <cell r="H16" t="str">
            <v>GIMFA</v>
          </cell>
        </row>
        <row r="17">
          <cell r="H17" t="str">
            <v>EPFAC</v>
          </cell>
        </row>
        <row r="18">
          <cell r="H18" t="str">
            <v xml:space="preserve">JOL-DIPLO              </v>
          </cell>
        </row>
        <row r="19">
          <cell r="H19" t="str">
            <v>JOL-DICEX</v>
          </cell>
        </row>
        <row r="20">
          <cell r="H20" t="str">
            <v>JOL-DICRA</v>
          </cell>
        </row>
        <row r="21">
          <cell r="H21" t="str">
            <v>JAL-DISER</v>
          </cell>
        </row>
        <row r="22">
          <cell r="H22" t="str">
            <v xml:space="preserve">JAL-DITIN </v>
          </cell>
        </row>
        <row r="23">
          <cell r="H23" t="str">
            <v>JAL-DINSA</v>
          </cell>
        </row>
        <row r="24">
          <cell r="H24" t="str">
            <v>JES-DIMAT</v>
          </cell>
        </row>
        <row r="25">
          <cell r="H25" t="str">
            <v>JED</v>
          </cell>
        </row>
        <row r="26">
          <cell r="H26" t="str">
            <v>JED-DIRES</v>
          </cell>
        </row>
        <row r="27">
          <cell r="H27" t="str">
            <v>JEA-DEXCO</v>
          </cell>
        </row>
        <row r="28">
          <cell r="H28" t="str">
            <v>GRUACO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es"/>
      <sheetName val="Reparto Abogadas"/>
      <sheetName val="Análisis Contratos"/>
      <sheetName val="Parametrización"/>
    </sheetNames>
    <sheetDataSet>
      <sheetData sheetId="0" refreshError="1"/>
      <sheetData sheetId="1" refreshError="1"/>
      <sheetData sheetId="2" refreshError="1"/>
      <sheetData sheetId="3">
        <row r="2">
          <cell r="J2" t="str">
            <v>DEXCO</v>
          </cell>
        </row>
        <row r="3">
          <cell r="J3" t="str">
            <v>DICEX</v>
          </cell>
        </row>
        <row r="4">
          <cell r="J4" t="str">
            <v>DICRA</v>
          </cell>
        </row>
        <row r="5">
          <cell r="J5" t="str">
            <v>DIMAT</v>
          </cell>
        </row>
        <row r="6">
          <cell r="J6" t="str">
            <v>DINSA</v>
          </cell>
        </row>
        <row r="7">
          <cell r="J7" t="str">
            <v>DIPLO</v>
          </cell>
        </row>
        <row r="8">
          <cell r="J8" t="str">
            <v>DIRES</v>
          </cell>
        </row>
        <row r="9">
          <cell r="J9" t="str">
            <v>DISER</v>
          </cell>
        </row>
        <row r="10">
          <cell r="J10" t="str">
            <v>DITIN</v>
          </cell>
        </row>
        <row r="11">
          <cell r="J11" t="str">
            <v>GRUACO</v>
          </cell>
        </row>
        <row r="12">
          <cell r="J12" t="str">
            <v>JAL</v>
          </cell>
        </row>
        <row r="13">
          <cell r="J13" t="str">
            <v>JOL</v>
          </cell>
        </row>
        <row r="14">
          <cell r="J14" t="str">
            <v>JEA</v>
          </cell>
        </row>
        <row r="15">
          <cell r="J15" t="str">
            <v>JED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Grandes"/>
      <sheetName val="Reparto Abogadas"/>
      <sheetName val="Análisis Contratos"/>
      <sheetName val="Parametrización"/>
    </sheetNames>
    <sheetDataSet>
      <sheetData sheetId="0"/>
      <sheetData sheetId="1"/>
      <sheetData sheetId="2"/>
      <sheetData sheetId="3"/>
      <sheetData sheetId="4">
        <row r="2">
          <cell r="J2" t="str">
            <v>DEXCO</v>
          </cell>
        </row>
        <row r="3">
          <cell r="J3" t="str">
            <v>DICEX</v>
          </cell>
        </row>
        <row r="4">
          <cell r="J4" t="str">
            <v>DICRA</v>
          </cell>
        </row>
        <row r="5">
          <cell r="J5" t="str">
            <v>DIMAT</v>
          </cell>
        </row>
        <row r="6">
          <cell r="J6" t="str">
            <v>DINSA</v>
          </cell>
        </row>
        <row r="7">
          <cell r="J7" t="str">
            <v>DIPLO</v>
          </cell>
        </row>
        <row r="8">
          <cell r="J8" t="str">
            <v>DIRES</v>
          </cell>
        </row>
        <row r="9">
          <cell r="J9" t="str">
            <v>DISER</v>
          </cell>
        </row>
        <row r="10">
          <cell r="J10" t="str">
            <v>DITIN</v>
          </cell>
        </row>
        <row r="11">
          <cell r="J11" t="str">
            <v>GRUACO</v>
          </cell>
        </row>
        <row r="12">
          <cell r="J12" t="str">
            <v>JEA</v>
          </cell>
        </row>
        <row r="13">
          <cell r="J13" t="str">
            <v>JED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OS EMACO 2014_"/>
      <sheetName val="REPARTO ABOGADAS"/>
      <sheetName val="ANÁLISIS CONTRATOS"/>
      <sheetName val="CAUSAS FRECUENTES DEVOLUCIONES"/>
      <sheetName val="Parametrización"/>
    </sheetNames>
    <sheetDataSet>
      <sheetData sheetId="0"/>
      <sheetData sheetId="1"/>
      <sheetData sheetId="2"/>
      <sheetData sheetId="3"/>
      <sheetData sheetId="4">
        <row r="2">
          <cell r="A2" t="str">
            <v>MÍNIMA CUANTIA</v>
          </cell>
        </row>
        <row r="3">
          <cell r="A3" t="str">
            <v>CONTRATACIÓN DIRECTA</v>
          </cell>
        </row>
        <row r="4">
          <cell r="A4" t="str">
            <v xml:space="preserve">SELECCIÓN ABREVIADA </v>
          </cell>
        </row>
        <row r="5">
          <cell r="A5" t="str">
            <v>SUBASTA INVERSA</v>
          </cell>
        </row>
        <row r="6">
          <cell r="A6" t="str">
            <v>CONCURSO DE MERITOS</v>
          </cell>
        </row>
        <row r="7">
          <cell r="A7" t="str">
            <v>LICITACIÓN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S11. LILIANA CONSTANZA ZAPATA SACRISTAN" id="{D1C8A3CD-5D9B-43AD-9DA7-6A0E3B518C00}" userId="AS11. LILIANA CONSTANZA ZAPATA SACRISTAN" providerId="None"/>
</personList>
</file>

<file path=xl/tables/table1.xml><?xml version="1.0" encoding="utf-8"?>
<table xmlns="http://schemas.openxmlformats.org/spreadsheetml/2006/main" id="403" name="Plancontratacion2019" displayName="Plancontratacion2019" ref="B16:EG385" totalsRowShown="0" headerRowDxfId="198" dataDxfId="196" headerRowBorderDxfId="197">
  <autoFilter ref="B16:EG385"/>
  <tableColumns count="136">
    <tableColumn id="56" name="No. Contrato" dataDxfId="195"/>
    <tableColumn id="71" name="No ASIGNADO POR SECOP" dataDxfId="194"/>
    <tableColumn id="15" name="No" dataDxfId="193"/>
    <tableColumn id="16" name="FECHA _x000a_(AAAA-MM-DD)" dataDxfId="192"/>
    <tableColumn id="17" name="RUBRO_x000a_(SE DEBE REPORTARTAR EN SIGEP SERVICIOS PERSONAS NATURALES)" dataDxfId="191"/>
    <tableColumn id="18" name="VALOR" dataDxfId="190"/>
    <tableColumn id="1" name="No2" dataDxfId="189"/>
    <tableColumn id="60" name="FECHA _x000a_(AAAA-MM-DD)3" dataDxfId="188"/>
    <tableColumn id="67" name="RUBRO_x000a_(SE DEBE REPORTARTAR EN SIGEP SERVICIOS PERSONAS NATURALES)2" dataDxfId="187"/>
    <tableColumn id="62" name="VALOR TOTAL DEL APOYO" dataDxfId="186"/>
    <tableColumn id="19" name="No." dataDxfId="185"/>
    <tableColumn id="20" name="FECHA      _x000a_(AAAA-MM-DD)" dataDxfId="184"/>
    <tableColumn id="21" name="RUBRO " dataDxfId="183"/>
    <tableColumn id="23" name="VALOR " dataDxfId="182"/>
    <tableColumn id="24" name="No. " dataDxfId="181"/>
    <tableColumn id="25" name="FECHA_x000a_(AAAA-MM-DD)" dataDxfId="180"/>
    <tableColumn id="26" name="RUBRO  " dataDxfId="179">
      <calculatedColumnFormula>Plancontratacion2019[[#This Row],[RUBRO
(SE DEBE REPORTARTAR EN SIGEP SERVICIOS PERSONAS NATURALES)]]</calculatedColumnFormula>
    </tableColumn>
    <tableColumn id="27" name="VALOR  " dataDxfId="178">
      <calculatedColumnFormula>Plancontratacion2019[[#This Row],[VALOR]]</calculatedColumnFormula>
    </tableColumn>
    <tableColumn id="28" name="No.   OFICIO" dataDxfId="177"/>
    <tableColumn id="29" name="FECHA__x000a_(AAAA-MM-DD)" dataDxfId="176"/>
    <tableColumn id="30" name="RUBRO   " dataDxfId="175">
      <calculatedColumnFormula>Plancontratacion2019[[#This Row],[RUBRO ]]</calculatedColumnFormula>
    </tableColumn>
    <tableColumn id="32" name="VALOR   " dataDxfId="174">
      <calculatedColumnFormula>Plancontratacion2019[[#This Row],[VALOR ]]</calculatedColumnFormula>
    </tableColumn>
    <tableColumn id="34" name="TOTAL RECURSOS" dataDxfId="173">
      <calculatedColumnFormula>SUM($S17+$W17+Plancontratacion2019[[#This Row],[VALOR TOTAL DEL APOYO]])</calculatedColumnFormula>
    </tableColumn>
    <tableColumn id="178" name="CLASIFICADOR DE BIENES Y SERVICIOS CÓDIGO UNSPSC" dataDxfId="172"/>
    <tableColumn id="39" name="OBJETO DEL PROCESO" dataDxfId="171"/>
    <tableColumn id="40" name="CUANTÍA PROCESO " dataDxfId="170"/>
    <tableColumn id="41" name="MODALIDAD DE SELECCIÓN " dataDxfId="169"/>
    <tableColumn id="42" name="CAUSAL DE MODALIDAD" dataDxfId="168"/>
    <tableColumn id="43" name="TIPO MODALIDAD" dataDxfId="167"/>
    <tableColumn id="195" name="FECHA PROYECTADA DE PUBLICACION SECOP" dataDxfId="166"/>
    <tableColumn id="194" name="FECHA PROYECTADA ADJUDICACIÓN" dataDxfId="165"/>
    <tableColumn id="52" name="ESTADO" dataDxfId="164"/>
    <tableColumn id="2" name="FECHA REAL DE INICIO DEL PROCESO_x000a_(AAAA-MM-DD)" dataDxfId="163"/>
    <tableColumn id="6" name="FECHA REAL ADJUDICACIÓN_x000a_(AAAA-MM-DD)" dataDxfId="162"/>
    <tableColumn id="38" name="FECHA DECLARATORIA DE DESIERTO" dataDxfId="161"/>
    <tableColumn id="31" name="CAUSAL DE DECLARACIÓN DESIERTO" dataDxfId="160"/>
    <tableColumn id="4" name="ANALISTA RESPONSABLE DEL PROCESO" dataDxfId="159"/>
    <tableColumn id="5" name="GRUPO O SUBDIRECCION QUE LIDERA EL PROCESO" dataDxfId="158"/>
    <tableColumn id="197" name="NOMBRE DEL ORDENADOR DEL GASTO" dataDxfId="157"/>
    <tableColumn id="3" name="FECHA FIRMA_x000a_(AAAA-MM-DD)" dataDxfId="156"/>
    <tableColumn id="7" name="RAZÓN SOCIAL CONTRATISTA" dataDxfId="155"/>
    <tableColumn id="8" name="NIT" dataDxfId="154"/>
    <tableColumn id="59" name="¿EL CONTRATISTA TIENE RUP? (Consultar en página RUES)" dataDxfId="153"/>
    <tableColumn id="9" name="REPRESENTANTE LEGAL O PROPIETARIO" dataDxfId="152"/>
    <tableColumn id="10" name="CÉDULA DE CUIDADANIA REPRESENTANTE LEGAL" dataDxfId="151"/>
    <tableColumn id="11" name="DIRECCIÓN" dataDxfId="150"/>
    <tableColumn id="12" name="TELÉFONO" dataDxfId="149"/>
    <tableColumn id="13" name="FAX" dataDxfId="148"/>
    <tableColumn id="14" name="CORREO ELECTRÓNICO" dataDxfId="147"/>
    <tableColumn id="44" name="VALOR_x000a_INICIAL DEL CONTRATO" dataDxfId="146"/>
    <tableColumn id="45" name="VALOR ADICION AL CONTRATO" dataDxfId="145"/>
    <tableColumn id="116" name="VALOR REDUCCIÓN DEL CONTRATO" dataDxfId="144"/>
    <tableColumn id="46" name="VALOR TOTAL CONTRATO" dataDxfId="143">
      <calculatedColumnFormula>Plancontratacion2019[[#This Row],[VALOR
INICIAL DEL CONTRATO]]+Plancontratacion2019[[#This Row],[VALOR ADICION AL CONTRATO]]-Plancontratacion2019[[#This Row],[VALOR REDUCCIÓN DEL CONTRATO]]</calculatedColumnFormula>
    </tableColumn>
    <tableColumn id="47" name="FECHA ACTA DE INICIO" dataDxfId="142"/>
    <tableColumn id="48" name="PLAZO EJECUCIÓN DEL CONTRATO_x000a_(AAAA-MM-DD)" dataDxfId="141"/>
    <tableColumn id="49" name="PLAZO EJECUCIÓN EN DIAS" dataDxfId="140">
      <calculatedColumnFormula>$BD17-$BC17</calculatedColumnFormula>
    </tableColumn>
    <tableColumn id="50" name="PLAZO REALIZACIÓN DEL ACTA DE LIQUIDACIÓN Ó CONSTANCIA DE NO LIQUIDACIÓN_x000a_(AAAA-MM-DD)" dataDxfId="139"/>
    <tableColumn id="51" name="DEPARTAMENTO" dataDxfId="138"/>
    <tableColumn id="113" name="CIUDAD/_x000a_MUNICIPIO" dataDxfId="137">
      <calculatedColumnFormula>IFERROR(VLOOKUP('Formato Único de Contratación'!$BG17,TABLADEPARTAMENTOS,2,0),"DIGITE DEPARTAMENTO")</calculatedColumnFormula>
    </tableColumn>
    <tableColumn id="256" name="No.  " dataDxfId="136"/>
    <tableColumn id="257" name="FECHA" dataDxfId="135"/>
    <tableColumn id="258" name="VALOR    " dataDxfId="134"/>
    <tableColumn id="259" name="No.     " dataDxfId="133"/>
    <tableColumn id="260" name="FECHA " dataDxfId="132"/>
    <tableColumn id="261" name="VALOR     " dataDxfId="131"/>
    <tableColumn id="262" name="No. MODIFICATORIO" dataDxfId="130"/>
    <tableColumn id="263" name="DESCRIPCIÓN DE LA MODIFICACIÓN" dataDxfId="129"/>
    <tableColumn id="64" name="CAUSA RAÍZ MODIFICATORIO" dataDxfId="128"/>
    <tableColumn id="264" name="FECHA DE LA FIRMA DEL MODIFICATORIO _x000a_(AAAA-MM-DD)" dataDxfId="127"/>
    <tableColumn id="265" name="FECHA PRORROGA EJECUCIÓN_x000a_  (AAAA-MM-DD)" dataDxfId="126"/>
    <tableColumn id="266" name="PLAZO EJECUCIÓN EN DÍAS (INCLUIDA LA PRORROGA)" dataDxfId="125">
      <calculatedColumnFormula>Plancontratacion2019[[#This Row],[FECHA PRORROGA EJECUCIÓN
  (AAAA-MM-DD)]]-Plancontratacion2019[[#This Row],[FECHA ACTA DE INICIO]]</calculatedColumnFormula>
    </tableColumn>
    <tableColumn id="268" name="FECHA APROBACIÓN_x000a_(AAAA-MM-DD)" dataDxfId="124"/>
    <tableColumn id="269" name="No. PÓLIZA" dataDxfId="123"/>
    <tableColumn id="270" name="FECHA EXPEDICIÓN (AAAA-MM-DD)" dataDxfId="122"/>
    <tableColumn id="271" name="NOMBRE ASEGURADORA" dataDxfId="121"/>
    <tableColumn id="272" name="VALOR_" dataDxfId="120"/>
    <tableColumn id="273" name="FECHA VIGENCIA  (AAAA-MM-DD)" dataDxfId="119"/>
    <tableColumn id="274" name="VALOR17" dataDxfId="118"/>
    <tableColumn id="275" name="FECHA VIGENCIA (AAAA-MM-DD)" dataDxfId="117"/>
    <tableColumn id="276" name="VALOR19" dataDxfId="116"/>
    <tableColumn id="277" name="FECHA_VIGENCIA  (AAAA-MM-DD)" dataDxfId="115"/>
    <tableColumn id="278" name="VALOR." dataDxfId="114"/>
    <tableColumn id="279" name="FECHA VIGENCIA_(AAAA-MM-DD)3" dataDxfId="113"/>
    <tableColumn id="280" name="_VALOR" dataDxfId="112"/>
    <tableColumn id="281" name="_FECHA VIGENCIA  (AAAA-MM-DD)" dataDxfId="111"/>
    <tableColumn id="282" name="VALOR.." dataDxfId="110"/>
    <tableColumn id="283" name="FECHA VIGENCIA  (AAAA-MM-DD)." dataDxfId="109"/>
    <tableColumn id="284" name="VALOR…" dataDxfId="108"/>
    <tableColumn id="285" name="FECHA VIGENCIA  (AAAA-MM-DD).." dataDxfId="107"/>
    <tableColumn id="286" name="DESCRIPCIÓN" dataDxfId="106"/>
    <tableColumn id="287" name="VALOR…." dataDxfId="105"/>
    <tableColumn id="288" name="FECHA VIGENCIA  (AAAA-MM-DD)'" dataDxfId="104"/>
    <tableColumn id="289" name="No. GARANTIAS" dataDxfId="103">
      <calculatedColumnFormula>COUNT(BY17,CA17,CE17,CG17,CI17,CK17,CC17,CN17)</calculatedColumnFormula>
    </tableColumn>
    <tableColumn id="291" name="VALOR PAGO ANTICIPADO" dataDxfId="102"/>
    <tableColumn id="292" name="VALOR ANTICIPO" dataDxfId="101"/>
    <tableColumn id="293" name="ENE" dataDxfId="100"/>
    <tableColumn id="294" name="FEB" dataDxfId="99"/>
    <tableColumn id="295" name="MAR" dataDxfId="98"/>
    <tableColumn id="296" name="ABR" dataDxfId="97"/>
    <tableColumn id="297" name="MAY" dataDxfId="96"/>
    <tableColumn id="298" name="JUN" dataDxfId="95"/>
    <tableColumn id="299" name="JUL" dataDxfId="94"/>
    <tableColumn id="300" name="AGO" dataDxfId="93"/>
    <tableColumn id="301" name="SEP" dataDxfId="92"/>
    <tableColumn id="302" name="OCT" dataDxfId="91"/>
    <tableColumn id="303" name="NOV" dataDxfId="90"/>
    <tableColumn id="304" name="DIC" dataDxfId="89"/>
    <tableColumn id="305" name="CXP" dataDxfId="88"/>
    <tableColumn id="306" name="VIGENCIAS FUTURAS" dataDxfId="87"/>
    <tableColumn id="307" name="RESERVA PRESUPUESTAL" dataDxfId="86"/>
    <tableColumn id="308" name="TOTAL PAGOS REALIZADOS AÑO" dataDxfId="85">
      <calculatedColumnFormula>SUM(CS17:DD17)</calculatedColumnFormula>
    </tableColumn>
    <tableColumn id="309" name="DIFERENCIA RECURSOS VS. PROG. PAGOS REALIZADOS" dataDxfId="84">
      <calculatedColumnFormula>BB17-DH17</calculatedColumnFormula>
    </tableColumn>
    <tableColumn id="310" name="PORCENTAJE PAGADO VIENCIA" dataDxfId="83">
      <calculatedColumnFormula>IFERROR(DH17/BB17,0)</calculatedColumnFormula>
    </tableColumn>
    <tableColumn id="311" name="NOMBRE" dataDxfId="82"/>
    <tableColumn id="312" name="No. IDENTIFICACIÓN SUPERVISOR" dataDxfId="81"/>
    <tableColumn id="313" name="DEPENDENCIA" dataDxfId="80"/>
    <tableColumn id="314" name="ENERO" dataDxfId="79" dataCellStyle="Porcentaje"/>
    <tableColumn id="315" name="FEBRERO" dataDxfId="78" dataCellStyle="Porcentaje"/>
    <tableColumn id="316" name="MARZO" dataDxfId="77" dataCellStyle="Porcentaje"/>
    <tableColumn id="317" name="ABRIL" dataDxfId="76" dataCellStyle="Porcentaje"/>
    <tableColumn id="318" name="MAYO" dataDxfId="75" dataCellStyle="Porcentaje"/>
    <tableColumn id="319" name="JUNIO" dataDxfId="74" dataCellStyle="Porcentaje"/>
    <tableColumn id="320" name="JULIO " dataDxfId="73" dataCellStyle="Porcentaje"/>
    <tableColumn id="321" name="AGOSTO" dataDxfId="72" dataCellStyle="Porcentaje"/>
    <tableColumn id="322" name="SEPTIEMBRE" dataDxfId="71" dataCellStyle="Porcentaje"/>
    <tableColumn id="323" name="OCTUBRE" dataDxfId="70" dataCellStyle="Porcentaje"/>
    <tableColumn id="324" name="NOVIEMBRE" dataDxfId="69" dataCellStyle="Porcentaje"/>
    <tableColumn id="325" name="DICIEMBRE" dataDxfId="68" dataCellStyle="Porcentaje"/>
    <tableColumn id="65" name="INCUMPLIMIENTOS (SI/NO)" dataDxfId="67"/>
    <tableColumn id="22" name="DESCRIPCIÓN DEL INCUMPLIMIENTO" dataDxfId="66"/>
    <tableColumn id="66" name="CAUSA RAÍZ DEL INCUMPLIMIENTO" dataDxfId="65"/>
    <tableColumn id="58" name="FECHA REPORTE SIGEP" dataDxfId="64"/>
    <tableColumn id="61" name="FECHA REPORTE SIRECI" dataDxfId="63"/>
    <tableColumn id="340" name="FECHA DE LIQUIDACION  " dataDxfId="62"/>
    <tableColumn id="341" name="FECHA CONSTANCIA DE CIERRE PROCESO DE CONTRATACIÓN" dataDxfId="61">
      <calculatedColumnFormula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calculatedColumnFormula>
    </tableColumn>
    <tableColumn id="72" name="UNIDAD" dataDxfId="60">
      <calculatedColumnFormula>IFERROR(VLOOKUP(MID(B17,8,1),NOMENCLATURA,2,FALSE),"-")</calculatedColumnFormula>
    </tableColumn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1" name="Tabla1" displayName="Tabla1" ref="B2:H300" totalsRowShown="0" headerRowDxfId="59" dataDxfId="58" tableBorderDxfId="57">
  <autoFilter ref="B2:H300"/>
  <tableColumns count="7">
    <tableColumn id="1" name="No. Proceso" dataDxfId="56">
      <calculatedColumnFormula>IF('Formato Único de Contratación'!$B17="","",'Formato Único de Contratación'!$B17)</calculatedColumnFormula>
    </tableColumn>
    <tableColumn id="7" name="Número de constancia de publicación (dado por el SECOP)" dataDxfId="55">
      <calculatedColumnFormula>IF('Formato Único de Contratación'!$C17="","",'Formato Único de Contratación'!$C17)</calculatedColumnFormula>
    </tableColumn>
    <tableColumn id="2" name="FECHA DE PUBLICACIÓN APROBACIÓN DE POLIZAS " dataDxfId="54"/>
    <tableColumn id="3" name="FECHA DE PUBLICACIÓN INFORMES DE SUPERVISIÓN " dataDxfId="53"/>
    <tableColumn id="4" name="FECHA DE PUBLICACIÓN ACTAS " dataDxfId="52"/>
    <tableColumn id="5" name="FECHA DE PUBLICACIÓN MODIFICATORIOS " dataDxfId="51"/>
    <tableColumn id="6" name="FECHA DE PUBLICACIÓN PAGOS " dataDxfId="50"/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2" name="Tabla2" displayName="Tabla2" ref="B4:AS385" totalsRowShown="0" headerRowDxfId="49" dataDxfId="47" headerRowBorderDxfId="48" tableBorderDxfId="46">
  <autoFilter ref="B4:AS385"/>
  <tableColumns count="44">
    <tableColumn id="1" name="¿EL PROPONENTE TIENE RUP? (Consultar en página RUES)" dataDxfId="45">
      <calculatedColumnFormula>IF('Formato Único de Contratación'!$AR17="","",'Formato Único de Contratación'!$AR17)</calculatedColumnFormula>
    </tableColumn>
    <tableColumn id="2" name="No. CONTRATO" dataDxfId="44">
      <calculatedColumnFormula>IF('Formato Único de Contratación'!$B17="","",'Formato Único de Contratación'!$B17)</calculatedColumnFormula>
    </tableColumn>
    <tableColumn id="3" name="No DEL CONTRATO EN EL SECOP" dataDxfId="43">
      <calculatedColumnFormula>IF('Formato Único de Contratación'!$C17="","",'Formato Único de Contratación'!$C17)</calculatedColumnFormula>
    </tableColumn>
    <tableColumn id="4" name="NÚMERO DE IDENTIFICACIÓN" dataDxfId="42">
      <calculatedColumnFormula>IF('Formato Único de Contratación'!AQ17="","",'Formato Único de Contratación'!AQ17)</calculatedColumnFormula>
    </tableColumn>
    <tableColumn id="5" name="NOMBRE DEL PROPONENTE" dataDxfId="41">
      <calculatedColumnFormula>IF('Formato Único de Contratación'!AP17="","",'Formato Único de Contratación'!$AP17)</calculatedColumnFormula>
    </tableColumn>
    <tableColumn id="6" name="FECHA DE ADJUDICACIÓN" dataDxfId="40">
      <calculatedColumnFormula>IF('Formato Único de Contratación'!$AI17="","",'Formato Único de Contratación'!$AI17)</calculatedColumnFormula>
    </tableColumn>
    <tableColumn id="7" name="FECHA DE PERFECCIONAMIENTO" dataDxfId="39">
      <calculatedColumnFormula>IF('Formato Único de Contratación'!$AO17="","",'Formato Único de Contratación'!$AO17)</calculatedColumnFormula>
    </tableColumn>
    <tableColumn id="8" name="FECHA INICIO DEL CONTRATO" dataDxfId="38">
      <calculatedColumnFormula>IF('Formato Único de Contratación'!$BU17="","",'Formato Único de Contratación'!$BU17)</calculatedColumnFormula>
    </tableColumn>
    <tableColumn id="9" name="FECHA TERMINACIÓN CONTRATO" dataDxfId="37">
      <calculatedColumnFormula>IF('Formato Único de Contratación'!$BD17="","",'Formato Único de Contratación'!$BD17)</calculatedColumnFormula>
    </tableColumn>
    <tableColumn id="10" name="FECHA LIQUIDACIÓN CONTRATO" dataDxfId="36">
      <calculatedColumnFormula>IF('Formato Único de Contratación'!$EE17="","",'Formato Único de Contratación'!$EE17)</calculatedColumnFormula>
    </tableColumn>
    <tableColumn id="11" name="CLASIFICADOR DE BIENES Y SERVICIOS CÓDIGO UNSPSC" dataDxfId="35">
      <calculatedColumnFormula>IF('Formato Único de Contratación'!$Y17="","",'Formato Único de Contratación'!$Y17)</calculatedColumnFormula>
    </tableColumn>
    <tableColumn id="12" name="DESCRIPCIÓN OBJETO DEL CONTRATO" dataDxfId="34">
      <calculatedColumnFormula>IF('Formato Único de Contratación'!$Z17="","",'Formato Único de Contratación'!$Z17)</calculatedColumnFormula>
    </tableColumn>
    <tableColumn id="13" name="TIPO CONTRATISTA" dataDxfId="33"/>
    <tableColumn id="14" name="VALOR DEL CONTRATO" dataDxfId="32">
      <calculatedColumnFormula>IF('Formato Único de Contratación'!$BB17=0,"",'Formato Único de Contratación'!$BB17)</calculatedColumnFormula>
    </tableColumn>
    <tableColumn id="15" name="VALOR PAGADO DEL CONTRATO" dataDxfId="31">
      <calculatedColumnFormula>IF('Formato Único de Contratación'!$DH17=0,"",'Formato Único de Contratación'!$DH17)</calculatedColumnFormula>
    </tableColumn>
    <tableColumn id="16" name="ESTADO DEL CONTRATO CÁMARA DE COMERCIO" dataDxfId="30"/>
    <tableColumn id="17" name="INDICADOR DE ENVIO" dataDxfId="29"/>
    <tableColumn id="18" name="CIUDAD CÁMARA DE COMERCIO" dataDxfId="28"/>
    <tableColumn id="19" name="INTEGRANTE # 1 CONSORCIOS Y/O UNIONES" dataDxfId="27"/>
    <tableColumn id="20" name="CÉDULAS O NIT INTEGRANTE # 1" dataDxfId="26"/>
    <tableColumn id="21" name="% DE PARTICIPACIÓN INTEGRANTE # 1" dataDxfId="25"/>
    <tableColumn id="22" name="VALOR DE ACUERDO AL PORCENTAJE" dataDxfId="24"/>
    <tableColumn id="23" name="INTEGRANTE # 2 CONSORCIOS Y/O UNIONES" dataDxfId="23"/>
    <tableColumn id="24" name="CÉDULAS O NIT INTEGRANTE # 2" dataDxfId="22"/>
    <tableColumn id="25" name="% DE PARTICIPACIÓN INTEGRANTE # 2" dataDxfId="21"/>
    <tableColumn id="26" name="VALOR DE ACUERDO AL PORCENTAJE2" dataDxfId="20"/>
    <tableColumn id="27" name="CIUDAD CÁMARA DE COMERCIO2" dataDxfId="19"/>
    <tableColumn id="28" name="INTEGRANTE # 3 CONSORCIOS Y/O UNIONES2" dataDxfId="18"/>
    <tableColumn id="29" name="CÉDULAS O NIT INTEGRANTE # 3" dataDxfId="17"/>
    <tableColumn id="30" name="% DE PARTICIPACIÓN INTEGRANTE # 3" dataDxfId="16" dataCellStyle="Porcentaje"/>
    <tableColumn id="31" name="VALOR DE ACUERDO AL PORCENTAJE22" dataDxfId="15">
      <calculatedColumnFormula>IF(Tabla2[[#This Row],[% DE PARTICIPACIÓN INTEGRANTE '# 3]]="","",Tabla2[[#This Row],[VALOR DEL CONTRATO]]*Tabla2[[#This Row],[% DE PARTICIPACIÓN INTEGRANTE '# 3]])</calculatedColumnFormula>
    </tableColumn>
    <tableColumn id="32" name="CIUDAD CÁMARA DE COMERCIO22" dataDxfId="14"/>
    <tableColumn id="35" name="INTEGRANTE # 4 CONSORCIOS Y/O UNIONES3" dataDxfId="13"/>
    <tableColumn id="36" name="CÉDULAS O NIT INTEGRANTE # 4" dataDxfId="12"/>
    <tableColumn id="37" name="% DE PARTICIPACIÓN INTEGRANTE # 4" dataDxfId="11" dataCellStyle="Porcentaje"/>
    <tableColumn id="38" name="VALOR DE ACUERDO AL PORCENTAJE23" dataDxfId="10">
      <calculatedColumnFormula>IF(Tabla2[[#This Row],[% DE PARTICIPACIÓN INTEGRANTE '# 4]]="","",Tabla2[[#This Row],[VALOR DEL CONTRATO]]*Tabla2[[#This Row],[% DE PARTICIPACIÓN INTEGRANTE '# 4]])</calculatedColumnFormula>
    </tableColumn>
    <tableColumn id="39" name="CIUDAD CÁMARA DE COMERCIO23" dataDxfId="9"/>
    <tableColumn id="40" name="INTEGRANTE # 5 CONSORCIOS Y/O UNIONES" dataDxfId="8"/>
    <tableColumn id="41" name="CÉDULAS O NIT INTEGRANTE # 5" dataDxfId="7"/>
    <tableColumn id="42" name="% DE PARTICIPACIÓN INTEGRANTE # 5" dataDxfId="6" dataCellStyle="Porcentaje"/>
    <tableColumn id="43" name="VALOR DE ACUERDO AL PORCENTAJE24" dataDxfId="5">
      <calculatedColumnFormula>IF(Tabla2[[#This Row],[% DE PARTICIPACIÓN INTEGRANTE '# 5]]="","",Tabla2[[#This Row],[VALOR DEL CONTRATO]]*Tabla2[[#This Row],[% DE PARTICIPACIÓN INTEGRANTE '# 5]])</calculatedColumnFormula>
    </tableColumn>
    <tableColumn id="44" name="CIUDAD CÁMARA DE COMERCIO24" dataDxfId="4"/>
    <tableColumn id="33" name="FECHA ENVÍO REPORTE CAMARA DE COMERCIO (RUP)" dataDxfId="3"/>
    <tableColumn id="34" name="FECHA ENVÍO POR SEGUNDA VEZ REPORTE CAMARA DE COMERCIO (RUP)2" dataDxfId="2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Y145" dT="2019-09-30T20:45:27.40" personId="{D1C8A3CD-5D9B-43AD-9DA7-6A0E3B518C00}" id="{0AAED2FE-4BF2-4D4F-9B7C-4444BA3AE06B}">
    <text>dolares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HO30989"/>
  <sheetViews>
    <sheetView tabSelected="1" zoomScaleNormal="100" workbookViewId="0">
      <selection activeCell="D7" sqref="D7"/>
    </sheetView>
  </sheetViews>
  <sheetFormatPr baseColWidth="10" defaultColWidth="11.42578125" defaultRowHeight="15" x14ac:dyDescent="0.25"/>
  <cols>
    <col min="1" max="1" width="1.42578125" style="32" customWidth="1"/>
    <col min="2" max="2" width="26.140625" style="112" customWidth="1"/>
    <col min="3" max="3" width="20.85546875" style="112" customWidth="1"/>
    <col min="4" max="4" width="12.42578125" style="112" customWidth="1"/>
    <col min="5" max="5" width="14.5703125" style="125" customWidth="1"/>
    <col min="6" max="6" width="18.42578125" style="1" customWidth="1"/>
    <col min="7" max="7" width="18.28515625" style="126" customWidth="1"/>
    <col min="8" max="8" width="11.140625" style="109" customWidth="1"/>
    <col min="9" max="9" width="18.85546875" style="120" customWidth="1"/>
    <col min="10" max="10" width="15.42578125" style="16" customWidth="1"/>
    <col min="11" max="11" width="14" style="126" customWidth="1"/>
    <col min="12" max="12" width="13.85546875" style="109" customWidth="1"/>
    <col min="13" max="13" width="13" style="120" customWidth="1"/>
    <col min="14" max="14" width="18" style="1" customWidth="1"/>
    <col min="15" max="15" width="14" style="135" customWidth="1"/>
    <col min="16" max="16" width="13.85546875" style="138" customWidth="1"/>
    <col min="17" max="17" width="14.5703125" style="1" customWidth="1"/>
    <col min="18" max="18" width="10.42578125" style="80" customWidth="1"/>
    <col min="19" max="19" width="14" style="80" customWidth="1"/>
    <col min="20" max="20" width="20.28515625" style="1" customWidth="1"/>
    <col min="21" max="21" width="14.140625" style="1" customWidth="1"/>
    <col min="22" max="22" width="12.85546875" style="82" customWidth="1"/>
    <col min="23" max="23" width="15.5703125" style="82" customWidth="1"/>
    <col min="24" max="24" width="15.140625" style="1" customWidth="1"/>
    <col min="25" max="25" width="17.28515625" style="1" customWidth="1"/>
    <col min="26" max="26" width="48" style="18" customWidth="1"/>
    <col min="27" max="27" width="16" style="1" hidden="1" customWidth="1"/>
    <col min="28" max="28" width="21.85546875" style="1" hidden="1" customWidth="1"/>
    <col min="29" max="29" width="15.7109375" style="1" hidden="1" customWidth="1"/>
    <col min="30" max="30" width="19.140625" style="1" hidden="1" customWidth="1"/>
    <col min="31" max="31" width="13.28515625" style="120" customWidth="1"/>
    <col min="32" max="32" width="15.42578125" style="120" customWidth="1"/>
    <col min="33" max="33" width="11" style="1" customWidth="1"/>
    <col min="34" max="34" width="11" style="120" customWidth="1"/>
    <col min="35" max="35" width="12.140625" style="120" customWidth="1"/>
    <col min="36" max="36" width="11.85546875" style="120" customWidth="1"/>
    <col min="37" max="37" width="30.42578125" style="1" customWidth="1"/>
    <col min="38" max="38" width="15.42578125" style="1" customWidth="1"/>
    <col min="39" max="39" width="11.28515625" style="1" customWidth="1"/>
    <col min="40" max="40" width="19.42578125" style="1" customWidth="1"/>
    <col min="41" max="41" width="15.7109375" style="1" customWidth="1"/>
    <col min="42" max="42" width="25.140625" style="87" customWidth="1"/>
    <col min="43" max="43" width="11.85546875" style="109" customWidth="1"/>
    <col min="44" max="44" width="14.42578125" style="1" customWidth="1"/>
    <col min="45" max="45" width="20" style="87" customWidth="1"/>
    <col min="46" max="46" width="17.7109375" style="1" customWidth="1"/>
    <col min="47" max="47" width="14.7109375" style="1" customWidth="1"/>
    <col min="48" max="48" width="13.42578125" style="18" customWidth="1"/>
    <col min="49" max="49" width="12.85546875" style="18" customWidth="1"/>
    <col min="50" max="50" width="11.5703125" style="18" customWidth="1"/>
    <col min="51" max="51" width="15.42578125" style="18" customWidth="1"/>
    <col min="52" max="52" width="15.7109375" style="1" customWidth="1"/>
    <col min="53" max="53" width="13.42578125" style="1" customWidth="1"/>
    <col min="54" max="54" width="14" style="80" customWidth="1"/>
    <col min="55" max="55" width="15.42578125" style="80" customWidth="1"/>
    <col min="56" max="56" width="14.7109375" style="1" customWidth="1"/>
    <col min="57" max="57" width="14.140625" style="80" customWidth="1"/>
    <col min="58" max="58" width="15.85546875" style="1" customWidth="1"/>
    <col min="59" max="59" width="14.140625" style="1" customWidth="1"/>
    <col min="60" max="60" width="17.42578125" style="80" customWidth="1"/>
    <col min="61" max="61" width="17.28515625" style="1" customWidth="1"/>
    <col min="62" max="62" width="11.7109375" style="1" customWidth="1"/>
    <col min="63" max="63" width="15" style="5" customWidth="1"/>
    <col min="64" max="64" width="13.85546875" style="5" customWidth="1"/>
    <col min="65" max="65" width="16.42578125" style="1" customWidth="1"/>
    <col min="66" max="66" width="15.85546875" style="5" customWidth="1"/>
    <col min="67" max="67" width="13" style="1" customWidth="1"/>
    <col min="68" max="68" width="17.7109375" style="1" customWidth="1"/>
    <col min="69" max="69" width="22.28515625" style="1" customWidth="1"/>
    <col min="70" max="70" width="18.28515625" style="1" customWidth="1"/>
    <col min="71" max="71" width="16.140625" style="1" customWidth="1"/>
    <col min="72" max="72" width="15" style="80" customWidth="1"/>
    <col min="73" max="73" width="17.140625" style="1" customWidth="1"/>
    <col min="74" max="74" width="15" style="1" customWidth="1"/>
    <col min="75" max="75" width="13.28515625" style="1" customWidth="1"/>
    <col min="76" max="76" width="14.140625" style="1" customWidth="1"/>
    <col min="77" max="77" width="15.5703125" style="1" customWidth="1"/>
    <col min="78" max="78" width="15.85546875" style="1" customWidth="1"/>
    <col min="79" max="79" width="13" style="1" customWidth="1"/>
    <col min="80" max="80" width="15.42578125" style="1" customWidth="1"/>
    <col min="81" max="81" width="14.140625" style="1" customWidth="1"/>
    <col min="82" max="82" width="12" style="1" customWidth="1"/>
    <col min="83" max="83" width="14.140625" style="1" customWidth="1"/>
    <col min="84" max="84" width="13.140625" style="1" customWidth="1"/>
    <col min="85" max="85" width="14.140625" style="1" customWidth="1"/>
    <col min="86" max="86" width="15" style="1" customWidth="1"/>
    <col min="87" max="87" width="14.140625" style="1" customWidth="1"/>
    <col min="88" max="88" width="13" style="1" customWidth="1"/>
    <col min="89" max="89" width="14.140625" style="1" customWidth="1"/>
    <col min="90" max="90" width="13.85546875" style="1" customWidth="1"/>
    <col min="91" max="91" width="14.140625" style="1" customWidth="1"/>
    <col min="92" max="92" width="15.140625" style="1" customWidth="1"/>
    <col min="93" max="93" width="11.42578125" style="1" customWidth="1"/>
    <col min="94" max="94" width="14.140625" style="80" customWidth="1"/>
    <col min="95" max="95" width="15.42578125" style="1" customWidth="1"/>
    <col min="96" max="96" width="14.85546875" style="1" customWidth="1"/>
    <col min="97" max="97" width="12.42578125" style="1" customWidth="1"/>
    <col min="98" max="98" width="9.42578125" style="1" customWidth="1"/>
    <col min="99" max="99" width="13.42578125" style="1" customWidth="1"/>
    <col min="100" max="100" width="11.140625" style="1" customWidth="1"/>
    <col min="101" max="103" width="11.7109375" style="1" customWidth="1"/>
    <col min="104" max="104" width="13.28515625" style="1" customWidth="1"/>
    <col min="105" max="105" width="15.42578125" style="1" customWidth="1"/>
    <col min="106" max="106" width="13.42578125" style="1" customWidth="1"/>
    <col min="107" max="107" width="13.5703125" style="1" customWidth="1"/>
    <col min="108" max="108" width="13.42578125" style="1" customWidth="1"/>
    <col min="109" max="109" width="11" style="1" customWidth="1"/>
    <col min="110" max="110" width="14.5703125" style="1" customWidth="1"/>
    <col min="111" max="111" width="13.42578125" style="1" customWidth="1"/>
    <col min="112" max="112" width="15.85546875" style="80" customWidth="1"/>
    <col min="113" max="113" width="15.42578125" style="80" customWidth="1"/>
    <col min="114" max="114" width="16.140625" style="80" customWidth="1"/>
    <col min="115" max="115" width="20.42578125" style="1" customWidth="1"/>
    <col min="116" max="116" width="12" style="109" customWidth="1"/>
    <col min="117" max="117" width="16.140625" style="1" customWidth="1"/>
    <col min="118" max="129" width="8.7109375" style="1" customWidth="1"/>
    <col min="130" max="131" width="16.5703125" style="1" customWidth="1"/>
    <col min="132" max="132" width="21.7109375" style="1" customWidth="1"/>
    <col min="133" max="133" width="15.5703125" style="1" customWidth="1"/>
    <col min="134" max="134" width="15.5703125" style="153" customWidth="1"/>
    <col min="135" max="135" width="15.5703125" style="1" customWidth="1"/>
    <col min="136" max="136" width="15.7109375" style="1" customWidth="1"/>
    <col min="137" max="137" width="15.85546875" style="1" customWidth="1"/>
    <col min="138" max="144" width="11.42578125" style="1" customWidth="1"/>
    <col min="145" max="16384" width="11.42578125" style="1"/>
  </cols>
  <sheetData>
    <row r="1" spans="1:168" ht="9.75" customHeight="1" thickBot="1" x14ac:dyDescent="0.3">
      <c r="A1" s="1"/>
      <c r="E1" s="120"/>
      <c r="F1" s="16"/>
      <c r="J1" s="10"/>
      <c r="U1" s="17"/>
      <c r="W1" s="80"/>
      <c r="Y1" s="18"/>
      <c r="Z1" s="1"/>
      <c r="AU1" s="18"/>
      <c r="AY1" s="1"/>
      <c r="BJ1" s="5"/>
      <c r="BL1" s="1"/>
      <c r="BM1" s="5"/>
      <c r="BN1" s="1"/>
    </row>
    <row r="2" spans="1:168" s="10" customFormat="1" ht="20.25" customHeight="1" thickBot="1" x14ac:dyDescent="0.3">
      <c r="A2" s="6"/>
      <c r="B2" s="315" t="s">
        <v>0</v>
      </c>
      <c r="C2" s="316"/>
      <c r="D2" s="311" t="s">
        <v>511</v>
      </c>
      <c r="E2" s="312"/>
      <c r="F2" s="6"/>
      <c r="G2" s="321" t="s">
        <v>2</v>
      </c>
      <c r="H2" s="321"/>
      <c r="I2" s="266" t="s">
        <v>221</v>
      </c>
      <c r="L2" s="136"/>
      <c r="M2" s="134"/>
      <c r="O2" s="136"/>
      <c r="P2" s="139"/>
      <c r="R2" s="81"/>
      <c r="S2" s="81"/>
      <c r="U2" s="6"/>
      <c r="V2" s="83"/>
      <c r="W2" s="83"/>
      <c r="X2" s="6"/>
      <c r="Y2" s="6"/>
      <c r="Z2" s="6"/>
      <c r="AA2" s="6"/>
      <c r="AB2" s="6"/>
      <c r="AC2" s="6"/>
      <c r="AD2" s="6"/>
      <c r="AE2" s="77"/>
      <c r="AF2" s="77"/>
      <c r="AG2" s="6"/>
      <c r="AH2" s="77"/>
      <c r="AI2" s="77"/>
      <c r="AJ2" s="77"/>
      <c r="AK2" s="6"/>
      <c r="AL2" s="6"/>
      <c r="AM2" s="6"/>
      <c r="AN2" s="6"/>
      <c r="AO2" s="6"/>
      <c r="AP2" s="6"/>
      <c r="AQ2" s="110"/>
      <c r="AR2" s="6"/>
      <c r="AS2" s="6"/>
      <c r="AT2" s="6"/>
      <c r="AU2" s="6"/>
      <c r="AV2" s="6"/>
      <c r="AW2" s="6"/>
      <c r="AX2" s="6"/>
      <c r="AY2" s="6"/>
      <c r="AZ2" s="6"/>
      <c r="BA2" s="6"/>
      <c r="BB2" s="83"/>
      <c r="BC2" s="83"/>
      <c r="BD2" s="6"/>
      <c r="BE2" s="83"/>
      <c r="BF2" s="6"/>
      <c r="BG2" s="6"/>
      <c r="BH2" s="83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83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83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83"/>
      <c r="DI2" s="83"/>
      <c r="DJ2" s="83"/>
      <c r="DK2" s="6"/>
      <c r="DL2" s="110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154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</row>
    <row r="3" spans="1:168" s="10" customFormat="1" ht="9" customHeight="1" thickBot="1" x14ac:dyDescent="0.3">
      <c r="A3" s="6"/>
      <c r="B3" s="113"/>
      <c r="C3" s="113"/>
      <c r="D3" s="114"/>
      <c r="E3" s="121"/>
      <c r="F3" s="78"/>
      <c r="G3" s="163"/>
      <c r="H3" s="164"/>
      <c r="I3" s="168"/>
      <c r="K3" s="130"/>
      <c r="L3" s="136"/>
      <c r="M3" s="129"/>
      <c r="N3" s="45"/>
      <c r="O3" s="136"/>
      <c r="P3" s="139"/>
      <c r="R3" s="81"/>
      <c r="S3" s="81"/>
      <c r="U3" s="6"/>
      <c r="V3" s="83"/>
      <c r="W3" s="83"/>
      <c r="X3" s="6"/>
      <c r="Y3" s="6"/>
      <c r="Z3" s="6"/>
      <c r="AA3" s="6"/>
      <c r="AB3" s="6"/>
      <c r="AC3" s="6"/>
      <c r="AD3" s="6"/>
      <c r="AE3" s="77"/>
      <c r="AF3" s="77"/>
      <c r="AG3" s="6"/>
      <c r="AH3" s="77"/>
      <c r="AI3" s="77"/>
      <c r="AJ3" s="77"/>
      <c r="AK3" s="6"/>
      <c r="AL3" s="6"/>
      <c r="AM3" s="6"/>
      <c r="AN3" s="6"/>
      <c r="AO3" s="6"/>
      <c r="AP3" s="6"/>
      <c r="AQ3" s="110"/>
      <c r="AR3" s="6"/>
      <c r="AS3" s="6"/>
      <c r="AT3" s="6"/>
      <c r="AU3" s="6"/>
      <c r="AV3" s="6"/>
      <c r="AW3" s="6"/>
      <c r="AX3" s="6"/>
      <c r="AY3" s="6"/>
      <c r="AZ3" s="6"/>
      <c r="BA3" s="6"/>
      <c r="BB3" s="83"/>
      <c r="BC3" s="83"/>
      <c r="BD3" s="6"/>
      <c r="BE3" s="83"/>
      <c r="BF3" s="6"/>
      <c r="BG3" s="6"/>
      <c r="BH3" s="83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83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83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83"/>
      <c r="DI3" s="83"/>
      <c r="DJ3" s="83"/>
      <c r="DK3" s="6"/>
      <c r="DL3" s="110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154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</row>
    <row r="4" spans="1:168" s="10" customFormat="1" ht="29.25" customHeight="1" thickBot="1" x14ac:dyDescent="0.3">
      <c r="A4" s="6"/>
      <c r="B4" s="315" t="s">
        <v>4</v>
      </c>
      <c r="C4" s="316"/>
      <c r="D4" s="313">
        <v>43831</v>
      </c>
      <c r="E4" s="314"/>
      <c r="F4" s="161">
        <v>43831</v>
      </c>
      <c r="G4" s="322" t="s">
        <v>5</v>
      </c>
      <c r="H4" s="322"/>
      <c r="I4" s="167">
        <f>COUNTIF($AG$17:$AG$385,I2)</f>
        <v>39</v>
      </c>
      <c r="L4" s="136"/>
      <c r="M4" s="134"/>
      <c r="O4" s="136"/>
      <c r="P4" s="139"/>
      <c r="R4" s="81"/>
      <c r="S4" s="81"/>
      <c r="U4" s="6"/>
      <c r="V4" s="83"/>
      <c r="W4" s="83"/>
      <c r="X4" s="6"/>
      <c r="Y4" s="6"/>
      <c r="Z4" s="6"/>
      <c r="AA4" s="6"/>
      <c r="AB4" s="6"/>
      <c r="AC4" s="6"/>
      <c r="AD4" s="6"/>
      <c r="AE4" s="77"/>
      <c r="AF4" s="77"/>
      <c r="AG4" s="6"/>
      <c r="AH4" s="77"/>
      <c r="AI4" s="77"/>
      <c r="AJ4" s="77"/>
      <c r="AK4" s="6"/>
      <c r="AL4" s="6"/>
      <c r="AM4" s="6"/>
      <c r="AN4" s="6"/>
      <c r="AO4" s="6"/>
      <c r="AP4" s="6"/>
      <c r="AQ4" s="110"/>
      <c r="AR4" s="6"/>
      <c r="AS4" s="6"/>
      <c r="AT4" s="6"/>
      <c r="AU4" s="6"/>
      <c r="AV4" s="6"/>
      <c r="AW4" s="6"/>
      <c r="AX4" s="6"/>
      <c r="AY4" s="6"/>
      <c r="AZ4" s="6"/>
      <c r="BA4" s="6"/>
      <c r="BB4" s="83"/>
      <c r="BC4" s="83"/>
      <c r="BD4" s="6"/>
      <c r="BE4" s="83"/>
      <c r="BF4" s="6"/>
      <c r="BG4" s="6"/>
      <c r="BH4" s="83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83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83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83"/>
      <c r="DI4" s="83"/>
      <c r="DJ4" s="83"/>
      <c r="DK4" s="6"/>
      <c r="DL4" s="110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154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</row>
    <row r="5" spans="1:168" s="10" customFormat="1" ht="9" customHeight="1" thickBot="1" x14ac:dyDescent="0.3">
      <c r="A5" s="6"/>
      <c r="B5" s="115"/>
      <c r="C5" s="115"/>
      <c r="D5" s="116"/>
      <c r="E5" s="122"/>
      <c r="F5" s="145"/>
      <c r="G5" s="163"/>
      <c r="H5" s="166"/>
      <c r="I5" s="165"/>
      <c r="K5" s="131"/>
      <c r="L5" s="136"/>
      <c r="M5" s="134"/>
      <c r="O5" s="136"/>
      <c r="P5" s="139"/>
      <c r="R5" s="81"/>
      <c r="S5" s="81"/>
      <c r="U5" s="6"/>
      <c r="V5" s="83"/>
      <c r="W5" s="83"/>
      <c r="X5" s="6"/>
      <c r="Y5" s="6"/>
      <c r="Z5" s="6"/>
      <c r="AA5" s="6"/>
      <c r="AB5" s="6"/>
      <c r="AC5" s="6"/>
      <c r="AD5" s="6"/>
      <c r="AE5" s="77"/>
      <c r="AF5" s="77"/>
      <c r="AG5" s="6"/>
      <c r="AH5" s="77"/>
      <c r="AI5" s="77"/>
      <c r="AJ5" s="77"/>
      <c r="AK5" s="6"/>
      <c r="AL5" s="6"/>
      <c r="AM5" s="6"/>
      <c r="AN5" s="6"/>
      <c r="AO5" s="6"/>
      <c r="AP5" s="6"/>
      <c r="AQ5" s="110"/>
      <c r="AR5" s="6"/>
      <c r="AS5" s="6"/>
      <c r="AT5" s="6"/>
      <c r="AU5" s="6"/>
      <c r="AV5" s="6"/>
      <c r="AW5" s="6"/>
      <c r="AX5" s="6"/>
      <c r="AY5" s="6"/>
      <c r="AZ5" s="6"/>
      <c r="BA5" s="6"/>
      <c r="BB5" s="83"/>
      <c r="BC5" s="83"/>
      <c r="BD5" s="6"/>
      <c r="BE5" s="83"/>
      <c r="BF5" s="6"/>
      <c r="BG5" s="6"/>
      <c r="BH5" s="83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83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83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83"/>
      <c r="DI5" s="83"/>
      <c r="DJ5" s="83"/>
      <c r="DK5" s="6"/>
      <c r="DL5" s="110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154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</row>
    <row r="6" spans="1:168" s="10" customFormat="1" ht="42" customHeight="1" thickBot="1" x14ac:dyDescent="0.3">
      <c r="A6" s="6"/>
      <c r="B6" s="315" t="s">
        <v>6</v>
      </c>
      <c r="C6" s="316"/>
      <c r="D6" s="313">
        <v>43861</v>
      </c>
      <c r="E6" s="314"/>
      <c r="F6" s="161">
        <v>44196</v>
      </c>
      <c r="G6" s="323" t="s">
        <v>7</v>
      </c>
      <c r="H6" s="323"/>
      <c r="I6" s="169">
        <f>SUM($X$17:$X$385)</f>
        <v>1784649427</v>
      </c>
      <c r="L6" s="136"/>
      <c r="M6" s="134"/>
      <c r="O6" s="136"/>
      <c r="P6" s="139"/>
      <c r="R6" s="81"/>
      <c r="S6" s="81"/>
      <c r="U6" s="20"/>
      <c r="V6" s="83"/>
      <c r="W6" s="83"/>
      <c r="X6" s="6"/>
      <c r="Y6" s="6"/>
      <c r="Z6" s="6"/>
      <c r="AA6" s="6"/>
      <c r="AB6" s="6"/>
      <c r="AC6" s="6"/>
      <c r="AD6" s="6"/>
      <c r="AE6" s="77"/>
      <c r="AF6" s="77"/>
      <c r="AG6" s="6"/>
      <c r="AH6" s="77"/>
      <c r="AI6" s="77"/>
      <c r="AJ6" s="77"/>
      <c r="AK6" s="6"/>
      <c r="AL6" s="6"/>
      <c r="AM6" s="6"/>
      <c r="AN6" s="6"/>
      <c r="AO6" s="6"/>
      <c r="AP6" s="6"/>
      <c r="AQ6" s="110"/>
      <c r="AR6" s="6"/>
      <c r="AS6" s="6"/>
      <c r="AT6" s="6"/>
      <c r="AU6" s="6"/>
      <c r="AV6" s="6"/>
      <c r="AW6" s="6"/>
      <c r="AX6" s="6"/>
      <c r="AY6" s="6"/>
      <c r="AZ6" s="6"/>
      <c r="BA6" s="6"/>
      <c r="BB6" s="83"/>
      <c r="BC6" s="83"/>
      <c r="BD6" s="6"/>
      <c r="BE6" s="83"/>
      <c r="BF6" s="6"/>
      <c r="BG6" s="6"/>
      <c r="BH6" s="83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83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83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83"/>
      <c r="DI6" s="83"/>
      <c r="DJ6" s="83"/>
      <c r="DK6" s="6"/>
      <c r="DL6" s="110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154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</row>
    <row r="7" spans="1:168" s="10" customFormat="1" ht="8.25" customHeight="1" thickBot="1" x14ac:dyDescent="0.3">
      <c r="A7" s="6"/>
      <c r="B7" s="117"/>
      <c r="C7" s="117"/>
      <c r="D7" s="117"/>
      <c r="E7" s="123"/>
      <c r="F7" s="11"/>
      <c r="G7" s="127"/>
      <c r="H7" s="111"/>
      <c r="I7" s="124"/>
      <c r="J7" s="47"/>
      <c r="K7" s="132"/>
      <c r="L7" s="133"/>
      <c r="M7" s="134"/>
      <c r="O7" s="136"/>
      <c r="P7" s="139"/>
      <c r="R7" s="81"/>
      <c r="S7" s="81"/>
      <c r="U7" s="20"/>
      <c r="V7" s="83"/>
      <c r="W7" s="83"/>
      <c r="X7" s="6"/>
      <c r="Y7" s="6"/>
      <c r="Z7" s="6"/>
      <c r="AA7" s="6"/>
      <c r="AB7" s="6"/>
      <c r="AC7" s="6"/>
      <c r="AD7" s="6"/>
      <c r="AE7" s="77"/>
      <c r="AF7" s="77"/>
      <c r="AG7" s="6"/>
      <c r="AH7" s="77"/>
      <c r="AI7" s="77"/>
      <c r="AJ7" s="77"/>
      <c r="AK7" s="6"/>
      <c r="AL7" s="6"/>
      <c r="AM7" s="6"/>
      <c r="AN7" s="6"/>
      <c r="AO7" s="6"/>
      <c r="AP7" s="6"/>
      <c r="AQ7" s="110"/>
      <c r="AR7" s="6"/>
      <c r="AS7" s="6"/>
      <c r="AT7" s="6"/>
      <c r="AU7" s="6"/>
      <c r="AV7" s="6"/>
      <c r="AW7" s="6"/>
      <c r="AX7" s="6"/>
      <c r="AY7" s="6"/>
      <c r="AZ7" s="6"/>
      <c r="BA7" s="6"/>
      <c r="BB7" s="83"/>
      <c r="BC7" s="83"/>
      <c r="BD7" s="6"/>
      <c r="BE7" s="83"/>
      <c r="BF7" s="6"/>
      <c r="BG7" s="6"/>
      <c r="BH7" s="83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83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83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83"/>
      <c r="DI7" s="83"/>
      <c r="DJ7" s="83"/>
      <c r="DK7" s="6"/>
      <c r="DL7" s="110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154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</row>
    <row r="8" spans="1:168" s="10" customFormat="1" ht="47.25" customHeight="1" thickBot="1" x14ac:dyDescent="0.3">
      <c r="A8" s="6"/>
      <c r="B8" s="295" t="s">
        <v>8</v>
      </c>
      <c r="C8" s="296"/>
      <c r="D8" s="170" t="s">
        <v>9</v>
      </c>
      <c r="E8" s="171" t="s">
        <v>10</v>
      </c>
      <c r="F8" s="172" t="s">
        <v>11</v>
      </c>
      <c r="G8" s="170" t="s">
        <v>12</v>
      </c>
      <c r="H8" s="171" t="s">
        <v>13</v>
      </c>
      <c r="I8" s="172" t="s">
        <v>14</v>
      </c>
      <c r="J8" s="134"/>
      <c r="L8" s="136"/>
      <c r="M8" s="134"/>
      <c r="O8" s="136"/>
      <c r="P8" s="139"/>
      <c r="R8" s="81"/>
      <c r="S8" s="81"/>
      <c r="U8" s="6"/>
      <c r="V8" s="83"/>
      <c r="W8" s="83"/>
      <c r="X8" s="6"/>
      <c r="Y8" s="6"/>
      <c r="Z8" s="6"/>
      <c r="AA8" s="6"/>
      <c r="AB8" s="6"/>
      <c r="AC8" s="6"/>
      <c r="AD8" s="6"/>
      <c r="AE8" s="77"/>
      <c r="AF8" s="77"/>
      <c r="AG8" s="6"/>
      <c r="AH8" s="77"/>
      <c r="AI8" s="77"/>
      <c r="AJ8" s="77"/>
      <c r="AK8" s="6"/>
      <c r="AL8" s="6"/>
      <c r="AM8" s="6"/>
      <c r="AN8" s="6"/>
      <c r="AO8" s="6"/>
      <c r="AP8" s="6"/>
      <c r="AQ8" s="110"/>
      <c r="AR8" s="6"/>
      <c r="AS8" s="6"/>
      <c r="AT8" s="6"/>
      <c r="AU8" s="6"/>
      <c r="AV8" s="6"/>
      <c r="AW8" s="6"/>
      <c r="AX8" s="6"/>
      <c r="AY8" s="6"/>
      <c r="AZ8" s="6"/>
      <c r="BA8" s="6"/>
      <c r="BB8" s="83"/>
      <c r="BC8" s="83"/>
      <c r="BD8" s="6"/>
      <c r="BE8" s="83"/>
      <c r="BF8" s="6"/>
      <c r="BG8" s="6"/>
      <c r="BH8" s="83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83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83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83"/>
      <c r="DI8" s="83"/>
      <c r="DJ8" s="83"/>
      <c r="DK8" s="6"/>
      <c r="DL8" s="110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154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</row>
    <row r="9" spans="1:168" s="10" customFormat="1" ht="40.5" customHeight="1" thickBot="1" x14ac:dyDescent="0.3">
      <c r="A9" s="6"/>
      <c r="B9" s="297" t="s">
        <v>540</v>
      </c>
      <c r="C9" s="298"/>
      <c r="D9" s="144">
        <f>COUNTA($AF$17:$AF$385)</f>
        <v>39</v>
      </c>
      <c r="E9" s="144">
        <f>IFERROR(COUNTIFS($AI$17:$AI$172,"&gt;="&amp;$F$4,$AI$17:$AI$172,"&lt;="&amp;$F$6)," ")</f>
        <v>0</v>
      </c>
      <c r="F9" s="76">
        <f>IFERROR(IF($E$9/$D$9&gt;100%,100%,$E$9/$D$9),"")</f>
        <v>0</v>
      </c>
      <c r="G9" s="118">
        <f>COUNTA($AE$17:$AE$172)</f>
        <v>39</v>
      </c>
      <c r="H9" s="144">
        <f>IFERROR(COUNTIFS($AH$17:$AH$172,"&gt;="&amp;$F$4,$AE$17:$AE$172,"&lt;="&amp;$F$6)," ")</f>
        <v>0</v>
      </c>
      <c r="I9" s="76">
        <f>IFERROR(IF($H$9/$G$9&gt;100%,100%,$H$9/$G$9),"")</f>
        <v>0</v>
      </c>
      <c r="J9" s="134"/>
      <c r="L9" s="136"/>
      <c r="M9" s="134"/>
      <c r="O9" s="136"/>
      <c r="P9" s="139"/>
      <c r="R9" s="81"/>
      <c r="S9" s="81"/>
      <c r="V9" s="83"/>
      <c r="W9" s="83"/>
      <c r="X9" s="6"/>
      <c r="Y9" s="6"/>
      <c r="Z9" s="6"/>
      <c r="AA9" s="6"/>
      <c r="AB9" s="6"/>
      <c r="AC9" s="6"/>
      <c r="AD9" s="6"/>
      <c r="AE9" s="77"/>
      <c r="AF9" s="77"/>
      <c r="AG9" s="6"/>
      <c r="AH9" s="77"/>
      <c r="AI9" s="77"/>
      <c r="AJ9" s="77"/>
      <c r="AK9" s="6"/>
      <c r="AL9" s="6"/>
      <c r="AM9" s="6"/>
      <c r="AN9" s="6"/>
      <c r="AO9" s="6"/>
      <c r="AP9" s="6"/>
      <c r="AQ9" s="110"/>
      <c r="AR9" s="6"/>
      <c r="AS9" s="6"/>
      <c r="AT9" s="6"/>
      <c r="AU9" s="6"/>
      <c r="AV9" s="6"/>
      <c r="AW9" s="6"/>
      <c r="AX9" s="6"/>
      <c r="AY9" s="6"/>
      <c r="AZ9" s="6"/>
      <c r="BA9" s="6"/>
      <c r="BB9" s="83"/>
      <c r="BC9" s="83"/>
      <c r="BD9" s="6"/>
      <c r="BE9" s="83"/>
      <c r="BF9" s="6"/>
      <c r="BG9" s="6"/>
      <c r="BH9" s="83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83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83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83"/>
      <c r="DI9" s="83"/>
      <c r="DJ9" s="83"/>
      <c r="DK9" s="6"/>
      <c r="DL9" s="110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</row>
    <row r="10" spans="1:168" s="10" customFormat="1" ht="36.75" customHeight="1" thickBot="1" x14ac:dyDescent="0.3">
      <c r="A10" s="6"/>
      <c r="B10" s="299" t="s">
        <v>15</v>
      </c>
      <c r="C10" s="300"/>
      <c r="D10" s="118">
        <f>COUNTIFS($AF$17:$AF$172,"&gt;="&amp;F4,$AI$17:$AI$172,"&lt;="&amp;F6)</f>
        <v>0</v>
      </c>
      <c r="E10" s="144">
        <f>COUNTIFS($AI$17:$AI$172,"&gt;="&amp;F4,$AI$17:$AI$172,"&lt;="&amp;$F$6)</f>
        <v>0</v>
      </c>
      <c r="F10" s="76" t="str">
        <f>IFERROR(IF($E$10/$D$10&gt;100%,100%,$E$10/$D$10),"")</f>
        <v/>
      </c>
      <c r="G10" s="144">
        <f>COUNTIFS($AE$17:$AE$385,"&gt;="&amp;D4,$AH$17:$AH$385,"&lt;="&amp;D6)</f>
        <v>0</v>
      </c>
      <c r="H10" s="144">
        <f>COUNTIFS($AE$17:$AE$173,"&gt;="&amp;F6,$AH$17:$AH$173,"&lt;="&amp;$F$4)</f>
        <v>0</v>
      </c>
      <c r="I10" s="76" t="str">
        <f>IFERROR(IF($H$10/$G$10&gt;100%,100%,$H$10/$G$10),"")</f>
        <v/>
      </c>
      <c r="J10" s="134"/>
      <c r="L10" s="136"/>
      <c r="M10" s="134"/>
      <c r="O10" s="136"/>
      <c r="P10" s="139"/>
      <c r="R10" s="81"/>
      <c r="S10" s="81"/>
      <c r="U10" s="6"/>
      <c r="V10" s="83"/>
      <c r="W10" s="83"/>
      <c r="X10" s="6"/>
      <c r="Y10" s="6"/>
      <c r="Z10" s="6"/>
      <c r="AA10" s="6"/>
      <c r="AB10" s="6"/>
      <c r="AC10" s="6"/>
      <c r="AD10" s="6"/>
      <c r="AE10" s="77"/>
      <c r="AF10" s="77"/>
      <c r="AG10" s="6"/>
      <c r="AH10" s="77"/>
      <c r="AI10" s="77"/>
      <c r="AJ10" s="77"/>
      <c r="AK10" s="6"/>
      <c r="AL10" s="6"/>
      <c r="AM10" s="6"/>
      <c r="AN10" s="6"/>
      <c r="AO10" s="6"/>
      <c r="AP10" s="6"/>
      <c r="AQ10" s="110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83"/>
      <c r="BC10" s="83"/>
      <c r="BD10" s="6"/>
      <c r="BE10" s="83"/>
      <c r="BF10" s="6"/>
      <c r="BG10" s="6"/>
      <c r="BH10" s="83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83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83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83"/>
      <c r="DI10" s="83"/>
      <c r="DJ10" s="83"/>
      <c r="DK10" s="6"/>
      <c r="DL10" s="110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</row>
    <row r="11" spans="1:168" s="10" customFormat="1" ht="27.75" customHeight="1" thickBot="1" x14ac:dyDescent="0.3">
      <c r="A11" s="6"/>
      <c r="B11" s="299" t="s">
        <v>16</v>
      </c>
      <c r="C11" s="300"/>
      <c r="D11" s="144">
        <f>COUNTA($O17:$O385)</f>
        <v>0</v>
      </c>
      <c r="E11" s="144">
        <f>COUNTIFS($AI$17:$AI$172,"&gt;="&amp;$F$4,$O$17:$O$172,"&lt;="&amp;$F$6)</f>
        <v>0</v>
      </c>
      <c r="F11" s="76" t="str">
        <f>IFERROR(IF($E$11/$D$11&gt;100%,100%,$E$11/$D$11),"")</f>
        <v/>
      </c>
      <c r="J11" s="134"/>
      <c r="L11" s="136"/>
      <c r="M11" s="134"/>
      <c r="O11" s="136"/>
      <c r="P11" s="139"/>
      <c r="R11" s="81"/>
      <c r="S11" s="81"/>
      <c r="U11" s="6"/>
      <c r="V11" s="83"/>
      <c r="W11" s="83"/>
      <c r="X11" s="6"/>
      <c r="Y11" s="6"/>
      <c r="Z11" s="6"/>
      <c r="AA11" s="6"/>
      <c r="AB11" s="6"/>
      <c r="AC11" s="6"/>
      <c r="AD11" s="6"/>
      <c r="AE11" s="77"/>
      <c r="AF11" s="77"/>
      <c r="AG11" s="6"/>
      <c r="AH11" s="77"/>
      <c r="AI11" s="77"/>
      <c r="AJ11" s="77"/>
      <c r="AK11" s="6"/>
      <c r="AL11" s="6"/>
      <c r="AM11" s="6"/>
      <c r="AN11" s="6"/>
      <c r="AO11" s="6"/>
      <c r="AP11" s="6"/>
      <c r="AQ11" s="110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83"/>
      <c r="BC11" s="83"/>
      <c r="BD11" s="6"/>
      <c r="BE11" s="83"/>
      <c r="BF11" s="6"/>
      <c r="BG11" s="6"/>
      <c r="BH11" s="83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83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83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83"/>
      <c r="DI11" s="83"/>
      <c r="DJ11" s="83"/>
      <c r="DK11" s="6"/>
      <c r="DL11" s="110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</row>
    <row r="12" spans="1:168" s="10" customFormat="1" ht="27" hidden="1" customHeight="1" thickBot="1" x14ac:dyDescent="0.3">
      <c r="A12" s="6"/>
      <c r="B12" s="299" t="s">
        <v>17</v>
      </c>
      <c r="C12" s="300"/>
      <c r="D12" s="118">
        <f>COUNTA($K$17:$K$172)</f>
        <v>0</v>
      </c>
      <c r="E12" s="144">
        <f>COUNTIFS($AI$17:$AI$172,"&gt;="&amp;$F$4,$K$17:$K$172,"&lt;="&amp;$F$6)</f>
        <v>0</v>
      </c>
      <c r="F12" s="76" t="str">
        <f>IFERROR(IF($E$12/$D$12&gt;100%,100%,$E$12/$D$12),"")</f>
        <v/>
      </c>
      <c r="J12" s="134"/>
      <c r="L12" s="136"/>
      <c r="M12" s="134"/>
      <c r="O12" s="136"/>
      <c r="P12" s="139"/>
      <c r="R12" s="81"/>
      <c r="S12" s="81"/>
      <c r="U12" s="6"/>
      <c r="V12" s="83"/>
      <c r="W12" s="83"/>
      <c r="X12" s="6"/>
      <c r="Y12" s="6"/>
      <c r="Z12" s="6"/>
      <c r="AA12" s="6"/>
      <c r="AB12" s="6"/>
      <c r="AC12" s="6"/>
      <c r="AD12" s="6"/>
      <c r="AE12" s="77"/>
      <c r="AF12" s="77"/>
      <c r="AG12" s="6"/>
      <c r="AH12" s="77"/>
      <c r="AI12" s="77"/>
      <c r="AJ12" s="77"/>
      <c r="AK12" s="6"/>
      <c r="AL12" s="6"/>
      <c r="AM12" s="6"/>
      <c r="AN12" s="6"/>
      <c r="AO12" s="6"/>
      <c r="AP12" s="6"/>
      <c r="AQ12" s="110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83"/>
      <c r="BC12" s="83"/>
      <c r="BD12" s="6"/>
      <c r="BE12" s="83"/>
      <c r="BF12" s="6"/>
      <c r="BG12" s="6"/>
      <c r="BH12" s="83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83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83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83"/>
      <c r="DI12" s="83"/>
      <c r="DJ12" s="83"/>
      <c r="DK12" s="6"/>
      <c r="DL12" s="110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</row>
    <row r="13" spans="1:168" s="10" customFormat="1" ht="18.75" hidden="1" customHeight="1" thickBot="1" x14ac:dyDescent="0.3">
      <c r="A13" s="6"/>
      <c r="B13" s="119"/>
      <c r="C13" s="119"/>
      <c r="D13" s="119"/>
      <c r="E13" s="124"/>
      <c r="F13" s="46"/>
      <c r="G13" s="128"/>
      <c r="H13" s="111"/>
      <c r="I13" s="124"/>
      <c r="J13" s="46"/>
      <c r="K13" s="128"/>
      <c r="L13" s="111"/>
      <c r="M13" s="124"/>
      <c r="N13" s="46"/>
      <c r="O13" s="137"/>
      <c r="P13" s="140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124"/>
      <c r="AF13" s="124"/>
      <c r="AG13" s="46"/>
      <c r="AH13" s="124"/>
      <c r="AI13" s="124"/>
      <c r="AJ13" s="124"/>
      <c r="AK13" s="46"/>
      <c r="AL13" s="46"/>
      <c r="AM13" s="46"/>
      <c r="AN13" s="46"/>
      <c r="AO13" s="46"/>
      <c r="AP13" s="46"/>
      <c r="AQ13" s="111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  <c r="DB13" s="46"/>
      <c r="DC13" s="46"/>
      <c r="DD13" s="46"/>
      <c r="DE13" s="46"/>
      <c r="DF13" s="46"/>
      <c r="DG13" s="46"/>
      <c r="DH13" s="46"/>
      <c r="DI13" s="46"/>
      <c r="DJ13" s="46"/>
      <c r="DK13" s="46"/>
      <c r="DL13" s="111"/>
      <c r="DM13" s="46"/>
      <c r="DN13" s="46"/>
      <c r="DO13" s="46"/>
      <c r="DP13" s="46"/>
      <c r="DQ13" s="46"/>
      <c r="DR13" s="46"/>
      <c r="DS13" s="46"/>
      <c r="DT13" s="46"/>
      <c r="DU13" s="46"/>
      <c r="DV13" s="46"/>
      <c r="DW13" s="46"/>
      <c r="DX13" s="46"/>
      <c r="DY13" s="46"/>
      <c r="DZ13" s="46"/>
      <c r="EA13" s="46"/>
      <c r="EB13" s="46"/>
      <c r="EC13" s="46"/>
      <c r="ED13" s="155"/>
      <c r="EE13" s="46"/>
      <c r="EF13" s="46"/>
      <c r="EG13" s="4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</row>
    <row r="14" spans="1:168" s="7" customFormat="1" ht="30" hidden="1" customHeight="1" thickBot="1" x14ac:dyDescent="0.25">
      <c r="A14" s="29"/>
      <c r="B14" s="309" t="s">
        <v>18</v>
      </c>
      <c r="C14" s="309"/>
      <c r="D14" s="309"/>
      <c r="E14" s="309"/>
      <c r="F14" s="309"/>
      <c r="G14" s="309"/>
      <c r="H14" s="309"/>
      <c r="I14" s="309"/>
      <c r="J14" s="309"/>
      <c r="K14" s="309"/>
      <c r="L14" s="309"/>
      <c r="M14" s="309"/>
      <c r="N14" s="309"/>
      <c r="O14" s="309"/>
      <c r="P14" s="309"/>
      <c r="Q14" s="309"/>
      <c r="R14" s="309"/>
      <c r="S14" s="309"/>
      <c r="T14" s="309"/>
      <c r="U14" s="309"/>
      <c r="V14" s="309"/>
      <c r="W14" s="309"/>
      <c r="X14" s="309"/>
      <c r="Y14" s="309"/>
      <c r="Z14" s="309"/>
      <c r="AA14" s="309"/>
      <c r="AB14" s="309"/>
      <c r="AC14" s="309"/>
      <c r="AD14" s="309"/>
      <c r="AE14" s="309"/>
      <c r="AF14" s="309"/>
      <c r="AG14" s="265"/>
      <c r="AH14" s="326" t="s">
        <v>19</v>
      </c>
      <c r="AI14" s="326"/>
      <c r="AJ14" s="326"/>
      <c r="AK14" s="326"/>
      <c r="AL14" s="326"/>
      <c r="AM14" s="326"/>
      <c r="AN14" s="326"/>
      <c r="AO14" s="326"/>
      <c r="AP14" s="326"/>
      <c r="AQ14" s="326"/>
      <c r="AR14" s="326"/>
      <c r="AS14" s="326"/>
      <c r="AT14" s="326"/>
      <c r="AU14" s="326"/>
      <c r="AV14" s="326"/>
      <c r="AW14" s="326"/>
      <c r="AX14" s="326"/>
      <c r="AY14" s="326"/>
      <c r="AZ14" s="326"/>
      <c r="BA14" s="326"/>
      <c r="BB14" s="326"/>
      <c r="BC14" s="326"/>
      <c r="BD14" s="326"/>
      <c r="BE14" s="326"/>
      <c r="BF14" s="326"/>
      <c r="BG14" s="326"/>
      <c r="BH14" s="326"/>
      <c r="BI14" s="326"/>
      <c r="BJ14" s="326"/>
      <c r="BK14" s="326"/>
      <c r="BL14" s="326"/>
      <c r="BM14" s="326"/>
      <c r="BN14" s="326"/>
      <c r="BO14" s="326"/>
      <c r="BP14" s="326"/>
      <c r="BQ14" s="326"/>
      <c r="BR14" s="326"/>
      <c r="BS14" s="326"/>
      <c r="BT14" s="326"/>
      <c r="BU14" s="326"/>
      <c r="BV14" s="326"/>
      <c r="BW14" s="326"/>
      <c r="BX14" s="326"/>
      <c r="BY14" s="326"/>
      <c r="BZ14" s="326"/>
      <c r="CA14" s="326"/>
      <c r="CB14" s="326"/>
      <c r="CC14" s="326"/>
      <c r="CD14" s="326"/>
      <c r="CE14" s="326"/>
      <c r="CF14" s="326"/>
      <c r="CG14" s="326"/>
      <c r="CH14" s="326"/>
      <c r="CI14" s="326"/>
      <c r="CJ14" s="326"/>
      <c r="CK14" s="326"/>
      <c r="CL14" s="326"/>
      <c r="CM14" s="326"/>
      <c r="CN14" s="326"/>
      <c r="CO14" s="326"/>
      <c r="CP14" s="326"/>
      <c r="CQ14" s="326"/>
      <c r="CR14" s="326"/>
      <c r="CS14" s="326"/>
      <c r="CT14" s="326"/>
      <c r="CU14" s="326"/>
      <c r="CV14" s="326"/>
      <c r="CW14" s="326"/>
      <c r="CX14" s="326"/>
      <c r="CY14" s="326"/>
      <c r="CZ14" s="326"/>
      <c r="DA14" s="326"/>
      <c r="DB14" s="326"/>
      <c r="DC14" s="326"/>
      <c r="DD14" s="326"/>
      <c r="DE14" s="326"/>
      <c r="DF14" s="326"/>
      <c r="DG14" s="326"/>
      <c r="DH14" s="326"/>
      <c r="DI14" s="326"/>
      <c r="DJ14" s="326"/>
      <c r="DK14" s="326"/>
      <c r="DL14" s="327"/>
      <c r="DM14" s="326"/>
      <c r="DN14" s="326"/>
      <c r="DO14" s="326"/>
      <c r="DP14" s="326"/>
      <c r="DQ14" s="326"/>
      <c r="DR14" s="326"/>
      <c r="DS14" s="326"/>
      <c r="DT14" s="326"/>
      <c r="DU14" s="326"/>
      <c r="DV14" s="326"/>
      <c r="DW14" s="326"/>
      <c r="DX14" s="326"/>
      <c r="DY14" s="326"/>
      <c r="DZ14" s="318"/>
      <c r="EA14" s="319"/>
      <c r="EB14" s="319"/>
      <c r="EC14" s="319"/>
      <c r="ED14" s="319"/>
      <c r="EE14" s="319"/>
      <c r="EF14" s="319"/>
      <c r="EG14" s="320"/>
    </row>
    <row r="15" spans="1:168" s="8" customFormat="1" ht="25.5" hidden="1" thickBot="1" x14ac:dyDescent="0.3">
      <c r="A15" s="30"/>
      <c r="B15" s="301" t="s">
        <v>22</v>
      </c>
      <c r="C15" s="301"/>
      <c r="D15" s="303" t="s">
        <v>23</v>
      </c>
      <c r="E15" s="303"/>
      <c r="F15" s="303"/>
      <c r="G15" s="303"/>
      <c r="H15" s="302" t="s">
        <v>24</v>
      </c>
      <c r="I15" s="302"/>
      <c r="J15" s="302"/>
      <c r="K15" s="302"/>
      <c r="L15" s="302" t="s">
        <v>25</v>
      </c>
      <c r="M15" s="302"/>
      <c r="N15" s="302"/>
      <c r="O15" s="302"/>
      <c r="P15" s="305" t="s">
        <v>26</v>
      </c>
      <c r="Q15" s="306"/>
      <c r="R15" s="306"/>
      <c r="S15" s="306"/>
      <c r="T15" s="302" t="s">
        <v>27</v>
      </c>
      <c r="U15" s="302"/>
      <c r="V15" s="302"/>
      <c r="W15" s="302"/>
      <c r="X15" s="302" t="s">
        <v>28</v>
      </c>
      <c r="Y15" s="302"/>
      <c r="Z15" s="302"/>
      <c r="AA15" s="302"/>
      <c r="AB15" s="302"/>
      <c r="AC15" s="302"/>
      <c r="AD15" s="302"/>
      <c r="AE15" s="302"/>
      <c r="AF15" s="302"/>
      <c r="AG15" s="265"/>
      <c r="AH15" s="324" t="s">
        <v>29</v>
      </c>
      <c r="AI15" s="324"/>
      <c r="AJ15" s="324"/>
      <c r="AK15" s="324"/>
      <c r="AL15" s="324"/>
      <c r="AM15" s="324"/>
      <c r="AN15" s="324"/>
      <c r="AO15" s="324"/>
      <c r="AP15" s="324"/>
      <c r="AQ15" s="324"/>
      <c r="AR15" s="324"/>
      <c r="AS15" s="324"/>
      <c r="AT15" s="324"/>
      <c r="AU15" s="324"/>
      <c r="AV15" s="324"/>
      <c r="AW15" s="324"/>
      <c r="AX15" s="324"/>
      <c r="AY15" s="324"/>
      <c r="AZ15" s="324"/>
      <c r="BA15" s="324"/>
      <c r="BB15" s="324"/>
      <c r="BC15" s="324"/>
      <c r="BD15" s="324"/>
      <c r="BE15" s="324"/>
      <c r="BF15" s="324"/>
      <c r="BG15" s="325" t="s">
        <v>30</v>
      </c>
      <c r="BH15" s="325"/>
      <c r="BI15" s="308" t="s">
        <v>31</v>
      </c>
      <c r="BJ15" s="308"/>
      <c r="BK15" s="308"/>
      <c r="BL15" s="308" t="s">
        <v>32</v>
      </c>
      <c r="BM15" s="308"/>
      <c r="BN15" s="308"/>
      <c r="BO15" s="308" t="s">
        <v>33</v>
      </c>
      <c r="BP15" s="308"/>
      <c r="BQ15" s="308"/>
      <c r="BR15" s="308"/>
      <c r="BS15" s="308"/>
      <c r="BT15" s="308"/>
      <c r="BU15" s="307" t="s">
        <v>34</v>
      </c>
      <c r="BV15" s="307"/>
      <c r="BW15" s="307"/>
      <c r="BX15" s="307"/>
      <c r="BY15" s="307" t="s">
        <v>35</v>
      </c>
      <c r="BZ15" s="307"/>
      <c r="CA15" s="307" t="s">
        <v>36</v>
      </c>
      <c r="CB15" s="307"/>
      <c r="CC15" s="307" t="s">
        <v>37</v>
      </c>
      <c r="CD15" s="307"/>
      <c r="CE15" s="307" t="s">
        <v>38</v>
      </c>
      <c r="CF15" s="307"/>
      <c r="CG15" s="307" t="s">
        <v>39</v>
      </c>
      <c r="CH15" s="307"/>
      <c r="CI15" s="307" t="s">
        <v>40</v>
      </c>
      <c r="CJ15" s="307"/>
      <c r="CK15" s="307" t="s">
        <v>41</v>
      </c>
      <c r="CL15" s="307"/>
      <c r="CM15" s="307" t="s">
        <v>42</v>
      </c>
      <c r="CN15" s="307"/>
      <c r="CO15" s="307"/>
      <c r="CP15" s="159"/>
      <c r="CQ15" s="310" t="s">
        <v>43</v>
      </c>
      <c r="CR15" s="310"/>
      <c r="CS15" s="310"/>
      <c r="CT15" s="310"/>
      <c r="CU15" s="310"/>
      <c r="CV15" s="310"/>
      <c r="CW15" s="310"/>
      <c r="CX15" s="310"/>
      <c r="CY15" s="310"/>
      <c r="CZ15" s="310"/>
      <c r="DA15" s="310"/>
      <c r="DB15" s="310"/>
      <c r="DC15" s="310"/>
      <c r="DD15" s="310"/>
      <c r="DE15" s="310"/>
      <c r="DF15" s="310"/>
      <c r="DG15" s="310"/>
      <c r="DH15" s="160"/>
      <c r="DI15" s="160"/>
      <c r="DJ15" s="160"/>
      <c r="DK15" s="303" t="s">
        <v>44</v>
      </c>
      <c r="DL15" s="304"/>
      <c r="DM15" s="303"/>
      <c r="DN15" s="317" t="s">
        <v>536</v>
      </c>
      <c r="DO15" s="317"/>
      <c r="DP15" s="317"/>
      <c r="DQ15" s="317"/>
      <c r="DR15" s="317"/>
      <c r="DS15" s="317"/>
      <c r="DT15" s="317"/>
      <c r="DU15" s="317"/>
      <c r="DV15" s="317"/>
      <c r="DW15" s="317"/>
      <c r="DX15" s="317"/>
      <c r="DY15" s="317"/>
      <c r="DZ15" s="328" t="s">
        <v>45</v>
      </c>
      <c r="EA15" s="328"/>
      <c r="EB15" s="328"/>
      <c r="EC15" s="152" t="s">
        <v>20</v>
      </c>
      <c r="ED15" s="152" t="s">
        <v>21</v>
      </c>
      <c r="EE15" s="162" t="s">
        <v>178</v>
      </c>
      <c r="EF15" s="162" t="s">
        <v>179</v>
      </c>
      <c r="EG15" s="162" t="s">
        <v>180</v>
      </c>
    </row>
    <row r="16" spans="1:168" s="9" customFormat="1" ht="53.25" x14ac:dyDescent="0.15">
      <c r="A16" s="31"/>
      <c r="B16" s="174" t="s">
        <v>46</v>
      </c>
      <c r="C16" s="174" t="s">
        <v>535</v>
      </c>
      <c r="D16" s="175" t="s">
        <v>48</v>
      </c>
      <c r="E16" s="176" t="s">
        <v>49</v>
      </c>
      <c r="F16" s="175" t="s">
        <v>50</v>
      </c>
      <c r="G16" s="177" t="s">
        <v>51</v>
      </c>
      <c r="H16" s="178" t="s">
        <v>52</v>
      </c>
      <c r="I16" s="179" t="s">
        <v>53</v>
      </c>
      <c r="J16" s="174" t="s">
        <v>54</v>
      </c>
      <c r="K16" s="180" t="s">
        <v>55</v>
      </c>
      <c r="L16" s="180" t="s">
        <v>56</v>
      </c>
      <c r="M16" s="180" t="s">
        <v>57</v>
      </c>
      <c r="N16" s="180" t="s">
        <v>58</v>
      </c>
      <c r="O16" s="180" t="s">
        <v>59</v>
      </c>
      <c r="P16" s="181" t="s">
        <v>60</v>
      </c>
      <c r="Q16" s="182" t="s">
        <v>61</v>
      </c>
      <c r="R16" s="183" t="s">
        <v>62</v>
      </c>
      <c r="S16" s="184" t="s">
        <v>63</v>
      </c>
      <c r="T16" s="185" t="s">
        <v>64</v>
      </c>
      <c r="U16" s="185" t="s">
        <v>65</v>
      </c>
      <c r="V16" s="185" t="s">
        <v>66</v>
      </c>
      <c r="W16" s="185" t="s">
        <v>67</v>
      </c>
      <c r="X16" s="185" t="s">
        <v>68</v>
      </c>
      <c r="Y16" s="186" t="s">
        <v>242</v>
      </c>
      <c r="Z16" s="186" t="s">
        <v>70</v>
      </c>
      <c r="AA16" s="186" t="s">
        <v>71</v>
      </c>
      <c r="AB16" s="186" t="s">
        <v>72</v>
      </c>
      <c r="AC16" s="186" t="s">
        <v>73</v>
      </c>
      <c r="AD16" s="186" t="s">
        <v>74</v>
      </c>
      <c r="AE16" s="187" t="s">
        <v>538</v>
      </c>
      <c r="AF16" s="187" t="s">
        <v>76</v>
      </c>
      <c r="AG16" s="188" t="s">
        <v>2</v>
      </c>
      <c r="AH16" s="187" t="s">
        <v>77</v>
      </c>
      <c r="AI16" s="179" t="s">
        <v>78</v>
      </c>
      <c r="AJ16" s="179" t="s">
        <v>79</v>
      </c>
      <c r="AK16" s="174" t="s">
        <v>80</v>
      </c>
      <c r="AL16" s="189" t="s">
        <v>81</v>
      </c>
      <c r="AM16" s="174" t="s">
        <v>82</v>
      </c>
      <c r="AN16" s="174" t="s">
        <v>83</v>
      </c>
      <c r="AO16" s="190" t="s">
        <v>84</v>
      </c>
      <c r="AP16" s="174" t="s">
        <v>85</v>
      </c>
      <c r="AQ16" s="178" t="s">
        <v>86</v>
      </c>
      <c r="AR16" s="191" t="s">
        <v>87</v>
      </c>
      <c r="AS16" s="192" t="s">
        <v>88</v>
      </c>
      <c r="AT16" s="193" t="s">
        <v>89</v>
      </c>
      <c r="AU16" s="192" t="s">
        <v>90</v>
      </c>
      <c r="AV16" s="194" t="s">
        <v>91</v>
      </c>
      <c r="AW16" s="192" t="s">
        <v>92</v>
      </c>
      <c r="AX16" s="192" t="s">
        <v>93</v>
      </c>
      <c r="AY16" s="185" t="s">
        <v>94</v>
      </c>
      <c r="AZ16" s="185" t="s">
        <v>95</v>
      </c>
      <c r="BA16" s="185" t="s">
        <v>96</v>
      </c>
      <c r="BB16" s="185" t="s">
        <v>97</v>
      </c>
      <c r="BC16" s="188" t="s">
        <v>98</v>
      </c>
      <c r="BD16" s="195" t="s">
        <v>99</v>
      </c>
      <c r="BE16" s="191" t="s">
        <v>100</v>
      </c>
      <c r="BF16" s="191" t="s">
        <v>101</v>
      </c>
      <c r="BG16" s="174" t="s">
        <v>102</v>
      </c>
      <c r="BH16" s="174" t="s">
        <v>103</v>
      </c>
      <c r="BI16" s="196" t="s">
        <v>104</v>
      </c>
      <c r="BJ16" s="188" t="s">
        <v>105</v>
      </c>
      <c r="BK16" s="188" t="s">
        <v>106</v>
      </c>
      <c r="BL16" s="196" t="s">
        <v>107</v>
      </c>
      <c r="BM16" s="188" t="s">
        <v>108</v>
      </c>
      <c r="BN16" s="196" t="s">
        <v>109</v>
      </c>
      <c r="BO16" s="197" t="s">
        <v>110</v>
      </c>
      <c r="BP16" s="175" t="s">
        <v>111</v>
      </c>
      <c r="BQ16" s="175" t="s">
        <v>112</v>
      </c>
      <c r="BR16" s="198" t="s">
        <v>113</v>
      </c>
      <c r="BS16" s="198" t="s">
        <v>114</v>
      </c>
      <c r="BT16" s="199" t="s">
        <v>115</v>
      </c>
      <c r="BU16" s="188" t="s">
        <v>116</v>
      </c>
      <c r="BV16" s="196" t="s">
        <v>117</v>
      </c>
      <c r="BW16" s="188" t="s">
        <v>118</v>
      </c>
      <c r="BX16" s="188" t="s">
        <v>119</v>
      </c>
      <c r="BY16" s="185" t="s">
        <v>120</v>
      </c>
      <c r="BZ16" s="188" t="s">
        <v>121</v>
      </c>
      <c r="CA16" s="185" t="s">
        <v>122</v>
      </c>
      <c r="CB16" s="188" t="s">
        <v>123</v>
      </c>
      <c r="CC16" s="185" t="s">
        <v>124</v>
      </c>
      <c r="CD16" s="188" t="s">
        <v>125</v>
      </c>
      <c r="CE16" s="188" t="s">
        <v>126</v>
      </c>
      <c r="CF16" s="188" t="s">
        <v>127</v>
      </c>
      <c r="CG16" s="185" t="s">
        <v>128</v>
      </c>
      <c r="CH16" s="188" t="s">
        <v>129</v>
      </c>
      <c r="CI16" s="185" t="s">
        <v>130</v>
      </c>
      <c r="CJ16" s="188" t="s">
        <v>131</v>
      </c>
      <c r="CK16" s="185" t="s">
        <v>132</v>
      </c>
      <c r="CL16" s="188" t="s">
        <v>133</v>
      </c>
      <c r="CM16" s="188" t="s">
        <v>134</v>
      </c>
      <c r="CN16" s="188" t="s">
        <v>135</v>
      </c>
      <c r="CO16" s="188" t="s">
        <v>136</v>
      </c>
      <c r="CP16" s="188" t="s">
        <v>137</v>
      </c>
      <c r="CQ16" s="188" t="s">
        <v>138</v>
      </c>
      <c r="CR16" s="185" t="s">
        <v>139</v>
      </c>
      <c r="CS16" s="200" t="s">
        <v>140</v>
      </c>
      <c r="CT16" s="200" t="s">
        <v>141</v>
      </c>
      <c r="CU16" s="200" t="s">
        <v>142</v>
      </c>
      <c r="CV16" s="200" t="s">
        <v>143</v>
      </c>
      <c r="CW16" s="200" t="s">
        <v>144</v>
      </c>
      <c r="CX16" s="200" t="s">
        <v>145</v>
      </c>
      <c r="CY16" s="200" t="s">
        <v>146</v>
      </c>
      <c r="CZ16" s="200" t="s">
        <v>147</v>
      </c>
      <c r="DA16" s="200" t="s">
        <v>148</v>
      </c>
      <c r="DB16" s="200" t="s">
        <v>149</v>
      </c>
      <c r="DC16" s="200" t="s">
        <v>150</v>
      </c>
      <c r="DD16" s="200" t="s">
        <v>151</v>
      </c>
      <c r="DE16" s="185" t="s">
        <v>152</v>
      </c>
      <c r="DF16" s="185" t="s">
        <v>153</v>
      </c>
      <c r="DG16" s="185" t="s">
        <v>154</v>
      </c>
      <c r="DH16" s="185" t="s">
        <v>155</v>
      </c>
      <c r="DI16" s="185" t="s">
        <v>156</v>
      </c>
      <c r="DJ16" s="185" t="s">
        <v>157</v>
      </c>
      <c r="DK16" s="201" t="s">
        <v>158</v>
      </c>
      <c r="DL16" s="197" t="s">
        <v>159</v>
      </c>
      <c r="DM16" s="201" t="s">
        <v>160</v>
      </c>
      <c r="DN16" s="202" t="s">
        <v>161</v>
      </c>
      <c r="DO16" s="202" t="s">
        <v>162</v>
      </c>
      <c r="DP16" s="202" t="s">
        <v>163</v>
      </c>
      <c r="DQ16" s="202" t="s">
        <v>164</v>
      </c>
      <c r="DR16" s="202" t="s">
        <v>165</v>
      </c>
      <c r="DS16" s="202" t="s">
        <v>166</v>
      </c>
      <c r="DT16" s="202" t="s">
        <v>167</v>
      </c>
      <c r="DU16" s="202" t="s">
        <v>168</v>
      </c>
      <c r="DV16" s="202" t="s">
        <v>169</v>
      </c>
      <c r="DW16" s="202" t="s">
        <v>170</v>
      </c>
      <c r="DX16" s="202" t="s">
        <v>171</v>
      </c>
      <c r="DY16" s="202" t="s">
        <v>172</v>
      </c>
      <c r="DZ16" s="185" t="s">
        <v>173</v>
      </c>
      <c r="EA16" s="185" t="s">
        <v>174</v>
      </c>
      <c r="EB16" s="185" t="s">
        <v>175</v>
      </c>
      <c r="EC16" s="186" t="s">
        <v>176</v>
      </c>
      <c r="ED16" s="188" t="s">
        <v>537</v>
      </c>
      <c r="EE16" s="203" t="s">
        <v>178</v>
      </c>
      <c r="EF16" s="203" t="s">
        <v>179</v>
      </c>
      <c r="EG16" s="203" t="s">
        <v>180</v>
      </c>
    </row>
    <row r="17" spans="1:137" s="268" customFormat="1" ht="22.5" x14ac:dyDescent="0.25">
      <c r="A17" s="267"/>
      <c r="B17" s="204"/>
      <c r="C17" s="205"/>
      <c r="D17" s="206">
        <v>17</v>
      </c>
      <c r="E17" s="207">
        <v>43832</v>
      </c>
      <c r="F17" s="208" t="s">
        <v>563</v>
      </c>
      <c r="G17" s="209">
        <v>170000000</v>
      </c>
      <c r="H17" s="210"/>
      <c r="I17" s="211"/>
      <c r="J17" s="212"/>
      <c r="K17" s="209"/>
      <c r="L17" s="210"/>
      <c r="M17" s="211"/>
      <c r="N17" s="212"/>
      <c r="O17" s="213"/>
      <c r="P17" s="210"/>
      <c r="Q17" s="214"/>
      <c r="R17" s="215" t="str">
        <f>Plancontratacion2019[[#This Row],[RUBRO
(SE DEBE REPORTARTAR EN SIGEP SERVICIOS PERSONAS NATURALES)]]</f>
        <v>02.02.02.008.003.09-10</v>
      </c>
      <c r="S17" s="216">
        <f>Plancontratacion2019[[#This Row],[VALOR]]</f>
        <v>170000000</v>
      </c>
      <c r="T17" s="208"/>
      <c r="U17" s="211"/>
      <c r="V17" s="215">
        <f>Plancontratacion2019[[#This Row],[RUBRO ]]</f>
        <v>0</v>
      </c>
      <c r="W17" s="216">
        <f>Plancontratacion2019[[#This Row],[VALOR ]]</f>
        <v>0</v>
      </c>
      <c r="X17" s="216">
        <f>SUM($S17+$W17+Plancontratacion2019[[#This Row],[VALOR TOTAL DEL APOYO]])</f>
        <v>170000000</v>
      </c>
      <c r="Y17" s="210"/>
      <c r="Z17" s="204" t="s">
        <v>579</v>
      </c>
      <c r="AA17" s="204" t="s">
        <v>199</v>
      </c>
      <c r="AB17" s="205" t="s">
        <v>200</v>
      </c>
      <c r="AC17" s="204"/>
      <c r="AD17" s="204" t="s">
        <v>193</v>
      </c>
      <c r="AE17" s="214">
        <v>43878</v>
      </c>
      <c r="AF17" s="214">
        <v>43903</v>
      </c>
      <c r="AG17" s="214" t="s">
        <v>221</v>
      </c>
      <c r="AH17" s="211"/>
      <c r="AI17" s="211"/>
      <c r="AJ17" s="211"/>
      <c r="AK17" s="214"/>
      <c r="AL17" s="208"/>
      <c r="AM17" s="208"/>
      <c r="AN17" s="208"/>
      <c r="AO17" s="211"/>
      <c r="AP17" s="217"/>
      <c r="AQ17" s="204"/>
      <c r="AR17" s="218"/>
      <c r="AS17" s="204"/>
      <c r="AT17" s="218"/>
      <c r="AU17" s="204"/>
      <c r="AV17" s="208"/>
      <c r="AW17" s="208"/>
      <c r="AX17" s="219"/>
      <c r="AY17" s="212"/>
      <c r="AZ17" s="212"/>
      <c r="BA17" s="212"/>
      <c r="BB17" s="220">
        <f>Plancontratacion2019[[#This Row],[VALOR
INICIAL DEL CONTRATO]]+Plancontratacion2019[[#This Row],[VALOR ADICION AL CONTRATO]]-Plancontratacion2019[[#This Row],[VALOR REDUCCIÓN DEL CONTRATO]]</f>
        <v>0</v>
      </c>
      <c r="BC17" s="211"/>
      <c r="BD17" s="211"/>
      <c r="BE17" s="215">
        <f t="shared" ref="BE17:BE81" si="0">$BD17-$BC17</f>
        <v>0</v>
      </c>
      <c r="BF17" s="211"/>
      <c r="BG17" s="208"/>
      <c r="BH17" s="206" t="str">
        <f>IFERROR(VLOOKUP('Formato Único de Contratación'!$BG17,TABLADEPARTAMENTOS,2,0),"DIGITE DEPARTAMENTO")</f>
        <v>DIGITE DEPARTAMENTO</v>
      </c>
      <c r="BI17" s="210"/>
      <c r="BJ17" s="211"/>
      <c r="BK17" s="212"/>
      <c r="BL17" s="210"/>
      <c r="BM17" s="211"/>
      <c r="BN17" s="212"/>
      <c r="BO17" s="208"/>
      <c r="BP17" s="221"/>
      <c r="BQ17" s="208"/>
      <c r="BR17" s="211"/>
      <c r="BS17" s="211"/>
      <c r="BT17" s="247">
        <f>Plancontratacion2019[[#This Row],[FECHA PRORROGA EJECUCIÓN
  (AAAA-MM-DD)]]-Plancontratacion2019[[#This Row],[FECHA ACTA DE INICIO]]</f>
        <v>0</v>
      </c>
      <c r="BU17" s="211"/>
      <c r="BV17" s="208"/>
      <c r="BW17" s="211"/>
      <c r="BX17" s="208"/>
      <c r="BY17" s="212"/>
      <c r="BZ17" s="211"/>
      <c r="CA17" s="212"/>
      <c r="CB17" s="211"/>
      <c r="CC17" s="212"/>
      <c r="CD17" s="211"/>
      <c r="CE17" s="212"/>
      <c r="CF17" s="211"/>
      <c r="CG17" s="212"/>
      <c r="CH17" s="211"/>
      <c r="CI17" s="212"/>
      <c r="CJ17" s="211"/>
      <c r="CK17" s="212"/>
      <c r="CL17" s="211"/>
      <c r="CM17" s="222"/>
      <c r="CN17" s="218"/>
      <c r="CO17" s="211"/>
      <c r="CP17" s="220">
        <f t="shared" ref="CP17:CP89" si="1">COUNT(BY17,CA17,CE17,CG17,CI17,CK17,CC17,CN17)</f>
        <v>0</v>
      </c>
      <c r="CQ17" s="223"/>
      <c r="CR17" s="212"/>
      <c r="CS17" s="212"/>
      <c r="CT17" s="212"/>
      <c r="CU17" s="212"/>
      <c r="CV17" s="212"/>
      <c r="CW17" s="212"/>
      <c r="CX17" s="212"/>
      <c r="CY17" s="212"/>
      <c r="CZ17" s="212"/>
      <c r="DA17" s="212"/>
      <c r="DB17" s="212"/>
      <c r="DC17" s="212"/>
      <c r="DD17" s="212"/>
      <c r="DE17" s="212"/>
      <c r="DF17" s="212"/>
      <c r="DG17" s="212"/>
      <c r="DH17" s="216">
        <f t="shared" ref="DH17:DH41" si="2">SUM(CS17:DD17)</f>
        <v>0</v>
      </c>
      <c r="DI17" s="216">
        <f t="shared" ref="DI17:DI51" si="3">BB17-DH17</f>
        <v>0</v>
      </c>
      <c r="DJ17" s="224">
        <f>IFERROR(DH17/BB17,0)</f>
        <v>0</v>
      </c>
      <c r="DK17" s="217"/>
      <c r="DL17" s="218"/>
      <c r="DM17" s="208"/>
      <c r="DN17" s="225"/>
      <c r="DO17" s="225"/>
      <c r="DP17" s="225"/>
      <c r="DQ17" s="225"/>
      <c r="DR17" s="225"/>
      <c r="DS17" s="225"/>
      <c r="DT17" s="225"/>
      <c r="DU17" s="225"/>
      <c r="DV17" s="225"/>
      <c r="DW17" s="225"/>
      <c r="DX17" s="225"/>
      <c r="DY17" s="225"/>
      <c r="DZ17" s="226"/>
      <c r="EA17" s="226"/>
      <c r="EB17" s="226"/>
      <c r="EC17" s="214"/>
      <c r="ED17" s="214"/>
      <c r="EE17" s="211"/>
      <c r="EF1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" s="215" t="str">
        <f t="shared" ref="EG17:EG89" si="4">IFERROR(VLOOKUP(MID(B17,8,1),NOMENCLATURA,2,FALSE),"-")</f>
        <v>-</v>
      </c>
    </row>
    <row r="18" spans="1:137" s="268" customFormat="1" ht="22.5" x14ac:dyDescent="0.25">
      <c r="A18" s="267"/>
      <c r="B18" s="204"/>
      <c r="C18" s="205"/>
      <c r="D18" s="206">
        <v>25</v>
      </c>
      <c r="E18" s="207">
        <v>43833</v>
      </c>
      <c r="F18" s="208" t="s">
        <v>564</v>
      </c>
      <c r="G18" s="209">
        <v>28800000</v>
      </c>
      <c r="H18" s="210"/>
      <c r="I18" s="211"/>
      <c r="J18" s="212"/>
      <c r="K18" s="209"/>
      <c r="L18" s="210"/>
      <c r="M18" s="211"/>
      <c r="N18" s="212"/>
      <c r="O18" s="213"/>
      <c r="P18" s="210"/>
      <c r="Q18" s="214"/>
      <c r="R18" s="215" t="str">
        <f>Plancontratacion2019[[#This Row],[RUBRO
(SE DEBE REPORTARTAR EN SIGEP SERVICIOS PERSONAS NATURALES)]]</f>
        <v>02.02.02.008.002-09-16</v>
      </c>
      <c r="S18" s="216">
        <f>Plancontratacion2019[[#This Row],[VALOR]]</f>
        <v>28800000</v>
      </c>
      <c r="T18" s="208"/>
      <c r="U18" s="211"/>
      <c r="V18" s="215">
        <f>Plancontratacion2019[[#This Row],[RUBRO ]]</f>
        <v>0</v>
      </c>
      <c r="W18" s="216">
        <f>Plancontratacion2019[[#This Row],[VALOR ]]</f>
        <v>0</v>
      </c>
      <c r="X18" s="216">
        <f>SUM($S18+$W18+Plancontratacion2019[[#This Row],[VALOR TOTAL DEL APOYO]])</f>
        <v>28800000</v>
      </c>
      <c r="Y18" s="210"/>
      <c r="Z18" s="204" t="s">
        <v>600</v>
      </c>
      <c r="AA18" s="204" t="s">
        <v>190</v>
      </c>
      <c r="AB18" s="205" t="s">
        <v>200</v>
      </c>
      <c r="AC18" s="204"/>
      <c r="AD18" s="204" t="s">
        <v>193</v>
      </c>
      <c r="AE18" s="214">
        <v>43868</v>
      </c>
      <c r="AF18" s="214">
        <v>43887</v>
      </c>
      <c r="AG18" s="214" t="s">
        <v>221</v>
      </c>
      <c r="AH18" s="211"/>
      <c r="AI18" s="211"/>
      <c r="AJ18" s="211"/>
      <c r="AK18" s="214"/>
      <c r="AL18" s="208"/>
      <c r="AM18" s="208"/>
      <c r="AN18" s="208"/>
      <c r="AO18" s="211"/>
      <c r="AP18" s="217"/>
      <c r="AQ18" s="204"/>
      <c r="AR18" s="218"/>
      <c r="AS18" s="204"/>
      <c r="AT18" s="218"/>
      <c r="AU18" s="204"/>
      <c r="AV18" s="208"/>
      <c r="AW18" s="208"/>
      <c r="AX18" s="219"/>
      <c r="AY18" s="212"/>
      <c r="AZ18" s="212"/>
      <c r="BA18" s="212"/>
      <c r="BB18" s="220">
        <f>Plancontratacion2019[[#This Row],[VALOR
INICIAL DEL CONTRATO]]+Plancontratacion2019[[#This Row],[VALOR ADICION AL CONTRATO]]-Plancontratacion2019[[#This Row],[VALOR REDUCCIÓN DEL CONTRATO]]</f>
        <v>0</v>
      </c>
      <c r="BC18" s="211"/>
      <c r="BD18" s="211"/>
      <c r="BE18" s="215">
        <f t="shared" si="0"/>
        <v>0</v>
      </c>
      <c r="BF18" s="211"/>
      <c r="BG18" s="208"/>
      <c r="BH18" s="206" t="str">
        <f>IFERROR(VLOOKUP('Formato Único de Contratación'!$BG18,TABLADEPARTAMENTOS,2,0),"DIGITE DEPARTAMENTO")</f>
        <v>DIGITE DEPARTAMENTO</v>
      </c>
      <c r="BI18" s="210"/>
      <c r="BJ18" s="211"/>
      <c r="BK18" s="212"/>
      <c r="BL18" s="210"/>
      <c r="BM18" s="211"/>
      <c r="BN18" s="212"/>
      <c r="BO18" s="208"/>
      <c r="BP18" s="221"/>
      <c r="BQ18" s="208"/>
      <c r="BR18" s="211"/>
      <c r="BS18" s="211"/>
      <c r="BT18" s="247">
        <f>Plancontratacion2019[[#This Row],[FECHA PRORROGA EJECUCIÓN
  (AAAA-MM-DD)]]-Plancontratacion2019[[#This Row],[FECHA ACTA DE INICIO]]</f>
        <v>0</v>
      </c>
      <c r="BU18" s="211"/>
      <c r="BV18" s="208"/>
      <c r="BW18" s="211"/>
      <c r="BX18" s="208"/>
      <c r="BY18" s="212"/>
      <c r="BZ18" s="211"/>
      <c r="CA18" s="212"/>
      <c r="CB18" s="211"/>
      <c r="CC18" s="212"/>
      <c r="CD18" s="211"/>
      <c r="CE18" s="212"/>
      <c r="CF18" s="211"/>
      <c r="CG18" s="212"/>
      <c r="CH18" s="211"/>
      <c r="CI18" s="212"/>
      <c r="CJ18" s="211"/>
      <c r="CK18" s="212"/>
      <c r="CL18" s="211"/>
      <c r="CM18" s="222"/>
      <c r="CN18" s="218"/>
      <c r="CO18" s="211"/>
      <c r="CP18" s="220">
        <f t="shared" si="1"/>
        <v>0</v>
      </c>
      <c r="CQ18" s="223"/>
      <c r="CR18" s="212"/>
      <c r="CS18" s="212"/>
      <c r="CT18" s="212"/>
      <c r="CU18" s="212"/>
      <c r="CV18" s="212"/>
      <c r="CW18" s="212"/>
      <c r="CX18" s="212"/>
      <c r="CY18" s="212"/>
      <c r="CZ18" s="212"/>
      <c r="DA18" s="212"/>
      <c r="DB18" s="212"/>
      <c r="DC18" s="212"/>
      <c r="DD18" s="212"/>
      <c r="DE18" s="212"/>
      <c r="DF18" s="212"/>
      <c r="DG18" s="212"/>
      <c r="DH18" s="216">
        <f t="shared" si="2"/>
        <v>0</v>
      </c>
      <c r="DI18" s="216">
        <f t="shared" si="3"/>
        <v>0</v>
      </c>
      <c r="DJ18" s="224">
        <f t="shared" ref="DJ18:DJ90" si="5">IFERROR(DH18/BB18,0)</f>
        <v>0</v>
      </c>
      <c r="DK18" s="217"/>
      <c r="DL18" s="218"/>
      <c r="DM18" s="208"/>
      <c r="DN18" s="225"/>
      <c r="DO18" s="225"/>
      <c r="DP18" s="225"/>
      <c r="DQ18" s="225"/>
      <c r="DR18" s="225"/>
      <c r="DS18" s="225"/>
      <c r="DT18" s="225"/>
      <c r="DU18" s="225"/>
      <c r="DV18" s="225"/>
      <c r="DW18" s="225"/>
      <c r="DX18" s="225"/>
      <c r="DY18" s="225"/>
      <c r="DZ18" s="226"/>
      <c r="EA18" s="226"/>
      <c r="EB18" s="226"/>
      <c r="EC18" s="214"/>
      <c r="ED18" s="214"/>
      <c r="EE18" s="211"/>
      <c r="EF1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" s="215" t="str">
        <f t="shared" si="4"/>
        <v>-</v>
      </c>
    </row>
    <row r="19" spans="1:137" s="268" customFormat="1" ht="22.5" x14ac:dyDescent="0.25">
      <c r="A19" s="267"/>
      <c r="B19" s="204"/>
      <c r="C19" s="205"/>
      <c r="D19" s="206">
        <v>32</v>
      </c>
      <c r="E19" s="207">
        <v>43838</v>
      </c>
      <c r="F19" s="208" t="s">
        <v>605</v>
      </c>
      <c r="G19" s="209">
        <v>4520045</v>
      </c>
      <c r="H19" s="210"/>
      <c r="I19" s="211"/>
      <c r="J19" s="212"/>
      <c r="K19" s="209"/>
      <c r="L19" s="210"/>
      <c r="M19" s="211"/>
      <c r="N19" s="212"/>
      <c r="O19" s="213"/>
      <c r="P19" s="210"/>
      <c r="Q19" s="214"/>
      <c r="R19" s="215" t="str">
        <f>Plancontratacion2019[[#This Row],[RUBRO
(SE DEBE REPORTARTAR EN SIGEP SERVICIOS PERSONAS NATURALES)]]</f>
        <v>02.02.02.008.007.01-5-10</v>
      </c>
      <c r="S19" s="216">
        <f>Plancontratacion2019[[#This Row],[VALOR]]</f>
        <v>4520045</v>
      </c>
      <c r="T19" s="208"/>
      <c r="U19" s="211"/>
      <c r="V19" s="215">
        <f>Plancontratacion2019[[#This Row],[RUBRO ]]</f>
        <v>0</v>
      </c>
      <c r="W19" s="216">
        <f>Plancontratacion2019[[#This Row],[VALOR ]]</f>
        <v>0</v>
      </c>
      <c r="X19" s="216">
        <f>SUM($S19+$W19+Plancontratacion2019[[#This Row],[VALOR TOTAL DEL APOYO]])</f>
        <v>4520045</v>
      </c>
      <c r="Y19" s="210"/>
      <c r="Z19" s="270" t="s">
        <v>606</v>
      </c>
      <c r="AA19" s="204" t="s">
        <v>190</v>
      </c>
      <c r="AB19" s="205"/>
      <c r="AC19" s="204"/>
      <c r="AD19" s="204" t="s">
        <v>193</v>
      </c>
      <c r="AE19" s="214">
        <v>43945</v>
      </c>
      <c r="AF19" s="214">
        <v>43969</v>
      </c>
      <c r="AG19" s="214" t="s">
        <v>221</v>
      </c>
      <c r="AH19" s="211"/>
      <c r="AI19" s="211"/>
      <c r="AJ19" s="211"/>
      <c r="AK19" s="214"/>
      <c r="AL19" s="208"/>
      <c r="AM19" s="208"/>
      <c r="AN19" s="208"/>
      <c r="AO19" s="211"/>
      <c r="AP19" s="217"/>
      <c r="AQ19" s="204"/>
      <c r="AR19" s="218"/>
      <c r="AS19" s="204"/>
      <c r="AT19" s="218"/>
      <c r="AU19" s="204"/>
      <c r="AV19" s="208"/>
      <c r="AW19" s="208"/>
      <c r="AX19" s="219"/>
      <c r="AY19" s="212"/>
      <c r="AZ19" s="212"/>
      <c r="BA19" s="212"/>
      <c r="BB19" s="220">
        <f>Plancontratacion2019[[#This Row],[VALOR
INICIAL DEL CONTRATO]]+Plancontratacion2019[[#This Row],[VALOR ADICION AL CONTRATO]]-Plancontratacion2019[[#This Row],[VALOR REDUCCIÓN DEL CONTRATO]]</f>
        <v>0</v>
      </c>
      <c r="BC19" s="211"/>
      <c r="BD19" s="211"/>
      <c r="BE19" s="215">
        <f t="shared" si="0"/>
        <v>0</v>
      </c>
      <c r="BF19" s="211"/>
      <c r="BG19" s="208"/>
      <c r="BH19" s="206" t="str">
        <f>IFERROR(VLOOKUP('Formato Único de Contratación'!$BG19,TABLADEPARTAMENTOS,2,0),"DIGITE DEPARTAMENTO")</f>
        <v>DIGITE DEPARTAMENTO</v>
      </c>
      <c r="BI19" s="210"/>
      <c r="BJ19" s="211"/>
      <c r="BK19" s="212"/>
      <c r="BL19" s="210"/>
      <c r="BM19" s="211"/>
      <c r="BN19" s="212"/>
      <c r="BO19" s="208"/>
      <c r="BP19" s="221"/>
      <c r="BQ19" s="208"/>
      <c r="BR19" s="211"/>
      <c r="BS19" s="211"/>
      <c r="BT19" s="247">
        <f>Plancontratacion2019[[#This Row],[FECHA PRORROGA EJECUCIÓN
  (AAAA-MM-DD)]]-Plancontratacion2019[[#This Row],[FECHA ACTA DE INICIO]]</f>
        <v>0</v>
      </c>
      <c r="BU19" s="211"/>
      <c r="BV19" s="208"/>
      <c r="BW19" s="211"/>
      <c r="BX19" s="208"/>
      <c r="BY19" s="212"/>
      <c r="BZ19" s="211"/>
      <c r="CA19" s="212"/>
      <c r="CB19" s="211"/>
      <c r="CC19" s="212"/>
      <c r="CD19" s="211"/>
      <c r="CE19" s="212"/>
      <c r="CF19" s="211"/>
      <c r="CG19" s="212"/>
      <c r="CH19" s="211"/>
      <c r="CI19" s="212"/>
      <c r="CJ19" s="211"/>
      <c r="CK19" s="212"/>
      <c r="CL19" s="211"/>
      <c r="CM19" s="222"/>
      <c r="CN19" s="218"/>
      <c r="CO19" s="211"/>
      <c r="CP19" s="220">
        <f t="shared" si="1"/>
        <v>0</v>
      </c>
      <c r="CQ19" s="223"/>
      <c r="CR19" s="212"/>
      <c r="CS19" s="212"/>
      <c r="CT19" s="212"/>
      <c r="CU19" s="212"/>
      <c r="CV19" s="212"/>
      <c r="CW19" s="212"/>
      <c r="CX19" s="212"/>
      <c r="CY19" s="212"/>
      <c r="CZ19" s="212"/>
      <c r="DA19" s="212"/>
      <c r="DB19" s="212"/>
      <c r="DC19" s="212"/>
      <c r="DD19" s="212"/>
      <c r="DE19" s="212"/>
      <c r="DF19" s="212"/>
      <c r="DG19" s="212"/>
      <c r="DH19" s="216">
        <f t="shared" si="2"/>
        <v>0</v>
      </c>
      <c r="DI19" s="216">
        <f t="shared" si="3"/>
        <v>0</v>
      </c>
      <c r="DJ19" s="224">
        <f t="shared" si="5"/>
        <v>0</v>
      </c>
      <c r="DK19" s="217"/>
      <c r="DL19" s="218"/>
      <c r="DM19" s="208"/>
      <c r="DN19" s="225"/>
      <c r="DO19" s="225"/>
      <c r="DP19" s="225"/>
      <c r="DQ19" s="225"/>
      <c r="DR19" s="225"/>
      <c r="DS19" s="225"/>
      <c r="DT19" s="225"/>
      <c r="DU19" s="225"/>
      <c r="DV19" s="225"/>
      <c r="DW19" s="225"/>
      <c r="DX19" s="225"/>
      <c r="DY19" s="225"/>
      <c r="DZ19" s="226"/>
      <c r="EA19" s="226"/>
      <c r="EB19" s="226"/>
      <c r="EC19" s="214"/>
      <c r="ED19" s="214"/>
      <c r="EE19" s="211"/>
      <c r="EF1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" s="215" t="str">
        <f t="shared" si="4"/>
        <v>-</v>
      </c>
    </row>
    <row r="20" spans="1:137" s="268" customFormat="1" ht="33.75" x14ac:dyDescent="0.25">
      <c r="A20" s="267"/>
      <c r="B20" s="204"/>
      <c r="C20" s="205"/>
      <c r="D20" s="206">
        <v>41</v>
      </c>
      <c r="E20" s="207">
        <v>43838</v>
      </c>
      <c r="F20" s="208" t="s">
        <v>565</v>
      </c>
      <c r="G20" s="209">
        <v>46800000</v>
      </c>
      <c r="H20" s="210"/>
      <c r="I20" s="211"/>
      <c r="J20" s="212"/>
      <c r="K20" s="209"/>
      <c r="L20" s="210"/>
      <c r="M20" s="211"/>
      <c r="N20" s="212"/>
      <c r="O20" s="213"/>
      <c r="P20" s="210"/>
      <c r="Q20" s="214"/>
      <c r="R20" s="215" t="str">
        <f>Plancontratacion2019[[#This Row],[RUBRO
(SE DEBE REPORTARTAR EN SIGEP SERVICIOS PERSONAS NATURALES)]]</f>
        <v>02.02.02.008.003.09-16</v>
      </c>
      <c r="S20" s="216">
        <f>Plancontratacion2019[[#This Row],[VALOR]]</f>
        <v>46800000</v>
      </c>
      <c r="T20" s="208"/>
      <c r="U20" s="211"/>
      <c r="V20" s="215">
        <f>Plancontratacion2019[[#This Row],[RUBRO ]]</f>
        <v>0</v>
      </c>
      <c r="W20" s="216">
        <f>Plancontratacion2019[[#This Row],[VALOR ]]</f>
        <v>0</v>
      </c>
      <c r="X20" s="216">
        <f>SUM($S20+$W20+Plancontratacion2019[[#This Row],[VALOR TOTAL DEL APOYO]])</f>
        <v>46800000</v>
      </c>
      <c r="Y20" s="210"/>
      <c r="Z20" s="204" t="s">
        <v>601</v>
      </c>
      <c r="AA20" s="204" t="s">
        <v>190</v>
      </c>
      <c r="AB20" s="205" t="s">
        <v>200</v>
      </c>
      <c r="AC20" s="204"/>
      <c r="AD20" s="204" t="s">
        <v>193</v>
      </c>
      <c r="AE20" s="214">
        <v>43868</v>
      </c>
      <c r="AF20" s="214">
        <v>43887</v>
      </c>
      <c r="AG20" s="214" t="s">
        <v>221</v>
      </c>
      <c r="AH20" s="211"/>
      <c r="AI20" s="211"/>
      <c r="AJ20" s="211"/>
      <c r="AK20" s="214"/>
      <c r="AL20" s="208"/>
      <c r="AM20" s="208"/>
      <c r="AN20" s="208"/>
      <c r="AO20" s="211"/>
      <c r="AP20" s="217"/>
      <c r="AQ20" s="204"/>
      <c r="AR20" s="218"/>
      <c r="AS20" s="204"/>
      <c r="AT20" s="218"/>
      <c r="AU20" s="204"/>
      <c r="AV20" s="208"/>
      <c r="AW20" s="208"/>
      <c r="AX20" s="219"/>
      <c r="AY20" s="212"/>
      <c r="AZ20" s="212"/>
      <c r="BA20" s="212"/>
      <c r="BB20" s="220">
        <f>Plancontratacion2019[[#This Row],[VALOR
INICIAL DEL CONTRATO]]+Plancontratacion2019[[#This Row],[VALOR ADICION AL CONTRATO]]-Plancontratacion2019[[#This Row],[VALOR REDUCCIÓN DEL CONTRATO]]</f>
        <v>0</v>
      </c>
      <c r="BC20" s="211"/>
      <c r="BD20" s="211"/>
      <c r="BE20" s="215">
        <f t="shared" si="0"/>
        <v>0</v>
      </c>
      <c r="BF20" s="211"/>
      <c r="BG20" s="208"/>
      <c r="BH20" s="206" t="str">
        <f>IFERROR(VLOOKUP('Formato Único de Contratación'!$BG20,TABLADEPARTAMENTOS,2,0),"DIGITE DEPARTAMENTO")</f>
        <v>DIGITE DEPARTAMENTO</v>
      </c>
      <c r="BI20" s="210"/>
      <c r="BJ20" s="211"/>
      <c r="BK20" s="212"/>
      <c r="BL20" s="210"/>
      <c r="BM20" s="211"/>
      <c r="BN20" s="212"/>
      <c r="BO20" s="208"/>
      <c r="BP20" s="221"/>
      <c r="BQ20" s="208"/>
      <c r="BR20" s="211"/>
      <c r="BS20" s="211"/>
      <c r="BT20" s="247">
        <f>Plancontratacion2019[[#This Row],[FECHA PRORROGA EJECUCIÓN
  (AAAA-MM-DD)]]-Plancontratacion2019[[#This Row],[FECHA ACTA DE INICIO]]</f>
        <v>0</v>
      </c>
      <c r="BU20" s="211"/>
      <c r="BV20" s="208"/>
      <c r="BW20" s="211"/>
      <c r="BX20" s="208"/>
      <c r="BY20" s="212"/>
      <c r="BZ20" s="211"/>
      <c r="CA20" s="212"/>
      <c r="CB20" s="211"/>
      <c r="CC20" s="212"/>
      <c r="CD20" s="211"/>
      <c r="CE20" s="212"/>
      <c r="CF20" s="211"/>
      <c r="CG20" s="212"/>
      <c r="CH20" s="211"/>
      <c r="CI20" s="212"/>
      <c r="CJ20" s="211"/>
      <c r="CK20" s="212"/>
      <c r="CL20" s="211"/>
      <c r="CM20" s="222"/>
      <c r="CN20" s="218"/>
      <c r="CO20" s="211"/>
      <c r="CP20" s="220">
        <f t="shared" si="1"/>
        <v>0</v>
      </c>
      <c r="CQ20" s="223"/>
      <c r="CR20" s="212"/>
      <c r="CS20" s="212"/>
      <c r="CT20" s="212"/>
      <c r="CU20" s="212"/>
      <c r="CV20" s="212"/>
      <c r="CW20" s="212"/>
      <c r="CX20" s="212"/>
      <c r="CY20" s="212"/>
      <c r="CZ20" s="212"/>
      <c r="DA20" s="212"/>
      <c r="DB20" s="212"/>
      <c r="DC20" s="212"/>
      <c r="DD20" s="212"/>
      <c r="DE20" s="212"/>
      <c r="DF20" s="212"/>
      <c r="DG20" s="212"/>
      <c r="DH20" s="216">
        <f t="shared" si="2"/>
        <v>0</v>
      </c>
      <c r="DI20" s="216">
        <f t="shared" si="3"/>
        <v>0</v>
      </c>
      <c r="DJ20" s="224">
        <f t="shared" si="5"/>
        <v>0</v>
      </c>
      <c r="DK20" s="217"/>
      <c r="DL20" s="218"/>
      <c r="DM20" s="208"/>
      <c r="DN20" s="225"/>
      <c r="DO20" s="225"/>
      <c r="DP20" s="225"/>
      <c r="DQ20" s="225"/>
      <c r="DR20" s="225"/>
      <c r="DS20" s="225"/>
      <c r="DT20" s="225"/>
      <c r="DU20" s="225"/>
      <c r="DV20" s="225"/>
      <c r="DW20" s="225"/>
      <c r="DX20" s="225"/>
      <c r="DY20" s="225"/>
      <c r="DZ20" s="226"/>
      <c r="EA20" s="226"/>
      <c r="EB20" s="226"/>
      <c r="EC20" s="214"/>
      <c r="ED20" s="214"/>
      <c r="EE20" s="211"/>
      <c r="EF2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" s="215" t="str">
        <f t="shared" si="4"/>
        <v>-</v>
      </c>
    </row>
    <row r="21" spans="1:137" s="268" customFormat="1" ht="33.75" x14ac:dyDescent="0.25">
      <c r="A21" s="267"/>
      <c r="B21" s="204"/>
      <c r="C21" s="205"/>
      <c r="D21" s="206">
        <v>42</v>
      </c>
      <c r="E21" s="207">
        <v>43838</v>
      </c>
      <c r="F21" s="208" t="s">
        <v>565</v>
      </c>
      <c r="G21" s="209">
        <v>46800000</v>
      </c>
      <c r="H21" s="210"/>
      <c r="I21" s="211"/>
      <c r="J21" s="212"/>
      <c r="K21" s="209"/>
      <c r="L21" s="210"/>
      <c r="M21" s="211"/>
      <c r="N21" s="212"/>
      <c r="O21" s="213"/>
      <c r="P21" s="210"/>
      <c r="Q21" s="214"/>
      <c r="R21" s="215" t="str">
        <f>Plancontratacion2019[[#This Row],[RUBRO
(SE DEBE REPORTARTAR EN SIGEP SERVICIOS PERSONAS NATURALES)]]</f>
        <v>02.02.02.008.003.09-16</v>
      </c>
      <c r="S21" s="216">
        <f>Plancontratacion2019[[#This Row],[VALOR]]</f>
        <v>46800000</v>
      </c>
      <c r="T21" s="208"/>
      <c r="U21" s="211"/>
      <c r="V21" s="215">
        <f>Plancontratacion2019[[#This Row],[RUBRO ]]</f>
        <v>0</v>
      </c>
      <c r="W21" s="216">
        <f>Plancontratacion2019[[#This Row],[VALOR ]]</f>
        <v>0</v>
      </c>
      <c r="X21" s="216">
        <f>SUM($S21+$W21+Plancontratacion2019[[#This Row],[VALOR TOTAL DEL APOYO]])</f>
        <v>46800000</v>
      </c>
      <c r="Y21" s="210"/>
      <c r="Z21" s="204" t="s">
        <v>602</v>
      </c>
      <c r="AA21" s="204" t="s">
        <v>190</v>
      </c>
      <c r="AB21" s="205" t="s">
        <v>200</v>
      </c>
      <c r="AC21" s="204"/>
      <c r="AD21" s="204" t="s">
        <v>193</v>
      </c>
      <c r="AE21" s="214">
        <v>43868</v>
      </c>
      <c r="AF21" s="214">
        <v>43887</v>
      </c>
      <c r="AG21" s="214" t="s">
        <v>221</v>
      </c>
      <c r="AH21" s="211"/>
      <c r="AI21" s="211"/>
      <c r="AJ21" s="211"/>
      <c r="AK21" s="214"/>
      <c r="AL21" s="208"/>
      <c r="AM21" s="208"/>
      <c r="AN21" s="208"/>
      <c r="AO21" s="211"/>
      <c r="AP21" s="217"/>
      <c r="AQ21" s="204"/>
      <c r="AR21" s="218"/>
      <c r="AS21" s="204"/>
      <c r="AT21" s="218"/>
      <c r="AU21" s="204"/>
      <c r="AV21" s="208"/>
      <c r="AW21" s="208"/>
      <c r="AX21" s="219"/>
      <c r="AY21" s="212"/>
      <c r="AZ21" s="212"/>
      <c r="BA21" s="212"/>
      <c r="BB21" s="220">
        <f>Plancontratacion2019[[#This Row],[VALOR
INICIAL DEL CONTRATO]]+Plancontratacion2019[[#This Row],[VALOR ADICION AL CONTRATO]]-Plancontratacion2019[[#This Row],[VALOR REDUCCIÓN DEL CONTRATO]]</f>
        <v>0</v>
      </c>
      <c r="BC21" s="211"/>
      <c r="BD21" s="211"/>
      <c r="BE21" s="215">
        <f t="shared" si="0"/>
        <v>0</v>
      </c>
      <c r="BF21" s="211"/>
      <c r="BG21" s="208"/>
      <c r="BH21" s="206" t="str">
        <f>IFERROR(VLOOKUP('Formato Único de Contratación'!$BG21,TABLADEPARTAMENTOS,2,0),"DIGITE DEPARTAMENTO")</f>
        <v>DIGITE DEPARTAMENTO</v>
      </c>
      <c r="BI21" s="210"/>
      <c r="BJ21" s="211"/>
      <c r="BK21" s="212"/>
      <c r="BL21" s="210"/>
      <c r="BM21" s="211"/>
      <c r="BN21" s="212"/>
      <c r="BO21" s="208"/>
      <c r="BP21" s="221"/>
      <c r="BQ21" s="208"/>
      <c r="BR21" s="211"/>
      <c r="BS21" s="211"/>
      <c r="BT21" s="247">
        <f>Plancontratacion2019[[#This Row],[FECHA PRORROGA EJECUCIÓN
  (AAAA-MM-DD)]]-Plancontratacion2019[[#This Row],[FECHA ACTA DE INICIO]]</f>
        <v>0</v>
      </c>
      <c r="BU21" s="211"/>
      <c r="BV21" s="208"/>
      <c r="BW21" s="211"/>
      <c r="BX21" s="208"/>
      <c r="BY21" s="212"/>
      <c r="BZ21" s="211"/>
      <c r="CA21" s="212"/>
      <c r="CB21" s="211"/>
      <c r="CC21" s="212"/>
      <c r="CD21" s="211"/>
      <c r="CE21" s="212"/>
      <c r="CF21" s="211"/>
      <c r="CG21" s="212"/>
      <c r="CH21" s="211"/>
      <c r="CI21" s="212"/>
      <c r="CJ21" s="211"/>
      <c r="CK21" s="212"/>
      <c r="CL21" s="211"/>
      <c r="CM21" s="222"/>
      <c r="CN21" s="218"/>
      <c r="CO21" s="211"/>
      <c r="CP21" s="220">
        <f t="shared" si="1"/>
        <v>0</v>
      </c>
      <c r="CQ21" s="223"/>
      <c r="CR21" s="212"/>
      <c r="CS21" s="212"/>
      <c r="CT21" s="212"/>
      <c r="CU21" s="212"/>
      <c r="CV21" s="212"/>
      <c r="CW21" s="212"/>
      <c r="CX21" s="212"/>
      <c r="CY21" s="212"/>
      <c r="CZ21" s="212"/>
      <c r="DA21" s="212"/>
      <c r="DB21" s="212"/>
      <c r="DC21" s="212"/>
      <c r="DD21" s="212"/>
      <c r="DE21" s="212"/>
      <c r="DF21" s="212"/>
      <c r="DG21" s="212"/>
      <c r="DH21" s="216">
        <f t="shared" si="2"/>
        <v>0</v>
      </c>
      <c r="DI21" s="216">
        <f t="shared" si="3"/>
        <v>0</v>
      </c>
      <c r="DJ21" s="224">
        <f t="shared" si="5"/>
        <v>0</v>
      </c>
      <c r="DK21" s="217"/>
      <c r="DL21" s="218"/>
      <c r="DM21" s="208"/>
      <c r="DN21" s="225"/>
      <c r="DO21" s="225"/>
      <c r="DP21" s="225"/>
      <c r="DQ21" s="225"/>
      <c r="DR21" s="225"/>
      <c r="DS21" s="225"/>
      <c r="DT21" s="225"/>
      <c r="DU21" s="225"/>
      <c r="DV21" s="225"/>
      <c r="DW21" s="225"/>
      <c r="DX21" s="225"/>
      <c r="DY21" s="225"/>
      <c r="DZ21" s="226"/>
      <c r="EA21" s="226"/>
      <c r="EB21" s="226"/>
      <c r="EC21" s="214"/>
      <c r="ED21" s="214"/>
      <c r="EE21" s="211"/>
      <c r="EF2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" s="215" t="str">
        <f t="shared" si="4"/>
        <v>-</v>
      </c>
    </row>
    <row r="22" spans="1:137" s="268" customFormat="1" ht="33.75" x14ac:dyDescent="0.25">
      <c r="A22" s="267"/>
      <c r="B22" s="204"/>
      <c r="C22" s="205"/>
      <c r="D22" s="206">
        <v>43</v>
      </c>
      <c r="E22" s="207">
        <v>43838</v>
      </c>
      <c r="F22" s="208" t="s">
        <v>565</v>
      </c>
      <c r="G22" s="209">
        <v>46800000</v>
      </c>
      <c r="H22" s="210"/>
      <c r="I22" s="211"/>
      <c r="J22" s="212"/>
      <c r="K22" s="209"/>
      <c r="L22" s="210"/>
      <c r="M22" s="211"/>
      <c r="N22" s="212"/>
      <c r="O22" s="213"/>
      <c r="P22" s="210"/>
      <c r="Q22" s="214"/>
      <c r="R22" s="215" t="str">
        <f>Plancontratacion2019[[#This Row],[RUBRO
(SE DEBE REPORTARTAR EN SIGEP SERVICIOS PERSONAS NATURALES)]]</f>
        <v>02.02.02.008.003.09-16</v>
      </c>
      <c r="S22" s="216">
        <f>Plancontratacion2019[[#This Row],[VALOR]]</f>
        <v>46800000</v>
      </c>
      <c r="T22" s="208"/>
      <c r="U22" s="211"/>
      <c r="V22" s="215">
        <f>Plancontratacion2019[[#This Row],[RUBRO ]]</f>
        <v>0</v>
      </c>
      <c r="W22" s="216">
        <f>Plancontratacion2019[[#This Row],[VALOR ]]</f>
        <v>0</v>
      </c>
      <c r="X22" s="216">
        <f>SUM($S22+$W22+Plancontratacion2019[[#This Row],[VALOR TOTAL DEL APOYO]])</f>
        <v>46800000</v>
      </c>
      <c r="Y22" s="210"/>
      <c r="Z22" s="204" t="s">
        <v>603</v>
      </c>
      <c r="AA22" s="204" t="s">
        <v>190</v>
      </c>
      <c r="AB22" s="205" t="s">
        <v>200</v>
      </c>
      <c r="AC22" s="204"/>
      <c r="AD22" s="204" t="s">
        <v>193</v>
      </c>
      <c r="AE22" s="214">
        <v>43868</v>
      </c>
      <c r="AF22" s="214">
        <v>43887</v>
      </c>
      <c r="AG22" s="214" t="s">
        <v>221</v>
      </c>
      <c r="AH22" s="211"/>
      <c r="AI22" s="211"/>
      <c r="AJ22" s="211"/>
      <c r="AK22" s="214"/>
      <c r="AL22" s="208"/>
      <c r="AM22" s="208"/>
      <c r="AN22" s="208"/>
      <c r="AO22" s="211"/>
      <c r="AP22" s="217"/>
      <c r="AQ22" s="204"/>
      <c r="AR22" s="218"/>
      <c r="AS22" s="204"/>
      <c r="AT22" s="218"/>
      <c r="AU22" s="204"/>
      <c r="AV22" s="208"/>
      <c r="AW22" s="208"/>
      <c r="AX22" s="219"/>
      <c r="AY22" s="212"/>
      <c r="AZ22" s="212"/>
      <c r="BA22" s="212"/>
      <c r="BB22" s="220">
        <f>Plancontratacion2019[[#This Row],[VALOR
INICIAL DEL CONTRATO]]+Plancontratacion2019[[#This Row],[VALOR ADICION AL CONTRATO]]-Plancontratacion2019[[#This Row],[VALOR REDUCCIÓN DEL CONTRATO]]</f>
        <v>0</v>
      </c>
      <c r="BC22" s="211"/>
      <c r="BD22" s="211"/>
      <c r="BE22" s="215">
        <f t="shared" si="0"/>
        <v>0</v>
      </c>
      <c r="BF22" s="211"/>
      <c r="BG22" s="208"/>
      <c r="BH22" s="206" t="str">
        <f>IFERROR(VLOOKUP('Formato Único de Contratación'!$BG22,TABLADEPARTAMENTOS,2,0),"DIGITE DEPARTAMENTO")</f>
        <v>DIGITE DEPARTAMENTO</v>
      </c>
      <c r="BI22" s="210"/>
      <c r="BJ22" s="211"/>
      <c r="BK22" s="212"/>
      <c r="BL22" s="210"/>
      <c r="BM22" s="211"/>
      <c r="BN22" s="212"/>
      <c r="BO22" s="208"/>
      <c r="BP22" s="221"/>
      <c r="BQ22" s="208"/>
      <c r="BR22" s="211"/>
      <c r="BS22" s="211"/>
      <c r="BT22" s="247">
        <f>Plancontratacion2019[[#This Row],[FECHA PRORROGA EJECUCIÓN
  (AAAA-MM-DD)]]-Plancontratacion2019[[#This Row],[FECHA ACTA DE INICIO]]</f>
        <v>0</v>
      </c>
      <c r="BU22" s="211"/>
      <c r="BV22" s="208"/>
      <c r="BW22" s="211"/>
      <c r="BX22" s="208"/>
      <c r="BY22" s="212"/>
      <c r="BZ22" s="211"/>
      <c r="CA22" s="212"/>
      <c r="CB22" s="211"/>
      <c r="CC22" s="212"/>
      <c r="CD22" s="211"/>
      <c r="CE22" s="212"/>
      <c r="CF22" s="211"/>
      <c r="CG22" s="212"/>
      <c r="CH22" s="211"/>
      <c r="CI22" s="212"/>
      <c r="CJ22" s="211"/>
      <c r="CK22" s="212"/>
      <c r="CL22" s="211"/>
      <c r="CM22" s="222"/>
      <c r="CN22" s="218"/>
      <c r="CO22" s="211"/>
      <c r="CP22" s="220">
        <f t="shared" si="1"/>
        <v>0</v>
      </c>
      <c r="CQ22" s="223"/>
      <c r="CR22" s="212"/>
      <c r="CS22" s="212"/>
      <c r="CT22" s="212"/>
      <c r="CU22" s="212"/>
      <c r="CV22" s="212"/>
      <c r="CW22" s="212"/>
      <c r="CX22" s="212"/>
      <c r="CY22" s="212"/>
      <c r="CZ22" s="212"/>
      <c r="DA22" s="212"/>
      <c r="DB22" s="212">
        <v>2564654</v>
      </c>
      <c r="DC22" s="212"/>
      <c r="DD22" s="212"/>
      <c r="DE22" s="212"/>
      <c r="DF22" s="212"/>
      <c r="DG22" s="212"/>
      <c r="DH22" s="216">
        <f t="shared" si="2"/>
        <v>2564654</v>
      </c>
      <c r="DI22" s="216">
        <f t="shared" si="3"/>
        <v>-2564654</v>
      </c>
      <c r="DJ22" s="224">
        <f t="shared" si="5"/>
        <v>0</v>
      </c>
      <c r="DK22" s="217"/>
      <c r="DL22" s="218"/>
      <c r="DM22" s="208"/>
      <c r="DN22" s="225"/>
      <c r="DO22" s="225"/>
      <c r="DP22" s="225"/>
      <c r="DQ22" s="225"/>
      <c r="DR22" s="225"/>
      <c r="DS22" s="225"/>
      <c r="DT22" s="225"/>
      <c r="DU22" s="225"/>
      <c r="DV22" s="225"/>
      <c r="DW22" s="225"/>
      <c r="DX22" s="225"/>
      <c r="DY22" s="225"/>
      <c r="DZ22" s="226"/>
      <c r="EA22" s="226"/>
      <c r="EB22" s="226"/>
      <c r="EC22" s="214"/>
      <c r="ED22" s="214"/>
      <c r="EE22" s="211"/>
      <c r="EF2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" s="215" t="str">
        <f t="shared" si="4"/>
        <v>-</v>
      </c>
    </row>
    <row r="23" spans="1:137" s="268" customFormat="1" ht="33.75" x14ac:dyDescent="0.25">
      <c r="A23" s="267"/>
      <c r="B23" s="204"/>
      <c r="C23" s="205"/>
      <c r="D23" s="206">
        <v>29</v>
      </c>
      <c r="E23" s="207">
        <v>43843</v>
      </c>
      <c r="F23" s="208" t="s">
        <v>565</v>
      </c>
      <c r="G23" s="209">
        <v>46800000</v>
      </c>
      <c r="H23" s="210"/>
      <c r="I23" s="211"/>
      <c r="J23" s="212"/>
      <c r="K23" s="209"/>
      <c r="L23" s="210"/>
      <c r="M23" s="211"/>
      <c r="N23" s="212"/>
      <c r="O23" s="213"/>
      <c r="P23" s="210"/>
      <c r="Q23" s="214"/>
      <c r="R23" s="215" t="str">
        <f>Plancontratacion2019[[#This Row],[RUBRO
(SE DEBE REPORTARTAR EN SIGEP SERVICIOS PERSONAS NATURALES)]]</f>
        <v>02.02.02.008.003.09-16</v>
      </c>
      <c r="S23" s="216">
        <f>Plancontratacion2019[[#This Row],[VALOR]]</f>
        <v>46800000</v>
      </c>
      <c r="T23" s="208"/>
      <c r="U23" s="211"/>
      <c r="V23" s="215">
        <f>Plancontratacion2019[[#This Row],[RUBRO ]]</f>
        <v>0</v>
      </c>
      <c r="W23" s="216">
        <f>Plancontratacion2019[[#This Row],[VALOR ]]</f>
        <v>0</v>
      </c>
      <c r="X23" s="216">
        <f>SUM($S23+$W23+Plancontratacion2019[[#This Row],[VALOR TOTAL DEL APOYO]])</f>
        <v>46800000</v>
      </c>
      <c r="Y23" s="210"/>
      <c r="Z23" s="204" t="s">
        <v>604</v>
      </c>
      <c r="AA23" s="204" t="s">
        <v>190</v>
      </c>
      <c r="AB23" s="205" t="s">
        <v>200</v>
      </c>
      <c r="AC23" s="204"/>
      <c r="AD23" s="204" t="s">
        <v>193</v>
      </c>
      <c r="AE23" s="214">
        <v>43868</v>
      </c>
      <c r="AF23" s="214">
        <v>43887</v>
      </c>
      <c r="AG23" s="214" t="s">
        <v>221</v>
      </c>
      <c r="AH23" s="211"/>
      <c r="AI23" s="211"/>
      <c r="AJ23" s="211"/>
      <c r="AK23" s="214"/>
      <c r="AL23" s="208"/>
      <c r="AM23" s="208"/>
      <c r="AN23" s="208"/>
      <c r="AO23" s="211"/>
      <c r="AP23" s="217"/>
      <c r="AQ23" s="204"/>
      <c r="AR23" s="218"/>
      <c r="AS23" s="204"/>
      <c r="AT23" s="218"/>
      <c r="AU23" s="204"/>
      <c r="AV23" s="208"/>
      <c r="AW23" s="208"/>
      <c r="AX23" s="219"/>
      <c r="AY23" s="212"/>
      <c r="AZ23" s="212"/>
      <c r="BA23" s="212"/>
      <c r="BB23" s="220">
        <f>Plancontratacion2019[[#This Row],[VALOR
INICIAL DEL CONTRATO]]+Plancontratacion2019[[#This Row],[VALOR ADICION AL CONTRATO]]-Plancontratacion2019[[#This Row],[VALOR REDUCCIÓN DEL CONTRATO]]</f>
        <v>0</v>
      </c>
      <c r="BC23" s="211"/>
      <c r="BD23" s="211"/>
      <c r="BE23" s="215">
        <f t="shared" si="0"/>
        <v>0</v>
      </c>
      <c r="BF23" s="211"/>
      <c r="BG23" s="208"/>
      <c r="BH23" s="206" t="str">
        <f>IFERROR(VLOOKUP('Formato Único de Contratación'!$BG23,TABLADEPARTAMENTOS,2,0),"DIGITE DEPARTAMENTO")</f>
        <v>DIGITE DEPARTAMENTO</v>
      </c>
      <c r="BI23" s="210"/>
      <c r="BJ23" s="211"/>
      <c r="BK23" s="212"/>
      <c r="BL23" s="210"/>
      <c r="BM23" s="211"/>
      <c r="BN23" s="212"/>
      <c r="BO23" s="208"/>
      <c r="BP23" s="221"/>
      <c r="BQ23" s="208"/>
      <c r="BR23" s="211"/>
      <c r="BS23" s="211"/>
      <c r="BT23" s="247">
        <f>Plancontratacion2019[[#This Row],[FECHA PRORROGA EJECUCIÓN
  (AAAA-MM-DD)]]-Plancontratacion2019[[#This Row],[FECHA ACTA DE INICIO]]</f>
        <v>0</v>
      </c>
      <c r="BU23" s="211"/>
      <c r="BV23" s="208"/>
      <c r="BW23" s="211"/>
      <c r="BX23" s="208"/>
      <c r="BY23" s="212"/>
      <c r="BZ23" s="211"/>
      <c r="CA23" s="212"/>
      <c r="CB23" s="211"/>
      <c r="CC23" s="212"/>
      <c r="CD23" s="211"/>
      <c r="CE23" s="212"/>
      <c r="CF23" s="211"/>
      <c r="CG23" s="212"/>
      <c r="CH23" s="211"/>
      <c r="CI23" s="212"/>
      <c r="CJ23" s="211"/>
      <c r="CK23" s="212"/>
      <c r="CL23" s="211"/>
      <c r="CM23" s="222"/>
      <c r="CN23" s="218"/>
      <c r="CO23" s="211"/>
      <c r="CP23" s="220">
        <f t="shared" si="1"/>
        <v>0</v>
      </c>
      <c r="CQ23" s="223"/>
      <c r="CR23" s="212"/>
      <c r="CS23" s="212"/>
      <c r="CT23" s="212"/>
      <c r="CU23" s="212"/>
      <c r="CV23" s="212"/>
      <c r="CW23" s="212"/>
      <c r="CX23" s="212"/>
      <c r="CY23" s="212"/>
      <c r="CZ23" s="212"/>
      <c r="DA23" s="212"/>
      <c r="DB23" s="212"/>
      <c r="DC23" s="212"/>
      <c r="DD23" s="212"/>
      <c r="DE23" s="212"/>
      <c r="DF23" s="212"/>
      <c r="DG23" s="212"/>
      <c r="DH23" s="216">
        <f t="shared" si="2"/>
        <v>0</v>
      </c>
      <c r="DI23" s="216">
        <f t="shared" si="3"/>
        <v>0</v>
      </c>
      <c r="DJ23" s="224">
        <f t="shared" si="5"/>
        <v>0</v>
      </c>
      <c r="DK23" s="217"/>
      <c r="DL23" s="218"/>
      <c r="DM23" s="208"/>
      <c r="DN23" s="225"/>
      <c r="DO23" s="225"/>
      <c r="DP23" s="225"/>
      <c r="DQ23" s="225"/>
      <c r="DR23" s="225"/>
      <c r="DS23" s="225"/>
      <c r="DT23" s="225"/>
      <c r="DU23" s="225"/>
      <c r="DV23" s="225"/>
      <c r="DW23" s="225"/>
      <c r="DX23" s="225"/>
      <c r="DY23" s="225"/>
      <c r="DZ23" s="226"/>
      <c r="EA23" s="226"/>
      <c r="EB23" s="226"/>
      <c r="EC23" s="214"/>
      <c r="ED23" s="214"/>
      <c r="EE23" s="211"/>
      <c r="EF2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" s="215" t="str">
        <f t="shared" si="4"/>
        <v>-</v>
      </c>
    </row>
    <row r="24" spans="1:137" s="268" customFormat="1" ht="22.5" x14ac:dyDescent="0.25">
      <c r="A24" s="267"/>
      <c r="B24" s="204"/>
      <c r="C24" s="205"/>
      <c r="D24" s="206">
        <v>14</v>
      </c>
      <c r="E24" s="207">
        <v>43832</v>
      </c>
      <c r="F24" s="208" t="s">
        <v>566</v>
      </c>
      <c r="G24" s="209">
        <v>35000000</v>
      </c>
      <c r="H24" s="210"/>
      <c r="I24" s="211"/>
      <c r="J24" s="212"/>
      <c r="K24" s="209"/>
      <c r="L24" s="210"/>
      <c r="M24" s="211"/>
      <c r="N24" s="212"/>
      <c r="O24" s="213"/>
      <c r="P24" s="210"/>
      <c r="Q24" s="214"/>
      <c r="R24" s="215" t="str">
        <f>Plancontratacion2019[[#This Row],[RUBRO
(SE DEBE REPORTARTAR EN SIGEP SERVICIOS PERSONAS NATURALES)]]</f>
        <v>02.02.02.006.003.03-16</v>
      </c>
      <c r="S24" s="216">
        <f>Plancontratacion2019[[#This Row],[VALOR]]</f>
        <v>35000000</v>
      </c>
      <c r="T24" s="208"/>
      <c r="U24" s="211"/>
      <c r="V24" s="215">
        <f>Plancontratacion2019[[#This Row],[RUBRO ]]</f>
        <v>0</v>
      </c>
      <c r="W24" s="216">
        <f>Plancontratacion2019[[#This Row],[VALOR ]]</f>
        <v>0</v>
      </c>
      <c r="X24" s="216">
        <f>SUM($S24+$W24+Plancontratacion2019[[#This Row],[VALOR TOTAL DEL APOYO]])</f>
        <v>35000000</v>
      </c>
      <c r="Y24" s="210"/>
      <c r="Z24" s="204" t="s">
        <v>580</v>
      </c>
      <c r="AA24" s="204" t="s">
        <v>190</v>
      </c>
      <c r="AB24" s="205" t="s">
        <v>191</v>
      </c>
      <c r="AC24" s="204"/>
      <c r="AD24" s="204" t="s">
        <v>193</v>
      </c>
      <c r="AE24" s="214">
        <v>43868</v>
      </c>
      <c r="AF24" s="214">
        <v>43889</v>
      </c>
      <c r="AG24" s="214" t="s">
        <v>221</v>
      </c>
      <c r="AH24" s="211"/>
      <c r="AI24" s="211"/>
      <c r="AJ24" s="211"/>
      <c r="AK24" s="214"/>
      <c r="AL24" s="208"/>
      <c r="AM24" s="208"/>
      <c r="AN24" s="208"/>
      <c r="AO24" s="211"/>
      <c r="AP24" s="217"/>
      <c r="AQ24" s="204"/>
      <c r="AR24" s="218"/>
      <c r="AS24" s="204"/>
      <c r="AT24" s="218"/>
      <c r="AU24" s="204"/>
      <c r="AV24" s="208"/>
      <c r="AW24" s="208"/>
      <c r="AX24" s="219"/>
      <c r="AY24" s="212"/>
      <c r="AZ24" s="212"/>
      <c r="BA24" s="212"/>
      <c r="BB24" s="220">
        <f>Plancontratacion2019[[#This Row],[VALOR
INICIAL DEL CONTRATO]]+Plancontratacion2019[[#This Row],[VALOR ADICION AL CONTRATO]]-Plancontratacion2019[[#This Row],[VALOR REDUCCIÓN DEL CONTRATO]]</f>
        <v>0</v>
      </c>
      <c r="BC24" s="211"/>
      <c r="BD24" s="211"/>
      <c r="BE24" s="215">
        <f t="shared" si="0"/>
        <v>0</v>
      </c>
      <c r="BF24" s="211"/>
      <c r="BG24" s="208"/>
      <c r="BH24" s="206" t="str">
        <f>IFERROR(VLOOKUP('Formato Único de Contratación'!$BG24,TABLADEPARTAMENTOS,2,0),"DIGITE DEPARTAMENTO")</f>
        <v>DIGITE DEPARTAMENTO</v>
      </c>
      <c r="BI24" s="210"/>
      <c r="BJ24" s="211"/>
      <c r="BK24" s="212"/>
      <c r="BL24" s="210"/>
      <c r="BM24" s="211"/>
      <c r="BN24" s="212"/>
      <c r="BO24" s="208"/>
      <c r="BP24" s="221"/>
      <c r="BQ24" s="208"/>
      <c r="BR24" s="211"/>
      <c r="BS24" s="211"/>
      <c r="BT24" s="247">
        <f>Plancontratacion2019[[#This Row],[FECHA PRORROGA EJECUCIÓN
  (AAAA-MM-DD)]]-Plancontratacion2019[[#This Row],[FECHA ACTA DE INICIO]]</f>
        <v>0</v>
      </c>
      <c r="BU24" s="211"/>
      <c r="BV24" s="208"/>
      <c r="BW24" s="211"/>
      <c r="BX24" s="208"/>
      <c r="BY24" s="212"/>
      <c r="BZ24" s="211"/>
      <c r="CA24" s="212"/>
      <c r="CB24" s="211"/>
      <c r="CC24" s="212"/>
      <c r="CD24" s="211"/>
      <c r="CE24" s="212"/>
      <c r="CF24" s="211"/>
      <c r="CG24" s="212"/>
      <c r="CH24" s="211"/>
      <c r="CI24" s="212"/>
      <c r="CJ24" s="211"/>
      <c r="CK24" s="212"/>
      <c r="CL24" s="211"/>
      <c r="CM24" s="222"/>
      <c r="CN24" s="218"/>
      <c r="CO24" s="211"/>
      <c r="CP24" s="220">
        <f>COUNT(BY24,CA24,CE24,CG24,CI24,CK24,CC24,CN24)</f>
        <v>0</v>
      </c>
      <c r="CQ24" s="223"/>
      <c r="CR24" s="212"/>
      <c r="CS24" s="212"/>
      <c r="CT24" s="212"/>
      <c r="CU24" s="212"/>
      <c r="CV24" s="212"/>
      <c r="CW24" s="212"/>
      <c r="CX24" s="212"/>
      <c r="CY24" s="212"/>
      <c r="CZ24" s="212"/>
      <c r="DA24" s="212"/>
      <c r="DB24" s="212"/>
      <c r="DC24" s="212"/>
      <c r="DD24" s="212"/>
      <c r="DE24" s="212"/>
      <c r="DF24" s="212"/>
      <c r="DG24" s="212"/>
      <c r="DH24" s="216">
        <f>SUM(CS24:DD24)</f>
        <v>0</v>
      </c>
      <c r="DI24" s="216">
        <f>BB24-DH24</f>
        <v>0</v>
      </c>
      <c r="DJ24" s="224">
        <f>IFERROR(DH24/BB24,0)</f>
        <v>0</v>
      </c>
      <c r="DK24" s="217"/>
      <c r="DL24" s="218"/>
      <c r="DM24" s="208"/>
      <c r="DN24" s="225"/>
      <c r="DO24" s="225"/>
      <c r="DP24" s="225"/>
      <c r="DQ24" s="225"/>
      <c r="DR24" s="225"/>
      <c r="DS24" s="225"/>
      <c r="DT24" s="225"/>
      <c r="DU24" s="225"/>
      <c r="DV24" s="225"/>
      <c r="DW24" s="225"/>
      <c r="DX24" s="225"/>
      <c r="DY24" s="225"/>
      <c r="DZ24" s="226"/>
      <c r="EA24" s="226"/>
      <c r="EB24" s="226"/>
      <c r="EC24" s="214"/>
      <c r="ED24" s="214"/>
      <c r="EE24" s="211"/>
      <c r="EF2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" s="215" t="str">
        <f>IFERROR(VLOOKUP(MID(B24,8,1),NOMENCLATURA,2,FALSE),"-")</f>
        <v>-</v>
      </c>
    </row>
    <row r="25" spans="1:137" s="268" customFormat="1" ht="22.5" x14ac:dyDescent="0.25">
      <c r="A25" s="267"/>
      <c r="B25" s="204"/>
      <c r="C25" s="205"/>
      <c r="D25" s="206">
        <v>18</v>
      </c>
      <c r="E25" s="207">
        <v>43833</v>
      </c>
      <c r="F25" s="208" t="s">
        <v>567</v>
      </c>
      <c r="G25" s="209">
        <v>32993000</v>
      </c>
      <c r="H25" s="210"/>
      <c r="I25" s="211"/>
      <c r="J25" s="212"/>
      <c r="K25" s="209"/>
      <c r="L25" s="210"/>
      <c r="M25" s="211"/>
      <c r="N25" s="212"/>
      <c r="O25" s="213"/>
      <c r="P25" s="210"/>
      <c r="Q25" s="214"/>
      <c r="R25" s="215" t="str">
        <f>Plancontratacion2019[[#This Row],[RUBRO
(SE DEBE REPORTARTAR EN SIGEP SERVICIOS PERSONAS NATURALES)]]</f>
        <v>02.02.008.004.03-10</v>
      </c>
      <c r="S25" s="216">
        <f>Plancontratacion2019[[#This Row],[VALOR]]</f>
        <v>32993000</v>
      </c>
      <c r="T25" s="208"/>
      <c r="U25" s="211"/>
      <c r="V25" s="215">
        <f>Plancontratacion2019[[#This Row],[RUBRO ]]</f>
        <v>0</v>
      </c>
      <c r="W25" s="216">
        <f>Plancontratacion2019[[#This Row],[VALOR ]]</f>
        <v>0</v>
      </c>
      <c r="X25" s="216">
        <f>SUM($S25+$W25+Plancontratacion2019[[#This Row],[VALOR TOTAL DEL APOYO]])</f>
        <v>32993000</v>
      </c>
      <c r="Y25" s="210"/>
      <c r="Z25" s="204" t="s">
        <v>581</v>
      </c>
      <c r="AA25" s="204" t="s">
        <v>190</v>
      </c>
      <c r="AB25" s="205" t="s">
        <v>200</v>
      </c>
      <c r="AC25" s="204" t="s">
        <v>203</v>
      </c>
      <c r="AD25" s="204" t="s">
        <v>193</v>
      </c>
      <c r="AE25" s="214">
        <v>43885</v>
      </c>
      <c r="AF25" s="214">
        <v>43909</v>
      </c>
      <c r="AG25" s="214" t="s">
        <v>221</v>
      </c>
      <c r="AH25" s="211"/>
      <c r="AI25" s="211"/>
      <c r="AJ25" s="211"/>
      <c r="AK25" s="214"/>
      <c r="AL25" s="208"/>
      <c r="AM25" s="208"/>
      <c r="AN25" s="208"/>
      <c r="AO25" s="211"/>
      <c r="AP25" s="217"/>
      <c r="AQ25" s="204"/>
      <c r="AR25" s="218"/>
      <c r="AS25" s="204"/>
      <c r="AT25" s="218"/>
      <c r="AU25" s="204"/>
      <c r="AV25" s="208"/>
      <c r="AW25" s="208"/>
      <c r="AX25" s="219"/>
      <c r="AY25" s="212"/>
      <c r="AZ25" s="212"/>
      <c r="BA25" s="212"/>
      <c r="BB25" s="220">
        <f>Plancontratacion2019[[#This Row],[VALOR
INICIAL DEL CONTRATO]]+Plancontratacion2019[[#This Row],[VALOR ADICION AL CONTRATO]]-Plancontratacion2019[[#This Row],[VALOR REDUCCIÓN DEL CONTRATO]]</f>
        <v>0</v>
      </c>
      <c r="BC25" s="211"/>
      <c r="BD25" s="211"/>
      <c r="BE25" s="215">
        <f t="shared" si="0"/>
        <v>0</v>
      </c>
      <c r="BF25" s="211"/>
      <c r="BG25" s="208"/>
      <c r="BH25" s="206" t="str">
        <f>IFERROR(VLOOKUP('Formato Único de Contratación'!$BG25,TABLADEPARTAMENTOS,2,0),"DIGITE DEPARTAMENTO")</f>
        <v>DIGITE DEPARTAMENTO</v>
      </c>
      <c r="BI25" s="210"/>
      <c r="BJ25" s="211"/>
      <c r="BK25" s="212"/>
      <c r="BL25" s="210"/>
      <c r="BM25" s="211"/>
      <c r="BN25" s="212"/>
      <c r="BO25" s="208"/>
      <c r="BP25" s="221"/>
      <c r="BQ25" s="208"/>
      <c r="BR25" s="211"/>
      <c r="BS25" s="211"/>
      <c r="BT25" s="247">
        <f>Plancontratacion2019[[#This Row],[FECHA PRORROGA EJECUCIÓN
  (AAAA-MM-DD)]]-Plancontratacion2019[[#This Row],[FECHA ACTA DE INICIO]]</f>
        <v>0</v>
      </c>
      <c r="BU25" s="211"/>
      <c r="BV25" s="208"/>
      <c r="BW25" s="211"/>
      <c r="BX25" s="208"/>
      <c r="BY25" s="212"/>
      <c r="BZ25" s="211"/>
      <c r="CA25" s="212"/>
      <c r="CB25" s="211"/>
      <c r="CC25" s="212"/>
      <c r="CD25" s="211"/>
      <c r="CE25" s="212"/>
      <c r="CF25" s="211"/>
      <c r="CG25" s="212"/>
      <c r="CH25" s="211"/>
      <c r="CI25" s="212"/>
      <c r="CJ25" s="211"/>
      <c r="CK25" s="212"/>
      <c r="CL25" s="211"/>
      <c r="CM25" s="222"/>
      <c r="CN25" s="218"/>
      <c r="CO25" s="211"/>
      <c r="CP25" s="220">
        <f>COUNT(BY25,CA25,CE25,CG25,CI25,CK25,CC25,CN25)</f>
        <v>0</v>
      </c>
      <c r="CQ25" s="223"/>
      <c r="CR25" s="212"/>
      <c r="CS25" s="212"/>
      <c r="CT25" s="212"/>
      <c r="CU25" s="212"/>
      <c r="CV25" s="212"/>
      <c r="CW25" s="212"/>
      <c r="CX25" s="212"/>
      <c r="CY25" s="212"/>
      <c r="CZ25" s="212"/>
      <c r="DA25" s="212"/>
      <c r="DB25" s="212"/>
      <c r="DC25" s="212"/>
      <c r="DD25" s="212"/>
      <c r="DE25" s="212"/>
      <c r="DF25" s="212"/>
      <c r="DG25" s="212"/>
      <c r="DH25" s="216">
        <f>SUM(CS25:DD25)</f>
        <v>0</v>
      </c>
      <c r="DI25" s="216">
        <f>BB25-DH25</f>
        <v>0</v>
      </c>
      <c r="DJ25" s="224">
        <f>IFERROR(DH25/BB25,0)</f>
        <v>0</v>
      </c>
      <c r="DK25" s="217"/>
      <c r="DL25" s="218"/>
      <c r="DM25" s="208"/>
      <c r="DN25" s="225"/>
      <c r="DO25" s="225"/>
      <c r="DP25" s="225"/>
      <c r="DQ25" s="225"/>
      <c r="DR25" s="225"/>
      <c r="DS25" s="225"/>
      <c r="DT25" s="225"/>
      <c r="DU25" s="225"/>
      <c r="DV25" s="225"/>
      <c r="DW25" s="225"/>
      <c r="DX25" s="225"/>
      <c r="DY25" s="225"/>
      <c r="DZ25" s="226"/>
      <c r="EA25" s="226"/>
      <c r="EB25" s="226"/>
      <c r="EC25" s="214"/>
      <c r="ED25" s="214"/>
      <c r="EE25" s="211"/>
      <c r="EF2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" s="215" t="str">
        <f>IFERROR(VLOOKUP(MID(B25,8,1),NOMENCLATURA,2,FALSE),"-")</f>
        <v>-</v>
      </c>
    </row>
    <row r="26" spans="1:137" s="268" customFormat="1" ht="22.5" x14ac:dyDescent="0.25">
      <c r="A26" s="267"/>
      <c r="B26" s="204"/>
      <c r="C26" s="205"/>
      <c r="D26" s="206">
        <v>50</v>
      </c>
      <c r="E26" s="207">
        <v>43852</v>
      </c>
      <c r="F26" s="208" t="s">
        <v>567</v>
      </c>
      <c r="G26" s="209">
        <v>2489738</v>
      </c>
      <c r="H26" s="210"/>
      <c r="I26" s="211"/>
      <c r="J26" s="212"/>
      <c r="K26" s="209"/>
      <c r="L26" s="210"/>
      <c r="M26" s="211"/>
      <c r="N26" s="212"/>
      <c r="O26" s="213"/>
      <c r="P26" s="210"/>
      <c r="Q26" s="214"/>
      <c r="R26" s="215" t="str">
        <f>Plancontratacion2019[[#This Row],[RUBRO
(SE DEBE REPORTARTAR EN SIGEP SERVICIOS PERSONAS NATURALES)]]</f>
        <v>02.02.008.004.03-10</v>
      </c>
      <c r="S26" s="216">
        <f>Plancontratacion2019[[#This Row],[VALOR]]</f>
        <v>2489738</v>
      </c>
      <c r="T26" s="208"/>
      <c r="U26" s="211"/>
      <c r="V26" s="215">
        <f>Plancontratacion2019[[#This Row],[RUBRO ]]</f>
        <v>0</v>
      </c>
      <c r="W26" s="216">
        <f>Plancontratacion2019[[#This Row],[VALOR ]]</f>
        <v>0</v>
      </c>
      <c r="X26" s="216">
        <f>SUM($S26+$W26+Plancontratacion2019[[#This Row],[VALOR TOTAL DEL APOYO]])</f>
        <v>2489738</v>
      </c>
      <c r="Y26" s="210"/>
      <c r="Z26" s="204" t="s">
        <v>620</v>
      </c>
      <c r="AA26" s="204" t="s">
        <v>190</v>
      </c>
      <c r="AB26" s="205" t="s">
        <v>191</v>
      </c>
      <c r="AC26" s="204"/>
      <c r="AD26" s="204" t="s">
        <v>193</v>
      </c>
      <c r="AE26" s="214">
        <v>43885</v>
      </c>
      <c r="AF26" s="214">
        <v>43906</v>
      </c>
      <c r="AG26" s="214" t="s">
        <v>221</v>
      </c>
      <c r="AH26" s="211"/>
      <c r="AI26" s="211"/>
      <c r="AJ26" s="211"/>
      <c r="AK26" s="214"/>
      <c r="AL26" s="208"/>
      <c r="AM26" s="208"/>
      <c r="AN26" s="208"/>
      <c r="AO26" s="211"/>
      <c r="AP26" s="217"/>
      <c r="AQ26" s="204"/>
      <c r="AR26" s="218"/>
      <c r="AS26" s="204"/>
      <c r="AT26" s="218"/>
      <c r="AU26" s="204"/>
      <c r="AV26" s="208"/>
      <c r="AW26" s="208"/>
      <c r="AX26" s="219"/>
      <c r="AY26" s="212"/>
      <c r="AZ26" s="212"/>
      <c r="BA26" s="212"/>
      <c r="BB26" s="220">
        <f>Plancontratacion2019[[#This Row],[VALOR
INICIAL DEL CONTRATO]]+Plancontratacion2019[[#This Row],[VALOR ADICION AL CONTRATO]]-Plancontratacion2019[[#This Row],[VALOR REDUCCIÓN DEL CONTRATO]]</f>
        <v>0</v>
      </c>
      <c r="BC26" s="211"/>
      <c r="BD26" s="211"/>
      <c r="BE26" s="215">
        <f t="shared" si="0"/>
        <v>0</v>
      </c>
      <c r="BF26" s="211"/>
      <c r="BG26" s="208"/>
      <c r="BH26" s="206" t="str">
        <f>IFERROR(VLOOKUP('Formato Único de Contratación'!$BG26,TABLADEPARTAMENTOS,2,0),"DIGITE DEPARTAMENTO")</f>
        <v>DIGITE DEPARTAMENTO</v>
      </c>
      <c r="BI26" s="210"/>
      <c r="BJ26" s="211"/>
      <c r="BK26" s="212"/>
      <c r="BL26" s="210"/>
      <c r="BM26" s="211"/>
      <c r="BN26" s="212"/>
      <c r="BO26" s="208"/>
      <c r="BP26" s="221"/>
      <c r="BQ26" s="208"/>
      <c r="BR26" s="211"/>
      <c r="BS26" s="211"/>
      <c r="BT26" s="247">
        <f>Plancontratacion2019[[#This Row],[FECHA PRORROGA EJECUCIÓN
  (AAAA-MM-DD)]]-Plancontratacion2019[[#This Row],[FECHA ACTA DE INICIO]]</f>
        <v>0</v>
      </c>
      <c r="BU26" s="211"/>
      <c r="BV26" s="208"/>
      <c r="BW26" s="211"/>
      <c r="BX26" s="208"/>
      <c r="BY26" s="212"/>
      <c r="BZ26" s="211"/>
      <c r="CA26" s="212"/>
      <c r="CB26" s="211"/>
      <c r="CC26" s="212"/>
      <c r="CD26" s="211"/>
      <c r="CE26" s="212"/>
      <c r="CF26" s="211"/>
      <c r="CG26" s="212"/>
      <c r="CH26" s="211"/>
      <c r="CI26" s="212"/>
      <c r="CJ26" s="211"/>
      <c r="CK26" s="212"/>
      <c r="CL26" s="211"/>
      <c r="CM26" s="222"/>
      <c r="CN26" s="218"/>
      <c r="CO26" s="211"/>
      <c r="CP26" s="220">
        <f>COUNT(BY26,CA26,CE26,CG26,CI26,CK26,CC26,CN26)</f>
        <v>0</v>
      </c>
      <c r="CQ26" s="223"/>
      <c r="CR26" s="212"/>
      <c r="CS26" s="212"/>
      <c r="CT26" s="212"/>
      <c r="CU26" s="212"/>
      <c r="CV26" s="212"/>
      <c r="CW26" s="212"/>
      <c r="CX26" s="212"/>
      <c r="CY26" s="212"/>
      <c r="CZ26" s="212"/>
      <c r="DA26" s="212"/>
      <c r="DB26" s="212"/>
      <c r="DC26" s="212"/>
      <c r="DD26" s="212"/>
      <c r="DE26" s="212"/>
      <c r="DF26" s="212"/>
      <c r="DG26" s="212"/>
      <c r="DH26" s="216">
        <f>SUM(CS26:DD26)</f>
        <v>0</v>
      </c>
      <c r="DI26" s="216">
        <f>BB26-DH26</f>
        <v>0</v>
      </c>
      <c r="DJ26" s="224">
        <f>IFERROR(DH26/BB26,0)</f>
        <v>0</v>
      </c>
      <c r="DK26" s="217"/>
      <c r="DL26" s="218"/>
      <c r="DM26" s="208"/>
      <c r="DN26" s="225"/>
      <c r="DO26" s="225"/>
      <c r="DP26" s="225"/>
      <c r="DQ26" s="225"/>
      <c r="DR26" s="225"/>
      <c r="DS26" s="225"/>
      <c r="DT26" s="225"/>
      <c r="DU26" s="225"/>
      <c r="DV26" s="225"/>
      <c r="DW26" s="225"/>
      <c r="DX26" s="225"/>
      <c r="DY26" s="225"/>
      <c r="DZ26" s="226"/>
      <c r="EA26" s="226"/>
      <c r="EB26" s="226"/>
      <c r="EC26" s="214"/>
      <c r="ED26" s="214"/>
      <c r="EE26" s="211"/>
      <c r="EF2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" s="215" t="str">
        <f>IFERROR(VLOOKUP(MID(B26,8,1),NOMENCLATURA,2,FALSE),"-")</f>
        <v>-</v>
      </c>
    </row>
    <row r="27" spans="1:137" s="268" customFormat="1" ht="22.5" x14ac:dyDescent="0.25">
      <c r="A27" s="267"/>
      <c r="B27" s="204"/>
      <c r="C27" s="205"/>
      <c r="D27" s="206">
        <v>50</v>
      </c>
      <c r="E27" s="207">
        <v>43852</v>
      </c>
      <c r="F27" s="208" t="s">
        <v>567</v>
      </c>
      <c r="G27" s="209">
        <v>927000</v>
      </c>
      <c r="H27" s="210"/>
      <c r="I27" s="211"/>
      <c r="J27" s="212"/>
      <c r="K27" s="209"/>
      <c r="L27" s="210"/>
      <c r="M27" s="211"/>
      <c r="N27" s="212"/>
      <c r="O27" s="213"/>
      <c r="P27" s="210"/>
      <c r="Q27" s="214"/>
      <c r="R27" s="215" t="str">
        <f>Plancontratacion2019[[#This Row],[RUBRO
(SE DEBE REPORTARTAR EN SIGEP SERVICIOS PERSONAS NATURALES)]]</f>
        <v>02.02.008.004.03-10</v>
      </c>
      <c r="S27" s="216">
        <f>Plancontratacion2019[[#This Row],[VALOR]]</f>
        <v>927000</v>
      </c>
      <c r="T27" s="208"/>
      <c r="U27" s="211"/>
      <c r="V27" s="215">
        <f>Plancontratacion2019[[#This Row],[RUBRO ]]</f>
        <v>0</v>
      </c>
      <c r="W27" s="216">
        <f>Plancontratacion2019[[#This Row],[VALOR ]]</f>
        <v>0</v>
      </c>
      <c r="X27" s="216">
        <f>SUM($S27+$W27+Plancontratacion2019[[#This Row],[VALOR TOTAL DEL APOYO]])</f>
        <v>927000</v>
      </c>
      <c r="Y27" s="210"/>
      <c r="Z27" s="204" t="s">
        <v>582</v>
      </c>
      <c r="AA27" s="204" t="s">
        <v>190</v>
      </c>
      <c r="AB27" s="205" t="s">
        <v>191</v>
      </c>
      <c r="AC27" s="204"/>
      <c r="AD27" s="204" t="s">
        <v>193</v>
      </c>
      <c r="AE27" s="214">
        <v>43885</v>
      </c>
      <c r="AF27" s="214">
        <v>43906</v>
      </c>
      <c r="AG27" s="214" t="s">
        <v>221</v>
      </c>
      <c r="AH27" s="211"/>
      <c r="AI27" s="211"/>
      <c r="AJ27" s="211"/>
      <c r="AK27" s="214"/>
      <c r="AL27" s="208"/>
      <c r="AM27" s="208"/>
      <c r="AN27" s="208"/>
      <c r="AO27" s="211"/>
      <c r="AP27" s="217"/>
      <c r="AQ27" s="204"/>
      <c r="AR27" s="218"/>
      <c r="AS27" s="204"/>
      <c r="AT27" s="218"/>
      <c r="AU27" s="204"/>
      <c r="AV27" s="208"/>
      <c r="AW27" s="208"/>
      <c r="AX27" s="219"/>
      <c r="AY27" s="212"/>
      <c r="AZ27" s="212"/>
      <c r="BA27" s="212"/>
      <c r="BB27" s="220">
        <f>Plancontratacion2019[[#This Row],[VALOR
INICIAL DEL CONTRATO]]+Plancontratacion2019[[#This Row],[VALOR ADICION AL CONTRATO]]-Plancontratacion2019[[#This Row],[VALOR REDUCCIÓN DEL CONTRATO]]</f>
        <v>0</v>
      </c>
      <c r="BC27" s="211"/>
      <c r="BD27" s="211"/>
      <c r="BE27" s="215">
        <f t="shared" si="0"/>
        <v>0</v>
      </c>
      <c r="BF27" s="211"/>
      <c r="BG27" s="208"/>
      <c r="BH27" s="206" t="str">
        <f>IFERROR(VLOOKUP('Formato Único de Contratación'!$BG27,TABLADEPARTAMENTOS,2,0),"DIGITE DEPARTAMENTO")</f>
        <v>DIGITE DEPARTAMENTO</v>
      </c>
      <c r="BI27" s="210"/>
      <c r="BJ27" s="211"/>
      <c r="BK27" s="212"/>
      <c r="BL27" s="210"/>
      <c r="BM27" s="211"/>
      <c r="BN27" s="212"/>
      <c r="BO27" s="208"/>
      <c r="BP27" s="221"/>
      <c r="BQ27" s="208"/>
      <c r="BR27" s="211"/>
      <c r="BS27" s="211"/>
      <c r="BT27" s="247">
        <f>Plancontratacion2019[[#This Row],[FECHA PRORROGA EJECUCIÓN
  (AAAA-MM-DD)]]-Plancontratacion2019[[#This Row],[FECHA ACTA DE INICIO]]</f>
        <v>0</v>
      </c>
      <c r="BU27" s="211"/>
      <c r="BV27" s="208"/>
      <c r="BW27" s="211"/>
      <c r="BX27" s="208"/>
      <c r="BY27" s="212"/>
      <c r="BZ27" s="211"/>
      <c r="CA27" s="212"/>
      <c r="CB27" s="211"/>
      <c r="CC27" s="212"/>
      <c r="CD27" s="211"/>
      <c r="CE27" s="212"/>
      <c r="CF27" s="211"/>
      <c r="CG27" s="212"/>
      <c r="CH27" s="211"/>
      <c r="CI27" s="212"/>
      <c r="CJ27" s="211"/>
      <c r="CK27" s="212"/>
      <c r="CL27" s="211"/>
      <c r="CM27" s="222"/>
      <c r="CN27" s="218"/>
      <c r="CO27" s="211"/>
      <c r="CP27" s="220">
        <f t="shared" si="1"/>
        <v>0</v>
      </c>
      <c r="CQ27" s="223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  <c r="DE27" s="212"/>
      <c r="DF27" s="212"/>
      <c r="DG27" s="212"/>
      <c r="DH27" s="216">
        <f t="shared" si="2"/>
        <v>0</v>
      </c>
      <c r="DI27" s="216">
        <f t="shared" si="3"/>
        <v>0</v>
      </c>
      <c r="DJ27" s="224">
        <f t="shared" si="5"/>
        <v>0</v>
      </c>
      <c r="DK27" s="217"/>
      <c r="DL27" s="218"/>
      <c r="DM27" s="208"/>
      <c r="DN27" s="225"/>
      <c r="DO27" s="225"/>
      <c r="DP27" s="225"/>
      <c r="DQ27" s="225"/>
      <c r="DR27" s="225"/>
      <c r="DS27" s="225"/>
      <c r="DT27" s="225"/>
      <c r="DU27" s="225"/>
      <c r="DV27" s="225"/>
      <c r="DW27" s="225"/>
      <c r="DX27" s="225"/>
      <c r="DY27" s="225"/>
      <c r="DZ27" s="226"/>
      <c r="EA27" s="226"/>
      <c r="EB27" s="226"/>
      <c r="EC27" s="214"/>
      <c r="ED27" s="214"/>
      <c r="EE27" s="211"/>
      <c r="EF2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" s="215" t="str">
        <f t="shared" si="4"/>
        <v>-</v>
      </c>
    </row>
    <row r="28" spans="1:137" s="268" customFormat="1" ht="22.5" x14ac:dyDescent="0.25">
      <c r="A28" s="267"/>
      <c r="B28" s="204"/>
      <c r="C28" s="205"/>
      <c r="D28" s="206">
        <v>12</v>
      </c>
      <c r="E28" s="207">
        <v>43832</v>
      </c>
      <c r="F28" s="208" t="s">
        <v>567</v>
      </c>
      <c r="G28" s="209">
        <v>10093000</v>
      </c>
      <c r="H28" s="210"/>
      <c r="I28" s="211"/>
      <c r="J28" s="212"/>
      <c r="K28" s="209"/>
      <c r="L28" s="210"/>
      <c r="M28" s="211"/>
      <c r="N28" s="212"/>
      <c r="O28" s="213"/>
      <c r="P28" s="210"/>
      <c r="Q28" s="214"/>
      <c r="R28" s="215" t="str">
        <f>Plancontratacion2019[[#This Row],[RUBRO
(SE DEBE REPORTARTAR EN SIGEP SERVICIOS PERSONAS NATURALES)]]</f>
        <v>02.02.008.004.03-10</v>
      </c>
      <c r="S28" s="216">
        <f>Plancontratacion2019[[#This Row],[VALOR]]</f>
        <v>10093000</v>
      </c>
      <c r="T28" s="208"/>
      <c r="U28" s="211"/>
      <c r="V28" s="215">
        <f>Plancontratacion2019[[#This Row],[RUBRO ]]</f>
        <v>0</v>
      </c>
      <c r="W28" s="216">
        <f>Plancontratacion2019[[#This Row],[VALOR ]]</f>
        <v>0</v>
      </c>
      <c r="X28" s="216">
        <f>SUM($S28+$W28+Plancontratacion2019[[#This Row],[VALOR TOTAL DEL APOYO]])</f>
        <v>10093000</v>
      </c>
      <c r="Y28" s="210"/>
      <c r="Z28" s="204" t="s">
        <v>583</v>
      </c>
      <c r="AA28" s="204" t="s">
        <v>190</v>
      </c>
      <c r="AB28" s="205" t="s">
        <v>191</v>
      </c>
      <c r="AC28" s="204"/>
      <c r="AD28" s="204" t="s">
        <v>194</v>
      </c>
      <c r="AE28" s="280">
        <v>43903</v>
      </c>
      <c r="AF28" s="280">
        <v>43929</v>
      </c>
      <c r="AG28" s="214" t="s">
        <v>221</v>
      </c>
      <c r="AH28" s="211"/>
      <c r="AI28" s="211"/>
      <c r="AJ28" s="211"/>
      <c r="AK28" s="214"/>
      <c r="AL28" s="208"/>
      <c r="AM28" s="208"/>
      <c r="AN28" s="208"/>
      <c r="AO28" s="211"/>
      <c r="AP28" s="217"/>
      <c r="AQ28" s="204"/>
      <c r="AR28" s="218"/>
      <c r="AS28" s="204"/>
      <c r="AT28" s="218"/>
      <c r="AU28" s="204"/>
      <c r="AV28" s="208"/>
      <c r="AW28" s="208"/>
      <c r="AX28" s="219"/>
      <c r="AY28" s="212"/>
      <c r="AZ28" s="212"/>
      <c r="BA28" s="212"/>
      <c r="BB28" s="220">
        <f>Plancontratacion2019[[#This Row],[VALOR
INICIAL DEL CONTRATO]]+Plancontratacion2019[[#This Row],[VALOR ADICION AL CONTRATO]]-Plancontratacion2019[[#This Row],[VALOR REDUCCIÓN DEL CONTRATO]]</f>
        <v>0</v>
      </c>
      <c r="BC28" s="211"/>
      <c r="BD28" s="211"/>
      <c r="BE28" s="215">
        <f t="shared" si="0"/>
        <v>0</v>
      </c>
      <c r="BF28" s="211"/>
      <c r="BG28" s="208"/>
      <c r="BH28" s="206" t="str">
        <f>IFERROR(VLOOKUP('Formato Único de Contratación'!$BG28,TABLADEPARTAMENTOS,2,0),"DIGITE DEPARTAMENTO")</f>
        <v>DIGITE DEPARTAMENTO</v>
      </c>
      <c r="BI28" s="210"/>
      <c r="BJ28" s="211"/>
      <c r="BK28" s="212"/>
      <c r="BL28" s="210"/>
      <c r="BM28" s="211"/>
      <c r="BN28" s="212"/>
      <c r="BO28" s="208"/>
      <c r="BP28" s="221"/>
      <c r="BQ28" s="208"/>
      <c r="BR28" s="211"/>
      <c r="BS28" s="211"/>
      <c r="BT28" s="247">
        <f>Plancontratacion2019[[#This Row],[FECHA PRORROGA EJECUCIÓN
  (AAAA-MM-DD)]]-Plancontratacion2019[[#This Row],[FECHA ACTA DE INICIO]]</f>
        <v>0</v>
      </c>
      <c r="BU28" s="211"/>
      <c r="BV28" s="208"/>
      <c r="BW28" s="211"/>
      <c r="BX28" s="208"/>
      <c r="BY28" s="212"/>
      <c r="BZ28" s="211"/>
      <c r="CA28" s="212"/>
      <c r="CB28" s="211"/>
      <c r="CC28" s="212"/>
      <c r="CD28" s="211"/>
      <c r="CE28" s="212"/>
      <c r="CF28" s="211"/>
      <c r="CG28" s="212"/>
      <c r="CH28" s="211"/>
      <c r="CI28" s="212"/>
      <c r="CJ28" s="211"/>
      <c r="CK28" s="212"/>
      <c r="CL28" s="211"/>
      <c r="CM28" s="222"/>
      <c r="CN28" s="218"/>
      <c r="CO28" s="211"/>
      <c r="CP28" s="220">
        <f t="shared" si="1"/>
        <v>0</v>
      </c>
      <c r="CQ28" s="223"/>
      <c r="CR28" s="212"/>
      <c r="CS28" s="212"/>
      <c r="CT28" s="212"/>
      <c r="CU28" s="212"/>
      <c r="CV28" s="212"/>
      <c r="CW28" s="212"/>
      <c r="CX28" s="212"/>
      <c r="CY28" s="212"/>
      <c r="CZ28" s="212"/>
      <c r="DA28" s="212"/>
      <c r="DB28" s="212"/>
      <c r="DC28" s="212"/>
      <c r="DD28" s="212"/>
      <c r="DE28" s="212"/>
      <c r="DF28" s="212"/>
      <c r="DG28" s="212"/>
      <c r="DH28" s="216">
        <f t="shared" si="2"/>
        <v>0</v>
      </c>
      <c r="DI28" s="216">
        <f t="shared" si="3"/>
        <v>0</v>
      </c>
      <c r="DJ28" s="224">
        <f t="shared" si="5"/>
        <v>0</v>
      </c>
      <c r="DK28" s="217"/>
      <c r="DL28" s="218"/>
      <c r="DM28" s="208"/>
      <c r="DN28" s="225"/>
      <c r="DO28" s="225"/>
      <c r="DP28" s="225"/>
      <c r="DQ28" s="225"/>
      <c r="DR28" s="225"/>
      <c r="DS28" s="225"/>
      <c r="DT28" s="225"/>
      <c r="DU28" s="225"/>
      <c r="DV28" s="225"/>
      <c r="DW28" s="225"/>
      <c r="DX28" s="225"/>
      <c r="DY28" s="225"/>
      <c r="DZ28" s="226"/>
      <c r="EA28" s="226"/>
      <c r="EB28" s="226"/>
      <c r="EC28" s="214"/>
      <c r="ED28" s="214"/>
      <c r="EE28" s="211"/>
      <c r="EF2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" s="215" t="str">
        <f t="shared" si="4"/>
        <v>-</v>
      </c>
    </row>
    <row r="29" spans="1:137" s="268" customFormat="1" ht="33.75" x14ac:dyDescent="0.25">
      <c r="A29" s="267"/>
      <c r="B29" s="204"/>
      <c r="C29" s="205"/>
      <c r="D29" s="206">
        <v>16</v>
      </c>
      <c r="E29" s="207">
        <v>43832</v>
      </c>
      <c r="F29" s="208" t="s">
        <v>568</v>
      </c>
      <c r="G29" s="209">
        <v>59986876</v>
      </c>
      <c r="H29" s="210"/>
      <c r="I29" s="211"/>
      <c r="J29" s="212"/>
      <c r="K29" s="209"/>
      <c r="L29" s="210"/>
      <c r="M29" s="211"/>
      <c r="N29" s="212"/>
      <c r="O29" s="213"/>
      <c r="P29" s="210"/>
      <c r="Q29" s="214"/>
      <c r="R29" s="215" t="str">
        <f>Plancontratacion2019[[#This Row],[RUBRO
(SE DEBE REPORTARTAR EN SIGEP SERVICIOS PERSONAS NATURALES)]]</f>
        <v>02.02.008.003.01.5-10</v>
      </c>
      <c r="S29" s="216">
        <f>Plancontratacion2019[[#This Row],[VALOR]]</f>
        <v>59986876</v>
      </c>
      <c r="T29" s="208"/>
      <c r="U29" s="211"/>
      <c r="V29" s="215">
        <f>Plancontratacion2019[[#This Row],[RUBRO ]]</f>
        <v>0</v>
      </c>
      <c r="W29" s="216">
        <f>Plancontratacion2019[[#This Row],[VALOR ]]</f>
        <v>0</v>
      </c>
      <c r="X29" s="216">
        <f>SUM($S29+$W29+Plancontratacion2019[[#This Row],[VALOR TOTAL DEL APOYO]])</f>
        <v>59986876</v>
      </c>
      <c r="Y29" s="210"/>
      <c r="Z29" s="204" t="s">
        <v>594</v>
      </c>
      <c r="AA29" s="204" t="s">
        <v>190</v>
      </c>
      <c r="AB29" s="205" t="s">
        <v>191</v>
      </c>
      <c r="AC29" s="204"/>
      <c r="AD29" s="204" t="s">
        <v>193</v>
      </c>
      <c r="AE29" s="280">
        <v>43893</v>
      </c>
      <c r="AF29" s="280">
        <v>43917</v>
      </c>
      <c r="AG29" s="214" t="s">
        <v>221</v>
      </c>
      <c r="AH29" s="211"/>
      <c r="AI29" s="211"/>
      <c r="AJ29" s="211"/>
      <c r="AK29" s="214"/>
      <c r="AL29" s="208"/>
      <c r="AM29" s="208"/>
      <c r="AN29" s="208"/>
      <c r="AO29" s="211"/>
      <c r="AP29" s="217"/>
      <c r="AQ29" s="204"/>
      <c r="AR29" s="218"/>
      <c r="AS29" s="204"/>
      <c r="AT29" s="218"/>
      <c r="AU29" s="204"/>
      <c r="AV29" s="208"/>
      <c r="AW29" s="208"/>
      <c r="AX29" s="219"/>
      <c r="AY29" s="212"/>
      <c r="AZ29" s="212"/>
      <c r="BA29" s="212"/>
      <c r="BB29" s="220">
        <f>Plancontratacion2019[[#This Row],[VALOR
INICIAL DEL CONTRATO]]+Plancontratacion2019[[#This Row],[VALOR ADICION AL CONTRATO]]-Plancontratacion2019[[#This Row],[VALOR REDUCCIÓN DEL CONTRATO]]</f>
        <v>0</v>
      </c>
      <c r="BC29" s="211"/>
      <c r="BD29" s="211"/>
      <c r="BE29" s="215">
        <f t="shared" si="0"/>
        <v>0</v>
      </c>
      <c r="BF29" s="211"/>
      <c r="BG29" s="208"/>
      <c r="BH29" s="206" t="str">
        <f>IFERROR(VLOOKUP('Formato Único de Contratación'!$BG29,TABLADEPARTAMENTOS,2,0),"DIGITE DEPARTAMENTO")</f>
        <v>DIGITE DEPARTAMENTO</v>
      </c>
      <c r="BI29" s="210"/>
      <c r="BJ29" s="211"/>
      <c r="BK29" s="212"/>
      <c r="BL29" s="210"/>
      <c r="BM29" s="211"/>
      <c r="BN29" s="212"/>
      <c r="BO29" s="208"/>
      <c r="BP29" s="221"/>
      <c r="BQ29" s="208"/>
      <c r="BR29" s="211"/>
      <c r="BS29" s="211"/>
      <c r="BT29" s="247">
        <f>Plancontratacion2019[[#This Row],[FECHA PRORROGA EJECUCIÓN
  (AAAA-MM-DD)]]-Plancontratacion2019[[#This Row],[FECHA ACTA DE INICIO]]</f>
        <v>0</v>
      </c>
      <c r="BU29" s="211"/>
      <c r="BV29" s="208"/>
      <c r="BW29" s="211"/>
      <c r="BX29" s="208"/>
      <c r="BY29" s="212"/>
      <c r="BZ29" s="211"/>
      <c r="CA29" s="212"/>
      <c r="CB29" s="211"/>
      <c r="CC29" s="212"/>
      <c r="CD29" s="211"/>
      <c r="CE29" s="212"/>
      <c r="CF29" s="211"/>
      <c r="CG29" s="212"/>
      <c r="CH29" s="211"/>
      <c r="CI29" s="212"/>
      <c r="CJ29" s="211"/>
      <c r="CK29" s="212"/>
      <c r="CL29" s="211"/>
      <c r="CM29" s="222"/>
      <c r="CN29" s="218"/>
      <c r="CO29" s="211"/>
      <c r="CP29" s="220">
        <f t="shared" si="1"/>
        <v>0</v>
      </c>
      <c r="CQ29" s="223"/>
      <c r="CR29" s="212"/>
      <c r="CS29" s="212"/>
      <c r="CT29" s="212"/>
      <c r="CU29" s="212"/>
      <c r="CV29" s="212"/>
      <c r="CW29" s="212"/>
      <c r="CX29" s="212"/>
      <c r="CY29" s="212"/>
      <c r="CZ29" s="212"/>
      <c r="DA29" s="212"/>
      <c r="DB29" s="212"/>
      <c r="DC29" s="212"/>
      <c r="DD29" s="212"/>
      <c r="DE29" s="212"/>
      <c r="DF29" s="212"/>
      <c r="DG29" s="212"/>
      <c r="DH29" s="216">
        <f t="shared" si="2"/>
        <v>0</v>
      </c>
      <c r="DI29" s="216">
        <f t="shared" si="3"/>
        <v>0</v>
      </c>
      <c r="DJ29" s="224">
        <f t="shared" si="5"/>
        <v>0</v>
      </c>
      <c r="DK29" s="217"/>
      <c r="DL29" s="218"/>
      <c r="DM29" s="208"/>
      <c r="DN29" s="225"/>
      <c r="DO29" s="225"/>
      <c r="DP29" s="225"/>
      <c r="DQ29" s="225"/>
      <c r="DR29" s="225"/>
      <c r="DS29" s="225"/>
      <c r="DT29" s="225"/>
      <c r="DU29" s="225"/>
      <c r="DV29" s="225"/>
      <c r="DW29" s="225"/>
      <c r="DX29" s="225"/>
      <c r="DY29" s="225"/>
      <c r="DZ29" s="226"/>
      <c r="EA29" s="226"/>
      <c r="EB29" s="226"/>
      <c r="EC29" s="214"/>
      <c r="ED29" s="214"/>
      <c r="EE29" s="211"/>
      <c r="EF2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" s="215" t="str">
        <f t="shared" si="4"/>
        <v>-</v>
      </c>
    </row>
    <row r="30" spans="1:137" s="268" customFormat="1" ht="180" x14ac:dyDescent="0.25">
      <c r="A30" s="267"/>
      <c r="B30" s="270"/>
      <c r="C30" s="271"/>
      <c r="D30" s="272">
        <v>10</v>
      </c>
      <c r="E30" s="273">
        <v>43832</v>
      </c>
      <c r="F30" s="274" t="s">
        <v>598</v>
      </c>
      <c r="G30" s="275">
        <v>31241257</v>
      </c>
      <c r="H30" s="276"/>
      <c r="I30" s="277"/>
      <c r="J30" s="278"/>
      <c r="K30" s="275"/>
      <c r="L30" s="276"/>
      <c r="M30" s="277"/>
      <c r="N30" s="278"/>
      <c r="O30" s="279"/>
      <c r="P30" s="276"/>
      <c r="Q30" s="280"/>
      <c r="R30" s="281" t="str">
        <f>Plancontratacion2019[[#This Row],[RUBRO
(SE DEBE REPORTARTAR EN SIGEP SERVICIOS PERSONAS NATURALES)]]</f>
        <v>02.01.003.008.01.1-10
02.01.01.003.008-01.2-10
02.01.003.008.01.4-10
02.01.01.004.006-09-10
02.01.01.004.006-09.3-10
02.02.01.003.002-1-10
02.02.01.004-02-10
02-01-01-003-008-01-1</v>
      </c>
      <c r="S30" s="282">
        <f>Plancontratacion2019[[#This Row],[VALOR]]</f>
        <v>31241257</v>
      </c>
      <c r="T30" s="274"/>
      <c r="U30" s="277"/>
      <c r="V30" s="281">
        <f>Plancontratacion2019[[#This Row],[RUBRO ]]</f>
        <v>0</v>
      </c>
      <c r="W30" s="282">
        <f>Plancontratacion2019[[#This Row],[VALOR ]]</f>
        <v>0</v>
      </c>
      <c r="X30" s="282">
        <f>SUM($S30+$W30+Plancontratacion2019[[#This Row],[VALOR TOTAL DEL APOYO]])</f>
        <v>31241257</v>
      </c>
      <c r="Y30" s="276"/>
      <c r="Z30" s="270" t="s">
        <v>595</v>
      </c>
      <c r="AA30" s="270" t="s">
        <v>190</v>
      </c>
      <c r="AB30" s="271" t="s">
        <v>191</v>
      </c>
      <c r="AC30" s="270"/>
      <c r="AD30" s="270" t="s">
        <v>193</v>
      </c>
      <c r="AE30" s="280">
        <v>43914</v>
      </c>
      <c r="AF30" s="280">
        <v>43941</v>
      </c>
      <c r="AG30" s="214" t="s">
        <v>221</v>
      </c>
      <c r="AH30" s="277"/>
      <c r="AI30" s="277"/>
      <c r="AJ30" s="277"/>
      <c r="AK30" s="280"/>
      <c r="AL30" s="274"/>
      <c r="AM30" s="274"/>
      <c r="AN30" s="274"/>
      <c r="AO30" s="277"/>
      <c r="AP30" s="283"/>
      <c r="AQ30" s="270"/>
      <c r="AR30" s="284"/>
      <c r="AS30" s="270"/>
      <c r="AT30" s="284"/>
      <c r="AU30" s="270"/>
      <c r="AV30" s="274"/>
      <c r="AW30" s="274"/>
      <c r="AX30" s="285"/>
      <c r="AY30" s="278"/>
      <c r="AZ30" s="278"/>
      <c r="BA30" s="278"/>
      <c r="BB30" s="286">
        <f>Plancontratacion2019[[#This Row],[VALOR
INICIAL DEL CONTRATO]]+Plancontratacion2019[[#This Row],[VALOR ADICION AL CONTRATO]]-Plancontratacion2019[[#This Row],[VALOR REDUCCIÓN DEL CONTRATO]]</f>
        <v>0</v>
      </c>
      <c r="BC30" s="277"/>
      <c r="BD30" s="277"/>
      <c r="BE30" s="281">
        <f t="shared" si="0"/>
        <v>0</v>
      </c>
      <c r="BF30" s="277"/>
      <c r="BG30" s="274"/>
      <c r="BH30" s="272" t="str">
        <f>IFERROR(VLOOKUP('Formato Único de Contratación'!$BG30,TABLADEPARTAMENTOS,2,0),"DIGITE DEPARTAMENTO")</f>
        <v>DIGITE DEPARTAMENTO</v>
      </c>
      <c r="BI30" s="276"/>
      <c r="BJ30" s="277"/>
      <c r="BK30" s="278"/>
      <c r="BL30" s="276"/>
      <c r="BM30" s="277"/>
      <c r="BN30" s="278"/>
      <c r="BO30" s="274"/>
      <c r="BP30" s="287"/>
      <c r="BQ30" s="274"/>
      <c r="BR30" s="277"/>
      <c r="BS30" s="277"/>
      <c r="BT30" s="288">
        <f>Plancontratacion2019[[#This Row],[FECHA PRORROGA EJECUCIÓN
  (AAAA-MM-DD)]]-Plancontratacion2019[[#This Row],[FECHA ACTA DE INICIO]]</f>
        <v>0</v>
      </c>
      <c r="BU30" s="277"/>
      <c r="BV30" s="274"/>
      <c r="BW30" s="277"/>
      <c r="BX30" s="274"/>
      <c r="BY30" s="278"/>
      <c r="BZ30" s="277"/>
      <c r="CA30" s="278"/>
      <c r="CB30" s="277"/>
      <c r="CC30" s="278"/>
      <c r="CD30" s="277"/>
      <c r="CE30" s="278"/>
      <c r="CF30" s="277"/>
      <c r="CG30" s="278"/>
      <c r="CH30" s="277"/>
      <c r="CI30" s="278"/>
      <c r="CJ30" s="277"/>
      <c r="CK30" s="278"/>
      <c r="CL30" s="277"/>
      <c r="CM30" s="289"/>
      <c r="CN30" s="284"/>
      <c r="CO30" s="277"/>
      <c r="CP30" s="286">
        <f t="shared" si="1"/>
        <v>0</v>
      </c>
      <c r="CQ30" s="290"/>
      <c r="CR30" s="278"/>
      <c r="CS30" s="278"/>
      <c r="CT30" s="278"/>
      <c r="CU30" s="278"/>
      <c r="CV30" s="278"/>
      <c r="CW30" s="278"/>
      <c r="CX30" s="278"/>
      <c r="CY30" s="278"/>
      <c r="CZ30" s="278"/>
      <c r="DA30" s="278"/>
      <c r="DB30" s="278"/>
      <c r="DC30" s="278"/>
      <c r="DD30" s="278"/>
      <c r="DE30" s="278"/>
      <c r="DF30" s="278"/>
      <c r="DG30" s="278"/>
      <c r="DH30" s="282">
        <f t="shared" si="2"/>
        <v>0</v>
      </c>
      <c r="DI30" s="282">
        <f t="shared" si="3"/>
        <v>0</v>
      </c>
      <c r="DJ30" s="291">
        <f t="shared" si="5"/>
        <v>0</v>
      </c>
      <c r="DK30" s="283"/>
      <c r="DL30" s="284"/>
      <c r="DM30" s="274"/>
      <c r="DN30" s="292"/>
      <c r="DO30" s="292"/>
      <c r="DP30" s="292"/>
      <c r="DQ30" s="292"/>
      <c r="DR30" s="292"/>
      <c r="DS30" s="292"/>
      <c r="DT30" s="292"/>
      <c r="DU30" s="292"/>
      <c r="DV30" s="292"/>
      <c r="DW30" s="292"/>
      <c r="DX30" s="292"/>
      <c r="DY30" s="292"/>
      <c r="DZ30" s="293"/>
      <c r="EA30" s="293"/>
      <c r="EB30" s="293"/>
      <c r="EC30" s="280"/>
      <c r="ED30" s="280"/>
      <c r="EE30" s="277"/>
      <c r="EF30" s="294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" s="281" t="str">
        <f t="shared" si="4"/>
        <v>-</v>
      </c>
    </row>
    <row r="31" spans="1:137" s="268" customFormat="1" ht="45" x14ac:dyDescent="0.25">
      <c r="A31" s="267"/>
      <c r="B31" s="204"/>
      <c r="C31" s="205"/>
      <c r="D31" s="206">
        <v>21</v>
      </c>
      <c r="E31" s="207">
        <v>43832</v>
      </c>
      <c r="F31" s="208" t="s">
        <v>569</v>
      </c>
      <c r="G31" s="209">
        <f>2328000+952000</f>
        <v>3280000</v>
      </c>
      <c r="H31" s="210"/>
      <c r="I31" s="211"/>
      <c r="J31" s="212"/>
      <c r="K31" s="209"/>
      <c r="L31" s="210"/>
      <c r="M31" s="211"/>
      <c r="N31" s="212"/>
      <c r="O31" s="213"/>
      <c r="P31" s="210"/>
      <c r="Q31" s="214"/>
      <c r="R31" s="215" t="str">
        <f>Plancontratacion2019[[#This Row],[RUBRO
(SE DEBE REPORTARTAR EN SIGEP SERVICIOS PERSONAS NATURALES)]]</f>
        <v>02.02.008-008-01.1-10
02.02.001.003.006-09-10</v>
      </c>
      <c r="S31" s="216"/>
      <c r="T31" s="208"/>
      <c r="U31" s="211"/>
      <c r="V31" s="215">
        <f>Plancontratacion2019[[#This Row],[RUBRO ]]</f>
        <v>0</v>
      </c>
      <c r="W31" s="216">
        <f>Plancontratacion2019[[#This Row],[VALOR ]]</f>
        <v>0</v>
      </c>
      <c r="X31" s="282">
        <f>SUM($S31+$W31+Plancontratacion2019[[#This Row],[VALOR TOTAL DEL APOYO]])</f>
        <v>0</v>
      </c>
      <c r="Y31" s="210"/>
      <c r="Z31" s="204" t="s">
        <v>584</v>
      </c>
      <c r="AA31" s="204" t="s">
        <v>190</v>
      </c>
      <c r="AB31" s="205" t="s">
        <v>191</v>
      </c>
      <c r="AC31" s="204"/>
      <c r="AD31" s="204" t="s">
        <v>193</v>
      </c>
      <c r="AE31" s="214">
        <v>43882</v>
      </c>
      <c r="AF31" s="214">
        <v>43916</v>
      </c>
      <c r="AG31" s="214" t="s">
        <v>221</v>
      </c>
      <c r="AH31" s="211"/>
      <c r="AI31" s="211"/>
      <c r="AJ31" s="211"/>
      <c r="AK31" s="214"/>
      <c r="AL31" s="208"/>
      <c r="AM31" s="208"/>
      <c r="AN31" s="208"/>
      <c r="AO31" s="211"/>
      <c r="AP31" s="217"/>
      <c r="AQ31" s="204"/>
      <c r="AR31" s="218"/>
      <c r="AS31" s="204"/>
      <c r="AT31" s="218"/>
      <c r="AU31" s="204"/>
      <c r="AV31" s="208"/>
      <c r="AW31" s="208"/>
      <c r="AX31" s="219"/>
      <c r="AY31" s="212"/>
      <c r="AZ31" s="212"/>
      <c r="BA31" s="212"/>
      <c r="BB31" s="220">
        <f>Plancontratacion2019[[#This Row],[VALOR
INICIAL DEL CONTRATO]]+Plancontratacion2019[[#This Row],[VALOR ADICION AL CONTRATO]]-Plancontratacion2019[[#This Row],[VALOR REDUCCIÓN DEL CONTRATO]]</f>
        <v>0</v>
      </c>
      <c r="BC31" s="211"/>
      <c r="BD31" s="211"/>
      <c r="BE31" s="215">
        <f t="shared" si="0"/>
        <v>0</v>
      </c>
      <c r="BF31" s="211"/>
      <c r="BG31" s="208"/>
      <c r="BH31" s="206" t="str">
        <f>IFERROR(VLOOKUP('Formato Único de Contratación'!$BG31,TABLADEPARTAMENTOS,2,0),"DIGITE DEPARTAMENTO")</f>
        <v>DIGITE DEPARTAMENTO</v>
      </c>
      <c r="BI31" s="210"/>
      <c r="BJ31" s="211"/>
      <c r="BK31" s="212"/>
      <c r="BL31" s="210"/>
      <c r="BM31" s="211"/>
      <c r="BN31" s="212"/>
      <c r="BO31" s="208"/>
      <c r="BP31" s="221"/>
      <c r="BQ31" s="208"/>
      <c r="BR31" s="211"/>
      <c r="BS31" s="211"/>
      <c r="BT31" s="247">
        <f>Plancontratacion2019[[#This Row],[FECHA PRORROGA EJECUCIÓN
  (AAAA-MM-DD)]]-Plancontratacion2019[[#This Row],[FECHA ACTA DE INICIO]]</f>
        <v>0</v>
      </c>
      <c r="BU31" s="211"/>
      <c r="BV31" s="208"/>
      <c r="BW31" s="211"/>
      <c r="BX31" s="208"/>
      <c r="BY31" s="212"/>
      <c r="BZ31" s="211"/>
      <c r="CA31" s="212"/>
      <c r="CB31" s="211"/>
      <c r="CC31" s="212"/>
      <c r="CD31" s="211"/>
      <c r="CE31" s="212"/>
      <c r="CF31" s="211"/>
      <c r="CG31" s="212"/>
      <c r="CH31" s="211"/>
      <c r="CI31" s="212"/>
      <c r="CJ31" s="211"/>
      <c r="CK31" s="212"/>
      <c r="CL31" s="211"/>
      <c r="CM31" s="222"/>
      <c r="CN31" s="218"/>
      <c r="CO31" s="211"/>
      <c r="CP31" s="220">
        <f t="shared" si="1"/>
        <v>0</v>
      </c>
      <c r="CQ31" s="223"/>
      <c r="CR31" s="212"/>
      <c r="CS31" s="212"/>
      <c r="CT31" s="212"/>
      <c r="CU31" s="212"/>
      <c r="CV31" s="212"/>
      <c r="CW31" s="212"/>
      <c r="CX31" s="212"/>
      <c r="CY31" s="212"/>
      <c r="CZ31" s="212"/>
      <c r="DA31" s="212"/>
      <c r="DB31" s="212"/>
      <c r="DC31" s="212"/>
      <c r="DD31" s="212"/>
      <c r="DE31" s="212"/>
      <c r="DF31" s="212"/>
      <c r="DG31" s="212"/>
      <c r="DH31" s="216">
        <f t="shared" si="2"/>
        <v>0</v>
      </c>
      <c r="DI31" s="216">
        <f t="shared" si="3"/>
        <v>0</v>
      </c>
      <c r="DJ31" s="224">
        <f t="shared" si="5"/>
        <v>0</v>
      </c>
      <c r="DK31" s="217"/>
      <c r="DL31" s="218"/>
      <c r="DM31" s="208"/>
      <c r="DN31" s="225"/>
      <c r="DO31" s="225"/>
      <c r="DP31" s="225"/>
      <c r="DQ31" s="225"/>
      <c r="DR31" s="225"/>
      <c r="DS31" s="225"/>
      <c r="DT31" s="225"/>
      <c r="DU31" s="225"/>
      <c r="DV31" s="225"/>
      <c r="DW31" s="225"/>
      <c r="DX31" s="225"/>
      <c r="DY31" s="225"/>
      <c r="DZ31" s="226"/>
      <c r="EA31" s="226"/>
      <c r="EB31" s="226"/>
      <c r="EC31" s="214"/>
      <c r="ED31" s="214"/>
      <c r="EE31" s="211"/>
      <c r="EF3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" s="215" t="str">
        <f t="shared" si="4"/>
        <v>-</v>
      </c>
    </row>
    <row r="32" spans="1:137" s="268" customFormat="1" ht="112.5" x14ac:dyDescent="0.25">
      <c r="A32" s="267"/>
      <c r="B32" s="204"/>
      <c r="C32" s="205"/>
      <c r="D32" s="206">
        <v>13</v>
      </c>
      <c r="E32" s="207">
        <v>43832</v>
      </c>
      <c r="F32" s="208" t="s">
        <v>570</v>
      </c>
      <c r="G32" s="209">
        <v>10040000</v>
      </c>
      <c r="H32" s="210"/>
      <c r="I32" s="211"/>
      <c r="J32" s="212"/>
      <c r="K32" s="209"/>
      <c r="L32" s="210"/>
      <c r="M32" s="211"/>
      <c r="N32" s="212"/>
      <c r="O32" s="213"/>
      <c r="P32" s="210"/>
      <c r="Q32" s="214"/>
      <c r="R32" s="215" t="str">
        <f>Plancontratacion2019[[#This Row],[RUBRO
(SE DEBE REPORTARTAR EN SIGEP SERVICIOS PERSONAS NATURALES)]]</f>
        <v>02.02.01.003.002-01-10
02.02.01.003.06.06.09-10
2.02.02.01.003.008.09-10
02.02.01.004.002-10
02.02.01.004.005-01-10</v>
      </c>
      <c r="S32" s="216">
        <f>Plancontratacion2019[[#This Row],[VALOR]]</f>
        <v>10040000</v>
      </c>
      <c r="T32" s="208"/>
      <c r="U32" s="211"/>
      <c r="V32" s="215">
        <f>Plancontratacion2019[[#This Row],[RUBRO ]]</f>
        <v>0</v>
      </c>
      <c r="W32" s="216">
        <f>Plancontratacion2019[[#This Row],[VALOR ]]</f>
        <v>0</v>
      </c>
      <c r="X32" s="216">
        <f>SUM($S32+$W32+Plancontratacion2019[[#This Row],[VALOR TOTAL DEL APOYO]])</f>
        <v>10040000</v>
      </c>
      <c r="Y32" s="210"/>
      <c r="Z32" s="204" t="s">
        <v>585</v>
      </c>
      <c r="AA32" s="204" t="s">
        <v>190</v>
      </c>
      <c r="AB32" s="205" t="s">
        <v>191</v>
      </c>
      <c r="AC32" s="204"/>
      <c r="AD32" s="204" t="s">
        <v>194</v>
      </c>
      <c r="AE32" s="280">
        <v>43934</v>
      </c>
      <c r="AF32" s="280">
        <v>43969</v>
      </c>
      <c r="AG32" s="214" t="s">
        <v>221</v>
      </c>
      <c r="AH32" s="211"/>
      <c r="AI32" s="211"/>
      <c r="AJ32" s="211"/>
      <c r="AK32" s="214"/>
      <c r="AL32" s="208"/>
      <c r="AM32" s="208"/>
      <c r="AN32" s="208"/>
      <c r="AO32" s="211"/>
      <c r="AP32" s="217"/>
      <c r="AQ32" s="204"/>
      <c r="AR32" s="218"/>
      <c r="AS32" s="204"/>
      <c r="AT32" s="218"/>
      <c r="AU32" s="204"/>
      <c r="AV32" s="208"/>
      <c r="AW32" s="208"/>
      <c r="AX32" s="219"/>
      <c r="AY32" s="212"/>
      <c r="AZ32" s="212"/>
      <c r="BA32" s="212"/>
      <c r="BB32" s="220">
        <f>Plancontratacion2019[[#This Row],[VALOR
INICIAL DEL CONTRATO]]+Plancontratacion2019[[#This Row],[VALOR ADICION AL CONTRATO]]-Plancontratacion2019[[#This Row],[VALOR REDUCCIÓN DEL CONTRATO]]</f>
        <v>0</v>
      </c>
      <c r="BC32" s="211"/>
      <c r="BD32" s="211"/>
      <c r="BE32" s="215">
        <f t="shared" si="0"/>
        <v>0</v>
      </c>
      <c r="BF32" s="211"/>
      <c r="BG32" s="208"/>
      <c r="BH32" s="206" t="str">
        <f>IFERROR(VLOOKUP('Formato Único de Contratación'!$BG32,TABLADEPARTAMENTOS,2,0),"DIGITE DEPARTAMENTO")</f>
        <v>DIGITE DEPARTAMENTO</v>
      </c>
      <c r="BI32" s="210"/>
      <c r="BJ32" s="211"/>
      <c r="BK32" s="212"/>
      <c r="BL32" s="210"/>
      <c r="BM32" s="211"/>
      <c r="BN32" s="212"/>
      <c r="BO32" s="208"/>
      <c r="BP32" s="221"/>
      <c r="BQ32" s="208"/>
      <c r="BR32" s="211"/>
      <c r="BS32" s="211"/>
      <c r="BT32" s="247">
        <f>Plancontratacion2019[[#This Row],[FECHA PRORROGA EJECUCIÓN
  (AAAA-MM-DD)]]-Plancontratacion2019[[#This Row],[FECHA ACTA DE INICIO]]</f>
        <v>0</v>
      </c>
      <c r="BU32" s="211"/>
      <c r="BV32" s="208"/>
      <c r="BW32" s="211"/>
      <c r="BX32" s="208"/>
      <c r="BY32" s="212"/>
      <c r="BZ32" s="211"/>
      <c r="CA32" s="212"/>
      <c r="CB32" s="211"/>
      <c r="CC32" s="212"/>
      <c r="CD32" s="211"/>
      <c r="CE32" s="212"/>
      <c r="CF32" s="211"/>
      <c r="CG32" s="212"/>
      <c r="CH32" s="211"/>
      <c r="CI32" s="212"/>
      <c r="CJ32" s="211"/>
      <c r="CK32" s="212"/>
      <c r="CL32" s="211"/>
      <c r="CM32" s="222"/>
      <c r="CN32" s="218"/>
      <c r="CO32" s="211"/>
      <c r="CP32" s="220">
        <f t="shared" si="1"/>
        <v>0</v>
      </c>
      <c r="CQ32" s="223"/>
      <c r="CR32" s="212"/>
      <c r="CS32" s="212"/>
      <c r="CT32" s="212"/>
      <c r="CU32" s="212"/>
      <c r="CV32" s="212"/>
      <c r="CW32" s="212"/>
      <c r="CX32" s="212"/>
      <c r="CY32" s="212"/>
      <c r="CZ32" s="212"/>
      <c r="DA32" s="212"/>
      <c r="DB32" s="212"/>
      <c r="DC32" s="212"/>
      <c r="DD32" s="212"/>
      <c r="DE32" s="212"/>
      <c r="DF32" s="212"/>
      <c r="DG32" s="212"/>
      <c r="DH32" s="216">
        <f t="shared" si="2"/>
        <v>0</v>
      </c>
      <c r="DI32" s="216">
        <f t="shared" si="3"/>
        <v>0</v>
      </c>
      <c r="DJ32" s="224">
        <f t="shared" si="5"/>
        <v>0</v>
      </c>
      <c r="DK32" s="217"/>
      <c r="DL32" s="218"/>
      <c r="DM32" s="208"/>
      <c r="DN32" s="225"/>
      <c r="DO32" s="225"/>
      <c r="DP32" s="225"/>
      <c r="DQ32" s="225"/>
      <c r="DR32" s="225"/>
      <c r="DS32" s="225"/>
      <c r="DT32" s="225"/>
      <c r="DU32" s="225"/>
      <c r="DV32" s="225"/>
      <c r="DW32" s="225"/>
      <c r="DX32" s="225"/>
      <c r="DY32" s="225"/>
      <c r="DZ32" s="226"/>
      <c r="EA32" s="226"/>
      <c r="EB32" s="226"/>
      <c r="EC32" s="214"/>
      <c r="ED32" s="214"/>
      <c r="EE32" s="211"/>
      <c r="EF3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" s="215" t="str">
        <f t="shared" si="4"/>
        <v>-</v>
      </c>
    </row>
    <row r="33" spans="1:223" s="268" customFormat="1" ht="22.5" x14ac:dyDescent="0.25">
      <c r="A33" s="267"/>
      <c r="B33" s="204"/>
      <c r="C33" s="205"/>
      <c r="D33" s="206">
        <v>22</v>
      </c>
      <c r="E33" s="207">
        <v>43832</v>
      </c>
      <c r="F33" s="208" t="s">
        <v>571</v>
      </c>
      <c r="G33" s="209">
        <v>2968000</v>
      </c>
      <c r="H33" s="210"/>
      <c r="I33" s="211"/>
      <c r="J33" s="212"/>
      <c r="K33" s="209"/>
      <c r="L33" s="210"/>
      <c r="M33" s="211"/>
      <c r="N33" s="212"/>
      <c r="O33" s="213"/>
      <c r="P33" s="210"/>
      <c r="Q33" s="214"/>
      <c r="R33" s="215" t="str">
        <f>Plancontratacion2019[[#This Row],[RUBRO
(SE DEBE REPORTARTAR EN SIGEP SERVICIOS PERSONAS NATURALES)]]</f>
        <v>02.02.01.004.002-10</v>
      </c>
      <c r="S33" s="216">
        <f>Plancontratacion2019[[#This Row],[VALOR]]</f>
        <v>2968000</v>
      </c>
      <c r="T33" s="208"/>
      <c r="U33" s="211"/>
      <c r="V33" s="215">
        <f>Plancontratacion2019[[#This Row],[RUBRO ]]</f>
        <v>0</v>
      </c>
      <c r="W33" s="216">
        <f>Plancontratacion2019[[#This Row],[VALOR ]]</f>
        <v>0</v>
      </c>
      <c r="X33" s="216">
        <f>SUM($S33+$W33+Plancontratacion2019[[#This Row],[VALOR TOTAL DEL APOYO]])</f>
        <v>2968000</v>
      </c>
      <c r="Y33" s="210"/>
      <c r="Z33" s="204" t="s">
        <v>586</v>
      </c>
      <c r="AA33" s="204" t="s">
        <v>190</v>
      </c>
      <c r="AB33" s="205" t="s">
        <v>191</v>
      </c>
      <c r="AC33" s="204"/>
      <c r="AD33" s="204" t="s">
        <v>193</v>
      </c>
      <c r="AE33" s="214">
        <v>43945</v>
      </c>
      <c r="AF33" s="214">
        <v>43969</v>
      </c>
      <c r="AG33" s="214" t="s">
        <v>221</v>
      </c>
      <c r="AH33" s="211"/>
      <c r="AI33" s="211"/>
      <c r="AJ33" s="211"/>
      <c r="AK33" s="214"/>
      <c r="AL33" s="208"/>
      <c r="AM33" s="208"/>
      <c r="AN33" s="208"/>
      <c r="AO33" s="211"/>
      <c r="AP33" s="217"/>
      <c r="AQ33" s="204"/>
      <c r="AR33" s="218"/>
      <c r="AS33" s="204"/>
      <c r="AT33" s="218"/>
      <c r="AU33" s="204"/>
      <c r="AV33" s="208"/>
      <c r="AW33" s="208"/>
      <c r="AX33" s="219"/>
      <c r="AY33" s="212"/>
      <c r="AZ33" s="212"/>
      <c r="BA33" s="212"/>
      <c r="BB33" s="220">
        <f>Plancontratacion2019[[#This Row],[VALOR
INICIAL DEL CONTRATO]]+Plancontratacion2019[[#This Row],[VALOR ADICION AL CONTRATO]]-Plancontratacion2019[[#This Row],[VALOR REDUCCIÓN DEL CONTRATO]]</f>
        <v>0</v>
      </c>
      <c r="BC33" s="211"/>
      <c r="BD33" s="211"/>
      <c r="BE33" s="215">
        <f t="shared" si="0"/>
        <v>0</v>
      </c>
      <c r="BF33" s="211"/>
      <c r="BG33" s="208"/>
      <c r="BH33" s="206" t="str">
        <f>IFERROR(VLOOKUP('Formato Único de Contratación'!$BG33,TABLADEPARTAMENTOS,2,0),"DIGITE DEPARTAMENTO")</f>
        <v>DIGITE DEPARTAMENTO</v>
      </c>
      <c r="BI33" s="210"/>
      <c r="BJ33" s="211"/>
      <c r="BK33" s="212"/>
      <c r="BL33" s="210"/>
      <c r="BM33" s="211"/>
      <c r="BN33" s="212"/>
      <c r="BO33" s="208"/>
      <c r="BP33" s="221"/>
      <c r="BQ33" s="208"/>
      <c r="BR33" s="211"/>
      <c r="BS33" s="211"/>
      <c r="BT33" s="247">
        <f>Plancontratacion2019[[#This Row],[FECHA PRORROGA EJECUCIÓN
  (AAAA-MM-DD)]]-Plancontratacion2019[[#This Row],[FECHA ACTA DE INICIO]]</f>
        <v>0</v>
      </c>
      <c r="BU33" s="211"/>
      <c r="BV33" s="208"/>
      <c r="BW33" s="211"/>
      <c r="BX33" s="208"/>
      <c r="BY33" s="212"/>
      <c r="BZ33" s="211"/>
      <c r="CA33" s="212"/>
      <c r="CB33" s="211"/>
      <c r="CC33" s="212"/>
      <c r="CD33" s="211"/>
      <c r="CE33" s="212"/>
      <c r="CF33" s="211"/>
      <c r="CG33" s="212"/>
      <c r="CH33" s="211"/>
      <c r="CI33" s="212"/>
      <c r="CJ33" s="211"/>
      <c r="CK33" s="212"/>
      <c r="CL33" s="211"/>
      <c r="CM33" s="222"/>
      <c r="CN33" s="218"/>
      <c r="CO33" s="211"/>
      <c r="CP33" s="220">
        <f t="shared" si="1"/>
        <v>0</v>
      </c>
      <c r="CQ33" s="223"/>
      <c r="CR33" s="212"/>
      <c r="CS33" s="212"/>
      <c r="CT33" s="212"/>
      <c r="CU33" s="212"/>
      <c r="CV33" s="212"/>
      <c r="CW33" s="212"/>
      <c r="CX33" s="212"/>
      <c r="CY33" s="212"/>
      <c r="CZ33" s="212"/>
      <c r="DA33" s="212"/>
      <c r="DB33" s="212"/>
      <c r="DC33" s="212"/>
      <c r="DD33" s="212"/>
      <c r="DE33" s="212"/>
      <c r="DF33" s="212"/>
      <c r="DG33" s="212"/>
      <c r="DH33" s="216">
        <f t="shared" si="2"/>
        <v>0</v>
      </c>
      <c r="DI33" s="216">
        <f t="shared" si="3"/>
        <v>0</v>
      </c>
      <c r="DJ33" s="224">
        <f t="shared" si="5"/>
        <v>0</v>
      </c>
      <c r="DK33" s="217"/>
      <c r="DL33" s="218"/>
      <c r="DM33" s="208"/>
      <c r="DN33" s="225"/>
      <c r="DO33" s="225"/>
      <c r="DP33" s="225"/>
      <c r="DQ33" s="225"/>
      <c r="DR33" s="225"/>
      <c r="DS33" s="225"/>
      <c r="DT33" s="225"/>
      <c r="DU33" s="225"/>
      <c r="DV33" s="225"/>
      <c r="DW33" s="225"/>
      <c r="DX33" s="225"/>
      <c r="DY33" s="225"/>
      <c r="DZ33" s="226"/>
      <c r="EA33" s="226"/>
      <c r="EB33" s="226"/>
      <c r="EC33" s="214"/>
      <c r="ED33" s="214"/>
      <c r="EE33" s="211"/>
      <c r="EF3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" s="215" t="str">
        <f t="shared" si="4"/>
        <v>-</v>
      </c>
      <c r="EM33" s="269"/>
      <c r="EP33" s="269"/>
      <c r="EQ33" s="269"/>
      <c r="ER33" s="269"/>
      <c r="ES33" s="269"/>
      <c r="ET33" s="269"/>
      <c r="EU33" s="269"/>
      <c r="EV33" s="269"/>
      <c r="EW33" s="269"/>
      <c r="EX33" s="269"/>
      <c r="EY33" s="269"/>
      <c r="EZ33" s="269"/>
      <c r="FA33" s="269"/>
      <c r="FB33" s="269"/>
      <c r="FC33" s="269"/>
      <c r="FD33" s="269"/>
      <c r="FE33" s="269"/>
      <c r="FF33" s="269"/>
      <c r="FG33" s="269"/>
      <c r="FH33" s="269"/>
      <c r="FI33" s="269"/>
      <c r="FJ33" s="269"/>
      <c r="FK33" s="269"/>
      <c r="FL33" s="269"/>
      <c r="FM33" s="269"/>
      <c r="FP33" s="269"/>
      <c r="FQ33" s="269"/>
      <c r="FR33" s="269"/>
      <c r="FS33" s="269"/>
      <c r="FT33" s="269"/>
      <c r="FU33" s="269"/>
      <c r="FV33" s="269"/>
      <c r="FW33" s="269"/>
      <c r="FX33" s="269"/>
      <c r="FY33" s="269"/>
      <c r="FZ33" s="269"/>
      <c r="GA33" s="269"/>
      <c r="GB33" s="269"/>
      <c r="GC33" s="269"/>
      <c r="GD33" s="269"/>
      <c r="GE33" s="269"/>
      <c r="GF33" s="269"/>
      <c r="GJ33" s="269"/>
      <c r="GK33" s="269"/>
      <c r="GL33" s="269"/>
      <c r="GM33" s="269"/>
      <c r="GN33" s="269"/>
      <c r="GO33" s="269"/>
      <c r="GP33" s="269"/>
      <c r="GQ33" s="269"/>
      <c r="GR33" s="269"/>
      <c r="GS33" s="269"/>
      <c r="GT33" s="269"/>
      <c r="GU33" s="269"/>
      <c r="GV33" s="269"/>
      <c r="GW33" s="269"/>
      <c r="GX33" s="269"/>
      <c r="GY33" s="269"/>
      <c r="GZ33" s="269"/>
      <c r="HA33" s="269"/>
      <c r="HB33" s="269"/>
      <c r="HC33" s="269"/>
      <c r="HD33" s="269"/>
      <c r="HE33" s="269"/>
      <c r="HF33" s="269"/>
      <c r="HG33" s="269"/>
      <c r="HI33" s="269"/>
      <c r="HJ33" s="269"/>
      <c r="HK33" s="269"/>
      <c r="HM33" s="269"/>
      <c r="HN33" s="269"/>
      <c r="HO33" s="269"/>
    </row>
    <row r="34" spans="1:223" s="268" customFormat="1" ht="22.5" x14ac:dyDescent="0.25">
      <c r="A34" s="267"/>
      <c r="B34" s="204"/>
      <c r="C34" s="205"/>
      <c r="D34" s="206">
        <v>22</v>
      </c>
      <c r="E34" s="207">
        <v>43832</v>
      </c>
      <c r="F34" s="208" t="s">
        <v>572</v>
      </c>
      <c r="G34" s="209">
        <v>4000000</v>
      </c>
      <c r="H34" s="210"/>
      <c r="I34" s="211"/>
      <c r="J34" s="212"/>
      <c r="K34" s="209"/>
      <c r="L34" s="210"/>
      <c r="M34" s="211"/>
      <c r="N34" s="212"/>
      <c r="O34" s="213"/>
      <c r="P34" s="210"/>
      <c r="Q34" s="214"/>
      <c r="R34" s="215" t="str">
        <f>Plancontratacion2019[[#This Row],[RUBRO
(SE DEBE REPORTARTAR EN SIGEP SERVICIOS PERSONAS NATURALES)]]</f>
        <v>02.02.02.008.007.01.5-10</v>
      </c>
      <c r="S34" s="216">
        <f>Plancontratacion2019[[#This Row],[VALOR]]</f>
        <v>4000000</v>
      </c>
      <c r="T34" s="208"/>
      <c r="U34" s="211"/>
      <c r="V34" s="215">
        <f>Plancontratacion2019[[#This Row],[RUBRO ]]</f>
        <v>0</v>
      </c>
      <c r="W34" s="216">
        <f>Plancontratacion2019[[#This Row],[VALOR ]]</f>
        <v>0</v>
      </c>
      <c r="X34" s="216">
        <f>SUM($S34+$W34+Plancontratacion2019[[#This Row],[VALOR TOTAL DEL APOYO]])</f>
        <v>4000000</v>
      </c>
      <c r="Y34" s="210"/>
      <c r="Z34" s="204" t="s">
        <v>587</v>
      </c>
      <c r="AA34" s="204" t="s">
        <v>190</v>
      </c>
      <c r="AB34" s="205" t="s">
        <v>191</v>
      </c>
      <c r="AC34" s="204"/>
      <c r="AD34" s="204" t="s">
        <v>193</v>
      </c>
      <c r="AE34" s="214">
        <v>43945</v>
      </c>
      <c r="AF34" s="214">
        <v>43969</v>
      </c>
      <c r="AG34" s="214" t="s">
        <v>221</v>
      </c>
      <c r="AH34" s="211"/>
      <c r="AI34" s="211"/>
      <c r="AJ34" s="211"/>
      <c r="AK34" s="214"/>
      <c r="AL34" s="208"/>
      <c r="AM34" s="208"/>
      <c r="AN34" s="208"/>
      <c r="AO34" s="211"/>
      <c r="AP34" s="217"/>
      <c r="AQ34" s="204"/>
      <c r="AR34" s="218"/>
      <c r="AS34" s="204"/>
      <c r="AT34" s="218"/>
      <c r="AU34" s="204"/>
      <c r="AV34" s="208"/>
      <c r="AW34" s="208"/>
      <c r="AX34" s="219"/>
      <c r="AY34" s="212"/>
      <c r="AZ34" s="212"/>
      <c r="BA34" s="212"/>
      <c r="BB34" s="220">
        <f>Plancontratacion2019[[#This Row],[VALOR
INICIAL DEL CONTRATO]]+Plancontratacion2019[[#This Row],[VALOR ADICION AL CONTRATO]]-Plancontratacion2019[[#This Row],[VALOR REDUCCIÓN DEL CONTRATO]]</f>
        <v>0</v>
      </c>
      <c r="BC34" s="211"/>
      <c r="BD34" s="211"/>
      <c r="BE34" s="215">
        <f t="shared" si="0"/>
        <v>0</v>
      </c>
      <c r="BF34" s="211"/>
      <c r="BG34" s="208"/>
      <c r="BH34" s="206" t="str">
        <f>IFERROR(VLOOKUP('Formato Único de Contratación'!$BG34,TABLADEPARTAMENTOS,2,0),"DIGITE DEPARTAMENTO")</f>
        <v>DIGITE DEPARTAMENTO</v>
      </c>
      <c r="BI34" s="210"/>
      <c r="BJ34" s="211"/>
      <c r="BK34" s="212"/>
      <c r="BL34" s="210"/>
      <c r="BM34" s="211"/>
      <c r="BN34" s="212"/>
      <c r="BO34" s="208"/>
      <c r="BP34" s="221"/>
      <c r="BQ34" s="208"/>
      <c r="BR34" s="211"/>
      <c r="BS34" s="211"/>
      <c r="BT34" s="247">
        <f>Plancontratacion2019[[#This Row],[FECHA PRORROGA EJECUCIÓN
  (AAAA-MM-DD)]]-Plancontratacion2019[[#This Row],[FECHA ACTA DE INICIO]]</f>
        <v>0</v>
      </c>
      <c r="BU34" s="211"/>
      <c r="BV34" s="208"/>
      <c r="BW34" s="211"/>
      <c r="BX34" s="208"/>
      <c r="BY34" s="212"/>
      <c r="BZ34" s="211"/>
      <c r="CA34" s="212"/>
      <c r="CB34" s="211"/>
      <c r="CC34" s="212"/>
      <c r="CD34" s="211"/>
      <c r="CE34" s="212"/>
      <c r="CF34" s="211"/>
      <c r="CG34" s="212"/>
      <c r="CH34" s="211"/>
      <c r="CI34" s="212"/>
      <c r="CJ34" s="211"/>
      <c r="CK34" s="212"/>
      <c r="CL34" s="211"/>
      <c r="CM34" s="222"/>
      <c r="CN34" s="218"/>
      <c r="CO34" s="211"/>
      <c r="CP34" s="220">
        <f t="shared" si="1"/>
        <v>0</v>
      </c>
      <c r="CQ34" s="223"/>
      <c r="CR34" s="212"/>
      <c r="CS34" s="212"/>
      <c r="CT34" s="212"/>
      <c r="CU34" s="212"/>
      <c r="CV34" s="212"/>
      <c r="CW34" s="212"/>
      <c r="CX34" s="212"/>
      <c r="CY34" s="212"/>
      <c r="CZ34" s="212"/>
      <c r="DA34" s="212"/>
      <c r="DB34" s="212"/>
      <c r="DC34" s="212"/>
      <c r="DD34" s="212"/>
      <c r="DE34" s="212"/>
      <c r="DF34" s="212"/>
      <c r="DG34" s="212"/>
      <c r="DH34" s="216">
        <f t="shared" si="2"/>
        <v>0</v>
      </c>
      <c r="DI34" s="216">
        <f t="shared" si="3"/>
        <v>0</v>
      </c>
      <c r="DJ34" s="224">
        <f t="shared" si="5"/>
        <v>0</v>
      </c>
      <c r="DK34" s="217"/>
      <c r="DL34" s="218"/>
      <c r="DM34" s="208"/>
      <c r="DN34" s="225"/>
      <c r="DO34" s="225"/>
      <c r="DP34" s="225"/>
      <c r="DQ34" s="225"/>
      <c r="DR34" s="225"/>
      <c r="DS34" s="225"/>
      <c r="DT34" s="225"/>
      <c r="DU34" s="225"/>
      <c r="DV34" s="225"/>
      <c r="DW34" s="225"/>
      <c r="DX34" s="225"/>
      <c r="DY34" s="225"/>
      <c r="DZ34" s="226"/>
      <c r="EA34" s="226"/>
      <c r="EB34" s="226"/>
      <c r="EC34" s="214"/>
      <c r="ED34" s="214"/>
      <c r="EE34" s="211"/>
      <c r="EF3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" s="215" t="str">
        <f t="shared" si="4"/>
        <v>-</v>
      </c>
    </row>
    <row r="35" spans="1:223" s="268" customFormat="1" ht="22.5" x14ac:dyDescent="0.25">
      <c r="A35" s="267"/>
      <c r="B35" s="204"/>
      <c r="C35" s="205"/>
      <c r="D35" s="206">
        <v>23</v>
      </c>
      <c r="E35" s="207">
        <v>43832</v>
      </c>
      <c r="F35" s="208" t="s">
        <v>573</v>
      </c>
      <c r="G35" s="209">
        <v>7508000</v>
      </c>
      <c r="H35" s="210"/>
      <c r="I35" s="211"/>
      <c r="J35" s="212"/>
      <c r="K35" s="209"/>
      <c r="L35" s="210"/>
      <c r="M35" s="211"/>
      <c r="N35" s="212"/>
      <c r="O35" s="213"/>
      <c r="P35" s="210"/>
      <c r="Q35" s="214"/>
      <c r="R35" s="215" t="str">
        <f>Plancontratacion2019[[#This Row],[RUBRO
(SE DEBE REPORTARTAR EN SIGEP SERVICIOS PERSONAS NATURALES)]]</f>
        <v>02.02.02.008.009.01-10</v>
      </c>
      <c r="S35" s="216">
        <f>Plancontratacion2019[[#This Row],[VALOR]]</f>
        <v>7508000</v>
      </c>
      <c r="T35" s="208"/>
      <c r="U35" s="211"/>
      <c r="V35" s="215">
        <f>Plancontratacion2019[[#This Row],[RUBRO ]]</f>
        <v>0</v>
      </c>
      <c r="W35" s="216">
        <f>Plancontratacion2019[[#This Row],[VALOR ]]</f>
        <v>0</v>
      </c>
      <c r="X35" s="216">
        <f>SUM($S35+$W35+Plancontratacion2019[[#This Row],[VALOR TOTAL DEL APOYO]])</f>
        <v>7508000</v>
      </c>
      <c r="Y35" s="210"/>
      <c r="Z35" s="204" t="s">
        <v>588</v>
      </c>
      <c r="AA35" s="204" t="s">
        <v>190</v>
      </c>
      <c r="AB35" s="205" t="s">
        <v>191</v>
      </c>
      <c r="AC35" s="204"/>
      <c r="AD35" s="204" t="s">
        <v>193</v>
      </c>
      <c r="AE35" s="214">
        <v>43962</v>
      </c>
      <c r="AF35" s="214">
        <v>43990</v>
      </c>
      <c r="AG35" s="214" t="s">
        <v>221</v>
      </c>
      <c r="AH35" s="211"/>
      <c r="AI35" s="211"/>
      <c r="AJ35" s="211"/>
      <c r="AK35" s="214"/>
      <c r="AL35" s="208"/>
      <c r="AM35" s="208"/>
      <c r="AN35" s="208"/>
      <c r="AO35" s="211"/>
      <c r="AP35" s="217"/>
      <c r="AQ35" s="204"/>
      <c r="AR35" s="218"/>
      <c r="AS35" s="204"/>
      <c r="AT35" s="218"/>
      <c r="AU35" s="204"/>
      <c r="AV35" s="208"/>
      <c r="AW35" s="208"/>
      <c r="AX35" s="219"/>
      <c r="AY35" s="212"/>
      <c r="AZ35" s="212"/>
      <c r="BA35" s="212"/>
      <c r="BB35" s="220">
        <f>Plancontratacion2019[[#This Row],[VALOR
INICIAL DEL CONTRATO]]+Plancontratacion2019[[#This Row],[VALOR ADICION AL CONTRATO]]-Plancontratacion2019[[#This Row],[VALOR REDUCCIÓN DEL CONTRATO]]</f>
        <v>0</v>
      </c>
      <c r="BC35" s="211"/>
      <c r="BD35" s="211"/>
      <c r="BE35" s="215">
        <f t="shared" si="0"/>
        <v>0</v>
      </c>
      <c r="BF35" s="211"/>
      <c r="BG35" s="208"/>
      <c r="BH35" s="206" t="str">
        <f>IFERROR(VLOOKUP('Formato Único de Contratación'!$BG35,TABLADEPARTAMENTOS,2,0),"DIGITE DEPARTAMENTO")</f>
        <v>DIGITE DEPARTAMENTO</v>
      </c>
      <c r="BI35" s="210"/>
      <c r="BJ35" s="211"/>
      <c r="BK35" s="212"/>
      <c r="BL35" s="210"/>
      <c r="BM35" s="211"/>
      <c r="BN35" s="212"/>
      <c r="BO35" s="208"/>
      <c r="BP35" s="221"/>
      <c r="BQ35" s="208"/>
      <c r="BR35" s="211"/>
      <c r="BS35" s="211"/>
      <c r="BT35" s="247">
        <f>Plancontratacion2019[[#This Row],[FECHA PRORROGA EJECUCIÓN
  (AAAA-MM-DD)]]-Plancontratacion2019[[#This Row],[FECHA ACTA DE INICIO]]</f>
        <v>0</v>
      </c>
      <c r="BU35" s="211"/>
      <c r="BV35" s="208"/>
      <c r="BW35" s="211"/>
      <c r="BX35" s="208"/>
      <c r="BY35" s="212"/>
      <c r="BZ35" s="211"/>
      <c r="CA35" s="212"/>
      <c r="CB35" s="211"/>
      <c r="CC35" s="212"/>
      <c r="CD35" s="211"/>
      <c r="CE35" s="212"/>
      <c r="CF35" s="211"/>
      <c r="CG35" s="212"/>
      <c r="CH35" s="211"/>
      <c r="CI35" s="212"/>
      <c r="CJ35" s="211"/>
      <c r="CK35" s="212"/>
      <c r="CL35" s="211"/>
      <c r="CM35" s="222"/>
      <c r="CN35" s="218"/>
      <c r="CO35" s="211"/>
      <c r="CP35" s="220">
        <f t="shared" si="1"/>
        <v>0</v>
      </c>
      <c r="CQ35" s="223"/>
      <c r="CR35" s="212"/>
      <c r="CS35" s="212"/>
      <c r="CT35" s="212"/>
      <c r="CU35" s="212"/>
      <c r="CV35" s="212"/>
      <c r="CW35" s="212"/>
      <c r="CX35" s="212"/>
      <c r="CY35" s="212"/>
      <c r="CZ35" s="212"/>
      <c r="DA35" s="212"/>
      <c r="DB35" s="212"/>
      <c r="DC35" s="212"/>
      <c r="DD35" s="212"/>
      <c r="DE35" s="212"/>
      <c r="DF35" s="212"/>
      <c r="DG35" s="212"/>
      <c r="DH35" s="216">
        <f t="shared" si="2"/>
        <v>0</v>
      </c>
      <c r="DI35" s="216">
        <f t="shared" si="3"/>
        <v>0</v>
      </c>
      <c r="DJ35" s="224">
        <f t="shared" si="5"/>
        <v>0</v>
      </c>
      <c r="DK35" s="217"/>
      <c r="DL35" s="218"/>
      <c r="DM35" s="208"/>
      <c r="DN35" s="225"/>
      <c r="DO35" s="225"/>
      <c r="DP35" s="225"/>
      <c r="DQ35" s="225"/>
      <c r="DR35" s="225"/>
      <c r="DS35" s="225"/>
      <c r="DT35" s="225"/>
      <c r="DU35" s="225"/>
      <c r="DV35" s="225"/>
      <c r="DW35" s="225"/>
      <c r="DX35" s="225"/>
      <c r="DY35" s="225"/>
      <c r="DZ35" s="226"/>
      <c r="EA35" s="226"/>
      <c r="EB35" s="226"/>
      <c r="EC35" s="214"/>
      <c r="ED35" s="214"/>
      <c r="EE35" s="211"/>
      <c r="EF3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" s="215" t="str">
        <f t="shared" si="4"/>
        <v>-</v>
      </c>
    </row>
    <row r="36" spans="1:223" s="268" customFormat="1" ht="33.75" x14ac:dyDescent="0.25">
      <c r="A36" s="267"/>
      <c r="B36" s="270"/>
      <c r="C36" s="271"/>
      <c r="D36" s="272">
        <v>44</v>
      </c>
      <c r="E36" s="273">
        <v>43838</v>
      </c>
      <c r="F36" s="274" t="s">
        <v>574</v>
      </c>
      <c r="G36" s="275">
        <v>9000000</v>
      </c>
      <c r="H36" s="276"/>
      <c r="I36" s="277"/>
      <c r="J36" s="278"/>
      <c r="K36" s="275"/>
      <c r="L36" s="276"/>
      <c r="M36" s="277"/>
      <c r="N36" s="278"/>
      <c r="O36" s="279"/>
      <c r="P36" s="276"/>
      <c r="Q36" s="280"/>
      <c r="R36" s="281" t="str">
        <f>Plancontratacion2019[[#This Row],[RUBRO
(SE DEBE REPORTARTAR EN SIGEP SERVICIOS PERSONAS NATURALES)]]</f>
        <v>02.02.02.006.004-10</v>
      </c>
      <c r="S36" s="282">
        <f>Plancontratacion2019[[#This Row],[VALOR]]</f>
        <v>9000000</v>
      </c>
      <c r="T36" s="274"/>
      <c r="U36" s="277"/>
      <c r="V36" s="281">
        <f>Plancontratacion2019[[#This Row],[RUBRO ]]</f>
        <v>0</v>
      </c>
      <c r="W36" s="282">
        <f>Plancontratacion2019[[#This Row],[VALOR ]]</f>
        <v>0</v>
      </c>
      <c r="X36" s="282">
        <f>SUM($S36+$W36+Plancontratacion2019[[#This Row],[VALOR TOTAL DEL APOYO]])</f>
        <v>9000000</v>
      </c>
      <c r="Y36" s="276"/>
      <c r="Z36" s="270" t="s">
        <v>589</v>
      </c>
      <c r="AA36" s="270" t="s">
        <v>190</v>
      </c>
      <c r="AB36" s="271" t="s">
        <v>191</v>
      </c>
      <c r="AC36" s="270"/>
      <c r="AD36" s="270" t="s">
        <v>193</v>
      </c>
      <c r="AE36" s="280">
        <v>44033</v>
      </c>
      <c r="AF36" s="280">
        <v>44062</v>
      </c>
      <c r="AG36" s="280" t="s">
        <v>221</v>
      </c>
      <c r="AH36" s="277"/>
      <c r="AI36" s="277"/>
      <c r="AJ36" s="277"/>
      <c r="AK36" s="280"/>
      <c r="AL36" s="274"/>
      <c r="AM36" s="274"/>
      <c r="AN36" s="274"/>
      <c r="AO36" s="277"/>
      <c r="AP36" s="283"/>
      <c r="AQ36" s="270"/>
      <c r="AR36" s="284"/>
      <c r="AS36" s="270"/>
      <c r="AT36" s="284"/>
      <c r="AU36" s="270"/>
      <c r="AV36" s="274"/>
      <c r="AW36" s="274"/>
      <c r="AX36" s="285"/>
      <c r="AY36" s="278"/>
      <c r="AZ36" s="278"/>
      <c r="BA36" s="278"/>
      <c r="BB36" s="286">
        <f>Plancontratacion2019[[#This Row],[VALOR
INICIAL DEL CONTRATO]]+Plancontratacion2019[[#This Row],[VALOR ADICION AL CONTRATO]]-Plancontratacion2019[[#This Row],[VALOR REDUCCIÓN DEL CONTRATO]]</f>
        <v>0</v>
      </c>
      <c r="BC36" s="277"/>
      <c r="BD36" s="277"/>
      <c r="BE36" s="281">
        <f t="shared" si="0"/>
        <v>0</v>
      </c>
      <c r="BF36" s="277"/>
      <c r="BG36" s="274"/>
      <c r="BH36" s="272" t="str">
        <f>IFERROR(VLOOKUP('Formato Único de Contratación'!$BG36,TABLADEPARTAMENTOS,2,0),"DIGITE DEPARTAMENTO")</f>
        <v>DIGITE DEPARTAMENTO</v>
      </c>
      <c r="BI36" s="276"/>
      <c r="BJ36" s="277"/>
      <c r="BK36" s="278"/>
      <c r="BL36" s="276"/>
      <c r="BM36" s="277"/>
      <c r="BN36" s="278"/>
      <c r="BO36" s="274"/>
      <c r="BP36" s="287"/>
      <c r="BQ36" s="274"/>
      <c r="BR36" s="277"/>
      <c r="BS36" s="277"/>
      <c r="BT36" s="288">
        <f>Plancontratacion2019[[#This Row],[FECHA PRORROGA EJECUCIÓN
  (AAAA-MM-DD)]]-Plancontratacion2019[[#This Row],[FECHA ACTA DE INICIO]]</f>
        <v>0</v>
      </c>
      <c r="BU36" s="277"/>
      <c r="BV36" s="274"/>
      <c r="BW36" s="277"/>
      <c r="BX36" s="274"/>
      <c r="BY36" s="278"/>
      <c r="BZ36" s="277"/>
      <c r="CA36" s="278"/>
      <c r="CB36" s="277"/>
      <c r="CC36" s="278"/>
      <c r="CD36" s="277"/>
      <c r="CE36" s="278"/>
      <c r="CF36" s="277"/>
      <c r="CG36" s="278"/>
      <c r="CH36" s="277"/>
      <c r="CI36" s="278"/>
      <c r="CJ36" s="277"/>
      <c r="CK36" s="278"/>
      <c r="CL36" s="277"/>
      <c r="CM36" s="289"/>
      <c r="CN36" s="284"/>
      <c r="CO36" s="277"/>
      <c r="CP36" s="286">
        <f t="shared" si="1"/>
        <v>0</v>
      </c>
      <c r="CQ36" s="290"/>
      <c r="CR36" s="278"/>
      <c r="CS36" s="278"/>
      <c r="CT36" s="278"/>
      <c r="CU36" s="278"/>
      <c r="CV36" s="278"/>
      <c r="CW36" s="278"/>
      <c r="CX36" s="278"/>
      <c r="CY36" s="278"/>
      <c r="CZ36" s="278"/>
      <c r="DA36" s="278"/>
      <c r="DB36" s="278"/>
      <c r="DC36" s="278"/>
      <c r="DD36" s="278"/>
      <c r="DE36" s="278"/>
      <c r="DF36" s="278"/>
      <c r="DG36" s="278"/>
      <c r="DH36" s="282">
        <f t="shared" si="2"/>
        <v>0</v>
      </c>
      <c r="DI36" s="282">
        <f t="shared" si="3"/>
        <v>0</v>
      </c>
      <c r="DJ36" s="291">
        <f t="shared" si="5"/>
        <v>0</v>
      </c>
      <c r="DK36" s="283"/>
      <c r="DL36" s="284"/>
      <c r="DM36" s="274"/>
      <c r="DN36" s="292"/>
      <c r="DO36" s="292"/>
      <c r="DP36" s="292"/>
      <c r="DQ36" s="292"/>
      <c r="DR36" s="292"/>
      <c r="DS36" s="292"/>
      <c r="DT36" s="292"/>
      <c r="DU36" s="292"/>
      <c r="DV36" s="292"/>
      <c r="DW36" s="292"/>
      <c r="DX36" s="292"/>
      <c r="DY36" s="292"/>
      <c r="DZ36" s="293"/>
      <c r="EA36" s="293"/>
      <c r="EB36" s="293"/>
      <c r="EC36" s="280"/>
      <c r="ED36" s="280"/>
      <c r="EE36" s="277"/>
      <c r="EF36" s="294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" s="281" t="str">
        <f t="shared" si="4"/>
        <v>-</v>
      </c>
    </row>
    <row r="37" spans="1:223" s="268" customFormat="1" ht="22.5" x14ac:dyDescent="0.25">
      <c r="A37" s="267"/>
      <c r="B37" s="270"/>
      <c r="C37" s="271"/>
      <c r="D37" s="272">
        <v>44</v>
      </c>
      <c r="E37" s="273">
        <v>43838</v>
      </c>
      <c r="F37" s="274" t="s">
        <v>575</v>
      </c>
      <c r="G37" s="275">
        <v>1650000</v>
      </c>
      <c r="H37" s="276"/>
      <c r="I37" s="277"/>
      <c r="J37" s="278"/>
      <c r="K37" s="275"/>
      <c r="L37" s="276"/>
      <c r="M37" s="277"/>
      <c r="N37" s="278"/>
      <c r="O37" s="279"/>
      <c r="P37" s="276"/>
      <c r="Q37" s="280"/>
      <c r="R37" s="281" t="str">
        <f>Plancontratacion2019[[#This Row],[RUBRO
(SE DEBE REPORTARTAR EN SIGEP SERVICIOS PERSONAS NATURALES)]]</f>
        <v>02.02.02.008.004.05-10</v>
      </c>
      <c r="S37" s="282">
        <f>Plancontratacion2019[[#This Row],[VALOR]]</f>
        <v>1650000</v>
      </c>
      <c r="T37" s="274"/>
      <c r="U37" s="277"/>
      <c r="V37" s="281">
        <f>Plancontratacion2019[[#This Row],[RUBRO ]]</f>
        <v>0</v>
      </c>
      <c r="W37" s="282">
        <f>Plancontratacion2019[[#This Row],[VALOR ]]</f>
        <v>0</v>
      </c>
      <c r="X37" s="282">
        <f>SUM($S37+$W37+Plancontratacion2019[[#This Row],[VALOR TOTAL DEL APOYO]])</f>
        <v>1650000</v>
      </c>
      <c r="Y37" s="276"/>
      <c r="Z37" s="270" t="s">
        <v>590</v>
      </c>
      <c r="AA37" s="270" t="s">
        <v>190</v>
      </c>
      <c r="AB37" s="271" t="s">
        <v>191</v>
      </c>
      <c r="AC37" s="270"/>
      <c r="AD37" s="270" t="s">
        <v>193</v>
      </c>
      <c r="AE37" s="280">
        <v>44033</v>
      </c>
      <c r="AF37" s="280">
        <v>44062</v>
      </c>
      <c r="AG37" s="280" t="s">
        <v>221</v>
      </c>
      <c r="AH37" s="277"/>
      <c r="AI37" s="277"/>
      <c r="AJ37" s="277"/>
      <c r="AK37" s="280"/>
      <c r="AL37" s="274"/>
      <c r="AM37" s="274"/>
      <c r="AN37" s="274"/>
      <c r="AO37" s="277"/>
      <c r="AP37" s="283"/>
      <c r="AQ37" s="270"/>
      <c r="AR37" s="284"/>
      <c r="AS37" s="270"/>
      <c r="AT37" s="284"/>
      <c r="AU37" s="270"/>
      <c r="AV37" s="274"/>
      <c r="AW37" s="274"/>
      <c r="AX37" s="285"/>
      <c r="AY37" s="278"/>
      <c r="AZ37" s="278"/>
      <c r="BA37" s="278"/>
      <c r="BB37" s="286">
        <f>Plancontratacion2019[[#This Row],[VALOR
INICIAL DEL CONTRATO]]+Plancontratacion2019[[#This Row],[VALOR ADICION AL CONTRATO]]-Plancontratacion2019[[#This Row],[VALOR REDUCCIÓN DEL CONTRATO]]</f>
        <v>0</v>
      </c>
      <c r="BC37" s="277"/>
      <c r="BD37" s="277"/>
      <c r="BE37" s="281">
        <f t="shared" si="0"/>
        <v>0</v>
      </c>
      <c r="BF37" s="277"/>
      <c r="BG37" s="274"/>
      <c r="BH37" s="272" t="str">
        <f>IFERROR(VLOOKUP('Formato Único de Contratación'!$BG37,TABLADEPARTAMENTOS,2,0),"DIGITE DEPARTAMENTO")</f>
        <v>DIGITE DEPARTAMENTO</v>
      </c>
      <c r="BI37" s="276"/>
      <c r="BJ37" s="277"/>
      <c r="BK37" s="278"/>
      <c r="BL37" s="276"/>
      <c r="BM37" s="277"/>
      <c r="BN37" s="278"/>
      <c r="BO37" s="274"/>
      <c r="BP37" s="287"/>
      <c r="BQ37" s="274"/>
      <c r="BR37" s="277"/>
      <c r="BS37" s="277"/>
      <c r="BT37" s="288">
        <f>Plancontratacion2019[[#This Row],[FECHA PRORROGA EJECUCIÓN
  (AAAA-MM-DD)]]-Plancontratacion2019[[#This Row],[FECHA ACTA DE INICIO]]</f>
        <v>0</v>
      </c>
      <c r="BU37" s="277"/>
      <c r="BV37" s="274"/>
      <c r="BW37" s="277"/>
      <c r="BX37" s="274"/>
      <c r="BY37" s="278"/>
      <c r="BZ37" s="277"/>
      <c r="CA37" s="278"/>
      <c r="CB37" s="277"/>
      <c r="CC37" s="278"/>
      <c r="CD37" s="277"/>
      <c r="CE37" s="278"/>
      <c r="CF37" s="277"/>
      <c r="CG37" s="278"/>
      <c r="CH37" s="277"/>
      <c r="CI37" s="278"/>
      <c r="CJ37" s="277"/>
      <c r="CK37" s="278"/>
      <c r="CL37" s="277"/>
      <c r="CM37" s="289"/>
      <c r="CN37" s="284"/>
      <c r="CO37" s="277"/>
      <c r="CP37" s="286">
        <f t="shared" si="1"/>
        <v>0</v>
      </c>
      <c r="CQ37" s="290"/>
      <c r="CR37" s="278"/>
      <c r="CS37" s="278"/>
      <c r="CT37" s="278"/>
      <c r="CU37" s="278"/>
      <c r="CV37" s="278"/>
      <c r="CW37" s="278"/>
      <c r="CX37" s="278"/>
      <c r="CY37" s="278"/>
      <c r="CZ37" s="278"/>
      <c r="DA37" s="278"/>
      <c r="DB37" s="278"/>
      <c r="DC37" s="278"/>
      <c r="DD37" s="278"/>
      <c r="DE37" s="278"/>
      <c r="DF37" s="278"/>
      <c r="DG37" s="278"/>
      <c r="DH37" s="282">
        <f t="shared" si="2"/>
        <v>0</v>
      </c>
      <c r="DI37" s="282">
        <f t="shared" si="3"/>
        <v>0</v>
      </c>
      <c r="DJ37" s="291">
        <f t="shared" si="5"/>
        <v>0</v>
      </c>
      <c r="DK37" s="283"/>
      <c r="DL37" s="284"/>
      <c r="DM37" s="274"/>
      <c r="DN37" s="292"/>
      <c r="DO37" s="292"/>
      <c r="DP37" s="292"/>
      <c r="DQ37" s="292"/>
      <c r="DR37" s="292"/>
      <c r="DS37" s="292"/>
      <c r="DT37" s="292"/>
      <c r="DU37" s="292"/>
      <c r="DV37" s="292"/>
      <c r="DW37" s="292"/>
      <c r="DX37" s="292"/>
      <c r="DY37" s="292"/>
      <c r="DZ37" s="293"/>
      <c r="EA37" s="293"/>
      <c r="EB37" s="293"/>
      <c r="EC37" s="280"/>
      <c r="ED37" s="280"/>
      <c r="EE37" s="277"/>
      <c r="EF37" s="294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" s="281" t="str">
        <f t="shared" si="4"/>
        <v>-</v>
      </c>
    </row>
    <row r="38" spans="1:223" s="268" customFormat="1" ht="22.5" x14ac:dyDescent="0.25">
      <c r="A38" s="267"/>
      <c r="B38" s="270"/>
      <c r="C38" s="271"/>
      <c r="D38" s="272">
        <v>44</v>
      </c>
      <c r="E38" s="273">
        <v>43838</v>
      </c>
      <c r="F38" s="274" t="s">
        <v>576</v>
      </c>
      <c r="G38" s="275">
        <v>9000000</v>
      </c>
      <c r="H38" s="276"/>
      <c r="I38" s="277"/>
      <c r="J38" s="278"/>
      <c r="K38" s="275"/>
      <c r="L38" s="276"/>
      <c r="M38" s="277"/>
      <c r="N38" s="278"/>
      <c r="O38" s="279"/>
      <c r="P38" s="276"/>
      <c r="Q38" s="280"/>
      <c r="R38" s="281" t="str">
        <f>Plancontratacion2019[[#This Row],[RUBRO
(SE DEBE REPORTARTAR EN SIGEP SERVICIOS PERSONAS NATURALES)]]</f>
        <v>02.02.02.008.005.02-10</v>
      </c>
      <c r="S38" s="282">
        <f>Plancontratacion2019[[#This Row],[VALOR]]</f>
        <v>9000000</v>
      </c>
      <c r="T38" s="274"/>
      <c r="U38" s="277"/>
      <c r="V38" s="281">
        <f>Plancontratacion2019[[#This Row],[RUBRO ]]</f>
        <v>0</v>
      </c>
      <c r="W38" s="282">
        <f>Plancontratacion2019[[#This Row],[VALOR ]]</f>
        <v>0</v>
      </c>
      <c r="X38" s="282">
        <f>SUM($S38+$W38+Plancontratacion2019[[#This Row],[VALOR TOTAL DEL APOYO]])</f>
        <v>9000000</v>
      </c>
      <c r="Y38" s="276"/>
      <c r="Z38" s="270" t="s">
        <v>591</v>
      </c>
      <c r="AA38" s="270" t="s">
        <v>190</v>
      </c>
      <c r="AB38" s="271" t="s">
        <v>191</v>
      </c>
      <c r="AC38" s="270"/>
      <c r="AD38" s="270" t="s">
        <v>193</v>
      </c>
      <c r="AE38" s="280">
        <v>44033</v>
      </c>
      <c r="AF38" s="280">
        <v>44062</v>
      </c>
      <c r="AG38" s="280" t="s">
        <v>221</v>
      </c>
      <c r="AH38" s="277"/>
      <c r="AI38" s="277"/>
      <c r="AJ38" s="277"/>
      <c r="AK38" s="280"/>
      <c r="AL38" s="274"/>
      <c r="AM38" s="274"/>
      <c r="AN38" s="274"/>
      <c r="AO38" s="277"/>
      <c r="AP38" s="283"/>
      <c r="AQ38" s="270"/>
      <c r="AR38" s="284"/>
      <c r="AS38" s="270"/>
      <c r="AT38" s="284"/>
      <c r="AU38" s="270"/>
      <c r="AV38" s="274"/>
      <c r="AW38" s="274"/>
      <c r="AX38" s="285"/>
      <c r="AY38" s="278"/>
      <c r="AZ38" s="278"/>
      <c r="BA38" s="278"/>
      <c r="BB38" s="286">
        <f>Plancontratacion2019[[#This Row],[VALOR
INICIAL DEL CONTRATO]]+Plancontratacion2019[[#This Row],[VALOR ADICION AL CONTRATO]]-Plancontratacion2019[[#This Row],[VALOR REDUCCIÓN DEL CONTRATO]]</f>
        <v>0</v>
      </c>
      <c r="BC38" s="277"/>
      <c r="BD38" s="277"/>
      <c r="BE38" s="281">
        <f t="shared" si="0"/>
        <v>0</v>
      </c>
      <c r="BF38" s="277"/>
      <c r="BG38" s="274"/>
      <c r="BH38" s="272" t="str">
        <f>IFERROR(VLOOKUP('Formato Único de Contratación'!$BG38,TABLADEPARTAMENTOS,2,0),"DIGITE DEPARTAMENTO")</f>
        <v>DIGITE DEPARTAMENTO</v>
      </c>
      <c r="BI38" s="276"/>
      <c r="BJ38" s="277"/>
      <c r="BK38" s="278"/>
      <c r="BL38" s="276"/>
      <c r="BM38" s="277"/>
      <c r="BN38" s="278"/>
      <c r="BO38" s="274"/>
      <c r="BP38" s="287"/>
      <c r="BQ38" s="274"/>
      <c r="BR38" s="277"/>
      <c r="BS38" s="277"/>
      <c r="BT38" s="288">
        <f>Plancontratacion2019[[#This Row],[FECHA PRORROGA EJECUCIÓN
  (AAAA-MM-DD)]]-Plancontratacion2019[[#This Row],[FECHA ACTA DE INICIO]]</f>
        <v>0</v>
      </c>
      <c r="BU38" s="277"/>
      <c r="BV38" s="274"/>
      <c r="BW38" s="277"/>
      <c r="BX38" s="274"/>
      <c r="BY38" s="278"/>
      <c r="BZ38" s="277"/>
      <c r="CA38" s="278"/>
      <c r="CB38" s="277"/>
      <c r="CC38" s="278"/>
      <c r="CD38" s="277"/>
      <c r="CE38" s="278"/>
      <c r="CF38" s="277"/>
      <c r="CG38" s="278"/>
      <c r="CH38" s="277"/>
      <c r="CI38" s="278"/>
      <c r="CJ38" s="277"/>
      <c r="CK38" s="278"/>
      <c r="CL38" s="277"/>
      <c r="CM38" s="289"/>
      <c r="CN38" s="284"/>
      <c r="CO38" s="277"/>
      <c r="CP38" s="286">
        <f t="shared" si="1"/>
        <v>0</v>
      </c>
      <c r="CQ38" s="290"/>
      <c r="CR38" s="278"/>
      <c r="CS38" s="278"/>
      <c r="CT38" s="278"/>
      <c r="CU38" s="278"/>
      <c r="CV38" s="278"/>
      <c r="CW38" s="278"/>
      <c r="CX38" s="278"/>
      <c r="CY38" s="278"/>
      <c r="CZ38" s="278"/>
      <c r="DA38" s="278"/>
      <c r="DB38" s="278"/>
      <c r="DC38" s="278"/>
      <c r="DD38" s="278"/>
      <c r="DE38" s="278"/>
      <c r="DF38" s="278"/>
      <c r="DG38" s="278"/>
      <c r="DH38" s="282">
        <f t="shared" si="2"/>
        <v>0</v>
      </c>
      <c r="DI38" s="282">
        <f t="shared" si="3"/>
        <v>0</v>
      </c>
      <c r="DJ38" s="291">
        <f t="shared" si="5"/>
        <v>0</v>
      </c>
      <c r="DK38" s="283"/>
      <c r="DL38" s="284"/>
      <c r="DM38" s="274"/>
      <c r="DN38" s="292"/>
      <c r="DO38" s="292"/>
      <c r="DP38" s="292"/>
      <c r="DQ38" s="292"/>
      <c r="DR38" s="292"/>
      <c r="DS38" s="292"/>
      <c r="DT38" s="292"/>
      <c r="DU38" s="292"/>
      <c r="DV38" s="292"/>
      <c r="DW38" s="292"/>
      <c r="DX38" s="292"/>
      <c r="DY38" s="292"/>
      <c r="DZ38" s="293"/>
      <c r="EA38" s="293"/>
      <c r="EB38" s="293"/>
      <c r="EC38" s="280"/>
      <c r="ED38" s="280"/>
      <c r="EE38" s="277"/>
      <c r="EF38" s="294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8" s="281" t="str">
        <f t="shared" si="4"/>
        <v>-</v>
      </c>
    </row>
    <row r="39" spans="1:223" s="268" customFormat="1" ht="22.5" x14ac:dyDescent="0.25">
      <c r="A39" s="267"/>
      <c r="B39" s="270"/>
      <c r="C39" s="271"/>
      <c r="D39" s="272">
        <v>44</v>
      </c>
      <c r="E39" s="273">
        <v>43838</v>
      </c>
      <c r="F39" s="274" t="s">
        <v>577</v>
      </c>
      <c r="G39" s="275">
        <v>14223197</v>
      </c>
      <c r="H39" s="276"/>
      <c r="I39" s="277"/>
      <c r="J39" s="278"/>
      <c r="K39" s="275"/>
      <c r="L39" s="276"/>
      <c r="M39" s="277"/>
      <c r="N39" s="278"/>
      <c r="O39" s="279"/>
      <c r="P39" s="276"/>
      <c r="Q39" s="280"/>
      <c r="R39" s="281" t="str">
        <f>Plancontratacion2019[[#This Row],[RUBRO
(SE DEBE REPORTARTAR EN SIGEP SERVICIOS PERSONAS NATURALES)]]</f>
        <v>02.02.02.008.005.03-10</v>
      </c>
      <c r="S39" s="282">
        <f>Plancontratacion2019[[#This Row],[VALOR]]</f>
        <v>14223197</v>
      </c>
      <c r="T39" s="274"/>
      <c r="U39" s="277"/>
      <c r="V39" s="281">
        <f>Plancontratacion2019[[#This Row],[RUBRO ]]</f>
        <v>0</v>
      </c>
      <c r="W39" s="282">
        <f>Plancontratacion2019[[#This Row],[VALOR ]]</f>
        <v>0</v>
      </c>
      <c r="X39" s="282">
        <f>SUM($S39+$W39+Plancontratacion2019[[#This Row],[VALOR TOTAL DEL APOYO]])</f>
        <v>14223197</v>
      </c>
      <c r="Y39" s="276"/>
      <c r="Z39" s="270" t="s">
        <v>592</v>
      </c>
      <c r="AA39" s="270" t="s">
        <v>190</v>
      </c>
      <c r="AB39" s="271" t="s">
        <v>191</v>
      </c>
      <c r="AC39" s="270"/>
      <c r="AD39" s="270" t="s">
        <v>193</v>
      </c>
      <c r="AE39" s="280">
        <v>44033</v>
      </c>
      <c r="AF39" s="280">
        <v>44062</v>
      </c>
      <c r="AG39" s="280" t="s">
        <v>221</v>
      </c>
      <c r="AH39" s="277"/>
      <c r="AI39" s="277"/>
      <c r="AJ39" s="277"/>
      <c r="AK39" s="280"/>
      <c r="AL39" s="274"/>
      <c r="AM39" s="274"/>
      <c r="AN39" s="274"/>
      <c r="AO39" s="277"/>
      <c r="AP39" s="283"/>
      <c r="AQ39" s="270"/>
      <c r="AR39" s="284"/>
      <c r="AS39" s="270"/>
      <c r="AT39" s="284"/>
      <c r="AU39" s="270"/>
      <c r="AV39" s="274"/>
      <c r="AW39" s="274"/>
      <c r="AX39" s="285"/>
      <c r="AY39" s="278"/>
      <c r="AZ39" s="278"/>
      <c r="BA39" s="278"/>
      <c r="BB39" s="286">
        <f>Plancontratacion2019[[#This Row],[VALOR
INICIAL DEL CONTRATO]]+Plancontratacion2019[[#This Row],[VALOR ADICION AL CONTRATO]]-Plancontratacion2019[[#This Row],[VALOR REDUCCIÓN DEL CONTRATO]]</f>
        <v>0</v>
      </c>
      <c r="BC39" s="277"/>
      <c r="BD39" s="277"/>
      <c r="BE39" s="281">
        <f t="shared" si="0"/>
        <v>0</v>
      </c>
      <c r="BF39" s="277"/>
      <c r="BG39" s="274"/>
      <c r="BH39" s="272" t="str">
        <f>IFERROR(VLOOKUP('Formato Único de Contratación'!$BG39,TABLADEPARTAMENTOS,2,0),"DIGITE DEPARTAMENTO")</f>
        <v>DIGITE DEPARTAMENTO</v>
      </c>
      <c r="BI39" s="276"/>
      <c r="BJ39" s="277"/>
      <c r="BK39" s="278"/>
      <c r="BL39" s="276"/>
      <c r="BM39" s="277"/>
      <c r="BN39" s="278"/>
      <c r="BO39" s="274"/>
      <c r="BP39" s="287"/>
      <c r="BQ39" s="274"/>
      <c r="BR39" s="277"/>
      <c r="BS39" s="277"/>
      <c r="BT39" s="288">
        <f>Plancontratacion2019[[#This Row],[FECHA PRORROGA EJECUCIÓN
  (AAAA-MM-DD)]]-Plancontratacion2019[[#This Row],[FECHA ACTA DE INICIO]]</f>
        <v>0</v>
      </c>
      <c r="BU39" s="277"/>
      <c r="BV39" s="274"/>
      <c r="BW39" s="277"/>
      <c r="BX39" s="274"/>
      <c r="BY39" s="278"/>
      <c r="BZ39" s="277"/>
      <c r="CA39" s="278"/>
      <c r="CB39" s="277"/>
      <c r="CC39" s="278"/>
      <c r="CD39" s="277"/>
      <c r="CE39" s="278"/>
      <c r="CF39" s="277"/>
      <c r="CG39" s="278"/>
      <c r="CH39" s="277"/>
      <c r="CI39" s="278"/>
      <c r="CJ39" s="277"/>
      <c r="CK39" s="278"/>
      <c r="CL39" s="277"/>
      <c r="CM39" s="289"/>
      <c r="CN39" s="284"/>
      <c r="CO39" s="277"/>
      <c r="CP39" s="286">
        <f>COUNT(BY39,CA39,CE39,CG39,CI39,CK39,CC39,CN39)</f>
        <v>0</v>
      </c>
      <c r="CQ39" s="290"/>
      <c r="CR39" s="278"/>
      <c r="CS39" s="278"/>
      <c r="CT39" s="278"/>
      <c r="CU39" s="278"/>
      <c r="CV39" s="278"/>
      <c r="CW39" s="278"/>
      <c r="CX39" s="278"/>
      <c r="CY39" s="278"/>
      <c r="CZ39" s="278"/>
      <c r="DA39" s="278"/>
      <c r="DB39" s="278"/>
      <c r="DC39" s="278"/>
      <c r="DD39" s="278"/>
      <c r="DE39" s="278"/>
      <c r="DF39" s="278"/>
      <c r="DG39" s="278"/>
      <c r="DH39" s="282">
        <f>SUM(CS39:DD39)</f>
        <v>0</v>
      </c>
      <c r="DI39" s="282">
        <f>BB39-DH39</f>
        <v>0</v>
      </c>
      <c r="DJ39" s="291">
        <f>IFERROR(DH39/BB39,0)</f>
        <v>0</v>
      </c>
      <c r="DK39" s="283"/>
      <c r="DL39" s="284"/>
      <c r="DM39" s="274"/>
      <c r="DN39" s="292"/>
      <c r="DO39" s="292"/>
      <c r="DP39" s="292"/>
      <c r="DQ39" s="292"/>
      <c r="DR39" s="292"/>
      <c r="DS39" s="292"/>
      <c r="DT39" s="292"/>
      <c r="DU39" s="292"/>
      <c r="DV39" s="292"/>
      <c r="DW39" s="292"/>
      <c r="DX39" s="292"/>
      <c r="DY39" s="292"/>
      <c r="DZ39" s="293"/>
      <c r="EA39" s="293"/>
      <c r="EB39" s="293"/>
      <c r="EC39" s="280"/>
      <c r="ED39" s="280"/>
      <c r="EE39" s="277"/>
      <c r="EF39" s="294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9" s="281" t="str">
        <f>IFERROR(VLOOKUP(MID(B39,8,1),NOMENCLATURA,2,FALSE),"-")</f>
        <v>-</v>
      </c>
    </row>
    <row r="40" spans="1:223" s="268" customFormat="1" ht="22.5" x14ac:dyDescent="0.25">
      <c r="A40" s="267"/>
      <c r="B40" s="270"/>
      <c r="C40" s="271"/>
      <c r="D40" s="272">
        <v>44</v>
      </c>
      <c r="E40" s="273">
        <v>43838</v>
      </c>
      <c r="F40" s="274" t="s">
        <v>578</v>
      </c>
      <c r="G40" s="275">
        <v>1841314</v>
      </c>
      <c r="H40" s="276"/>
      <c r="I40" s="277"/>
      <c r="J40" s="278"/>
      <c r="K40" s="275"/>
      <c r="L40" s="276"/>
      <c r="M40" s="277"/>
      <c r="N40" s="278"/>
      <c r="O40" s="279"/>
      <c r="P40" s="276"/>
      <c r="Q40" s="280"/>
      <c r="R40" s="281" t="str">
        <f>Plancontratacion2019[[#This Row],[RUBRO
(SE DEBE REPORTARTAR EN SIGEP SERVICIOS PERSONAS NATURALES)]]</f>
        <v>02.02.02.008.005.09.5-10</v>
      </c>
      <c r="S40" s="282">
        <f>Plancontratacion2019[[#This Row],[VALOR]]</f>
        <v>1841314</v>
      </c>
      <c r="T40" s="274"/>
      <c r="U40" s="277"/>
      <c r="V40" s="281">
        <f>Plancontratacion2019[[#This Row],[RUBRO ]]</f>
        <v>0</v>
      </c>
      <c r="W40" s="282">
        <f>Plancontratacion2019[[#This Row],[VALOR ]]</f>
        <v>0</v>
      </c>
      <c r="X40" s="282">
        <f>SUM($S40+$W40+Plancontratacion2019[[#This Row],[VALOR TOTAL DEL APOYO]])</f>
        <v>1841314</v>
      </c>
      <c r="Y40" s="276"/>
      <c r="Z40" s="270" t="s">
        <v>593</v>
      </c>
      <c r="AA40" s="270" t="s">
        <v>190</v>
      </c>
      <c r="AB40" s="271" t="s">
        <v>191</v>
      </c>
      <c r="AC40" s="270"/>
      <c r="AD40" s="270" t="s">
        <v>193</v>
      </c>
      <c r="AE40" s="280">
        <v>44033</v>
      </c>
      <c r="AF40" s="280">
        <v>44062</v>
      </c>
      <c r="AG40" s="280" t="s">
        <v>221</v>
      </c>
      <c r="AH40" s="277"/>
      <c r="AI40" s="277"/>
      <c r="AJ40" s="277"/>
      <c r="AK40" s="280"/>
      <c r="AL40" s="274"/>
      <c r="AM40" s="274"/>
      <c r="AN40" s="274"/>
      <c r="AO40" s="277"/>
      <c r="AP40" s="283"/>
      <c r="AQ40" s="270"/>
      <c r="AR40" s="284"/>
      <c r="AS40" s="270"/>
      <c r="AT40" s="284"/>
      <c r="AU40" s="270"/>
      <c r="AV40" s="274"/>
      <c r="AW40" s="274"/>
      <c r="AX40" s="285"/>
      <c r="AY40" s="278"/>
      <c r="AZ40" s="278"/>
      <c r="BA40" s="278"/>
      <c r="BB40" s="286">
        <f>Plancontratacion2019[[#This Row],[VALOR
INICIAL DEL CONTRATO]]+Plancontratacion2019[[#This Row],[VALOR ADICION AL CONTRATO]]-Plancontratacion2019[[#This Row],[VALOR REDUCCIÓN DEL CONTRATO]]</f>
        <v>0</v>
      </c>
      <c r="BC40" s="277"/>
      <c r="BD40" s="277"/>
      <c r="BE40" s="281">
        <f t="shared" si="0"/>
        <v>0</v>
      </c>
      <c r="BF40" s="277"/>
      <c r="BG40" s="274"/>
      <c r="BH40" s="272" t="str">
        <f>IFERROR(VLOOKUP('Formato Único de Contratación'!$BG40,TABLADEPARTAMENTOS,2,0),"DIGITE DEPARTAMENTO")</f>
        <v>DIGITE DEPARTAMENTO</v>
      </c>
      <c r="BI40" s="276"/>
      <c r="BJ40" s="277"/>
      <c r="BK40" s="278"/>
      <c r="BL40" s="276"/>
      <c r="BM40" s="277"/>
      <c r="BN40" s="278"/>
      <c r="BO40" s="274"/>
      <c r="BP40" s="287"/>
      <c r="BQ40" s="274"/>
      <c r="BR40" s="277"/>
      <c r="BS40" s="277"/>
      <c r="BT40" s="288">
        <f>Plancontratacion2019[[#This Row],[FECHA PRORROGA EJECUCIÓN
  (AAAA-MM-DD)]]-Plancontratacion2019[[#This Row],[FECHA ACTA DE INICIO]]</f>
        <v>0</v>
      </c>
      <c r="BU40" s="277"/>
      <c r="BV40" s="274"/>
      <c r="BW40" s="277"/>
      <c r="BX40" s="274"/>
      <c r="BY40" s="278"/>
      <c r="BZ40" s="277"/>
      <c r="CA40" s="278"/>
      <c r="CB40" s="277"/>
      <c r="CC40" s="278"/>
      <c r="CD40" s="277"/>
      <c r="CE40" s="278"/>
      <c r="CF40" s="277"/>
      <c r="CG40" s="278"/>
      <c r="CH40" s="277"/>
      <c r="CI40" s="278"/>
      <c r="CJ40" s="277"/>
      <c r="CK40" s="278"/>
      <c r="CL40" s="277"/>
      <c r="CM40" s="289"/>
      <c r="CN40" s="284"/>
      <c r="CO40" s="277"/>
      <c r="CP40" s="286">
        <f t="shared" si="1"/>
        <v>0</v>
      </c>
      <c r="CQ40" s="290"/>
      <c r="CR40" s="278"/>
      <c r="CS40" s="278"/>
      <c r="CT40" s="278"/>
      <c r="CU40" s="278"/>
      <c r="CV40" s="278"/>
      <c r="CW40" s="278"/>
      <c r="CX40" s="278"/>
      <c r="CY40" s="278"/>
      <c r="CZ40" s="278"/>
      <c r="DA40" s="278"/>
      <c r="DB40" s="278"/>
      <c r="DC40" s="278"/>
      <c r="DD40" s="278"/>
      <c r="DE40" s="278"/>
      <c r="DF40" s="278"/>
      <c r="DG40" s="278"/>
      <c r="DH40" s="282">
        <f t="shared" si="2"/>
        <v>0</v>
      </c>
      <c r="DI40" s="282">
        <f t="shared" si="3"/>
        <v>0</v>
      </c>
      <c r="DJ40" s="291">
        <f t="shared" si="5"/>
        <v>0</v>
      </c>
      <c r="DK40" s="283"/>
      <c r="DL40" s="284"/>
      <c r="DM40" s="274"/>
      <c r="DN40" s="292"/>
      <c r="DO40" s="292"/>
      <c r="DP40" s="292"/>
      <c r="DQ40" s="292"/>
      <c r="DR40" s="292"/>
      <c r="DS40" s="292"/>
      <c r="DT40" s="292"/>
      <c r="DU40" s="292"/>
      <c r="DV40" s="292"/>
      <c r="DW40" s="292"/>
      <c r="DX40" s="292"/>
      <c r="DY40" s="292"/>
      <c r="DZ40" s="293"/>
      <c r="EA40" s="293"/>
      <c r="EB40" s="293"/>
      <c r="EC40" s="280"/>
      <c r="ED40" s="280"/>
      <c r="EE40" s="277"/>
      <c r="EF40" s="294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0" s="281" t="str">
        <f t="shared" si="4"/>
        <v>-</v>
      </c>
    </row>
    <row r="41" spans="1:223" s="268" customFormat="1" ht="22.5" x14ac:dyDescent="0.25">
      <c r="A41" s="267"/>
      <c r="B41" s="270"/>
      <c r="C41" s="271"/>
      <c r="D41" s="272">
        <v>11</v>
      </c>
      <c r="E41" s="273">
        <v>43832</v>
      </c>
      <c r="F41" s="274" t="s">
        <v>597</v>
      </c>
      <c r="G41" s="275">
        <v>48368000</v>
      </c>
      <c r="H41" s="276"/>
      <c r="I41" s="277"/>
      <c r="J41" s="278"/>
      <c r="K41" s="275"/>
      <c r="L41" s="276"/>
      <c r="M41" s="277"/>
      <c r="N41" s="278"/>
      <c r="O41" s="279"/>
      <c r="P41" s="276"/>
      <c r="Q41" s="280"/>
      <c r="R41" s="281" t="str">
        <f>Plancontratacion2019[[#This Row],[RUBRO
(SE DEBE REPORTARTAR EN SIGEP SERVICIOS PERSONAS NATURALES)]]</f>
        <v xml:space="preserve"> 02-01-01-004-006-09</v>
      </c>
      <c r="S41" s="282">
        <f>Plancontratacion2019[[#This Row],[VALOR]]</f>
        <v>48368000</v>
      </c>
      <c r="T41" s="274"/>
      <c r="U41" s="277"/>
      <c r="V41" s="281">
        <f>Plancontratacion2019[[#This Row],[RUBRO ]]</f>
        <v>0</v>
      </c>
      <c r="W41" s="282">
        <f>Plancontratacion2019[[#This Row],[VALOR ]]</f>
        <v>0</v>
      </c>
      <c r="X41" s="282">
        <f>SUM($S41+$W41+Plancontratacion2019[[#This Row],[VALOR TOTAL DEL APOYO]])</f>
        <v>48368000</v>
      </c>
      <c r="Y41" s="276"/>
      <c r="Z41" s="344" t="s">
        <v>596</v>
      </c>
      <c r="AA41" s="270" t="s">
        <v>190</v>
      </c>
      <c r="AB41" s="271" t="s">
        <v>200</v>
      </c>
      <c r="AC41" s="270" t="s">
        <v>482</v>
      </c>
      <c r="AD41" s="270" t="s">
        <v>193</v>
      </c>
      <c r="AE41" s="280">
        <v>43914</v>
      </c>
      <c r="AF41" s="280">
        <v>43941</v>
      </c>
      <c r="AG41" s="280" t="s">
        <v>221</v>
      </c>
      <c r="AH41" s="277"/>
      <c r="AI41" s="277"/>
      <c r="AJ41" s="277"/>
      <c r="AK41" s="280"/>
      <c r="AL41" s="274"/>
      <c r="AM41" s="274"/>
      <c r="AN41" s="274"/>
      <c r="AO41" s="277"/>
      <c r="AP41" s="283"/>
      <c r="AQ41" s="270"/>
      <c r="AR41" s="284"/>
      <c r="AS41" s="270"/>
      <c r="AT41" s="284"/>
      <c r="AU41" s="270"/>
      <c r="AV41" s="274"/>
      <c r="AW41" s="274"/>
      <c r="AX41" s="285"/>
      <c r="AY41" s="278"/>
      <c r="AZ41" s="278"/>
      <c r="BA41" s="278"/>
      <c r="BB41" s="286">
        <f>Plancontratacion2019[[#This Row],[VALOR
INICIAL DEL CONTRATO]]+Plancontratacion2019[[#This Row],[VALOR ADICION AL CONTRATO]]-Plancontratacion2019[[#This Row],[VALOR REDUCCIÓN DEL CONTRATO]]</f>
        <v>0</v>
      </c>
      <c r="BC41" s="277"/>
      <c r="BD41" s="277"/>
      <c r="BE41" s="281">
        <f t="shared" si="0"/>
        <v>0</v>
      </c>
      <c r="BF41" s="277"/>
      <c r="BG41" s="274"/>
      <c r="BH41" s="272" t="str">
        <f>IFERROR(VLOOKUP('Formato Único de Contratación'!$BG41,TABLADEPARTAMENTOS,2,0),"DIGITE DEPARTAMENTO")</f>
        <v>DIGITE DEPARTAMENTO</v>
      </c>
      <c r="BI41" s="276"/>
      <c r="BJ41" s="277"/>
      <c r="BK41" s="278"/>
      <c r="BL41" s="276"/>
      <c r="BM41" s="277"/>
      <c r="BN41" s="278"/>
      <c r="BO41" s="274"/>
      <c r="BP41" s="287"/>
      <c r="BQ41" s="274"/>
      <c r="BR41" s="277"/>
      <c r="BS41" s="277"/>
      <c r="BT41" s="288">
        <f>Plancontratacion2019[[#This Row],[FECHA PRORROGA EJECUCIÓN
  (AAAA-MM-DD)]]-Plancontratacion2019[[#This Row],[FECHA ACTA DE INICIO]]</f>
        <v>0</v>
      </c>
      <c r="BU41" s="277"/>
      <c r="BV41" s="274"/>
      <c r="BW41" s="277"/>
      <c r="BX41" s="274"/>
      <c r="BY41" s="278"/>
      <c r="BZ41" s="277"/>
      <c r="CA41" s="278"/>
      <c r="CB41" s="277"/>
      <c r="CC41" s="278"/>
      <c r="CD41" s="277"/>
      <c r="CE41" s="278"/>
      <c r="CF41" s="277"/>
      <c r="CG41" s="278"/>
      <c r="CH41" s="277"/>
      <c r="CI41" s="278"/>
      <c r="CJ41" s="277"/>
      <c r="CK41" s="278"/>
      <c r="CL41" s="277"/>
      <c r="CM41" s="289"/>
      <c r="CN41" s="284"/>
      <c r="CO41" s="277"/>
      <c r="CP41" s="286">
        <f t="shared" si="1"/>
        <v>0</v>
      </c>
      <c r="CQ41" s="290"/>
      <c r="CR41" s="278"/>
      <c r="CS41" s="278"/>
      <c r="CT41" s="278"/>
      <c r="CU41" s="278"/>
      <c r="CV41" s="278"/>
      <c r="CW41" s="278"/>
      <c r="CX41" s="278"/>
      <c r="CY41" s="278"/>
      <c r="CZ41" s="278"/>
      <c r="DA41" s="278"/>
      <c r="DB41" s="278"/>
      <c r="DC41" s="278"/>
      <c r="DD41" s="278"/>
      <c r="DE41" s="278"/>
      <c r="DF41" s="278"/>
      <c r="DG41" s="278"/>
      <c r="DH41" s="282">
        <f t="shared" si="2"/>
        <v>0</v>
      </c>
      <c r="DI41" s="282">
        <f t="shared" si="3"/>
        <v>0</v>
      </c>
      <c r="DJ41" s="291">
        <f t="shared" si="5"/>
        <v>0</v>
      </c>
      <c r="DK41" s="283"/>
      <c r="DL41" s="284"/>
      <c r="DM41" s="274"/>
      <c r="DN41" s="292"/>
      <c r="DO41" s="292"/>
      <c r="DP41" s="292"/>
      <c r="DQ41" s="292"/>
      <c r="DR41" s="292"/>
      <c r="DS41" s="292"/>
      <c r="DT41" s="292"/>
      <c r="DU41" s="292"/>
      <c r="DV41" s="292"/>
      <c r="DW41" s="292"/>
      <c r="DX41" s="292"/>
      <c r="DY41" s="292"/>
      <c r="DZ41" s="293"/>
      <c r="EA41" s="293"/>
      <c r="EB41" s="293"/>
      <c r="EC41" s="280"/>
      <c r="ED41" s="280"/>
      <c r="EE41" s="277"/>
      <c r="EF41" s="294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1" s="281" t="str">
        <f t="shared" si="4"/>
        <v>-</v>
      </c>
    </row>
    <row r="42" spans="1:223" s="268" customFormat="1" ht="45" x14ac:dyDescent="0.25">
      <c r="A42" s="267"/>
      <c r="B42" s="204"/>
      <c r="C42" s="205"/>
      <c r="D42" s="206">
        <v>42</v>
      </c>
      <c r="E42" s="207">
        <v>43838</v>
      </c>
      <c r="F42" s="208" t="s">
        <v>599</v>
      </c>
      <c r="G42" s="209">
        <v>46800000</v>
      </c>
      <c r="H42" s="210"/>
      <c r="I42" s="211"/>
      <c r="J42" s="212"/>
      <c r="K42" s="209"/>
      <c r="L42" s="210"/>
      <c r="M42" s="211"/>
      <c r="N42" s="212"/>
      <c r="O42" s="213"/>
      <c r="P42" s="210"/>
      <c r="Q42" s="214"/>
      <c r="R42" s="215" t="str">
        <f>Plancontratacion2019[[#This Row],[RUBRO
(SE DEBE REPORTARTAR EN SIGEP SERVICIOS PERSONAS NATURALES)]]</f>
        <v>1502.0100.38.0-1502132.02-11</v>
      </c>
      <c r="S42" s="216">
        <f>Plancontratacion2019[[#This Row],[VALOR]]</f>
        <v>46800000</v>
      </c>
      <c r="T42" s="208"/>
      <c r="U42" s="211"/>
      <c r="V42" s="215">
        <f>Plancontratacion2019[[#This Row],[RUBRO ]]</f>
        <v>0</v>
      </c>
      <c r="W42" s="216">
        <f>Plancontratacion2019[[#This Row],[VALOR ]]</f>
        <v>0</v>
      </c>
      <c r="X42" s="216">
        <f>SUM($S42+$W42+Plancontratacion2019[[#This Row],[VALOR TOTAL DEL APOYO]])</f>
        <v>46800000</v>
      </c>
      <c r="Y42" s="210"/>
      <c r="Z42" s="204" t="s">
        <v>618</v>
      </c>
      <c r="AA42" s="204" t="s">
        <v>190</v>
      </c>
      <c r="AB42" s="205" t="s">
        <v>200</v>
      </c>
      <c r="AC42" s="204" t="s">
        <v>482</v>
      </c>
      <c r="AD42" s="204" t="s">
        <v>193</v>
      </c>
      <c r="AE42" s="211">
        <v>43889</v>
      </c>
      <c r="AF42" s="211">
        <v>43914</v>
      </c>
      <c r="AG42" s="214" t="s">
        <v>221</v>
      </c>
      <c r="AH42" s="211"/>
      <c r="AI42" s="211"/>
      <c r="AJ42" s="211"/>
      <c r="AK42" s="214"/>
      <c r="AL42" s="208"/>
      <c r="AM42" s="208"/>
      <c r="AN42" s="208"/>
      <c r="AO42" s="211"/>
      <c r="AP42" s="217"/>
      <c r="AQ42" s="204"/>
      <c r="AR42" s="218"/>
      <c r="AS42" s="204"/>
      <c r="AT42" s="218"/>
      <c r="AU42" s="204"/>
      <c r="AV42" s="208"/>
      <c r="AW42" s="208"/>
      <c r="AX42" s="219"/>
      <c r="AY42" s="212"/>
      <c r="AZ42" s="212"/>
      <c r="BA42" s="212"/>
      <c r="BB42" s="220">
        <f>Plancontratacion2019[[#This Row],[VALOR
INICIAL DEL CONTRATO]]+Plancontratacion2019[[#This Row],[VALOR ADICION AL CONTRATO]]-Plancontratacion2019[[#This Row],[VALOR REDUCCIÓN DEL CONTRATO]]</f>
        <v>0</v>
      </c>
      <c r="BC42" s="211"/>
      <c r="BD42" s="211"/>
      <c r="BE42" s="215">
        <f t="shared" si="0"/>
        <v>0</v>
      </c>
      <c r="BF42" s="211"/>
      <c r="BG42" s="208"/>
      <c r="BH42" s="206" t="str">
        <f>IFERROR(VLOOKUP('Formato Único de Contratación'!$BG42,TABLADEPARTAMENTOS,2,0),"DIGITE DEPARTAMENTO")</f>
        <v>DIGITE DEPARTAMENTO</v>
      </c>
      <c r="BI42" s="210"/>
      <c r="BJ42" s="211"/>
      <c r="BK42" s="212"/>
      <c r="BL42" s="210"/>
      <c r="BM42" s="211"/>
      <c r="BN42" s="212"/>
      <c r="BO42" s="208"/>
      <c r="BP42" s="221"/>
      <c r="BQ42" s="208"/>
      <c r="BR42" s="211"/>
      <c r="BS42" s="211"/>
      <c r="BT42" s="247">
        <f>Plancontratacion2019[[#This Row],[FECHA PRORROGA EJECUCIÓN
  (AAAA-MM-DD)]]-Plancontratacion2019[[#This Row],[FECHA ACTA DE INICIO]]</f>
        <v>0</v>
      </c>
      <c r="BU42" s="211"/>
      <c r="BV42" s="208"/>
      <c r="BW42" s="211"/>
      <c r="BX42" s="208"/>
      <c r="BY42" s="212"/>
      <c r="BZ42" s="211"/>
      <c r="CA42" s="212"/>
      <c r="CB42" s="211"/>
      <c r="CC42" s="212"/>
      <c r="CD42" s="211"/>
      <c r="CE42" s="212"/>
      <c r="CF42" s="211"/>
      <c r="CG42" s="212"/>
      <c r="CH42" s="211"/>
      <c r="CI42" s="212"/>
      <c r="CJ42" s="211"/>
      <c r="CK42" s="212"/>
      <c r="CL42" s="211"/>
      <c r="CM42" s="222"/>
      <c r="CN42" s="218"/>
      <c r="CO42" s="211"/>
      <c r="CP42" s="220">
        <f t="shared" si="1"/>
        <v>0</v>
      </c>
      <c r="CQ42" s="223"/>
      <c r="CR42" s="212"/>
      <c r="CS42" s="212"/>
      <c r="CT42" s="212"/>
      <c r="CU42" s="212"/>
      <c r="CV42" s="212"/>
      <c r="CW42" s="212"/>
      <c r="CX42" s="212"/>
      <c r="CY42" s="212"/>
      <c r="CZ42" s="212"/>
      <c r="DA42" s="212"/>
      <c r="DB42" s="212"/>
      <c r="DC42" s="212"/>
      <c r="DD42" s="212"/>
      <c r="DE42" s="212"/>
      <c r="DF42" s="212"/>
      <c r="DG42" s="212"/>
      <c r="DH42" s="216">
        <f t="shared" ref="DH42:DH76" si="6">SUM(CS42:DD42)</f>
        <v>0</v>
      </c>
      <c r="DI42" s="216">
        <f t="shared" si="3"/>
        <v>0</v>
      </c>
      <c r="DJ42" s="224">
        <f t="shared" si="5"/>
        <v>0</v>
      </c>
      <c r="DK42" s="217"/>
      <c r="DL42" s="218"/>
      <c r="DM42" s="208"/>
      <c r="DN42" s="225"/>
      <c r="DO42" s="225"/>
      <c r="DP42" s="225"/>
      <c r="DQ42" s="225"/>
      <c r="DR42" s="225"/>
      <c r="DS42" s="225"/>
      <c r="DT42" s="225"/>
      <c r="DU42" s="225"/>
      <c r="DV42" s="225"/>
      <c r="DW42" s="225"/>
      <c r="DX42" s="225"/>
      <c r="DY42" s="225"/>
      <c r="DZ42" s="226"/>
      <c r="EA42" s="226"/>
      <c r="EB42" s="226"/>
      <c r="EC42" s="214"/>
      <c r="ED42" s="214"/>
      <c r="EE42" s="211"/>
      <c r="EF4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2" s="215" t="str">
        <f t="shared" si="4"/>
        <v>-</v>
      </c>
    </row>
    <row r="43" spans="1:223" s="268" customFormat="1" ht="45" x14ac:dyDescent="0.25">
      <c r="A43" s="267"/>
      <c r="B43" s="204"/>
      <c r="C43" s="205"/>
      <c r="D43" s="206">
        <v>33</v>
      </c>
      <c r="E43" s="207">
        <v>43838</v>
      </c>
      <c r="F43" s="208" t="s">
        <v>599</v>
      </c>
      <c r="G43" s="209">
        <v>28000000</v>
      </c>
      <c r="H43" s="210"/>
      <c r="I43" s="211"/>
      <c r="J43" s="212"/>
      <c r="K43" s="209"/>
      <c r="L43" s="210"/>
      <c r="M43" s="211"/>
      <c r="N43" s="212"/>
      <c r="O43" s="213"/>
      <c r="P43" s="210"/>
      <c r="Q43" s="214"/>
      <c r="R43" s="215" t="str">
        <f>Plancontratacion2019[[#This Row],[RUBRO
(SE DEBE REPORTARTAR EN SIGEP SERVICIOS PERSONAS NATURALES)]]</f>
        <v>1502.0100.38.0-1502132.02-11</v>
      </c>
      <c r="S43" s="216">
        <f>Plancontratacion2019[[#This Row],[VALOR]]</f>
        <v>28000000</v>
      </c>
      <c r="T43" s="208"/>
      <c r="U43" s="211"/>
      <c r="V43" s="215">
        <f>Plancontratacion2019[[#This Row],[RUBRO ]]</f>
        <v>0</v>
      </c>
      <c r="W43" s="216">
        <f>Plancontratacion2019[[#This Row],[VALOR ]]</f>
        <v>0</v>
      </c>
      <c r="X43" s="216">
        <f>SUM($S43+$W43+Plancontratacion2019[[#This Row],[VALOR TOTAL DEL APOYO]])</f>
        <v>28000000</v>
      </c>
      <c r="Y43" s="210"/>
      <c r="Z43" s="204" t="s">
        <v>607</v>
      </c>
      <c r="AA43" s="204" t="s">
        <v>190</v>
      </c>
      <c r="AB43" s="205" t="s">
        <v>200</v>
      </c>
      <c r="AC43" s="204" t="s">
        <v>482</v>
      </c>
      <c r="AD43" s="204" t="s">
        <v>193</v>
      </c>
      <c r="AE43" s="211">
        <v>43896</v>
      </c>
      <c r="AF43" s="211">
        <v>43917</v>
      </c>
      <c r="AG43" s="214" t="s">
        <v>221</v>
      </c>
      <c r="AH43" s="211"/>
      <c r="AI43" s="211"/>
      <c r="AJ43" s="211"/>
      <c r="AK43" s="214"/>
      <c r="AL43" s="208"/>
      <c r="AM43" s="208"/>
      <c r="AN43" s="208"/>
      <c r="AO43" s="211"/>
      <c r="AP43" s="217"/>
      <c r="AQ43" s="204"/>
      <c r="AR43" s="218"/>
      <c r="AS43" s="204"/>
      <c r="AT43" s="218"/>
      <c r="AU43" s="204"/>
      <c r="AV43" s="208"/>
      <c r="AW43" s="208"/>
      <c r="AX43" s="219"/>
      <c r="AY43" s="212"/>
      <c r="AZ43" s="212"/>
      <c r="BA43" s="212"/>
      <c r="BB43" s="220">
        <f>Plancontratacion2019[[#This Row],[VALOR
INICIAL DEL CONTRATO]]+Plancontratacion2019[[#This Row],[VALOR ADICION AL CONTRATO]]-Plancontratacion2019[[#This Row],[VALOR REDUCCIÓN DEL CONTRATO]]</f>
        <v>0</v>
      </c>
      <c r="BC43" s="211"/>
      <c r="BD43" s="211"/>
      <c r="BE43" s="215">
        <f t="shared" si="0"/>
        <v>0</v>
      </c>
      <c r="BF43" s="211"/>
      <c r="BG43" s="208"/>
      <c r="BH43" s="206" t="str">
        <f>IFERROR(VLOOKUP('Formato Único de Contratación'!$BG43,TABLADEPARTAMENTOS,2,0),"DIGITE DEPARTAMENTO")</f>
        <v>DIGITE DEPARTAMENTO</v>
      </c>
      <c r="BI43" s="210"/>
      <c r="BJ43" s="211"/>
      <c r="BK43" s="212"/>
      <c r="BL43" s="210"/>
      <c r="BM43" s="211"/>
      <c r="BN43" s="212"/>
      <c r="BO43" s="208"/>
      <c r="BP43" s="221"/>
      <c r="BQ43" s="208"/>
      <c r="BR43" s="211"/>
      <c r="BS43" s="211"/>
      <c r="BT43" s="247">
        <f>Plancontratacion2019[[#This Row],[FECHA PRORROGA EJECUCIÓN
  (AAAA-MM-DD)]]-Plancontratacion2019[[#This Row],[FECHA ACTA DE INICIO]]</f>
        <v>0</v>
      </c>
      <c r="BU43" s="211"/>
      <c r="BV43" s="208"/>
      <c r="BW43" s="211"/>
      <c r="BX43" s="208"/>
      <c r="BY43" s="212"/>
      <c r="BZ43" s="211"/>
      <c r="CA43" s="212"/>
      <c r="CB43" s="211"/>
      <c r="CC43" s="212"/>
      <c r="CD43" s="211"/>
      <c r="CE43" s="212"/>
      <c r="CF43" s="211"/>
      <c r="CG43" s="212"/>
      <c r="CH43" s="211"/>
      <c r="CI43" s="212"/>
      <c r="CJ43" s="211"/>
      <c r="CK43" s="212"/>
      <c r="CL43" s="211"/>
      <c r="CM43" s="222"/>
      <c r="CN43" s="218"/>
      <c r="CO43" s="211"/>
      <c r="CP43" s="220">
        <f t="shared" si="1"/>
        <v>0</v>
      </c>
      <c r="CQ43" s="223"/>
      <c r="CR43" s="212"/>
      <c r="CS43" s="212"/>
      <c r="CT43" s="212"/>
      <c r="CU43" s="212"/>
      <c r="CV43" s="212"/>
      <c r="CW43" s="212"/>
      <c r="CX43" s="212"/>
      <c r="CY43" s="212"/>
      <c r="CZ43" s="212"/>
      <c r="DA43" s="212"/>
      <c r="DB43" s="212"/>
      <c r="DC43" s="212"/>
      <c r="DD43" s="212"/>
      <c r="DE43" s="212"/>
      <c r="DF43" s="212"/>
      <c r="DG43" s="212"/>
      <c r="DH43" s="216">
        <f t="shared" si="6"/>
        <v>0</v>
      </c>
      <c r="DI43" s="216">
        <f t="shared" si="3"/>
        <v>0</v>
      </c>
      <c r="DJ43" s="224">
        <f t="shared" si="5"/>
        <v>0</v>
      </c>
      <c r="DK43" s="217"/>
      <c r="DL43" s="218"/>
      <c r="DM43" s="208"/>
      <c r="DN43" s="225"/>
      <c r="DO43" s="225"/>
      <c r="DP43" s="225"/>
      <c r="DQ43" s="225"/>
      <c r="DR43" s="225"/>
      <c r="DS43" s="225"/>
      <c r="DT43" s="225"/>
      <c r="DU43" s="225"/>
      <c r="DV43" s="225"/>
      <c r="DW43" s="225"/>
      <c r="DX43" s="225"/>
      <c r="DY43" s="225"/>
      <c r="DZ43" s="226"/>
      <c r="EA43" s="226"/>
      <c r="EB43" s="226"/>
      <c r="EC43" s="214"/>
      <c r="ED43" s="214"/>
      <c r="EE43" s="211"/>
      <c r="EF4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3" s="215" t="str">
        <f t="shared" si="4"/>
        <v>-</v>
      </c>
    </row>
    <row r="44" spans="1:223" s="268" customFormat="1" ht="45" x14ac:dyDescent="0.25">
      <c r="A44" s="267"/>
      <c r="B44" s="204"/>
      <c r="C44" s="205"/>
      <c r="D44" s="206">
        <v>34</v>
      </c>
      <c r="E44" s="207">
        <v>43838</v>
      </c>
      <c r="F44" s="208" t="s">
        <v>599</v>
      </c>
      <c r="G44" s="209">
        <v>28000000</v>
      </c>
      <c r="H44" s="210"/>
      <c r="I44" s="211"/>
      <c r="J44" s="212"/>
      <c r="K44" s="209"/>
      <c r="L44" s="210"/>
      <c r="M44" s="211"/>
      <c r="N44" s="212"/>
      <c r="O44" s="213"/>
      <c r="P44" s="210"/>
      <c r="Q44" s="214"/>
      <c r="R44" s="215" t="str">
        <f>Plancontratacion2019[[#This Row],[RUBRO
(SE DEBE REPORTARTAR EN SIGEP SERVICIOS PERSONAS NATURALES)]]</f>
        <v>1502.0100.38.0-1502132.02-11</v>
      </c>
      <c r="S44" s="216">
        <f>Plancontratacion2019[[#This Row],[VALOR]]</f>
        <v>28000000</v>
      </c>
      <c r="T44" s="208"/>
      <c r="U44" s="211"/>
      <c r="V44" s="215">
        <f>Plancontratacion2019[[#This Row],[RUBRO ]]</f>
        <v>0</v>
      </c>
      <c r="W44" s="216">
        <f>Plancontratacion2019[[#This Row],[VALOR ]]</f>
        <v>0</v>
      </c>
      <c r="X44" s="216">
        <f>SUM($S44+$W44+Plancontratacion2019[[#This Row],[VALOR TOTAL DEL APOYO]])</f>
        <v>28000000</v>
      </c>
      <c r="Y44" s="210"/>
      <c r="Z44" s="204" t="s">
        <v>608</v>
      </c>
      <c r="AA44" s="204" t="s">
        <v>190</v>
      </c>
      <c r="AB44" s="205" t="s">
        <v>200</v>
      </c>
      <c r="AC44" s="204" t="s">
        <v>482</v>
      </c>
      <c r="AD44" s="204" t="s">
        <v>193</v>
      </c>
      <c r="AE44" s="211">
        <v>43896</v>
      </c>
      <c r="AF44" s="211">
        <v>43917</v>
      </c>
      <c r="AG44" s="214" t="s">
        <v>221</v>
      </c>
      <c r="AH44" s="211"/>
      <c r="AI44" s="211"/>
      <c r="AJ44" s="211"/>
      <c r="AK44" s="214"/>
      <c r="AL44" s="208"/>
      <c r="AM44" s="208"/>
      <c r="AN44" s="208"/>
      <c r="AO44" s="211"/>
      <c r="AP44" s="217"/>
      <c r="AQ44" s="204"/>
      <c r="AR44" s="218"/>
      <c r="AS44" s="204"/>
      <c r="AT44" s="218"/>
      <c r="AU44" s="204"/>
      <c r="AV44" s="208"/>
      <c r="AW44" s="208"/>
      <c r="AX44" s="219"/>
      <c r="AY44" s="212"/>
      <c r="AZ44" s="212"/>
      <c r="BA44" s="212"/>
      <c r="BB44" s="220">
        <f>Plancontratacion2019[[#This Row],[VALOR
INICIAL DEL CONTRATO]]+Plancontratacion2019[[#This Row],[VALOR ADICION AL CONTRATO]]-Plancontratacion2019[[#This Row],[VALOR REDUCCIÓN DEL CONTRATO]]</f>
        <v>0</v>
      </c>
      <c r="BC44" s="211"/>
      <c r="BD44" s="211"/>
      <c r="BE44" s="215">
        <f t="shared" si="0"/>
        <v>0</v>
      </c>
      <c r="BF44" s="211"/>
      <c r="BG44" s="208"/>
      <c r="BH44" s="206" t="str">
        <f>IFERROR(VLOOKUP('Formato Único de Contratación'!$BG44,TABLADEPARTAMENTOS,2,0),"DIGITE DEPARTAMENTO")</f>
        <v>DIGITE DEPARTAMENTO</v>
      </c>
      <c r="BI44" s="210"/>
      <c r="BJ44" s="211"/>
      <c r="BK44" s="212"/>
      <c r="BL44" s="210"/>
      <c r="BM44" s="211"/>
      <c r="BN44" s="212"/>
      <c r="BO44" s="208"/>
      <c r="BP44" s="221"/>
      <c r="BQ44" s="208"/>
      <c r="BR44" s="211"/>
      <c r="BS44" s="211"/>
      <c r="BT44" s="247">
        <f>Plancontratacion2019[[#This Row],[FECHA PRORROGA EJECUCIÓN
  (AAAA-MM-DD)]]-Plancontratacion2019[[#This Row],[FECHA ACTA DE INICIO]]</f>
        <v>0</v>
      </c>
      <c r="BU44" s="211"/>
      <c r="BV44" s="208"/>
      <c r="BW44" s="211"/>
      <c r="BX44" s="208"/>
      <c r="BY44" s="212"/>
      <c r="BZ44" s="211"/>
      <c r="CA44" s="212"/>
      <c r="CB44" s="211"/>
      <c r="CC44" s="212"/>
      <c r="CD44" s="211"/>
      <c r="CE44" s="212"/>
      <c r="CF44" s="211"/>
      <c r="CG44" s="212"/>
      <c r="CH44" s="211"/>
      <c r="CI44" s="212"/>
      <c r="CJ44" s="211"/>
      <c r="CK44" s="212"/>
      <c r="CL44" s="211"/>
      <c r="CM44" s="222"/>
      <c r="CN44" s="218"/>
      <c r="CO44" s="211"/>
      <c r="CP44" s="220">
        <f t="shared" si="1"/>
        <v>0</v>
      </c>
      <c r="CQ44" s="223"/>
      <c r="CR44" s="212"/>
      <c r="CS44" s="212"/>
      <c r="CT44" s="212"/>
      <c r="CU44" s="212"/>
      <c r="CV44" s="212"/>
      <c r="CW44" s="212"/>
      <c r="CX44" s="212"/>
      <c r="CY44" s="212"/>
      <c r="CZ44" s="212"/>
      <c r="DA44" s="212"/>
      <c r="DB44" s="212"/>
      <c r="DC44" s="212"/>
      <c r="DD44" s="212"/>
      <c r="DE44" s="212"/>
      <c r="DF44" s="212"/>
      <c r="DG44" s="212"/>
      <c r="DH44" s="216">
        <f t="shared" si="6"/>
        <v>0</v>
      </c>
      <c r="DI44" s="216">
        <f t="shared" si="3"/>
        <v>0</v>
      </c>
      <c r="DJ44" s="224">
        <f t="shared" si="5"/>
        <v>0</v>
      </c>
      <c r="DK44" s="217"/>
      <c r="DL44" s="218"/>
      <c r="DM44" s="208"/>
      <c r="DN44" s="225"/>
      <c r="DO44" s="225"/>
      <c r="DP44" s="225"/>
      <c r="DQ44" s="225"/>
      <c r="DR44" s="225"/>
      <c r="DS44" s="225"/>
      <c r="DT44" s="225"/>
      <c r="DU44" s="225"/>
      <c r="DV44" s="225"/>
      <c r="DW44" s="225"/>
      <c r="DX44" s="225"/>
      <c r="DY44" s="225"/>
      <c r="DZ44" s="226"/>
      <c r="EA44" s="226"/>
      <c r="EB44" s="226"/>
      <c r="EC44" s="214"/>
      <c r="ED44" s="214"/>
      <c r="EE44" s="211"/>
      <c r="EF4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4" s="215" t="str">
        <f t="shared" si="4"/>
        <v>-</v>
      </c>
    </row>
    <row r="45" spans="1:223" s="268" customFormat="1" ht="45" x14ac:dyDescent="0.25">
      <c r="A45" s="267"/>
      <c r="B45" s="204"/>
      <c r="C45" s="205"/>
      <c r="D45" s="206">
        <v>35</v>
      </c>
      <c r="E45" s="207">
        <v>43838</v>
      </c>
      <c r="F45" s="208" t="s">
        <v>599</v>
      </c>
      <c r="G45" s="209">
        <v>28000000</v>
      </c>
      <c r="H45" s="210"/>
      <c r="I45" s="211"/>
      <c r="J45" s="212"/>
      <c r="K45" s="209"/>
      <c r="L45" s="210"/>
      <c r="M45" s="211"/>
      <c r="N45" s="212"/>
      <c r="O45" s="213"/>
      <c r="P45" s="210"/>
      <c r="Q45" s="214"/>
      <c r="R45" s="215" t="str">
        <f>Plancontratacion2019[[#This Row],[RUBRO
(SE DEBE REPORTARTAR EN SIGEP SERVICIOS PERSONAS NATURALES)]]</f>
        <v>1502.0100.38.0-1502132.02-11</v>
      </c>
      <c r="S45" s="216">
        <f>Plancontratacion2019[[#This Row],[VALOR]]</f>
        <v>28000000</v>
      </c>
      <c r="T45" s="208"/>
      <c r="U45" s="211"/>
      <c r="V45" s="215">
        <f>Plancontratacion2019[[#This Row],[RUBRO ]]</f>
        <v>0</v>
      </c>
      <c r="W45" s="216">
        <f>Plancontratacion2019[[#This Row],[VALOR ]]</f>
        <v>0</v>
      </c>
      <c r="X45" s="216">
        <f>SUM($S45+$W45+Plancontratacion2019[[#This Row],[VALOR TOTAL DEL APOYO]])</f>
        <v>28000000</v>
      </c>
      <c r="Y45" s="210"/>
      <c r="Z45" s="204" t="s">
        <v>609</v>
      </c>
      <c r="AA45" s="204" t="s">
        <v>190</v>
      </c>
      <c r="AB45" s="205" t="s">
        <v>200</v>
      </c>
      <c r="AC45" s="204" t="s">
        <v>482</v>
      </c>
      <c r="AD45" s="204" t="s">
        <v>193</v>
      </c>
      <c r="AE45" s="211">
        <v>43896</v>
      </c>
      <c r="AF45" s="211">
        <v>43917</v>
      </c>
      <c r="AG45" s="214" t="s">
        <v>221</v>
      </c>
      <c r="AH45" s="211"/>
      <c r="AI45" s="211"/>
      <c r="AJ45" s="211"/>
      <c r="AK45" s="214"/>
      <c r="AL45" s="208"/>
      <c r="AM45" s="208"/>
      <c r="AN45" s="208"/>
      <c r="AO45" s="211"/>
      <c r="AP45" s="217"/>
      <c r="AQ45" s="204"/>
      <c r="AR45" s="218"/>
      <c r="AS45" s="204"/>
      <c r="AT45" s="218"/>
      <c r="AU45" s="204"/>
      <c r="AV45" s="208"/>
      <c r="AW45" s="208"/>
      <c r="AX45" s="219"/>
      <c r="AY45" s="212"/>
      <c r="AZ45" s="212"/>
      <c r="BA45" s="212"/>
      <c r="BB45" s="220">
        <f>Plancontratacion2019[[#This Row],[VALOR
INICIAL DEL CONTRATO]]+Plancontratacion2019[[#This Row],[VALOR ADICION AL CONTRATO]]-Plancontratacion2019[[#This Row],[VALOR REDUCCIÓN DEL CONTRATO]]</f>
        <v>0</v>
      </c>
      <c r="BC45" s="211"/>
      <c r="BD45" s="211"/>
      <c r="BE45" s="215">
        <f t="shared" si="0"/>
        <v>0</v>
      </c>
      <c r="BF45" s="211"/>
      <c r="BG45" s="208"/>
      <c r="BH45" s="206" t="str">
        <f>IFERROR(VLOOKUP('Formato Único de Contratación'!$BG45,TABLADEPARTAMENTOS,2,0),"DIGITE DEPARTAMENTO")</f>
        <v>DIGITE DEPARTAMENTO</v>
      </c>
      <c r="BI45" s="210"/>
      <c r="BJ45" s="211"/>
      <c r="BK45" s="212"/>
      <c r="BL45" s="210"/>
      <c r="BM45" s="211"/>
      <c r="BN45" s="212"/>
      <c r="BO45" s="208"/>
      <c r="BP45" s="221"/>
      <c r="BQ45" s="208"/>
      <c r="BR45" s="211"/>
      <c r="BS45" s="211"/>
      <c r="BT45" s="247">
        <f>Plancontratacion2019[[#This Row],[FECHA PRORROGA EJECUCIÓN
  (AAAA-MM-DD)]]-Plancontratacion2019[[#This Row],[FECHA ACTA DE INICIO]]</f>
        <v>0</v>
      </c>
      <c r="BU45" s="211"/>
      <c r="BV45" s="208"/>
      <c r="BW45" s="211"/>
      <c r="BX45" s="208"/>
      <c r="BY45" s="212"/>
      <c r="BZ45" s="211"/>
      <c r="CA45" s="212"/>
      <c r="CB45" s="211"/>
      <c r="CC45" s="212"/>
      <c r="CD45" s="211"/>
      <c r="CE45" s="212"/>
      <c r="CF45" s="211"/>
      <c r="CG45" s="212"/>
      <c r="CH45" s="211"/>
      <c r="CI45" s="212"/>
      <c r="CJ45" s="211"/>
      <c r="CK45" s="212"/>
      <c r="CL45" s="211"/>
      <c r="CM45" s="222"/>
      <c r="CN45" s="218"/>
      <c r="CO45" s="211"/>
      <c r="CP45" s="220">
        <f t="shared" si="1"/>
        <v>0</v>
      </c>
      <c r="CQ45" s="223"/>
      <c r="CR45" s="212"/>
      <c r="CS45" s="212"/>
      <c r="CT45" s="212"/>
      <c r="CU45" s="212"/>
      <c r="CV45" s="212"/>
      <c r="CW45" s="212"/>
      <c r="CX45" s="212"/>
      <c r="CY45" s="212"/>
      <c r="CZ45" s="212"/>
      <c r="DA45" s="212"/>
      <c r="DB45" s="212"/>
      <c r="DC45" s="212"/>
      <c r="DD45" s="212"/>
      <c r="DE45" s="212"/>
      <c r="DF45" s="212"/>
      <c r="DG45" s="212"/>
      <c r="DH45" s="216">
        <f t="shared" si="6"/>
        <v>0</v>
      </c>
      <c r="DI45" s="216">
        <f t="shared" si="3"/>
        <v>0</v>
      </c>
      <c r="DJ45" s="224">
        <f t="shared" si="5"/>
        <v>0</v>
      </c>
      <c r="DK45" s="217"/>
      <c r="DL45" s="218"/>
      <c r="DM45" s="208"/>
      <c r="DN45" s="225"/>
      <c r="DO45" s="225"/>
      <c r="DP45" s="225"/>
      <c r="DQ45" s="225"/>
      <c r="DR45" s="225"/>
      <c r="DS45" s="225"/>
      <c r="DT45" s="225"/>
      <c r="DU45" s="225"/>
      <c r="DV45" s="225"/>
      <c r="DW45" s="225"/>
      <c r="DX45" s="225"/>
      <c r="DY45" s="225"/>
      <c r="DZ45" s="226"/>
      <c r="EA45" s="226"/>
      <c r="EB45" s="226"/>
      <c r="EC45" s="214"/>
      <c r="ED45" s="214"/>
      <c r="EE45" s="211"/>
      <c r="EF4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5" s="215" t="str">
        <f t="shared" si="4"/>
        <v>-</v>
      </c>
    </row>
    <row r="46" spans="1:223" s="268" customFormat="1" ht="45" x14ac:dyDescent="0.25">
      <c r="A46" s="267"/>
      <c r="B46" s="204"/>
      <c r="C46" s="205"/>
      <c r="D46" s="206">
        <v>36</v>
      </c>
      <c r="E46" s="207">
        <v>43838</v>
      </c>
      <c r="F46" s="208" t="s">
        <v>599</v>
      </c>
      <c r="G46" s="209">
        <v>28000000</v>
      </c>
      <c r="H46" s="210"/>
      <c r="I46" s="211"/>
      <c r="J46" s="212"/>
      <c r="K46" s="209"/>
      <c r="L46" s="210"/>
      <c r="M46" s="211"/>
      <c r="N46" s="212"/>
      <c r="O46" s="213"/>
      <c r="P46" s="210"/>
      <c r="Q46" s="214"/>
      <c r="R46" s="215" t="str">
        <f>Plancontratacion2019[[#This Row],[RUBRO
(SE DEBE REPORTARTAR EN SIGEP SERVICIOS PERSONAS NATURALES)]]</f>
        <v>1502.0100.38.0-1502132.02-11</v>
      </c>
      <c r="S46" s="216">
        <f>Plancontratacion2019[[#This Row],[VALOR]]</f>
        <v>28000000</v>
      </c>
      <c r="T46" s="208"/>
      <c r="U46" s="211"/>
      <c r="V46" s="215">
        <f>Plancontratacion2019[[#This Row],[RUBRO ]]</f>
        <v>0</v>
      </c>
      <c r="W46" s="216">
        <f>Plancontratacion2019[[#This Row],[VALOR ]]</f>
        <v>0</v>
      </c>
      <c r="X46" s="216">
        <f>SUM($S46+$W46+Plancontratacion2019[[#This Row],[VALOR TOTAL DEL APOYO]])</f>
        <v>28000000</v>
      </c>
      <c r="Y46" s="210"/>
      <c r="Z46" s="204" t="s">
        <v>610</v>
      </c>
      <c r="AA46" s="204" t="s">
        <v>190</v>
      </c>
      <c r="AB46" s="205" t="s">
        <v>200</v>
      </c>
      <c r="AC46" s="204" t="s">
        <v>482</v>
      </c>
      <c r="AD46" s="204" t="s">
        <v>193</v>
      </c>
      <c r="AE46" s="211">
        <v>43896</v>
      </c>
      <c r="AF46" s="211">
        <v>43917</v>
      </c>
      <c r="AG46" s="214" t="s">
        <v>221</v>
      </c>
      <c r="AH46" s="211"/>
      <c r="AI46" s="211"/>
      <c r="AJ46" s="211"/>
      <c r="AK46" s="214"/>
      <c r="AL46" s="208"/>
      <c r="AM46" s="208"/>
      <c r="AN46" s="208"/>
      <c r="AO46" s="211"/>
      <c r="AP46" s="217"/>
      <c r="AQ46" s="204"/>
      <c r="AR46" s="218"/>
      <c r="AS46" s="204"/>
      <c r="AT46" s="218"/>
      <c r="AU46" s="204"/>
      <c r="AV46" s="208"/>
      <c r="AW46" s="208"/>
      <c r="AX46" s="219"/>
      <c r="AY46" s="212"/>
      <c r="AZ46" s="212"/>
      <c r="BA46" s="212"/>
      <c r="BB46" s="220">
        <f>Plancontratacion2019[[#This Row],[VALOR
INICIAL DEL CONTRATO]]+Plancontratacion2019[[#This Row],[VALOR ADICION AL CONTRATO]]-Plancontratacion2019[[#This Row],[VALOR REDUCCIÓN DEL CONTRATO]]</f>
        <v>0</v>
      </c>
      <c r="BC46" s="211"/>
      <c r="BD46" s="211"/>
      <c r="BE46" s="215">
        <f t="shared" si="0"/>
        <v>0</v>
      </c>
      <c r="BF46" s="211"/>
      <c r="BG46" s="208"/>
      <c r="BH46" s="206" t="str">
        <f>IFERROR(VLOOKUP('Formato Único de Contratación'!$BG46,TABLADEPARTAMENTOS,2,0),"DIGITE DEPARTAMENTO")</f>
        <v>DIGITE DEPARTAMENTO</v>
      </c>
      <c r="BI46" s="210"/>
      <c r="BJ46" s="211"/>
      <c r="BK46" s="212"/>
      <c r="BL46" s="210"/>
      <c r="BM46" s="211"/>
      <c r="BN46" s="212"/>
      <c r="BO46" s="208"/>
      <c r="BP46" s="221"/>
      <c r="BQ46" s="208"/>
      <c r="BR46" s="211"/>
      <c r="BS46" s="211"/>
      <c r="BT46" s="247">
        <f>Plancontratacion2019[[#This Row],[FECHA PRORROGA EJECUCIÓN
  (AAAA-MM-DD)]]-Plancontratacion2019[[#This Row],[FECHA ACTA DE INICIO]]</f>
        <v>0</v>
      </c>
      <c r="BU46" s="211"/>
      <c r="BV46" s="208"/>
      <c r="BW46" s="211"/>
      <c r="BX46" s="208"/>
      <c r="BY46" s="212"/>
      <c r="BZ46" s="211"/>
      <c r="CA46" s="212"/>
      <c r="CB46" s="211"/>
      <c r="CC46" s="212"/>
      <c r="CD46" s="211"/>
      <c r="CE46" s="212"/>
      <c r="CF46" s="211"/>
      <c r="CG46" s="212"/>
      <c r="CH46" s="211"/>
      <c r="CI46" s="212"/>
      <c r="CJ46" s="211"/>
      <c r="CK46" s="212"/>
      <c r="CL46" s="211"/>
      <c r="CM46" s="222"/>
      <c r="CN46" s="218"/>
      <c r="CO46" s="211"/>
      <c r="CP46" s="220">
        <f t="shared" si="1"/>
        <v>0</v>
      </c>
      <c r="CQ46" s="223"/>
      <c r="CR46" s="212"/>
      <c r="CS46" s="212"/>
      <c r="CT46" s="212"/>
      <c r="CU46" s="212"/>
      <c r="CV46" s="212"/>
      <c r="CW46" s="212"/>
      <c r="CX46" s="212"/>
      <c r="CY46" s="212"/>
      <c r="CZ46" s="212"/>
      <c r="DA46" s="212"/>
      <c r="DB46" s="212"/>
      <c r="DC46" s="212"/>
      <c r="DD46" s="212"/>
      <c r="DE46" s="212"/>
      <c r="DF46" s="212"/>
      <c r="DG46" s="212"/>
      <c r="DH46" s="216">
        <f t="shared" si="6"/>
        <v>0</v>
      </c>
      <c r="DI46" s="216">
        <f t="shared" si="3"/>
        <v>0</v>
      </c>
      <c r="DJ46" s="224">
        <f t="shared" si="5"/>
        <v>0</v>
      </c>
      <c r="DK46" s="217"/>
      <c r="DL46" s="218"/>
      <c r="DM46" s="208"/>
      <c r="DN46" s="225"/>
      <c r="DO46" s="225"/>
      <c r="DP46" s="225"/>
      <c r="DQ46" s="225"/>
      <c r="DR46" s="225"/>
      <c r="DS46" s="225"/>
      <c r="DT46" s="225"/>
      <c r="DU46" s="225"/>
      <c r="DV46" s="225"/>
      <c r="DW46" s="225"/>
      <c r="DX46" s="225"/>
      <c r="DY46" s="225"/>
      <c r="DZ46" s="226"/>
      <c r="EA46" s="226"/>
      <c r="EB46" s="226"/>
      <c r="EC46" s="214"/>
      <c r="ED46" s="214"/>
      <c r="EE46" s="211"/>
      <c r="EF4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6" s="215" t="str">
        <f t="shared" si="4"/>
        <v>-</v>
      </c>
    </row>
    <row r="47" spans="1:223" s="268" customFormat="1" ht="45" x14ac:dyDescent="0.25">
      <c r="A47" s="267"/>
      <c r="B47" s="204"/>
      <c r="C47" s="205"/>
      <c r="D47" s="206">
        <v>38</v>
      </c>
      <c r="E47" s="207">
        <v>43838</v>
      </c>
      <c r="F47" s="208" t="s">
        <v>599</v>
      </c>
      <c r="G47" s="209">
        <v>28000000</v>
      </c>
      <c r="H47" s="210"/>
      <c r="I47" s="211"/>
      <c r="J47" s="212"/>
      <c r="K47" s="209"/>
      <c r="L47" s="210"/>
      <c r="M47" s="211"/>
      <c r="N47" s="212"/>
      <c r="O47" s="213"/>
      <c r="P47" s="210"/>
      <c r="Q47" s="214"/>
      <c r="R47" s="215" t="str">
        <f>Plancontratacion2019[[#This Row],[RUBRO
(SE DEBE REPORTARTAR EN SIGEP SERVICIOS PERSONAS NATURALES)]]</f>
        <v>1502.0100.38.0-1502132.02-11</v>
      </c>
      <c r="S47" s="216">
        <f>Plancontratacion2019[[#This Row],[VALOR]]</f>
        <v>28000000</v>
      </c>
      <c r="T47" s="208"/>
      <c r="U47" s="211"/>
      <c r="V47" s="215">
        <f>Plancontratacion2019[[#This Row],[RUBRO ]]</f>
        <v>0</v>
      </c>
      <c r="W47" s="216">
        <f>Plancontratacion2019[[#This Row],[VALOR ]]</f>
        <v>0</v>
      </c>
      <c r="X47" s="216">
        <f>SUM($S47+$W47+Plancontratacion2019[[#This Row],[VALOR TOTAL DEL APOYO]])</f>
        <v>28000000</v>
      </c>
      <c r="Y47" s="210"/>
      <c r="Z47" s="204" t="s">
        <v>611</v>
      </c>
      <c r="AA47" s="204" t="s">
        <v>190</v>
      </c>
      <c r="AB47" s="205" t="s">
        <v>200</v>
      </c>
      <c r="AC47" s="204" t="s">
        <v>482</v>
      </c>
      <c r="AD47" s="204" t="s">
        <v>193</v>
      </c>
      <c r="AE47" s="211">
        <v>43900</v>
      </c>
      <c r="AF47" s="211">
        <v>43921</v>
      </c>
      <c r="AG47" s="214" t="s">
        <v>221</v>
      </c>
      <c r="AH47" s="211"/>
      <c r="AI47" s="211"/>
      <c r="AJ47" s="211"/>
      <c r="AK47" s="214"/>
      <c r="AL47" s="208"/>
      <c r="AM47" s="208"/>
      <c r="AN47" s="208"/>
      <c r="AO47" s="211"/>
      <c r="AP47" s="217"/>
      <c r="AQ47" s="204"/>
      <c r="AR47" s="218"/>
      <c r="AS47" s="204"/>
      <c r="AT47" s="218"/>
      <c r="AU47" s="204"/>
      <c r="AV47" s="208"/>
      <c r="AW47" s="208"/>
      <c r="AX47" s="219"/>
      <c r="AY47" s="212"/>
      <c r="AZ47" s="212"/>
      <c r="BA47" s="212"/>
      <c r="BB47" s="220">
        <f>Plancontratacion2019[[#This Row],[VALOR
INICIAL DEL CONTRATO]]+Plancontratacion2019[[#This Row],[VALOR ADICION AL CONTRATO]]-Plancontratacion2019[[#This Row],[VALOR REDUCCIÓN DEL CONTRATO]]</f>
        <v>0</v>
      </c>
      <c r="BC47" s="211"/>
      <c r="BD47" s="211"/>
      <c r="BE47" s="215">
        <f t="shared" si="0"/>
        <v>0</v>
      </c>
      <c r="BF47" s="211"/>
      <c r="BG47" s="208"/>
      <c r="BH47" s="206" t="str">
        <f>IFERROR(VLOOKUP('Formato Único de Contratación'!$BG47,TABLADEPARTAMENTOS,2,0),"DIGITE DEPARTAMENTO")</f>
        <v>DIGITE DEPARTAMENTO</v>
      </c>
      <c r="BI47" s="210"/>
      <c r="BJ47" s="211"/>
      <c r="BK47" s="212"/>
      <c r="BL47" s="210"/>
      <c r="BM47" s="211"/>
      <c r="BN47" s="212"/>
      <c r="BO47" s="208"/>
      <c r="BP47" s="221"/>
      <c r="BQ47" s="208"/>
      <c r="BR47" s="211"/>
      <c r="BS47" s="211"/>
      <c r="BT47" s="247">
        <f>Plancontratacion2019[[#This Row],[FECHA PRORROGA EJECUCIÓN
  (AAAA-MM-DD)]]-Plancontratacion2019[[#This Row],[FECHA ACTA DE INICIO]]</f>
        <v>0</v>
      </c>
      <c r="BU47" s="211"/>
      <c r="BV47" s="208"/>
      <c r="BW47" s="211"/>
      <c r="BX47" s="208"/>
      <c r="BY47" s="212"/>
      <c r="BZ47" s="211"/>
      <c r="CA47" s="212"/>
      <c r="CB47" s="211"/>
      <c r="CC47" s="212"/>
      <c r="CD47" s="211"/>
      <c r="CE47" s="212"/>
      <c r="CF47" s="211"/>
      <c r="CG47" s="212"/>
      <c r="CH47" s="211"/>
      <c r="CI47" s="212"/>
      <c r="CJ47" s="211"/>
      <c r="CK47" s="212"/>
      <c r="CL47" s="211"/>
      <c r="CM47" s="222"/>
      <c r="CN47" s="218"/>
      <c r="CO47" s="211"/>
      <c r="CP47" s="220">
        <f t="shared" si="1"/>
        <v>0</v>
      </c>
      <c r="CQ47" s="223"/>
      <c r="CR47" s="212"/>
      <c r="CS47" s="212"/>
      <c r="CT47" s="212"/>
      <c r="CU47" s="212"/>
      <c r="CV47" s="212"/>
      <c r="CW47" s="212"/>
      <c r="CX47" s="212"/>
      <c r="CY47" s="212"/>
      <c r="CZ47" s="212"/>
      <c r="DA47" s="212"/>
      <c r="DB47" s="212"/>
      <c r="DC47" s="212"/>
      <c r="DD47" s="212"/>
      <c r="DE47" s="212"/>
      <c r="DF47" s="212"/>
      <c r="DG47" s="212"/>
      <c r="DH47" s="216">
        <f t="shared" si="6"/>
        <v>0</v>
      </c>
      <c r="DI47" s="216">
        <f t="shared" si="3"/>
        <v>0</v>
      </c>
      <c r="DJ47" s="224">
        <f t="shared" si="5"/>
        <v>0</v>
      </c>
      <c r="DK47" s="217"/>
      <c r="DL47" s="218"/>
      <c r="DM47" s="208"/>
      <c r="DN47" s="225"/>
      <c r="DO47" s="225"/>
      <c r="DP47" s="225"/>
      <c r="DQ47" s="225"/>
      <c r="DR47" s="225"/>
      <c r="DS47" s="225"/>
      <c r="DT47" s="225"/>
      <c r="DU47" s="225"/>
      <c r="DV47" s="225"/>
      <c r="DW47" s="225"/>
      <c r="DX47" s="225"/>
      <c r="DY47" s="225"/>
      <c r="DZ47" s="226"/>
      <c r="EA47" s="226"/>
      <c r="EB47" s="226"/>
      <c r="EC47" s="214"/>
      <c r="ED47" s="214"/>
      <c r="EE47" s="211"/>
      <c r="EF4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7" s="215" t="str">
        <f t="shared" si="4"/>
        <v>-</v>
      </c>
    </row>
    <row r="48" spans="1:223" s="268" customFormat="1" ht="45" x14ac:dyDescent="0.25">
      <c r="A48" s="267"/>
      <c r="B48" s="204"/>
      <c r="C48" s="205"/>
      <c r="D48" s="206">
        <v>37</v>
      </c>
      <c r="E48" s="207">
        <v>43838</v>
      </c>
      <c r="F48" s="208" t="s">
        <v>599</v>
      </c>
      <c r="G48" s="209">
        <v>28000000</v>
      </c>
      <c r="H48" s="210"/>
      <c r="I48" s="211"/>
      <c r="J48" s="212"/>
      <c r="K48" s="209"/>
      <c r="L48" s="210"/>
      <c r="M48" s="211"/>
      <c r="N48" s="212"/>
      <c r="O48" s="213"/>
      <c r="P48" s="210"/>
      <c r="Q48" s="214"/>
      <c r="R48" s="215" t="str">
        <f>Plancontratacion2019[[#This Row],[RUBRO
(SE DEBE REPORTARTAR EN SIGEP SERVICIOS PERSONAS NATURALES)]]</f>
        <v>1502.0100.38.0-1502132.02-11</v>
      </c>
      <c r="S48" s="216">
        <f>Plancontratacion2019[[#This Row],[VALOR]]</f>
        <v>28000000</v>
      </c>
      <c r="T48" s="208"/>
      <c r="U48" s="211"/>
      <c r="V48" s="215">
        <f>Plancontratacion2019[[#This Row],[RUBRO ]]</f>
        <v>0</v>
      </c>
      <c r="W48" s="216">
        <f>Plancontratacion2019[[#This Row],[VALOR ]]</f>
        <v>0</v>
      </c>
      <c r="X48" s="216">
        <f>SUM($S48+$W48+Plancontratacion2019[[#This Row],[VALOR TOTAL DEL APOYO]])</f>
        <v>28000000</v>
      </c>
      <c r="Y48" s="210"/>
      <c r="Z48" s="204" t="s">
        <v>612</v>
      </c>
      <c r="AA48" s="204" t="s">
        <v>190</v>
      </c>
      <c r="AB48" s="205" t="s">
        <v>200</v>
      </c>
      <c r="AC48" s="204" t="s">
        <v>482</v>
      </c>
      <c r="AD48" s="204" t="s">
        <v>193</v>
      </c>
      <c r="AE48" s="211">
        <v>43900</v>
      </c>
      <c r="AF48" s="211">
        <v>43921</v>
      </c>
      <c r="AG48" s="214" t="s">
        <v>221</v>
      </c>
      <c r="AH48" s="211"/>
      <c r="AI48" s="211"/>
      <c r="AJ48" s="211"/>
      <c r="AK48" s="214"/>
      <c r="AL48" s="208"/>
      <c r="AM48" s="208"/>
      <c r="AN48" s="208"/>
      <c r="AO48" s="211"/>
      <c r="AP48" s="217"/>
      <c r="AQ48" s="204"/>
      <c r="AR48" s="218"/>
      <c r="AS48" s="204"/>
      <c r="AT48" s="218"/>
      <c r="AU48" s="204"/>
      <c r="AV48" s="208"/>
      <c r="AW48" s="208"/>
      <c r="AX48" s="219"/>
      <c r="AY48" s="212"/>
      <c r="AZ48" s="212"/>
      <c r="BA48" s="212"/>
      <c r="BB48" s="220">
        <f>Plancontratacion2019[[#This Row],[VALOR
INICIAL DEL CONTRATO]]+Plancontratacion2019[[#This Row],[VALOR ADICION AL CONTRATO]]-Plancontratacion2019[[#This Row],[VALOR REDUCCIÓN DEL CONTRATO]]</f>
        <v>0</v>
      </c>
      <c r="BC48" s="211"/>
      <c r="BD48" s="211"/>
      <c r="BE48" s="215">
        <f t="shared" si="0"/>
        <v>0</v>
      </c>
      <c r="BF48" s="211"/>
      <c r="BG48" s="208"/>
      <c r="BH48" s="206" t="str">
        <f>IFERROR(VLOOKUP('Formato Único de Contratación'!$BG48,TABLADEPARTAMENTOS,2,0),"DIGITE DEPARTAMENTO")</f>
        <v>DIGITE DEPARTAMENTO</v>
      </c>
      <c r="BI48" s="210"/>
      <c r="BJ48" s="211"/>
      <c r="BK48" s="212"/>
      <c r="BL48" s="210"/>
      <c r="BM48" s="211"/>
      <c r="BN48" s="212"/>
      <c r="BO48" s="208"/>
      <c r="BP48" s="221"/>
      <c r="BQ48" s="208"/>
      <c r="BR48" s="211"/>
      <c r="BS48" s="211"/>
      <c r="BT48" s="247">
        <f>Plancontratacion2019[[#This Row],[FECHA PRORROGA EJECUCIÓN
  (AAAA-MM-DD)]]-Plancontratacion2019[[#This Row],[FECHA ACTA DE INICIO]]</f>
        <v>0</v>
      </c>
      <c r="BU48" s="211"/>
      <c r="BV48" s="208"/>
      <c r="BW48" s="211"/>
      <c r="BX48" s="208"/>
      <c r="BY48" s="212"/>
      <c r="BZ48" s="211"/>
      <c r="CA48" s="212"/>
      <c r="CB48" s="211"/>
      <c r="CC48" s="212"/>
      <c r="CD48" s="211"/>
      <c r="CE48" s="212"/>
      <c r="CF48" s="211"/>
      <c r="CG48" s="212"/>
      <c r="CH48" s="211"/>
      <c r="CI48" s="212"/>
      <c r="CJ48" s="211"/>
      <c r="CK48" s="212"/>
      <c r="CL48" s="211"/>
      <c r="CM48" s="222"/>
      <c r="CN48" s="218"/>
      <c r="CO48" s="211"/>
      <c r="CP48" s="220">
        <f t="shared" si="1"/>
        <v>0</v>
      </c>
      <c r="CQ48" s="223"/>
      <c r="CR48" s="212"/>
      <c r="CS48" s="212"/>
      <c r="CT48" s="212"/>
      <c r="CU48" s="212"/>
      <c r="CV48" s="212"/>
      <c r="CW48" s="212"/>
      <c r="CX48" s="212"/>
      <c r="CY48" s="212"/>
      <c r="CZ48" s="212"/>
      <c r="DA48" s="212"/>
      <c r="DB48" s="212"/>
      <c r="DC48" s="212"/>
      <c r="DD48" s="212"/>
      <c r="DE48" s="212"/>
      <c r="DF48" s="212"/>
      <c r="DG48" s="212"/>
      <c r="DH48" s="216">
        <f t="shared" si="6"/>
        <v>0</v>
      </c>
      <c r="DI48" s="216">
        <f t="shared" si="3"/>
        <v>0</v>
      </c>
      <c r="DJ48" s="224">
        <f t="shared" si="5"/>
        <v>0</v>
      </c>
      <c r="DK48" s="217"/>
      <c r="DL48" s="218"/>
      <c r="DM48" s="208"/>
      <c r="DN48" s="225"/>
      <c r="DO48" s="225"/>
      <c r="DP48" s="225"/>
      <c r="DQ48" s="225"/>
      <c r="DR48" s="225"/>
      <c r="DS48" s="225"/>
      <c r="DT48" s="225"/>
      <c r="DU48" s="225"/>
      <c r="DV48" s="225"/>
      <c r="DW48" s="225"/>
      <c r="DX48" s="225"/>
      <c r="DY48" s="225"/>
      <c r="DZ48" s="226"/>
      <c r="EA48" s="226"/>
      <c r="EB48" s="226"/>
      <c r="EC48" s="214"/>
      <c r="ED48" s="214"/>
      <c r="EE48" s="211"/>
      <c r="EF4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8" s="215" t="str">
        <f t="shared" si="4"/>
        <v>-</v>
      </c>
    </row>
    <row r="49" spans="1:137" s="268" customFormat="1" ht="45" x14ac:dyDescent="0.25">
      <c r="A49" s="267"/>
      <c r="B49" s="204"/>
      <c r="C49" s="205"/>
      <c r="D49" s="206">
        <v>40</v>
      </c>
      <c r="E49" s="207">
        <v>43838</v>
      </c>
      <c r="F49" s="208" t="s">
        <v>599</v>
      </c>
      <c r="G49" s="209">
        <v>28000000</v>
      </c>
      <c r="H49" s="210"/>
      <c r="I49" s="211"/>
      <c r="J49" s="212"/>
      <c r="K49" s="209"/>
      <c r="L49" s="210"/>
      <c r="M49" s="211"/>
      <c r="N49" s="212"/>
      <c r="O49" s="213"/>
      <c r="P49" s="210"/>
      <c r="Q49" s="214"/>
      <c r="R49" s="215" t="str">
        <f>Plancontratacion2019[[#This Row],[RUBRO
(SE DEBE REPORTARTAR EN SIGEP SERVICIOS PERSONAS NATURALES)]]</f>
        <v>1502.0100.38.0-1502132.02-11</v>
      </c>
      <c r="S49" s="216"/>
      <c r="T49" s="208"/>
      <c r="U49" s="211"/>
      <c r="V49" s="215">
        <f>Plancontratacion2019[[#This Row],[RUBRO ]]</f>
        <v>0</v>
      </c>
      <c r="W49" s="216">
        <f>Plancontratacion2019[[#This Row],[VALOR ]]</f>
        <v>0</v>
      </c>
      <c r="X49" s="216">
        <f>SUM($S49+$W49+Plancontratacion2019[[#This Row],[VALOR TOTAL DEL APOYO]])</f>
        <v>0</v>
      </c>
      <c r="Y49" s="210"/>
      <c r="Z49" s="204" t="s">
        <v>613</v>
      </c>
      <c r="AA49" s="204" t="s">
        <v>190</v>
      </c>
      <c r="AB49" s="205" t="s">
        <v>200</v>
      </c>
      <c r="AC49" s="204" t="s">
        <v>482</v>
      </c>
      <c r="AD49" s="204" t="s">
        <v>193</v>
      </c>
      <c r="AE49" s="211">
        <v>43900</v>
      </c>
      <c r="AF49" s="211">
        <v>43921</v>
      </c>
      <c r="AG49" s="214" t="s">
        <v>221</v>
      </c>
      <c r="AH49" s="211"/>
      <c r="AI49" s="211"/>
      <c r="AJ49" s="211"/>
      <c r="AK49" s="214"/>
      <c r="AL49" s="208"/>
      <c r="AM49" s="208"/>
      <c r="AN49" s="208"/>
      <c r="AO49" s="211"/>
      <c r="AP49" s="217"/>
      <c r="AQ49" s="204"/>
      <c r="AR49" s="218"/>
      <c r="AS49" s="204"/>
      <c r="AT49" s="218"/>
      <c r="AU49" s="204"/>
      <c r="AV49" s="208"/>
      <c r="AW49" s="208"/>
      <c r="AX49" s="219"/>
      <c r="AY49" s="212"/>
      <c r="AZ49" s="212"/>
      <c r="BA49" s="212"/>
      <c r="BB49" s="220">
        <f>Plancontratacion2019[[#This Row],[VALOR
INICIAL DEL CONTRATO]]+Plancontratacion2019[[#This Row],[VALOR ADICION AL CONTRATO]]-Plancontratacion2019[[#This Row],[VALOR REDUCCIÓN DEL CONTRATO]]</f>
        <v>0</v>
      </c>
      <c r="BC49" s="211"/>
      <c r="BD49" s="211"/>
      <c r="BE49" s="215">
        <f t="shared" si="0"/>
        <v>0</v>
      </c>
      <c r="BF49" s="211"/>
      <c r="BG49" s="208"/>
      <c r="BH49" s="206" t="str">
        <f>IFERROR(VLOOKUP('Formato Único de Contratación'!$BG49,TABLADEPARTAMENTOS,2,0),"DIGITE DEPARTAMENTO")</f>
        <v>DIGITE DEPARTAMENTO</v>
      </c>
      <c r="BI49" s="210"/>
      <c r="BJ49" s="211"/>
      <c r="BK49" s="212"/>
      <c r="BL49" s="210"/>
      <c r="BM49" s="211"/>
      <c r="BN49" s="212"/>
      <c r="BO49" s="208"/>
      <c r="BP49" s="221"/>
      <c r="BQ49" s="208"/>
      <c r="BR49" s="211"/>
      <c r="BS49" s="211"/>
      <c r="BT49" s="247">
        <f>Plancontratacion2019[[#This Row],[FECHA PRORROGA EJECUCIÓN
  (AAAA-MM-DD)]]-Plancontratacion2019[[#This Row],[FECHA ACTA DE INICIO]]</f>
        <v>0</v>
      </c>
      <c r="BU49" s="211"/>
      <c r="BV49" s="208"/>
      <c r="BW49" s="211"/>
      <c r="BX49" s="208"/>
      <c r="BY49" s="212"/>
      <c r="BZ49" s="211"/>
      <c r="CA49" s="212"/>
      <c r="CB49" s="211"/>
      <c r="CC49" s="212"/>
      <c r="CD49" s="211"/>
      <c r="CE49" s="212"/>
      <c r="CF49" s="211"/>
      <c r="CG49" s="212"/>
      <c r="CH49" s="211"/>
      <c r="CI49" s="212"/>
      <c r="CJ49" s="211"/>
      <c r="CK49" s="212"/>
      <c r="CL49" s="211"/>
      <c r="CM49" s="222"/>
      <c r="CN49" s="218"/>
      <c r="CO49" s="211"/>
      <c r="CP49" s="220">
        <f t="shared" si="1"/>
        <v>0</v>
      </c>
      <c r="CQ49" s="223"/>
      <c r="CR49" s="212"/>
      <c r="CS49" s="212"/>
      <c r="CT49" s="212"/>
      <c r="CU49" s="212"/>
      <c r="CV49" s="212"/>
      <c r="CW49" s="212"/>
      <c r="CX49" s="212"/>
      <c r="CY49" s="212"/>
      <c r="CZ49" s="212"/>
      <c r="DA49" s="212"/>
      <c r="DB49" s="212"/>
      <c r="DC49" s="212"/>
      <c r="DD49" s="212"/>
      <c r="DE49" s="212"/>
      <c r="DF49" s="212"/>
      <c r="DG49" s="212"/>
      <c r="DH49" s="216">
        <f t="shared" si="6"/>
        <v>0</v>
      </c>
      <c r="DI49" s="216">
        <f t="shared" si="3"/>
        <v>0</v>
      </c>
      <c r="DJ49" s="224">
        <f t="shared" si="5"/>
        <v>0</v>
      </c>
      <c r="DK49" s="217"/>
      <c r="DL49" s="218"/>
      <c r="DM49" s="208"/>
      <c r="DN49" s="225"/>
      <c r="DO49" s="225"/>
      <c r="DP49" s="225"/>
      <c r="DQ49" s="225"/>
      <c r="DR49" s="225"/>
      <c r="DS49" s="225"/>
      <c r="DT49" s="225"/>
      <c r="DU49" s="225"/>
      <c r="DV49" s="225"/>
      <c r="DW49" s="225"/>
      <c r="DX49" s="225"/>
      <c r="DY49" s="225"/>
      <c r="DZ49" s="226"/>
      <c r="EA49" s="226"/>
      <c r="EB49" s="226"/>
      <c r="EC49" s="214"/>
      <c r="ED49" s="214"/>
      <c r="EE49" s="211"/>
      <c r="EF4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49" s="215" t="str">
        <f t="shared" si="4"/>
        <v>-</v>
      </c>
    </row>
    <row r="50" spans="1:137" s="268" customFormat="1" ht="45" x14ac:dyDescent="0.25">
      <c r="A50" s="267"/>
      <c r="B50" s="204"/>
      <c r="C50" s="205"/>
      <c r="D50" s="206">
        <v>39</v>
      </c>
      <c r="E50" s="207">
        <v>43838</v>
      </c>
      <c r="F50" s="208" t="s">
        <v>599</v>
      </c>
      <c r="G50" s="209">
        <v>28000000</v>
      </c>
      <c r="H50" s="210"/>
      <c r="I50" s="211"/>
      <c r="J50" s="212"/>
      <c r="K50" s="209"/>
      <c r="L50" s="210"/>
      <c r="M50" s="211"/>
      <c r="N50" s="212"/>
      <c r="O50" s="213"/>
      <c r="P50" s="210"/>
      <c r="Q50" s="214"/>
      <c r="R50" s="215" t="str">
        <f>Plancontratacion2019[[#This Row],[RUBRO
(SE DEBE REPORTARTAR EN SIGEP SERVICIOS PERSONAS NATURALES)]]</f>
        <v>1502.0100.38.0-1502132.02-11</v>
      </c>
      <c r="S50" s="216">
        <f>Plancontratacion2019[[#This Row],[VALOR]]</f>
        <v>28000000</v>
      </c>
      <c r="T50" s="208"/>
      <c r="U50" s="211"/>
      <c r="V50" s="215">
        <f>Plancontratacion2019[[#This Row],[RUBRO ]]</f>
        <v>0</v>
      </c>
      <c r="W50" s="216">
        <f>Plancontratacion2019[[#This Row],[VALOR ]]</f>
        <v>0</v>
      </c>
      <c r="X50" s="216">
        <f>SUM($S50+$W50+Plancontratacion2019[[#This Row],[VALOR TOTAL DEL APOYO]])</f>
        <v>28000000</v>
      </c>
      <c r="Y50" s="210"/>
      <c r="Z50" s="204" t="s">
        <v>614</v>
      </c>
      <c r="AA50" s="204" t="s">
        <v>190</v>
      </c>
      <c r="AB50" s="205" t="s">
        <v>200</v>
      </c>
      <c r="AC50" s="204" t="s">
        <v>482</v>
      </c>
      <c r="AD50" s="204" t="s">
        <v>193</v>
      </c>
      <c r="AE50" s="211">
        <v>43900</v>
      </c>
      <c r="AF50" s="211">
        <v>43921</v>
      </c>
      <c r="AG50" s="214" t="s">
        <v>221</v>
      </c>
      <c r="AH50" s="211"/>
      <c r="AI50" s="211"/>
      <c r="AJ50" s="211"/>
      <c r="AK50" s="214"/>
      <c r="AL50" s="208"/>
      <c r="AM50" s="208"/>
      <c r="AN50" s="208"/>
      <c r="AO50" s="211"/>
      <c r="AP50" s="217"/>
      <c r="AQ50" s="204"/>
      <c r="AR50" s="218"/>
      <c r="AS50" s="204"/>
      <c r="AT50" s="218"/>
      <c r="AU50" s="204"/>
      <c r="AV50" s="208"/>
      <c r="AW50" s="208"/>
      <c r="AX50" s="219"/>
      <c r="AY50" s="212"/>
      <c r="AZ50" s="212"/>
      <c r="BA50" s="212"/>
      <c r="BB50" s="220">
        <f>Plancontratacion2019[[#This Row],[VALOR
INICIAL DEL CONTRATO]]+Plancontratacion2019[[#This Row],[VALOR ADICION AL CONTRATO]]-Plancontratacion2019[[#This Row],[VALOR REDUCCIÓN DEL CONTRATO]]</f>
        <v>0</v>
      </c>
      <c r="BC50" s="211"/>
      <c r="BD50" s="211"/>
      <c r="BE50" s="215">
        <f t="shared" si="0"/>
        <v>0</v>
      </c>
      <c r="BF50" s="211"/>
      <c r="BG50" s="208"/>
      <c r="BH50" s="206" t="str">
        <f>IFERROR(VLOOKUP('Formato Único de Contratación'!$BG50,TABLADEPARTAMENTOS,2,0),"DIGITE DEPARTAMENTO")</f>
        <v>DIGITE DEPARTAMENTO</v>
      </c>
      <c r="BI50" s="210"/>
      <c r="BJ50" s="211"/>
      <c r="BK50" s="212"/>
      <c r="BL50" s="210"/>
      <c r="BM50" s="211"/>
      <c r="BN50" s="212"/>
      <c r="BO50" s="208"/>
      <c r="BP50" s="221"/>
      <c r="BQ50" s="208"/>
      <c r="BR50" s="211"/>
      <c r="BS50" s="211"/>
      <c r="BT50" s="247">
        <f>Plancontratacion2019[[#This Row],[FECHA PRORROGA EJECUCIÓN
  (AAAA-MM-DD)]]-Plancontratacion2019[[#This Row],[FECHA ACTA DE INICIO]]</f>
        <v>0</v>
      </c>
      <c r="BU50" s="211"/>
      <c r="BV50" s="208"/>
      <c r="BW50" s="211"/>
      <c r="BX50" s="208"/>
      <c r="BY50" s="212"/>
      <c r="BZ50" s="211"/>
      <c r="CA50" s="212"/>
      <c r="CB50" s="211"/>
      <c r="CC50" s="212"/>
      <c r="CD50" s="211"/>
      <c r="CE50" s="212"/>
      <c r="CF50" s="211"/>
      <c r="CG50" s="212"/>
      <c r="CH50" s="211"/>
      <c r="CI50" s="212"/>
      <c r="CJ50" s="211"/>
      <c r="CK50" s="212"/>
      <c r="CL50" s="211"/>
      <c r="CM50" s="222"/>
      <c r="CN50" s="218"/>
      <c r="CO50" s="211"/>
      <c r="CP50" s="220">
        <f t="shared" si="1"/>
        <v>0</v>
      </c>
      <c r="CQ50" s="223"/>
      <c r="CR50" s="212"/>
      <c r="CS50" s="212"/>
      <c r="CT50" s="212"/>
      <c r="CU50" s="212"/>
      <c r="CV50" s="212"/>
      <c r="CW50" s="212"/>
      <c r="CX50" s="212"/>
      <c r="CY50" s="212"/>
      <c r="CZ50" s="212"/>
      <c r="DA50" s="212"/>
      <c r="DB50" s="212"/>
      <c r="DC50" s="212"/>
      <c r="DD50" s="212"/>
      <c r="DE50" s="212"/>
      <c r="DF50" s="212"/>
      <c r="DG50" s="212"/>
      <c r="DH50" s="216">
        <f t="shared" si="6"/>
        <v>0</v>
      </c>
      <c r="DI50" s="216">
        <f t="shared" si="3"/>
        <v>0</v>
      </c>
      <c r="DJ50" s="224">
        <f t="shared" si="5"/>
        <v>0</v>
      </c>
      <c r="DK50" s="217"/>
      <c r="DL50" s="218"/>
      <c r="DM50" s="208"/>
      <c r="DN50" s="225"/>
      <c r="DO50" s="225"/>
      <c r="DP50" s="225"/>
      <c r="DQ50" s="225"/>
      <c r="DR50" s="225"/>
      <c r="DS50" s="225"/>
      <c r="DT50" s="225"/>
      <c r="DU50" s="225"/>
      <c r="DV50" s="225"/>
      <c r="DW50" s="225"/>
      <c r="DX50" s="225"/>
      <c r="DY50" s="225"/>
      <c r="DZ50" s="226"/>
      <c r="EA50" s="226"/>
      <c r="EB50" s="226"/>
      <c r="EC50" s="214"/>
      <c r="ED50" s="214"/>
      <c r="EE50" s="211"/>
      <c r="EF5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0" s="215" t="str">
        <f t="shared" si="4"/>
        <v>-</v>
      </c>
    </row>
    <row r="51" spans="1:137" s="268" customFormat="1" ht="45" x14ac:dyDescent="0.25">
      <c r="A51" s="267"/>
      <c r="B51" s="204"/>
      <c r="C51" s="205"/>
      <c r="D51" s="206">
        <v>45</v>
      </c>
      <c r="E51" s="207">
        <v>43838</v>
      </c>
      <c r="F51" s="208" t="s">
        <v>599</v>
      </c>
      <c r="G51" s="209">
        <v>25600000</v>
      </c>
      <c r="H51" s="210"/>
      <c r="I51" s="211"/>
      <c r="J51" s="212"/>
      <c r="K51" s="209"/>
      <c r="L51" s="210"/>
      <c r="M51" s="211"/>
      <c r="N51" s="212"/>
      <c r="O51" s="213"/>
      <c r="P51" s="210"/>
      <c r="Q51" s="214"/>
      <c r="R51" s="215" t="str">
        <f>Plancontratacion2019[[#This Row],[RUBRO
(SE DEBE REPORTARTAR EN SIGEP SERVICIOS PERSONAS NATURALES)]]</f>
        <v>1502.0100.38.0-1502132.02-11</v>
      </c>
      <c r="S51" s="216">
        <f>Plancontratacion2019[[#This Row],[VALOR]]</f>
        <v>25600000</v>
      </c>
      <c r="T51" s="208"/>
      <c r="U51" s="211"/>
      <c r="V51" s="215">
        <f>Plancontratacion2019[[#This Row],[RUBRO ]]</f>
        <v>0</v>
      </c>
      <c r="W51" s="216">
        <f>Plancontratacion2019[[#This Row],[VALOR ]]</f>
        <v>0</v>
      </c>
      <c r="X51" s="216">
        <f>SUM($S51+$W51+Plancontratacion2019[[#This Row],[VALOR TOTAL DEL APOYO]])</f>
        <v>25600000</v>
      </c>
      <c r="Y51" s="210"/>
      <c r="Z51" s="204" t="s">
        <v>615</v>
      </c>
      <c r="AA51" s="204" t="s">
        <v>190</v>
      </c>
      <c r="AB51" s="205" t="s">
        <v>200</v>
      </c>
      <c r="AC51" s="204" t="s">
        <v>482</v>
      </c>
      <c r="AD51" s="204" t="s">
        <v>193</v>
      </c>
      <c r="AE51" s="211">
        <v>43899</v>
      </c>
      <c r="AF51" s="211">
        <v>43921</v>
      </c>
      <c r="AG51" s="214" t="s">
        <v>221</v>
      </c>
      <c r="AH51" s="211"/>
      <c r="AI51" s="211"/>
      <c r="AJ51" s="211"/>
      <c r="AK51" s="214"/>
      <c r="AL51" s="208"/>
      <c r="AM51" s="208"/>
      <c r="AN51" s="208"/>
      <c r="AO51" s="211"/>
      <c r="AP51" s="217"/>
      <c r="AQ51" s="204"/>
      <c r="AR51" s="218"/>
      <c r="AS51" s="204"/>
      <c r="AT51" s="218"/>
      <c r="AU51" s="204"/>
      <c r="AV51" s="208"/>
      <c r="AW51" s="208"/>
      <c r="AX51" s="219"/>
      <c r="AY51" s="212"/>
      <c r="AZ51" s="212"/>
      <c r="BA51" s="212"/>
      <c r="BB51" s="220">
        <f>Plancontratacion2019[[#This Row],[VALOR
INICIAL DEL CONTRATO]]+Plancontratacion2019[[#This Row],[VALOR ADICION AL CONTRATO]]-Plancontratacion2019[[#This Row],[VALOR REDUCCIÓN DEL CONTRATO]]</f>
        <v>0</v>
      </c>
      <c r="BC51" s="211"/>
      <c r="BD51" s="211"/>
      <c r="BE51" s="215">
        <f t="shared" si="0"/>
        <v>0</v>
      </c>
      <c r="BF51" s="211"/>
      <c r="BG51" s="208"/>
      <c r="BH51" s="206" t="str">
        <f>IFERROR(VLOOKUP('Formato Único de Contratación'!$BG51,TABLADEPARTAMENTOS,2,0),"DIGITE DEPARTAMENTO")</f>
        <v>DIGITE DEPARTAMENTO</v>
      </c>
      <c r="BI51" s="210"/>
      <c r="BJ51" s="211"/>
      <c r="BK51" s="212"/>
      <c r="BL51" s="210"/>
      <c r="BM51" s="211"/>
      <c r="BN51" s="212"/>
      <c r="BO51" s="208"/>
      <c r="BP51" s="221"/>
      <c r="BQ51" s="208"/>
      <c r="BR51" s="211"/>
      <c r="BS51" s="211"/>
      <c r="BT51" s="247">
        <f>Plancontratacion2019[[#This Row],[FECHA PRORROGA EJECUCIÓN
  (AAAA-MM-DD)]]-Plancontratacion2019[[#This Row],[FECHA ACTA DE INICIO]]</f>
        <v>0</v>
      </c>
      <c r="BU51" s="211"/>
      <c r="BV51" s="208"/>
      <c r="BW51" s="211"/>
      <c r="BX51" s="208"/>
      <c r="BY51" s="212"/>
      <c r="BZ51" s="211"/>
      <c r="CA51" s="212"/>
      <c r="CB51" s="211"/>
      <c r="CC51" s="212"/>
      <c r="CD51" s="211"/>
      <c r="CE51" s="212"/>
      <c r="CF51" s="211"/>
      <c r="CG51" s="212"/>
      <c r="CH51" s="211"/>
      <c r="CI51" s="212"/>
      <c r="CJ51" s="211"/>
      <c r="CK51" s="212"/>
      <c r="CL51" s="211"/>
      <c r="CM51" s="222"/>
      <c r="CN51" s="218"/>
      <c r="CO51" s="211"/>
      <c r="CP51" s="220">
        <f t="shared" si="1"/>
        <v>0</v>
      </c>
      <c r="CQ51" s="223"/>
      <c r="CR51" s="212"/>
      <c r="CS51" s="212"/>
      <c r="CT51" s="212"/>
      <c r="CU51" s="212"/>
      <c r="CV51" s="212"/>
      <c r="CW51" s="212"/>
      <c r="CX51" s="212"/>
      <c r="CY51" s="212"/>
      <c r="CZ51" s="212"/>
      <c r="DA51" s="212"/>
      <c r="DB51" s="212"/>
      <c r="DC51" s="212"/>
      <c r="DD51" s="212"/>
      <c r="DE51" s="212"/>
      <c r="DF51" s="212"/>
      <c r="DG51" s="212"/>
      <c r="DH51" s="216">
        <f t="shared" si="6"/>
        <v>0</v>
      </c>
      <c r="DI51" s="216">
        <f t="shared" si="3"/>
        <v>0</v>
      </c>
      <c r="DJ51" s="224">
        <f t="shared" si="5"/>
        <v>0</v>
      </c>
      <c r="DK51" s="217"/>
      <c r="DL51" s="218"/>
      <c r="DM51" s="208"/>
      <c r="DN51" s="225"/>
      <c r="DO51" s="225"/>
      <c r="DP51" s="225"/>
      <c r="DQ51" s="225"/>
      <c r="DR51" s="225"/>
      <c r="DS51" s="225"/>
      <c r="DT51" s="225"/>
      <c r="DU51" s="225"/>
      <c r="DV51" s="225"/>
      <c r="DW51" s="225"/>
      <c r="DX51" s="225"/>
      <c r="DY51" s="225"/>
      <c r="DZ51" s="226"/>
      <c r="EA51" s="226"/>
      <c r="EB51" s="226"/>
      <c r="EC51" s="214"/>
      <c r="ED51" s="214"/>
      <c r="EE51" s="211"/>
      <c r="EF5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1" s="215" t="str">
        <f t="shared" si="4"/>
        <v>-</v>
      </c>
    </row>
    <row r="52" spans="1:137" s="268" customFormat="1" ht="45" x14ac:dyDescent="0.25">
      <c r="A52" s="267"/>
      <c r="B52" s="204"/>
      <c r="C52" s="205"/>
      <c r="D52" s="206">
        <v>46</v>
      </c>
      <c r="E52" s="207">
        <v>43853</v>
      </c>
      <c r="F52" s="208" t="s">
        <v>599</v>
      </c>
      <c r="G52" s="209">
        <v>25600000</v>
      </c>
      <c r="H52" s="210"/>
      <c r="I52" s="211"/>
      <c r="J52" s="212"/>
      <c r="K52" s="209"/>
      <c r="L52" s="210"/>
      <c r="M52" s="211"/>
      <c r="N52" s="212"/>
      <c r="O52" s="213"/>
      <c r="P52" s="210"/>
      <c r="Q52" s="214"/>
      <c r="R52" s="215" t="str">
        <f>Plancontratacion2019[[#This Row],[RUBRO
(SE DEBE REPORTARTAR EN SIGEP SERVICIOS PERSONAS NATURALES)]]</f>
        <v>1502.0100.38.0-1502132.02-11</v>
      </c>
      <c r="S52" s="216">
        <f>Plancontratacion2019[[#This Row],[VALOR]]</f>
        <v>25600000</v>
      </c>
      <c r="T52" s="208"/>
      <c r="U52" s="211"/>
      <c r="V52" s="215">
        <f>Plancontratacion2019[[#This Row],[RUBRO ]]</f>
        <v>0</v>
      </c>
      <c r="W52" s="216">
        <f>Plancontratacion2019[[#This Row],[VALOR ]]</f>
        <v>0</v>
      </c>
      <c r="X52" s="216">
        <f>SUM($S52+$W52+Plancontratacion2019[[#This Row],[VALOR TOTAL DEL APOYO]])</f>
        <v>25600000</v>
      </c>
      <c r="Y52" s="210"/>
      <c r="Z52" s="204" t="s">
        <v>619</v>
      </c>
      <c r="AA52" s="204" t="s">
        <v>190</v>
      </c>
      <c r="AB52" s="205" t="s">
        <v>200</v>
      </c>
      <c r="AC52" s="204" t="s">
        <v>482</v>
      </c>
      <c r="AD52" s="204" t="s">
        <v>193</v>
      </c>
      <c r="AE52" s="211">
        <v>43899</v>
      </c>
      <c r="AF52" s="211">
        <v>43921</v>
      </c>
      <c r="AG52" s="214" t="s">
        <v>221</v>
      </c>
      <c r="AH52" s="211"/>
      <c r="AI52" s="211"/>
      <c r="AJ52" s="211"/>
      <c r="AK52" s="214"/>
      <c r="AL52" s="208"/>
      <c r="AM52" s="208"/>
      <c r="AN52" s="208"/>
      <c r="AO52" s="211"/>
      <c r="AP52" s="217"/>
      <c r="AQ52" s="204"/>
      <c r="AR52" s="218"/>
      <c r="AS52" s="204"/>
      <c r="AT52" s="218"/>
      <c r="AU52" s="204"/>
      <c r="AV52" s="208"/>
      <c r="AW52" s="208"/>
      <c r="AX52" s="219"/>
      <c r="AY52" s="212"/>
      <c r="AZ52" s="212"/>
      <c r="BA52" s="212"/>
      <c r="BB52" s="220">
        <f>Plancontratacion2019[[#This Row],[VALOR
INICIAL DEL CONTRATO]]+Plancontratacion2019[[#This Row],[VALOR ADICION AL CONTRATO]]-Plancontratacion2019[[#This Row],[VALOR REDUCCIÓN DEL CONTRATO]]</f>
        <v>0</v>
      </c>
      <c r="BC52" s="211"/>
      <c r="BD52" s="211"/>
      <c r="BE52" s="215">
        <f t="shared" si="0"/>
        <v>0</v>
      </c>
      <c r="BF52" s="211"/>
      <c r="BG52" s="208"/>
      <c r="BH52" s="206" t="str">
        <f>IFERROR(VLOOKUP('Formato Único de Contratación'!$BG52,TABLADEPARTAMENTOS,2,0),"DIGITE DEPARTAMENTO")</f>
        <v>DIGITE DEPARTAMENTO</v>
      </c>
      <c r="BI52" s="210"/>
      <c r="BJ52" s="211"/>
      <c r="BK52" s="212"/>
      <c r="BL52" s="210"/>
      <c r="BM52" s="211"/>
      <c r="BN52" s="212"/>
      <c r="BO52" s="208"/>
      <c r="BP52" s="221"/>
      <c r="BQ52" s="208"/>
      <c r="BR52" s="211"/>
      <c r="BS52" s="211"/>
      <c r="BT52" s="247">
        <f>Plancontratacion2019[[#This Row],[FECHA PRORROGA EJECUCIÓN
  (AAAA-MM-DD)]]-Plancontratacion2019[[#This Row],[FECHA ACTA DE INICIO]]</f>
        <v>0</v>
      </c>
      <c r="BU52" s="211"/>
      <c r="BV52" s="208"/>
      <c r="BW52" s="211"/>
      <c r="BX52" s="208"/>
      <c r="BY52" s="212"/>
      <c r="BZ52" s="211"/>
      <c r="CA52" s="212"/>
      <c r="CB52" s="211"/>
      <c r="CC52" s="212"/>
      <c r="CD52" s="211"/>
      <c r="CE52" s="212"/>
      <c r="CF52" s="211"/>
      <c r="CG52" s="212"/>
      <c r="CH52" s="211"/>
      <c r="CI52" s="212"/>
      <c r="CJ52" s="211"/>
      <c r="CK52" s="212"/>
      <c r="CL52" s="211"/>
      <c r="CM52" s="222"/>
      <c r="CN52" s="218"/>
      <c r="CO52" s="211"/>
      <c r="CP52" s="220">
        <f t="shared" si="1"/>
        <v>0</v>
      </c>
      <c r="CQ52" s="223"/>
      <c r="CR52" s="212"/>
      <c r="CS52" s="212"/>
      <c r="CT52" s="212"/>
      <c r="CU52" s="212"/>
      <c r="CV52" s="212"/>
      <c r="CW52" s="212"/>
      <c r="CX52" s="212"/>
      <c r="CY52" s="212"/>
      <c r="CZ52" s="212"/>
      <c r="DA52" s="212"/>
      <c r="DB52" s="212"/>
      <c r="DC52" s="212"/>
      <c r="DD52" s="212"/>
      <c r="DE52" s="212"/>
      <c r="DF52" s="212"/>
      <c r="DG52" s="212"/>
      <c r="DH52" s="216">
        <f t="shared" si="6"/>
        <v>0</v>
      </c>
      <c r="DI52" s="216">
        <f t="shared" ref="DI52:DI89" si="7">BB52-DH52</f>
        <v>0</v>
      </c>
      <c r="DJ52" s="224">
        <f t="shared" si="5"/>
        <v>0</v>
      </c>
      <c r="DK52" s="217"/>
      <c r="DL52" s="218"/>
      <c r="DM52" s="208"/>
      <c r="DN52" s="225"/>
      <c r="DO52" s="225"/>
      <c r="DP52" s="225"/>
      <c r="DQ52" s="225"/>
      <c r="DR52" s="225"/>
      <c r="DS52" s="225"/>
      <c r="DT52" s="225"/>
      <c r="DU52" s="225"/>
      <c r="DV52" s="225"/>
      <c r="DW52" s="225"/>
      <c r="DX52" s="225"/>
      <c r="DY52" s="225"/>
      <c r="DZ52" s="226"/>
      <c r="EA52" s="226"/>
      <c r="EB52" s="226"/>
      <c r="EC52" s="214"/>
      <c r="ED52" s="214"/>
      <c r="EE52" s="211"/>
      <c r="EF5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2" s="215" t="str">
        <f t="shared" si="4"/>
        <v>-</v>
      </c>
    </row>
    <row r="53" spans="1:137" ht="45" x14ac:dyDescent="0.25">
      <c r="A53" s="79"/>
      <c r="B53" s="204"/>
      <c r="C53" s="205"/>
      <c r="D53" s="206">
        <v>47</v>
      </c>
      <c r="E53" s="207">
        <v>43838</v>
      </c>
      <c r="F53" s="208" t="s">
        <v>599</v>
      </c>
      <c r="G53" s="209">
        <v>18000000</v>
      </c>
      <c r="H53" s="210"/>
      <c r="I53" s="211"/>
      <c r="J53" s="212"/>
      <c r="K53" s="209"/>
      <c r="L53" s="210"/>
      <c r="M53" s="211"/>
      <c r="N53" s="212"/>
      <c r="O53" s="213"/>
      <c r="P53" s="210"/>
      <c r="Q53" s="214"/>
      <c r="R53" s="215" t="str">
        <f>Plancontratacion2019[[#This Row],[RUBRO
(SE DEBE REPORTARTAR EN SIGEP SERVICIOS PERSONAS NATURALES)]]</f>
        <v>1502.0100.38.0-1502132.02-11</v>
      </c>
      <c r="S53" s="216">
        <f>Plancontratacion2019[[#This Row],[VALOR]]</f>
        <v>18000000</v>
      </c>
      <c r="T53" s="208"/>
      <c r="U53" s="211"/>
      <c r="V53" s="215">
        <f>Plancontratacion2019[[#This Row],[RUBRO ]]</f>
        <v>0</v>
      </c>
      <c r="W53" s="216">
        <f>Plancontratacion2019[[#This Row],[VALOR ]]</f>
        <v>0</v>
      </c>
      <c r="X53" s="216">
        <f>SUM($S53+$W53+Plancontratacion2019[[#This Row],[VALOR TOTAL DEL APOYO]])</f>
        <v>18000000</v>
      </c>
      <c r="Y53" s="210"/>
      <c r="Z53" s="204" t="s">
        <v>616</v>
      </c>
      <c r="AA53" s="204"/>
      <c r="AB53" s="205" t="s">
        <v>200</v>
      </c>
      <c r="AC53" s="204" t="s">
        <v>482</v>
      </c>
      <c r="AD53" s="204" t="s">
        <v>193</v>
      </c>
      <c r="AE53" s="211">
        <v>43929</v>
      </c>
      <c r="AF53" s="211">
        <v>43945</v>
      </c>
      <c r="AG53" s="214" t="s">
        <v>221</v>
      </c>
      <c r="AH53" s="211"/>
      <c r="AI53" s="211"/>
      <c r="AJ53" s="211"/>
      <c r="AK53" s="214"/>
      <c r="AL53" s="208"/>
      <c r="AM53" s="208"/>
      <c r="AN53" s="208"/>
      <c r="AO53" s="211"/>
      <c r="AP53" s="217"/>
      <c r="AQ53" s="204"/>
      <c r="AR53" s="218"/>
      <c r="AS53" s="204"/>
      <c r="AT53" s="218"/>
      <c r="AU53" s="204"/>
      <c r="AV53" s="208"/>
      <c r="AW53" s="208"/>
      <c r="AX53" s="219"/>
      <c r="AY53" s="212"/>
      <c r="AZ53" s="212"/>
      <c r="BA53" s="212"/>
      <c r="BB53" s="220">
        <f>Plancontratacion2019[[#This Row],[VALOR
INICIAL DEL CONTRATO]]+Plancontratacion2019[[#This Row],[VALOR ADICION AL CONTRATO]]-Plancontratacion2019[[#This Row],[VALOR REDUCCIÓN DEL CONTRATO]]</f>
        <v>0</v>
      </c>
      <c r="BC53" s="211"/>
      <c r="BD53" s="211"/>
      <c r="BE53" s="215">
        <f t="shared" si="0"/>
        <v>0</v>
      </c>
      <c r="BF53" s="211"/>
      <c r="BG53" s="208"/>
      <c r="BH53" s="206" t="str">
        <f>IFERROR(VLOOKUP('Formato Único de Contratación'!$BG53,TABLADEPARTAMENTOS,2,0),"DIGITE DEPARTAMENTO")</f>
        <v>DIGITE DEPARTAMENTO</v>
      </c>
      <c r="BI53" s="210"/>
      <c r="BJ53" s="211"/>
      <c r="BK53" s="212"/>
      <c r="BL53" s="210"/>
      <c r="BM53" s="211"/>
      <c r="BN53" s="212"/>
      <c r="BO53" s="208"/>
      <c r="BP53" s="221"/>
      <c r="BQ53" s="208"/>
      <c r="BR53" s="211"/>
      <c r="BS53" s="211"/>
      <c r="BT53" s="247">
        <f>Plancontratacion2019[[#This Row],[FECHA PRORROGA EJECUCIÓN
  (AAAA-MM-DD)]]-Plancontratacion2019[[#This Row],[FECHA ACTA DE INICIO]]</f>
        <v>0</v>
      </c>
      <c r="BU53" s="211"/>
      <c r="BV53" s="208"/>
      <c r="BW53" s="211"/>
      <c r="BX53" s="208"/>
      <c r="BY53" s="212"/>
      <c r="BZ53" s="211"/>
      <c r="CA53" s="212"/>
      <c r="CB53" s="211"/>
      <c r="CC53" s="212"/>
      <c r="CD53" s="211"/>
      <c r="CE53" s="212"/>
      <c r="CF53" s="211"/>
      <c r="CG53" s="212"/>
      <c r="CH53" s="211"/>
      <c r="CI53" s="212"/>
      <c r="CJ53" s="211"/>
      <c r="CK53" s="212"/>
      <c r="CL53" s="211"/>
      <c r="CM53" s="222"/>
      <c r="CN53" s="218"/>
      <c r="CO53" s="211"/>
      <c r="CP53" s="220">
        <f t="shared" si="1"/>
        <v>0</v>
      </c>
      <c r="CQ53" s="223"/>
      <c r="CR53" s="212"/>
      <c r="CS53" s="212"/>
      <c r="CT53" s="212"/>
      <c r="CU53" s="212"/>
      <c r="CV53" s="212"/>
      <c r="CW53" s="212"/>
      <c r="CX53" s="212"/>
      <c r="CY53" s="212"/>
      <c r="CZ53" s="212"/>
      <c r="DA53" s="212"/>
      <c r="DB53" s="212"/>
      <c r="DC53" s="212"/>
      <c r="DD53" s="212"/>
      <c r="DE53" s="212"/>
      <c r="DF53" s="212"/>
      <c r="DG53" s="212"/>
      <c r="DH53" s="216">
        <f t="shared" si="6"/>
        <v>0</v>
      </c>
      <c r="DI53" s="216">
        <f t="shared" si="7"/>
        <v>0</v>
      </c>
      <c r="DJ53" s="224">
        <f t="shared" si="5"/>
        <v>0</v>
      </c>
      <c r="DK53" s="217"/>
      <c r="DL53" s="218"/>
      <c r="DM53" s="208"/>
      <c r="DN53" s="225"/>
      <c r="DO53" s="225"/>
      <c r="DP53" s="225"/>
      <c r="DQ53" s="225"/>
      <c r="DR53" s="225"/>
      <c r="DS53" s="225"/>
      <c r="DT53" s="225"/>
      <c r="DU53" s="225"/>
      <c r="DV53" s="225"/>
      <c r="DW53" s="225"/>
      <c r="DX53" s="225"/>
      <c r="DY53" s="225"/>
      <c r="DZ53" s="226"/>
      <c r="EA53" s="226"/>
      <c r="EB53" s="226"/>
      <c r="EC53" s="214"/>
      <c r="ED53" s="214"/>
      <c r="EE53" s="211"/>
      <c r="EF5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3" s="215" t="str">
        <f t="shared" si="4"/>
        <v>-</v>
      </c>
    </row>
    <row r="54" spans="1:137" ht="45" x14ac:dyDescent="0.25">
      <c r="A54" s="79"/>
      <c r="B54" s="204"/>
      <c r="C54" s="205"/>
      <c r="D54" s="206">
        <v>30</v>
      </c>
      <c r="E54" s="207">
        <v>43838</v>
      </c>
      <c r="F54" s="208" t="s">
        <v>599</v>
      </c>
      <c r="G54" s="209">
        <v>800000000</v>
      </c>
      <c r="H54" s="210"/>
      <c r="I54" s="211"/>
      <c r="J54" s="212"/>
      <c r="K54" s="209"/>
      <c r="L54" s="210"/>
      <c r="M54" s="211"/>
      <c r="N54" s="212"/>
      <c r="O54" s="213"/>
      <c r="P54" s="210"/>
      <c r="Q54" s="214"/>
      <c r="R54" s="215" t="str">
        <f>Plancontratacion2019[[#This Row],[RUBRO
(SE DEBE REPORTARTAR EN SIGEP SERVICIOS PERSONAS NATURALES)]]</f>
        <v>1502.0100.38.0-1502132.02-11</v>
      </c>
      <c r="S54" s="216">
        <f>Plancontratacion2019[[#This Row],[VALOR]]</f>
        <v>800000000</v>
      </c>
      <c r="T54" s="208"/>
      <c r="U54" s="211"/>
      <c r="V54" s="215">
        <f>Plancontratacion2019[[#This Row],[RUBRO ]]</f>
        <v>0</v>
      </c>
      <c r="W54" s="216">
        <f>Plancontratacion2019[[#This Row],[VALOR ]]</f>
        <v>0</v>
      </c>
      <c r="X54" s="216">
        <f>SUM($S54+$W54+Plancontratacion2019[[#This Row],[VALOR TOTAL DEL APOYO]])</f>
        <v>800000000</v>
      </c>
      <c r="Y54" s="210"/>
      <c r="Z54" s="204" t="s">
        <v>617</v>
      </c>
      <c r="AA54" s="204" t="s">
        <v>199</v>
      </c>
      <c r="AB54" s="205"/>
      <c r="AC54" s="204"/>
      <c r="AD54" s="204" t="s">
        <v>193</v>
      </c>
      <c r="AE54" s="280">
        <v>43914</v>
      </c>
      <c r="AF54" s="280">
        <v>43938</v>
      </c>
      <c r="AG54" s="214" t="s">
        <v>221</v>
      </c>
      <c r="AH54" s="211"/>
      <c r="AI54" s="211"/>
      <c r="AJ54" s="211"/>
      <c r="AK54" s="214"/>
      <c r="AL54" s="208"/>
      <c r="AM54" s="208"/>
      <c r="AN54" s="208"/>
      <c r="AO54" s="211"/>
      <c r="AP54" s="217"/>
      <c r="AQ54" s="204"/>
      <c r="AR54" s="218"/>
      <c r="AS54" s="204"/>
      <c r="AT54" s="218"/>
      <c r="AU54" s="204"/>
      <c r="AV54" s="208"/>
      <c r="AW54" s="208"/>
      <c r="AX54" s="219"/>
      <c r="AY54" s="212"/>
      <c r="AZ54" s="212"/>
      <c r="BA54" s="212"/>
      <c r="BB54" s="220">
        <f>Plancontratacion2019[[#This Row],[VALOR
INICIAL DEL CONTRATO]]+Plancontratacion2019[[#This Row],[VALOR ADICION AL CONTRATO]]-Plancontratacion2019[[#This Row],[VALOR REDUCCIÓN DEL CONTRATO]]</f>
        <v>0</v>
      </c>
      <c r="BC54" s="211"/>
      <c r="BD54" s="211"/>
      <c r="BE54" s="215">
        <f t="shared" si="0"/>
        <v>0</v>
      </c>
      <c r="BF54" s="211"/>
      <c r="BG54" s="208"/>
      <c r="BH54" s="206" t="str">
        <f>IFERROR(VLOOKUP('Formato Único de Contratación'!$BG54,TABLADEPARTAMENTOS,2,0),"DIGITE DEPARTAMENTO")</f>
        <v>DIGITE DEPARTAMENTO</v>
      </c>
      <c r="BI54" s="210"/>
      <c r="BJ54" s="211"/>
      <c r="BK54" s="212"/>
      <c r="BL54" s="210"/>
      <c r="BM54" s="211"/>
      <c r="BN54" s="212"/>
      <c r="BO54" s="208"/>
      <c r="BP54" s="221"/>
      <c r="BQ54" s="208"/>
      <c r="BR54" s="211"/>
      <c r="BS54" s="211"/>
      <c r="BT54" s="247">
        <f>Plancontratacion2019[[#This Row],[FECHA PRORROGA EJECUCIÓN
  (AAAA-MM-DD)]]-Plancontratacion2019[[#This Row],[FECHA ACTA DE INICIO]]</f>
        <v>0</v>
      </c>
      <c r="BU54" s="211"/>
      <c r="BV54" s="208"/>
      <c r="BW54" s="211"/>
      <c r="BX54" s="208"/>
      <c r="BY54" s="212"/>
      <c r="BZ54" s="211"/>
      <c r="CA54" s="212"/>
      <c r="CB54" s="211"/>
      <c r="CC54" s="212"/>
      <c r="CD54" s="211"/>
      <c r="CE54" s="212"/>
      <c r="CF54" s="211"/>
      <c r="CG54" s="212"/>
      <c r="CH54" s="211"/>
      <c r="CI54" s="212"/>
      <c r="CJ54" s="211"/>
      <c r="CK54" s="212"/>
      <c r="CL54" s="211"/>
      <c r="CM54" s="222"/>
      <c r="CN54" s="218"/>
      <c r="CO54" s="211"/>
      <c r="CP54" s="220">
        <f t="shared" si="1"/>
        <v>0</v>
      </c>
      <c r="CQ54" s="223"/>
      <c r="CR54" s="212"/>
      <c r="CS54" s="212"/>
      <c r="CT54" s="212"/>
      <c r="CU54" s="212"/>
      <c r="CV54" s="212"/>
      <c r="CW54" s="212"/>
      <c r="CX54" s="212"/>
      <c r="CY54" s="212"/>
      <c r="CZ54" s="212"/>
      <c r="DA54" s="212"/>
      <c r="DB54" s="212"/>
      <c r="DC54" s="212"/>
      <c r="DD54" s="212"/>
      <c r="DE54" s="212"/>
      <c r="DF54" s="212"/>
      <c r="DG54" s="212"/>
      <c r="DH54" s="216">
        <f t="shared" si="6"/>
        <v>0</v>
      </c>
      <c r="DI54" s="216">
        <f t="shared" si="7"/>
        <v>0</v>
      </c>
      <c r="DJ54" s="224">
        <f t="shared" si="5"/>
        <v>0</v>
      </c>
      <c r="DK54" s="217"/>
      <c r="DL54" s="218"/>
      <c r="DM54" s="208"/>
      <c r="DN54" s="225"/>
      <c r="DO54" s="225"/>
      <c r="DP54" s="225"/>
      <c r="DQ54" s="225"/>
      <c r="DR54" s="225"/>
      <c r="DS54" s="225"/>
      <c r="DT54" s="225"/>
      <c r="DU54" s="225"/>
      <c r="DV54" s="225"/>
      <c r="DW54" s="225"/>
      <c r="DX54" s="225"/>
      <c r="DY54" s="225"/>
      <c r="DZ54" s="226"/>
      <c r="EA54" s="226"/>
      <c r="EB54" s="226"/>
      <c r="EC54" s="214"/>
      <c r="ED54" s="214"/>
      <c r="EE54" s="211"/>
      <c r="EF5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4" s="215" t="str">
        <f t="shared" si="4"/>
        <v>-</v>
      </c>
    </row>
    <row r="55" spans="1:137" ht="22.5" x14ac:dyDescent="0.25">
      <c r="A55" s="79"/>
      <c r="B55" s="204"/>
      <c r="C55" s="205"/>
      <c r="D55" s="206">
        <v>49</v>
      </c>
      <c r="E55" s="207">
        <v>43850</v>
      </c>
      <c r="F55" s="208" t="s">
        <v>622</v>
      </c>
      <c r="G55" s="209">
        <v>800000</v>
      </c>
      <c r="H55" s="210"/>
      <c r="I55" s="211"/>
      <c r="J55" s="212"/>
      <c r="K55" s="209"/>
      <c r="L55" s="210"/>
      <c r="M55" s="211"/>
      <c r="N55" s="212"/>
      <c r="O55" s="213"/>
      <c r="P55" s="210"/>
      <c r="Q55" s="214"/>
      <c r="R55" s="215" t="str">
        <f>Plancontratacion2019[[#This Row],[RUBRO
(SE DEBE REPORTARTAR EN SIGEP SERVICIOS PERSONAS NATURALES)]]</f>
        <v>02.02.02.08.02.01</v>
      </c>
      <c r="S55" s="216">
        <f>Plancontratacion2019[[#This Row],[VALOR]]</f>
        <v>800000</v>
      </c>
      <c r="T55" s="208"/>
      <c r="U55" s="211"/>
      <c r="V55" s="215">
        <f>Plancontratacion2019[[#This Row],[RUBRO ]]</f>
        <v>0</v>
      </c>
      <c r="W55" s="216">
        <f>Plancontratacion2019[[#This Row],[VALOR ]]</f>
        <v>0</v>
      </c>
      <c r="X55" s="216">
        <f>SUM($S55+$W55+Plancontratacion2019[[#This Row],[VALOR TOTAL DEL APOYO]])</f>
        <v>800000</v>
      </c>
      <c r="Y55" s="210"/>
      <c r="Z55" s="204" t="s">
        <v>621</v>
      </c>
      <c r="AA55" s="204" t="s">
        <v>190</v>
      </c>
      <c r="AB55" s="205"/>
      <c r="AC55" s="204"/>
      <c r="AD55" s="204" t="s">
        <v>428</v>
      </c>
      <c r="AE55" s="214">
        <v>43927</v>
      </c>
      <c r="AF55" s="214">
        <v>43951</v>
      </c>
      <c r="AG55" s="214" t="s">
        <v>221</v>
      </c>
      <c r="AH55" s="211"/>
      <c r="AI55" s="211"/>
      <c r="AJ55" s="211"/>
      <c r="AK55" s="214"/>
      <c r="AL55" s="208"/>
      <c r="AM55" s="208"/>
      <c r="AN55" s="208"/>
      <c r="AO55" s="211"/>
      <c r="AP55" s="217"/>
      <c r="AQ55" s="204"/>
      <c r="AR55" s="218"/>
      <c r="AS55" s="204"/>
      <c r="AT55" s="218"/>
      <c r="AU55" s="204"/>
      <c r="AV55" s="208"/>
      <c r="AW55" s="208"/>
      <c r="AX55" s="219"/>
      <c r="AY55" s="212"/>
      <c r="AZ55" s="212"/>
      <c r="BA55" s="212"/>
      <c r="BB55" s="220">
        <f>Plancontratacion2019[[#This Row],[VALOR
INICIAL DEL CONTRATO]]+Plancontratacion2019[[#This Row],[VALOR ADICION AL CONTRATO]]-Plancontratacion2019[[#This Row],[VALOR REDUCCIÓN DEL CONTRATO]]</f>
        <v>0</v>
      </c>
      <c r="BC55" s="211"/>
      <c r="BD55" s="211"/>
      <c r="BE55" s="215">
        <f t="shared" si="0"/>
        <v>0</v>
      </c>
      <c r="BF55" s="211"/>
      <c r="BG55" s="208"/>
      <c r="BH55" s="206" t="str">
        <f>IFERROR(VLOOKUP('Formato Único de Contratación'!$BG55,TABLADEPARTAMENTOS,2,0),"DIGITE DEPARTAMENTO")</f>
        <v>DIGITE DEPARTAMENTO</v>
      </c>
      <c r="BI55" s="210"/>
      <c r="BJ55" s="211"/>
      <c r="BK55" s="212"/>
      <c r="BL55" s="210"/>
      <c r="BM55" s="211"/>
      <c r="BN55" s="212"/>
      <c r="BO55" s="208"/>
      <c r="BP55" s="221"/>
      <c r="BQ55" s="208"/>
      <c r="BR55" s="211"/>
      <c r="BS55" s="211"/>
      <c r="BT55" s="247">
        <f>Plancontratacion2019[[#This Row],[FECHA PRORROGA EJECUCIÓN
  (AAAA-MM-DD)]]-Plancontratacion2019[[#This Row],[FECHA ACTA DE INICIO]]</f>
        <v>0</v>
      </c>
      <c r="BU55" s="211"/>
      <c r="BV55" s="208"/>
      <c r="BW55" s="211"/>
      <c r="BX55" s="208"/>
      <c r="BY55" s="212"/>
      <c r="BZ55" s="211"/>
      <c r="CA55" s="212"/>
      <c r="CB55" s="211"/>
      <c r="CC55" s="212"/>
      <c r="CD55" s="211"/>
      <c r="CE55" s="212"/>
      <c r="CF55" s="211"/>
      <c r="CG55" s="212"/>
      <c r="CH55" s="211"/>
      <c r="CI55" s="212"/>
      <c r="CJ55" s="211"/>
      <c r="CK55" s="212"/>
      <c r="CL55" s="211"/>
      <c r="CM55" s="222"/>
      <c r="CN55" s="218"/>
      <c r="CO55" s="211"/>
      <c r="CP55" s="220">
        <f t="shared" si="1"/>
        <v>0</v>
      </c>
      <c r="CQ55" s="223"/>
      <c r="CR55" s="212"/>
      <c r="CS55" s="212"/>
      <c r="CT55" s="212"/>
      <c r="CU55" s="212"/>
      <c r="CV55" s="212"/>
      <c r="CW55" s="212"/>
      <c r="CX55" s="212"/>
      <c r="CY55" s="212"/>
      <c r="CZ55" s="212"/>
      <c r="DA55" s="212"/>
      <c r="DB55" s="212"/>
      <c r="DC55" s="212"/>
      <c r="DD55" s="212"/>
      <c r="DE55" s="212"/>
      <c r="DF55" s="212"/>
      <c r="DG55" s="212"/>
      <c r="DH55" s="216">
        <f t="shared" si="6"/>
        <v>0</v>
      </c>
      <c r="DI55" s="216">
        <f t="shared" si="7"/>
        <v>0</v>
      </c>
      <c r="DJ55" s="224">
        <f t="shared" si="5"/>
        <v>0</v>
      </c>
      <c r="DK55" s="217"/>
      <c r="DL55" s="218"/>
      <c r="DM55" s="208"/>
      <c r="DN55" s="225"/>
      <c r="DO55" s="225"/>
      <c r="DP55" s="225"/>
      <c r="DQ55" s="225"/>
      <c r="DR55" s="225"/>
      <c r="DS55" s="225"/>
      <c r="DT55" s="225"/>
      <c r="DU55" s="225"/>
      <c r="DV55" s="225"/>
      <c r="DW55" s="225"/>
      <c r="DX55" s="225"/>
      <c r="DY55" s="225"/>
      <c r="DZ55" s="226"/>
      <c r="EA55" s="226"/>
      <c r="EB55" s="226"/>
      <c r="EC55" s="214"/>
      <c r="ED55" s="214"/>
      <c r="EE55" s="211"/>
      <c r="EF5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5" s="215" t="s">
        <v>210</v>
      </c>
    </row>
    <row r="56" spans="1:137" ht="22.5" x14ac:dyDescent="0.25">
      <c r="A56" s="79"/>
      <c r="B56" s="204"/>
      <c r="C56" s="205"/>
      <c r="D56" s="206"/>
      <c r="E56" s="207"/>
      <c r="F56" s="208"/>
      <c r="G56" s="209"/>
      <c r="H56" s="210"/>
      <c r="I56" s="211"/>
      <c r="J56" s="212"/>
      <c r="K56" s="209"/>
      <c r="L56" s="210"/>
      <c r="M56" s="211"/>
      <c r="N56" s="212"/>
      <c r="O56" s="213"/>
      <c r="P56" s="210"/>
      <c r="Q56" s="214"/>
      <c r="R56" s="215">
        <f>Plancontratacion2019[[#This Row],[RUBRO
(SE DEBE REPORTARTAR EN SIGEP SERVICIOS PERSONAS NATURALES)]]</f>
        <v>0</v>
      </c>
      <c r="S56" s="216">
        <f>Plancontratacion2019[[#This Row],[VALOR]]</f>
        <v>0</v>
      </c>
      <c r="T56" s="208"/>
      <c r="U56" s="211"/>
      <c r="V56" s="215">
        <f>Plancontratacion2019[[#This Row],[RUBRO ]]</f>
        <v>0</v>
      </c>
      <c r="W56" s="216">
        <f>Plancontratacion2019[[#This Row],[VALOR ]]</f>
        <v>0</v>
      </c>
      <c r="X56" s="216">
        <f>SUM($S56+$W56+Plancontratacion2019[[#This Row],[VALOR TOTAL DEL APOYO]])</f>
        <v>0</v>
      </c>
      <c r="Y56" s="210"/>
      <c r="Z56" s="204"/>
      <c r="AA56" s="204"/>
      <c r="AB56" s="205"/>
      <c r="AC56" s="204"/>
      <c r="AD56" s="204"/>
      <c r="AE56" s="214"/>
      <c r="AF56" s="214"/>
      <c r="AG56" s="214"/>
      <c r="AH56" s="211"/>
      <c r="AI56" s="211"/>
      <c r="AJ56" s="211"/>
      <c r="AK56" s="214"/>
      <c r="AL56" s="208"/>
      <c r="AM56" s="208"/>
      <c r="AN56" s="208"/>
      <c r="AO56" s="211"/>
      <c r="AP56" s="217"/>
      <c r="AQ56" s="204"/>
      <c r="AR56" s="218"/>
      <c r="AS56" s="204"/>
      <c r="AT56" s="218"/>
      <c r="AU56" s="204"/>
      <c r="AV56" s="208"/>
      <c r="AW56" s="208"/>
      <c r="AX56" s="219"/>
      <c r="AY56" s="212"/>
      <c r="AZ56" s="212"/>
      <c r="BA56" s="212"/>
      <c r="BB56" s="220">
        <f>Plancontratacion2019[[#This Row],[VALOR
INICIAL DEL CONTRATO]]+Plancontratacion2019[[#This Row],[VALOR ADICION AL CONTRATO]]-Plancontratacion2019[[#This Row],[VALOR REDUCCIÓN DEL CONTRATO]]</f>
        <v>0</v>
      </c>
      <c r="BC56" s="211"/>
      <c r="BD56" s="211"/>
      <c r="BE56" s="215">
        <f t="shared" si="0"/>
        <v>0</v>
      </c>
      <c r="BF56" s="211"/>
      <c r="BG56" s="208"/>
      <c r="BH56" s="206" t="str">
        <f>IFERROR(VLOOKUP('Formato Único de Contratación'!$BG56,TABLADEPARTAMENTOS,2,0),"DIGITE DEPARTAMENTO")</f>
        <v>DIGITE DEPARTAMENTO</v>
      </c>
      <c r="BI56" s="210"/>
      <c r="BJ56" s="211"/>
      <c r="BK56" s="212"/>
      <c r="BL56" s="210"/>
      <c r="BM56" s="211"/>
      <c r="BN56" s="212"/>
      <c r="BO56" s="208"/>
      <c r="BP56" s="221"/>
      <c r="BQ56" s="208"/>
      <c r="BR56" s="211"/>
      <c r="BS56" s="211"/>
      <c r="BT56" s="247">
        <f>Plancontratacion2019[[#This Row],[FECHA PRORROGA EJECUCIÓN
  (AAAA-MM-DD)]]-Plancontratacion2019[[#This Row],[FECHA ACTA DE INICIO]]</f>
        <v>0</v>
      </c>
      <c r="BU56" s="211"/>
      <c r="BV56" s="208"/>
      <c r="BW56" s="211"/>
      <c r="BX56" s="208"/>
      <c r="BY56" s="212"/>
      <c r="BZ56" s="211"/>
      <c r="CA56" s="212"/>
      <c r="CB56" s="211"/>
      <c r="CC56" s="212"/>
      <c r="CD56" s="211"/>
      <c r="CE56" s="212"/>
      <c r="CF56" s="211"/>
      <c r="CG56" s="212"/>
      <c r="CH56" s="211"/>
      <c r="CI56" s="212"/>
      <c r="CJ56" s="211"/>
      <c r="CK56" s="212"/>
      <c r="CL56" s="211"/>
      <c r="CM56" s="222"/>
      <c r="CN56" s="218"/>
      <c r="CO56" s="211"/>
      <c r="CP56" s="220">
        <f t="shared" si="1"/>
        <v>0</v>
      </c>
      <c r="CQ56" s="223"/>
      <c r="CR56" s="212"/>
      <c r="CS56" s="212"/>
      <c r="CT56" s="212"/>
      <c r="CU56" s="212"/>
      <c r="CV56" s="212"/>
      <c r="CW56" s="212"/>
      <c r="CX56" s="212"/>
      <c r="CY56" s="212"/>
      <c r="CZ56" s="212"/>
      <c r="DA56" s="212"/>
      <c r="DB56" s="212"/>
      <c r="DC56" s="212"/>
      <c r="DD56" s="212"/>
      <c r="DE56" s="212"/>
      <c r="DF56" s="212"/>
      <c r="DG56" s="212"/>
      <c r="DH56" s="216">
        <f t="shared" si="6"/>
        <v>0</v>
      </c>
      <c r="DI56" s="216">
        <f t="shared" si="7"/>
        <v>0</v>
      </c>
      <c r="DJ56" s="224">
        <f t="shared" si="5"/>
        <v>0</v>
      </c>
      <c r="DK56" s="217"/>
      <c r="DL56" s="218"/>
      <c r="DM56" s="208"/>
      <c r="DN56" s="225"/>
      <c r="DO56" s="225"/>
      <c r="DP56" s="225"/>
      <c r="DQ56" s="225"/>
      <c r="DR56" s="225"/>
      <c r="DS56" s="225"/>
      <c r="DT56" s="225"/>
      <c r="DU56" s="225"/>
      <c r="DV56" s="225"/>
      <c r="DW56" s="225"/>
      <c r="DX56" s="225"/>
      <c r="DY56" s="225"/>
      <c r="DZ56" s="226"/>
      <c r="EA56" s="226"/>
      <c r="EB56" s="226"/>
      <c r="EC56" s="214"/>
      <c r="ED56" s="214"/>
      <c r="EE56" s="211"/>
      <c r="EF5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6" s="215" t="str">
        <f t="shared" si="4"/>
        <v>-</v>
      </c>
    </row>
    <row r="57" spans="1:137" ht="22.5" x14ac:dyDescent="0.25">
      <c r="A57" s="79"/>
      <c r="B57" s="204"/>
      <c r="C57" s="205"/>
      <c r="D57" s="206"/>
      <c r="E57" s="207"/>
      <c r="F57" s="208"/>
      <c r="G57" s="209"/>
      <c r="H57" s="210"/>
      <c r="I57" s="211"/>
      <c r="J57" s="212"/>
      <c r="K57" s="209"/>
      <c r="L57" s="210"/>
      <c r="M57" s="211"/>
      <c r="N57" s="212"/>
      <c r="O57" s="213"/>
      <c r="P57" s="210"/>
      <c r="Q57" s="214"/>
      <c r="R57" s="215">
        <f>Plancontratacion2019[[#This Row],[RUBRO
(SE DEBE REPORTARTAR EN SIGEP SERVICIOS PERSONAS NATURALES)]]</f>
        <v>0</v>
      </c>
      <c r="S57" s="216">
        <f>Plancontratacion2019[[#This Row],[VALOR]]</f>
        <v>0</v>
      </c>
      <c r="T57" s="208"/>
      <c r="U57" s="211"/>
      <c r="V57" s="215">
        <f>Plancontratacion2019[[#This Row],[RUBRO ]]</f>
        <v>0</v>
      </c>
      <c r="W57" s="216">
        <f>Plancontratacion2019[[#This Row],[VALOR ]]</f>
        <v>0</v>
      </c>
      <c r="X57" s="216">
        <f>SUM($S57+$W57+Plancontratacion2019[[#This Row],[VALOR TOTAL DEL APOYO]])</f>
        <v>0</v>
      </c>
      <c r="Y57" s="210"/>
      <c r="Z57" s="204"/>
      <c r="AA57" s="204"/>
      <c r="AB57" s="205"/>
      <c r="AC57" s="204"/>
      <c r="AD57" s="204"/>
      <c r="AE57" s="214"/>
      <c r="AF57" s="214"/>
      <c r="AG57" s="214"/>
      <c r="AH57" s="211"/>
      <c r="AI57" s="211"/>
      <c r="AJ57" s="211"/>
      <c r="AK57" s="214"/>
      <c r="AL57" s="208"/>
      <c r="AM57" s="208"/>
      <c r="AN57" s="208"/>
      <c r="AO57" s="211"/>
      <c r="AP57" s="217"/>
      <c r="AQ57" s="204"/>
      <c r="AR57" s="218"/>
      <c r="AS57" s="204"/>
      <c r="AT57" s="218"/>
      <c r="AU57" s="204"/>
      <c r="AV57" s="208"/>
      <c r="AW57" s="208"/>
      <c r="AX57" s="219"/>
      <c r="AY57" s="212"/>
      <c r="AZ57" s="212"/>
      <c r="BA57" s="212"/>
      <c r="BB57" s="220">
        <f>Plancontratacion2019[[#This Row],[VALOR
INICIAL DEL CONTRATO]]+Plancontratacion2019[[#This Row],[VALOR ADICION AL CONTRATO]]-Plancontratacion2019[[#This Row],[VALOR REDUCCIÓN DEL CONTRATO]]</f>
        <v>0</v>
      </c>
      <c r="BC57" s="211"/>
      <c r="BD57" s="211"/>
      <c r="BE57" s="215">
        <f t="shared" si="0"/>
        <v>0</v>
      </c>
      <c r="BF57" s="211"/>
      <c r="BG57" s="208"/>
      <c r="BH57" s="206" t="str">
        <f>IFERROR(VLOOKUP('Formato Único de Contratación'!$BG57,TABLADEPARTAMENTOS,2,0),"DIGITE DEPARTAMENTO")</f>
        <v>DIGITE DEPARTAMENTO</v>
      </c>
      <c r="BI57" s="210"/>
      <c r="BJ57" s="211"/>
      <c r="BK57" s="212"/>
      <c r="BL57" s="210"/>
      <c r="BM57" s="211"/>
      <c r="BN57" s="212"/>
      <c r="BO57" s="208"/>
      <c r="BP57" s="221"/>
      <c r="BQ57" s="208"/>
      <c r="BR57" s="211"/>
      <c r="BS57" s="211"/>
      <c r="BT57" s="247">
        <f>Plancontratacion2019[[#This Row],[FECHA PRORROGA EJECUCIÓN
  (AAAA-MM-DD)]]-Plancontratacion2019[[#This Row],[FECHA ACTA DE INICIO]]</f>
        <v>0</v>
      </c>
      <c r="BU57" s="211"/>
      <c r="BV57" s="208"/>
      <c r="BW57" s="211"/>
      <c r="BX57" s="208"/>
      <c r="BY57" s="212"/>
      <c r="BZ57" s="211"/>
      <c r="CA57" s="212"/>
      <c r="CB57" s="211"/>
      <c r="CC57" s="212"/>
      <c r="CD57" s="211"/>
      <c r="CE57" s="212"/>
      <c r="CF57" s="211"/>
      <c r="CG57" s="212"/>
      <c r="CH57" s="211"/>
      <c r="CI57" s="212"/>
      <c r="CJ57" s="211"/>
      <c r="CK57" s="212"/>
      <c r="CL57" s="211"/>
      <c r="CM57" s="222"/>
      <c r="CN57" s="218"/>
      <c r="CO57" s="211"/>
      <c r="CP57" s="220">
        <f t="shared" si="1"/>
        <v>0</v>
      </c>
      <c r="CQ57" s="223"/>
      <c r="CR57" s="212"/>
      <c r="CS57" s="212"/>
      <c r="CT57" s="212"/>
      <c r="CU57" s="212"/>
      <c r="CV57" s="212"/>
      <c r="CW57" s="212"/>
      <c r="CX57" s="212"/>
      <c r="CY57" s="212"/>
      <c r="CZ57" s="212"/>
      <c r="DA57" s="212"/>
      <c r="DB57" s="212"/>
      <c r="DC57" s="212"/>
      <c r="DD57" s="212"/>
      <c r="DE57" s="212"/>
      <c r="DF57" s="212"/>
      <c r="DG57" s="212"/>
      <c r="DH57" s="216">
        <f t="shared" si="6"/>
        <v>0</v>
      </c>
      <c r="DI57" s="216">
        <f t="shared" si="7"/>
        <v>0</v>
      </c>
      <c r="DJ57" s="224">
        <f t="shared" si="5"/>
        <v>0</v>
      </c>
      <c r="DK57" s="217"/>
      <c r="DL57" s="218"/>
      <c r="DM57" s="208"/>
      <c r="DN57" s="225"/>
      <c r="DO57" s="225"/>
      <c r="DP57" s="225"/>
      <c r="DQ57" s="225"/>
      <c r="DR57" s="225"/>
      <c r="DS57" s="225"/>
      <c r="DT57" s="225"/>
      <c r="DU57" s="225"/>
      <c r="DV57" s="225"/>
      <c r="DW57" s="225"/>
      <c r="DX57" s="225"/>
      <c r="DY57" s="225"/>
      <c r="DZ57" s="226"/>
      <c r="EA57" s="226"/>
      <c r="EB57" s="226"/>
      <c r="EC57" s="214"/>
      <c r="ED57" s="214"/>
      <c r="EE57" s="211"/>
      <c r="EF5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7" s="215" t="str">
        <f t="shared" si="4"/>
        <v>-</v>
      </c>
    </row>
    <row r="58" spans="1:137" ht="22.5" x14ac:dyDescent="0.25">
      <c r="A58" s="79"/>
      <c r="B58" s="204"/>
      <c r="C58" s="205"/>
      <c r="D58" s="206"/>
      <c r="E58" s="207"/>
      <c r="F58" s="208"/>
      <c r="G58" s="209"/>
      <c r="H58" s="210"/>
      <c r="I58" s="211"/>
      <c r="J58" s="212"/>
      <c r="K58" s="209"/>
      <c r="L58" s="210"/>
      <c r="M58" s="211"/>
      <c r="N58" s="212"/>
      <c r="O58" s="213"/>
      <c r="P58" s="210"/>
      <c r="Q58" s="214"/>
      <c r="R58" s="215">
        <f>Plancontratacion2019[[#This Row],[RUBRO
(SE DEBE REPORTARTAR EN SIGEP SERVICIOS PERSONAS NATURALES)]]</f>
        <v>0</v>
      </c>
      <c r="S58" s="216">
        <f>Plancontratacion2019[[#This Row],[VALOR]]</f>
        <v>0</v>
      </c>
      <c r="T58" s="208"/>
      <c r="U58" s="211"/>
      <c r="V58" s="215">
        <f>Plancontratacion2019[[#This Row],[RUBRO ]]</f>
        <v>0</v>
      </c>
      <c r="W58" s="216">
        <f>Plancontratacion2019[[#This Row],[VALOR ]]</f>
        <v>0</v>
      </c>
      <c r="X58" s="216">
        <f>SUM($S58+$W58+Plancontratacion2019[[#This Row],[VALOR TOTAL DEL APOYO]])</f>
        <v>0</v>
      </c>
      <c r="Y58" s="210"/>
      <c r="Z58" s="204"/>
      <c r="AA58" s="204"/>
      <c r="AB58" s="205"/>
      <c r="AC58" s="204"/>
      <c r="AD58" s="204"/>
      <c r="AE58" s="214"/>
      <c r="AF58" s="214"/>
      <c r="AG58" s="214"/>
      <c r="AH58" s="211"/>
      <c r="AI58" s="211"/>
      <c r="AJ58" s="211"/>
      <c r="AK58" s="214"/>
      <c r="AL58" s="208"/>
      <c r="AM58" s="208"/>
      <c r="AN58" s="208"/>
      <c r="AO58" s="211"/>
      <c r="AP58" s="217"/>
      <c r="AQ58" s="204"/>
      <c r="AR58" s="218"/>
      <c r="AS58" s="204"/>
      <c r="AT58" s="218"/>
      <c r="AU58" s="204"/>
      <c r="AV58" s="208"/>
      <c r="AW58" s="208"/>
      <c r="AX58" s="219"/>
      <c r="AY58" s="212"/>
      <c r="AZ58" s="212"/>
      <c r="BA58" s="212"/>
      <c r="BB58" s="220">
        <f>Plancontratacion2019[[#This Row],[VALOR
INICIAL DEL CONTRATO]]+Plancontratacion2019[[#This Row],[VALOR ADICION AL CONTRATO]]-Plancontratacion2019[[#This Row],[VALOR REDUCCIÓN DEL CONTRATO]]</f>
        <v>0</v>
      </c>
      <c r="BC58" s="211"/>
      <c r="BD58" s="211"/>
      <c r="BE58" s="215">
        <f t="shared" si="0"/>
        <v>0</v>
      </c>
      <c r="BF58" s="211"/>
      <c r="BG58" s="208"/>
      <c r="BH58" s="206" t="str">
        <f>IFERROR(VLOOKUP('Formato Único de Contratación'!$BG58,TABLADEPARTAMENTOS,2,0),"DIGITE DEPARTAMENTO")</f>
        <v>DIGITE DEPARTAMENTO</v>
      </c>
      <c r="BI58" s="210"/>
      <c r="BJ58" s="211"/>
      <c r="BK58" s="212"/>
      <c r="BL58" s="210"/>
      <c r="BM58" s="211"/>
      <c r="BN58" s="212"/>
      <c r="BO58" s="208"/>
      <c r="BP58" s="221"/>
      <c r="BQ58" s="208"/>
      <c r="BR58" s="211"/>
      <c r="BS58" s="211"/>
      <c r="BT58" s="247">
        <f>Plancontratacion2019[[#This Row],[FECHA PRORROGA EJECUCIÓN
  (AAAA-MM-DD)]]-Plancontratacion2019[[#This Row],[FECHA ACTA DE INICIO]]</f>
        <v>0</v>
      </c>
      <c r="BU58" s="211"/>
      <c r="BV58" s="208"/>
      <c r="BW58" s="211"/>
      <c r="BX58" s="208"/>
      <c r="BY58" s="212"/>
      <c r="BZ58" s="211"/>
      <c r="CA58" s="212"/>
      <c r="CB58" s="211"/>
      <c r="CC58" s="212"/>
      <c r="CD58" s="211"/>
      <c r="CE58" s="212"/>
      <c r="CF58" s="211"/>
      <c r="CG58" s="212"/>
      <c r="CH58" s="211"/>
      <c r="CI58" s="212"/>
      <c r="CJ58" s="211"/>
      <c r="CK58" s="212"/>
      <c r="CL58" s="211"/>
      <c r="CM58" s="222"/>
      <c r="CN58" s="218"/>
      <c r="CO58" s="211"/>
      <c r="CP58" s="220">
        <f t="shared" si="1"/>
        <v>0</v>
      </c>
      <c r="CQ58" s="223"/>
      <c r="CR58" s="212"/>
      <c r="CS58" s="212"/>
      <c r="CT58" s="212"/>
      <c r="CU58" s="212"/>
      <c r="CV58" s="212"/>
      <c r="CW58" s="212"/>
      <c r="CX58" s="212"/>
      <c r="CY58" s="212"/>
      <c r="CZ58" s="212"/>
      <c r="DA58" s="212"/>
      <c r="DB58" s="212"/>
      <c r="DC58" s="212"/>
      <c r="DD58" s="212"/>
      <c r="DE58" s="212"/>
      <c r="DF58" s="212"/>
      <c r="DG58" s="212"/>
      <c r="DH58" s="216">
        <f t="shared" si="6"/>
        <v>0</v>
      </c>
      <c r="DI58" s="216">
        <f t="shared" si="7"/>
        <v>0</v>
      </c>
      <c r="DJ58" s="224">
        <f t="shared" si="5"/>
        <v>0</v>
      </c>
      <c r="DK58" s="217"/>
      <c r="DL58" s="218"/>
      <c r="DM58" s="208"/>
      <c r="DN58" s="225"/>
      <c r="DO58" s="225"/>
      <c r="DP58" s="225"/>
      <c r="DQ58" s="225"/>
      <c r="DR58" s="225"/>
      <c r="DS58" s="225"/>
      <c r="DT58" s="225"/>
      <c r="DU58" s="225"/>
      <c r="DV58" s="225"/>
      <c r="DW58" s="225"/>
      <c r="DX58" s="225"/>
      <c r="DY58" s="225"/>
      <c r="DZ58" s="226"/>
      <c r="EA58" s="226"/>
      <c r="EB58" s="226"/>
      <c r="EC58" s="214"/>
      <c r="ED58" s="214"/>
      <c r="EE58" s="211"/>
      <c r="EF5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8" s="215" t="str">
        <f t="shared" si="4"/>
        <v>-</v>
      </c>
    </row>
    <row r="59" spans="1:137" ht="30.75" customHeight="1" x14ac:dyDescent="0.25">
      <c r="A59" s="79"/>
      <c r="B59" s="204"/>
      <c r="C59" s="205"/>
      <c r="D59" s="206"/>
      <c r="E59" s="207"/>
      <c r="F59" s="208"/>
      <c r="G59" s="209"/>
      <c r="H59" s="210"/>
      <c r="I59" s="211"/>
      <c r="J59" s="212"/>
      <c r="K59" s="209"/>
      <c r="L59" s="210"/>
      <c r="M59" s="211"/>
      <c r="N59" s="212"/>
      <c r="O59" s="213"/>
      <c r="P59" s="210"/>
      <c r="Q59" s="214"/>
      <c r="R59" s="215">
        <f>Plancontratacion2019[[#This Row],[RUBRO
(SE DEBE REPORTARTAR EN SIGEP SERVICIOS PERSONAS NATURALES)]]</f>
        <v>0</v>
      </c>
      <c r="S59" s="216">
        <f>Plancontratacion2019[[#This Row],[VALOR]]</f>
        <v>0</v>
      </c>
      <c r="T59" s="208"/>
      <c r="U59" s="211"/>
      <c r="V59" s="215">
        <f>Plancontratacion2019[[#This Row],[RUBRO ]]</f>
        <v>0</v>
      </c>
      <c r="W59" s="216">
        <f>Plancontratacion2019[[#This Row],[VALOR ]]</f>
        <v>0</v>
      </c>
      <c r="X59" s="216">
        <f>SUM($S59+$W59+Plancontratacion2019[[#This Row],[VALOR TOTAL DEL APOYO]])</f>
        <v>0</v>
      </c>
      <c r="Y59" s="210"/>
      <c r="Z59" s="204"/>
      <c r="AA59" s="204"/>
      <c r="AB59" s="205"/>
      <c r="AC59" s="204"/>
      <c r="AD59" s="204"/>
      <c r="AE59" s="214"/>
      <c r="AF59" s="214"/>
      <c r="AG59" s="214"/>
      <c r="AH59" s="211"/>
      <c r="AI59" s="211"/>
      <c r="AJ59" s="211"/>
      <c r="AK59" s="214"/>
      <c r="AL59" s="208"/>
      <c r="AM59" s="208"/>
      <c r="AN59" s="208"/>
      <c r="AO59" s="211"/>
      <c r="AP59" s="217"/>
      <c r="AQ59" s="204"/>
      <c r="AR59" s="218"/>
      <c r="AS59" s="204"/>
      <c r="AT59" s="218"/>
      <c r="AU59" s="204"/>
      <c r="AV59" s="208"/>
      <c r="AW59" s="208"/>
      <c r="AX59" s="219"/>
      <c r="AY59" s="212"/>
      <c r="AZ59" s="212"/>
      <c r="BA59" s="212"/>
      <c r="BB59" s="220">
        <f>Plancontratacion2019[[#This Row],[VALOR
INICIAL DEL CONTRATO]]+Plancontratacion2019[[#This Row],[VALOR ADICION AL CONTRATO]]-Plancontratacion2019[[#This Row],[VALOR REDUCCIÓN DEL CONTRATO]]</f>
        <v>0</v>
      </c>
      <c r="BC59" s="211"/>
      <c r="BD59" s="211"/>
      <c r="BE59" s="215">
        <f t="shared" si="0"/>
        <v>0</v>
      </c>
      <c r="BF59" s="211"/>
      <c r="BG59" s="208"/>
      <c r="BH59" s="206" t="str">
        <f>IFERROR(VLOOKUP('Formato Único de Contratación'!$BG59,TABLADEPARTAMENTOS,2,0),"DIGITE DEPARTAMENTO")</f>
        <v>DIGITE DEPARTAMENTO</v>
      </c>
      <c r="BI59" s="210"/>
      <c r="BJ59" s="211"/>
      <c r="BK59" s="212"/>
      <c r="BL59" s="210"/>
      <c r="BM59" s="211"/>
      <c r="BN59" s="212"/>
      <c r="BO59" s="208"/>
      <c r="BP59" s="221"/>
      <c r="BQ59" s="208"/>
      <c r="BR59" s="211"/>
      <c r="BS59" s="211"/>
      <c r="BT59" s="247">
        <f>Plancontratacion2019[[#This Row],[FECHA PRORROGA EJECUCIÓN
  (AAAA-MM-DD)]]-Plancontratacion2019[[#This Row],[FECHA ACTA DE INICIO]]</f>
        <v>0</v>
      </c>
      <c r="BU59" s="211"/>
      <c r="BV59" s="208"/>
      <c r="BW59" s="211"/>
      <c r="BX59" s="208"/>
      <c r="BY59" s="212"/>
      <c r="BZ59" s="211"/>
      <c r="CA59" s="212"/>
      <c r="CB59" s="211"/>
      <c r="CC59" s="212"/>
      <c r="CD59" s="211"/>
      <c r="CE59" s="212"/>
      <c r="CF59" s="211"/>
      <c r="CG59" s="212"/>
      <c r="CH59" s="211"/>
      <c r="CI59" s="212"/>
      <c r="CJ59" s="211"/>
      <c r="CK59" s="212"/>
      <c r="CL59" s="211"/>
      <c r="CM59" s="222"/>
      <c r="CN59" s="218"/>
      <c r="CO59" s="211"/>
      <c r="CP59" s="220">
        <f t="shared" si="1"/>
        <v>0</v>
      </c>
      <c r="CQ59" s="223"/>
      <c r="CR59" s="212"/>
      <c r="CS59" s="212"/>
      <c r="CT59" s="212"/>
      <c r="CU59" s="212"/>
      <c r="CV59" s="212"/>
      <c r="CW59" s="212"/>
      <c r="CX59" s="212"/>
      <c r="CY59" s="212"/>
      <c r="CZ59" s="212"/>
      <c r="DA59" s="212"/>
      <c r="DB59" s="212"/>
      <c r="DC59" s="212"/>
      <c r="DD59" s="212"/>
      <c r="DE59" s="212"/>
      <c r="DF59" s="212"/>
      <c r="DG59" s="212"/>
      <c r="DH59" s="216">
        <f t="shared" si="6"/>
        <v>0</v>
      </c>
      <c r="DI59" s="216">
        <f t="shared" si="7"/>
        <v>0</v>
      </c>
      <c r="DJ59" s="224">
        <f t="shared" si="5"/>
        <v>0</v>
      </c>
      <c r="DK59" s="217"/>
      <c r="DL59" s="218"/>
      <c r="DM59" s="208"/>
      <c r="DN59" s="225"/>
      <c r="DO59" s="225"/>
      <c r="DP59" s="225"/>
      <c r="DQ59" s="225"/>
      <c r="DR59" s="225"/>
      <c r="DS59" s="225"/>
      <c r="DT59" s="225"/>
      <c r="DU59" s="225"/>
      <c r="DV59" s="225"/>
      <c r="DW59" s="225"/>
      <c r="DX59" s="225"/>
      <c r="DY59" s="225"/>
      <c r="DZ59" s="226"/>
      <c r="EA59" s="226"/>
      <c r="EB59" s="226"/>
      <c r="EC59" s="214"/>
      <c r="ED59" s="214"/>
      <c r="EE59" s="211"/>
      <c r="EF5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59" s="215" t="str">
        <f t="shared" si="4"/>
        <v>-</v>
      </c>
    </row>
    <row r="60" spans="1:137" ht="21.75" customHeight="1" x14ac:dyDescent="0.25">
      <c r="A60" s="79"/>
      <c r="B60" s="204"/>
      <c r="C60" s="205"/>
      <c r="D60" s="206"/>
      <c r="E60" s="207"/>
      <c r="F60" s="208"/>
      <c r="G60" s="209"/>
      <c r="H60" s="210"/>
      <c r="I60" s="211"/>
      <c r="J60" s="212"/>
      <c r="K60" s="209"/>
      <c r="L60" s="210"/>
      <c r="M60" s="211"/>
      <c r="N60" s="212"/>
      <c r="O60" s="213"/>
      <c r="P60" s="210"/>
      <c r="Q60" s="214"/>
      <c r="R60" s="215">
        <f>Plancontratacion2019[[#This Row],[RUBRO
(SE DEBE REPORTARTAR EN SIGEP SERVICIOS PERSONAS NATURALES)]]</f>
        <v>0</v>
      </c>
      <c r="S60" s="216">
        <f>Plancontratacion2019[[#This Row],[VALOR]]</f>
        <v>0</v>
      </c>
      <c r="T60" s="208"/>
      <c r="U60" s="211"/>
      <c r="V60" s="215">
        <f>Plancontratacion2019[[#This Row],[RUBRO ]]</f>
        <v>0</v>
      </c>
      <c r="W60" s="216">
        <f>Plancontratacion2019[[#This Row],[VALOR ]]</f>
        <v>0</v>
      </c>
      <c r="X60" s="216">
        <f>SUM($S60+$W60+Plancontratacion2019[[#This Row],[VALOR TOTAL DEL APOYO]])</f>
        <v>0</v>
      </c>
      <c r="Y60" s="210"/>
      <c r="Z60" s="204"/>
      <c r="AA60" s="204"/>
      <c r="AB60" s="205"/>
      <c r="AC60" s="204"/>
      <c r="AD60" s="204"/>
      <c r="AE60" s="214"/>
      <c r="AF60" s="214"/>
      <c r="AG60" s="214"/>
      <c r="AH60" s="211"/>
      <c r="AI60" s="211"/>
      <c r="AJ60" s="211"/>
      <c r="AK60" s="214"/>
      <c r="AL60" s="208"/>
      <c r="AM60" s="208"/>
      <c r="AN60" s="208"/>
      <c r="AO60" s="211"/>
      <c r="AP60" s="217"/>
      <c r="AQ60" s="204"/>
      <c r="AR60" s="218"/>
      <c r="AS60" s="204"/>
      <c r="AT60" s="218"/>
      <c r="AU60" s="204"/>
      <c r="AV60" s="208"/>
      <c r="AW60" s="208"/>
      <c r="AX60" s="219"/>
      <c r="AY60" s="212"/>
      <c r="AZ60" s="212"/>
      <c r="BA60" s="212"/>
      <c r="BB60" s="220">
        <f>Plancontratacion2019[[#This Row],[VALOR
INICIAL DEL CONTRATO]]+Plancontratacion2019[[#This Row],[VALOR ADICION AL CONTRATO]]-Plancontratacion2019[[#This Row],[VALOR REDUCCIÓN DEL CONTRATO]]</f>
        <v>0</v>
      </c>
      <c r="BC60" s="211"/>
      <c r="BD60" s="211"/>
      <c r="BE60" s="215">
        <f t="shared" si="0"/>
        <v>0</v>
      </c>
      <c r="BF60" s="211"/>
      <c r="BG60" s="208"/>
      <c r="BH60" s="206" t="str">
        <f>IFERROR(VLOOKUP('Formato Único de Contratación'!$BG60,TABLADEPARTAMENTOS,2,0),"DIGITE DEPARTAMENTO")</f>
        <v>DIGITE DEPARTAMENTO</v>
      </c>
      <c r="BI60" s="210"/>
      <c r="BJ60" s="211"/>
      <c r="BK60" s="212"/>
      <c r="BL60" s="210"/>
      <c r="BM60" s="211"/>
      <c r="BN60" s="212"/>
      <c r="BO60" s="208"/>
      <c r="BP60" s="221"/>
      <c r="BQ60" s="208"/>
      <c r="BR60" s="211"/>
      <c r="BS60" s="211"/>
      <c r="BT60" s="247">
        <f>Plancontratacion2019[[#This Row],[FECHA PRORROGA EJECUCIÓN
  (AAAA-MM-DD)]]-Plancontratacion2019[[#This Row],[FECHA ACTA DE INICIO]]</f>
        <v>0</v>
      </c>
      <c r="BU60" s="211"/>
      <c r="BV60" s="208"/>
      <c r="BW60" s="211"/>
      <c r="BX60" s="208"/>
      <c r="BY60" s="212"/>
      <c r="BZ60" s="211"/>
      <c r="CA60" s="212"/>
      <c r="CB60" s="211"/>
      <c r="CC60" s="212"/>
      <c r="CD60" s="211"/>
      <c r="CE60" s="212"/>
      <c r="CF60" s="211"/>
      <c r="CG60" s="212"/>
      <c r="CH60" s="211"/>
      <c r="CI60" s="212"/>
      <c r="CJ60" s="211"/>
      <c r="CK60" s="212"/>
      <c r="CL60" s="211"/>
      <c r="CM60" s="222"/>
      <c r="CN60" s="218"/>
      <c r="CO60" s="211"/>
      <c r="CP60" s="220">
        <f t="shared" si="1"/>
        <v>0</v>
      </c>
      <c r="CQ60" s="223"/>
      <c r="CR60" s="212"/>
      <c r="CS60" s="212"/>
      <c r="CT60" s="212"/>
      <c r="CU60" s="212"/>
      <c r="CV60" s="212"/>
      <c r="CW60" s="212"/>
      <c r="CX60" s="212"/>
      <c r="CY60" s="212"/>
      <c r="CZ60" s="212"/>
      <c r="DA60" s="212"/>
      <c r="DB60" s="212"/>
      <c r="DC60" s="212"/>
      <c r="DD60" s="212"/>
      <c r="DE60" s="212"/>
      <c r="DF60" s="212"/>
      <c r="DG60" s="212"/>
      <c r="DH60" s="216">
        <f t="shared" si="6"/>
        <v>0</v>
      </c>
      <c r="DI60" s="216">
        <f t="shared" si="7"/>
        <v>0</v>
      </c>
      <c r="DJ60" s="224">
        <f t="shared" si="5"/>
        <v>0</v>
      </c>
      <c r="DK60" s="217"/>
      <c r="DL60" s="218"/>
      <c r="DM60" s="208"/>
      <c r="DN60" s="225"/>
      <c r="DO60" s="225"/>
      <c r="DP60" s="225"/>
      <c r="DQ60" s="225"/>
      <c r="DR60" s="225"/>
      <c r="DS60" s="225"/>
      <c r="DT60" s="225"/>
      <c r="DU60" s="225"/>
      <c r="DV60" s="225"/>
      <c r="DW60" s="225"/>
      <c r="DX60" s="225"/>
      <c r="DY60" s="225"/>
      <c r="DZ60" s="226"/>
      <c r="EA60" s="226"/>
      <c r="EB60" s="226"/>
      <c r="EC60" s="214"/>
      <c r="ED60" s="214"/>
      <c r="EE60" s="211"/>
      <c r="EF6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0" s="215" t="str">
        <f t="shared" si="4"/>
        <v>-</v>
      </c>
    </row>
    <row r="61" spans="1:137" ht="21.75" customHeight="1" x14ac:dyDescent="0.25">
      <c r="A61" s="79"/>
      <c r="B61" s="204"/>
      <c r="C61" s="205"/>
      <c r="D61" s="206"/>
      <c r="E61" s="207"/>
      <c r="F61" s="208"/>
      <c r="G61" s="209"/>
      <c r="H61" s="210"/>
      <c r="I61" s="211"/>
      <c r="J61" s="212"/>
      <c r="K61" s="209"/>
      <c r="L61" s="210"/>
      <c r="M61" s="211"/>
      <c r="N61" s="212"/>
      <c r="O61" s="213"/>
      <c r="P61" s="210"/>
      <c r="Q61" s="214"/>
      <c r="R61" s="215">
        <f>Plancontratacion2019[[#This Row],[RUBRO
(SE DEBE REPORTARTAR EN SIGEP SERVICIOS PERSONAS NATURALES)]]</f>
        <v>0</v>
      </c>
      <c r="S61" s="216">
        <f>Plancontratacion2019[[#This Row],[VALOR]]</f>
        <v>0</v>
      </c>
      <c r="T61" s="208"/>
      <c r="U61" s="211"/>
      <c r="V61" s="215">
        <f>Plancontratacion2019[[#This Row],[RUBRO ]]</f>
        <v>0</v>
      </c>
      <c r="W61" s="216">
        <f>Plancontratacion2019[[#This Row],[VALOR ]]</f>
        <v>0</v>
      </c>
      <c r="X61" s="216">
        <f>SUM($S61+$W61+Plancontratacion2019[[#This Row],[VALOR TOTAL DEL APOYO]])</f>
        <v>0</v>
      </c>
      <c r="Y61" s="210"/>
      <c r="Z61" s="204"/>
      <c r="AA61" s="204"/>
      <c r="AB61" s="205"/>
      <c r="AC61" s="204"/>
      <c r="AD61" s="204"/>
      <c r="AE61" s="214"/>
      <c r="AF61" s="214"/>
      <c r="AG61" s="214"/>
      <c r="AH61" s="211"/>
      <c r="AI61" s="211"/>
      <c r="AJ61" s="211"/>
      <c r="AK61" s="214"/>
      <c r="AL61" s="208"/>
      <c r="AM61" s="208"/>
      <c r="AN61" s="208"/>
      <c r="AO61" s="211"/>
      <c r="AP61" s="217"/>
      <c r="AQ61" s="204"/>
      <c r="AR61" s="218"/>
      <c r="AS61" s="204"/>
      <c r="AT61" s="218"/>
      <c r="AU61" s="204"/>
      <c r="AV61" s="208"/>
      <c r="AW61" s="208"/>
      <c r="AX61" s="219"/>
      <c r="AY61" s="212"/>
      <c r="AZ61" s="212"/>
      <c r="BA61" s="212"/>
      <c r="BB61" s="220">
        <f>Plancontratacion2019[[#This Row],[VALOR
INICIAL DEL CONTRATO]]+Plancontratacion2019[[#This Row],[VALOR ADICION AL CONTRATO]]-Plancontratacion2019[[#This Row],[VALOR REDUCCIÓN DEL CONTRATO]]</f>
        <v>0</v>
      </c>
      <c r="BC61" s="211"/>
      <c r="BD61" s="211"/>
      <c r="BE61" s="215">
        <f>$BD61-$BC61</f>
        <v>0</v>
      </c>
      <c r="BF61" s="211"/>
      <c r="BG61" s="208"/>
      <c r="BH61" s="206" t="str">
        <f>IFERROR(VLOOKUP('Formato Único de Contratación'!$BG61,TABLADEPARTAMENTOS,2,0),"DIGITE DEPARTAMENTO")</f>
        <v>DIGITE DEPARTAMENTO</v>
      </c>
      <c r="BI61" s="210"/>
      <c r="BJ61" s="211"/>
      <c r="BK61" s="212"/>
      <c r="BL61" s="210"/>
      <c r="BM61" s="211"/>
      <c r="BN61" s="212"/>
      <c r="BO61" s="208"/>
      <c r="BP61" s="221"/>
      <c r="BQ61" s="208"/>
      <c r="BR61" s="211"/>
      <c r="BS61" s="211"/>
      <c r="BT61" s="247">
        <f>Plancontratacion2019[[#This Row],[FECHA PRORROGA EJECUCIÓN
  (AAAA-MM-DD)]]-Plancontratacion2019[[#This Row],[FECHA ACTA DE INICIO]]</f>
        <v>0</v>
      </c>
      <c r="BU61" s="211"/>
      <c r="BV61" s="208"/>
      <c r="BW61" s="211"/>
      <c r="BX61" s="208"/>
      <c r="BY61" s="212"/>
      <c r="BZ61" s="211"/>
      <c r="CA61" s="212"/>
      <c r="CB61" s="211"/>
      <c r="CC61" s="212"/>
      <c r="CD61" s="211"/>
      <c r="CE61" s="212"/>
      <c r="CF61" s="211"/>
      <c r="CG61" s="212"/>
      <c r="CH61" s="211"/>
      <c r="CI61" s="212"/>
      <c r="CJ61" s="211"/>
      <c r="CK61" s="212"/>
      <c r="CL61" s="211"/>
      <c r="CM61" s="222"/>
      <c r="CN61" s="218"/>
      <c r="CO61" s="211"/>
      <c r="CP61" s="220">
        <f>COUNT(BY61,CA61,CE61,CG61,CI61,CK61,CC61,CN61)</f>
        <v>0</v>
      </c>
      <c r="CQ61" s="223"/>
      <c r="CR61" s="212"/>
      <c r="CS61" s="212"/>
      <c r="CT61" s="212"/>
      <c r="CU61" s="212"/>
      <c r="CV61" s="212"/>
      <c r="CW61" s="212"/>
      <c r="CX61" s="212"/>
      <c r="CY61" s="212"/>
      <c r="CZ61" s="212"/>
      <c r="DA61" s="212"/>
      <c r="DB61" s="212"/>
      <c r="DC61" s="212"/>
      <c r="DD61" s="212"/>
      <c r="DE61" s="212"/>
      <c r="DF61" s="212"/>
      <c r="DG61" s="212"/>
      <c r="DH61" s="216">
        <f>SUM(CS61:DD61)</f>
        <v>0</v>
      </c>
      <c r="DI61" s="216">
        <f>BB61-DH61</f>
        <v>0</v>
      </c>
      <c r="DJ61" s="224">
        <f>IFERROR(DH61/BB61,0)</f>
        <v>0</v>
      </c>
      <c r="DK61" s="217"/>
      <c r="DL61" s="218"/>
      <c r="DM61" s="208"/>
      <c r="DN61" s="225"/>
      <c r="DO61" s="225"/>
      <c r="DP61" s="225"/>
      <c r="DQ61" s="225"/>
      <c r="DR61" s="225"/>
      <c r="DS61" s="225"/>
      <c r="DT61" s="225"/>
      <c r="DU61" s="225"/>
      <c r="DV61" s="225"/>
      <c r="DW61" s="225"/>
      <c r="DX61" s="225"/>
      <c r="DY61" s="225"/>
      <c r="DZ61" s="226"/>
      <c r="EA61" s="226"/>
      <c r="EB61" s="226"/>
      <c r="EC61" s="214"/>
      <c r="ED61" s="214"/>
      <c r="EE61" s="211"/>
      <c r="EF6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1" s="215" t="str">
        <f>IFERROR(VLOOKUP(MID(B61,8,1),NOMENCLATURA,2,FALSE),"-")</f>
        <v>-</v>
      </c>
    </row>
    <row r="62" spans="1:137" ht="22.5" x14ac:dyDescent="0.25">
      <c r="A62" s="79"/>
      <c r="B62" s="204"/>
      <c r="C62" s="205"/>
      <c r="D62" s="206"/>
      <c r="E62" s="207"/>
      <c r="F62" s="208"/>
      <c r="G62" s="209"/>
      <c r="H62" s="210"/>
      <c r="I62" s="211"/>
      <c r="J62" s="212"/>
      <c r="K62" s="209"/>
      <c r="L62" s="210"/>
      <c r="M62" s="211"/>
      <c r="N62" s="212"/>
      <c r="O62" s="213"/>
      <c r="P62" s="210"/>
      <c r="Q62" s="214"/>
      <c r="R62" s="215">
        <f>Plancontratacion2019[[#This Row],[RUBRO
(SE DEBE REPORTARTAR EN SIGEP SERVICIOS PERSONAS NATURALES)]]</f>
        <v>0</v>
      </c>
      <c r="S62" s="216">
        <f>Plancontratacion2019[[#This Row],[VALOR]]</f>
        <v>0</v>
      </c>
      <c r="T62" s="208"/>
      <c r="U62" s="211"/>
      <c r="V62" s="215">
        <f>Plancontratacion2019[[#This Row],[RUBRO ]]</f>
        <v>0</v>
      </c>
      <c r="W62" s="216">
        <f>Plancontratacion2019[[#This Row],[VALOR ]]</f>
        <v>0</v>
      </c>
      <c r="X62" s="216">
        <f>SUM($S62+$W62+Plancontratacion2019[[#This Row],[VALOR TOTAL DEL APOYO]])</f>
        <v>0</v>
      </c>
      <c r="Y62" s="210"/>
      <c r="Z62" s="204"/>
      <c r="AA62" s="204"/>
      <c r="AB62" s="205"/>
      <c r="AC62" s="204"/>
      <c r="AD62" s="204"/>
      <c r="AE62" s="214"/>
      <c r="AF62" s="214"/>
      <c r="AG62" s="214"/>
      <c r="AH62" s="211"/>
      <c r="AI62" s="211"/>
      <c r="AJ62" s="211"/>
      <c r="AK62" s="214"/>
      <c r="AL62" s="208"/>
      <c r="AM62" s="208"/>
      <c r="AN62" s="208"/>
      <c r="AO62" s="211"/>
      <c r="AP62" s="217"/>
      <c r="AQ62" s="204"/>
      <c r="AR62" s="218"/>
      <c r="AS62" s="204"/>
      <c r="AT62" s="218"/>
      <c r="AU62" s="204"/>
      <c r="AV62" s="208"/>
      <c r="AW62" s="208"/>
      <c r="AX62" s="219"/>
      <c r="AY62" s="212"/>
      <c r="AZ62" s="212"/>
      <c r="BA62" s="212"/>
      <c r="BB62" s="220">
        <f>Plancontratacion2019[[#This Row],[VALOR
INICIAL DEL CONTRATO]]+Plancontratacion2019[[#This Row],[VALOR ADICION AL CONTRATO]]-Plancontratacion2019[[#This Row],[VALOR REDUCCIÓN DEL CONTRATO]]</f>
        <v>0</v>
      </c>
      <c r="BC62" s="211"/>
      <c r="BD62" s="211"/>
      <c r="BE62" s="215">
        <f t="shared" si="0"/>
        <v>0</v>
      </c>
      <c r="BF62" s="211"/>
      <c r="BG62" s="208"/>
      <c r="BH62" s="206" t="str">
        <f>IFERROR(VLOOKUP('Formato Único de Contratación'!$BG62,TABLADEPARTAMENTOS,2,0),"DIGITE DEPARTAMENTO")</f>
        <v>DIGITE DEPARTAMENTO</v>
      </c>
      <c r="BI62" s="210"/>
      <c r="BJ62" s="211"/>
      <c r="BK62" s="212"/>
      <c r="BL62" s="210"/>
      <c r="BM62" s="211"/>
      <c r="BN62" s="212"/>
      <c r="BO62" s="208"/>
      <c r="BP62" s="221"/>
      <c r="BQ62" s="208"/>
      <c r="BR62" s="211"/>
      <c r="BS62" s="211"/>
      <c r="BT62" s="247">
        <f>Plancontratacion2019[[#This Row],[FECHA PRORROGA EJECUCIÓN
  (AAAA-MM-DD)]]-Plancontratacion2019[[#This Row],[FECHA ACTA DE INICIO]]</f>
        <v>0</v>
      </c>
      <c r="BU62" s="211"/>
      <c r="BV62" s="208"/>
      <c r="BW62" s="211"/>
      <c r="BX62" s="208"/>
      <c r="BY62" s="212"/>
      <c r="BZ62" s="211"/>
      <c r="CA62" s="212"/>
      <c r="CB62" s="211"/>
      <c r="CC62" s="212"/>
      <c r="CD62" s="211"/>
      <c r="CE62" s="212"/>
      <c r="CF62" s="211"/>
      <c r="CG62" s="212"/>
      <c r="CH62" s="211"/>
      <c r="CI62" s="212"/>
      <c r="CJ62" s="211"/>
      <c r="CK62" s="212"/>
      <c r="CL62" s="211"/>
      <c r="CM62" s="222"/>
      <c r="CN62" s="218"/>
      <c r="CO62" s="211"/>
      <c r="CP62" s="220">
        <f t="shared" si="1"/>
        <v>0</v>
      </c>
      <c r="CQ62" s="223"/>
      <c r="CR62" s="212"/>
      <c r="CS62" s="212"/>
      <c r="CT62" s="212"/>
      <c r="CU62" s="212"/>
      <c r="CV62" s="212"/>
      <c r="CW62" s="212"/>
      <c r="CX62" s="212"/>
      <c r="CY62" s="212"/>
      <c r="CZ62" s="212"/>
      <c r="DA62" s="212"/>
      <c r="DB62" s="212"/>
      <c r="DC62" s="212"/>
      <c r="DD62" s="212"/>
      <c r="DE62" s="212"/>
      <c r="DF62" s="212"/>
      <c r="DG62" s="212"/>
      <c r="DH62" s="216">
        <f>SUM(CS62:DD62)</f>
        <v>0</v>
      </c>
      <c r="DI62" s="216">
        <f t="shared" si="7"/>
        <v>0</v>
      </c>
      <c r="DJ62" s="224">
        <f t="shared" si="5"/>
        <v>0</v>
      </c>
      <c r="DK62" s="217"/>
      <c r="DL62" s="218"/>
      <c r="DM62" s="208"/>
      <c r="DN62" s="225"/>
      <c r="DO62" s="225"/>
      <c r="DP62" s="225"/>
      <c r="DQ62" s="225"/>
      <c r="DR62" s="225"/>
      <c r="DS62" s="225"/>
      <c r="DT62" s="225"/>
      <c r="DU62" s="225"/>
      <c r="DV62" s="225"/>
      <c r="DW62" s="225"/>
      <c r="DX62" s="225"/>
      <c r="DY62" s="225"/>
      <c r="DZ62" s="226"/>
      <c r="EA62" s="226"/>
      <c r="EB62" s="226"/>
      <c r="EC62" s="214"/>
      <c r="ED62" s="214"/>
      <c r="EE62" s="211"/>
      <c r="EF6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2" s="215" t="str">
        <f t="shared" si="4"/>
        <v>-</v>
      </c>
    </row>
    <row r="63" spans="1:137" ht="17.649999999999999" customHeight="1" x14ac:dyDescent="0.25">
      <c r="A63" s="79"/>
      <c r="B63" s="204"/>
      <c r="C63" s="205"/>
      <c r="D63" s="206"/>
      <c r="E63" s="207"/>
      <c r="F63" s="208"/>
      <c r="G63" s="209"/>
      <c r="H63" s="210"/>
      <c r="I63" s="211"/>
      <c r="J63" s="212"/>
      <c r="K63" s="209"/>
      <c r="L63" s="210"/>
      <c r="M63" s="211"/>
      <c r="N63" s="212"/>
      <c r="O63" s="213"/>
      <c r="P63" s="210"/>
      <c r="Q63" s="214"/>
      <c r="R63" s="215">
        <f>Plancontratacion2019[[#This Row],[RUBRO
(SE DEBE REPORTARTAR EN SIGEP SERVICIOS PERSONAS NATURALES)]]</f>
        <v>0</v>
      </c>
      <c r="S63" s="216">
        <f>Plancontratacion2019[[#This Row],[VALOR]]</f>
        <v>0</v>
      </c>
      <c r="T63" s="208"/>
      <c r="U63" s="211"/>
      <c r="V63" s="215">
        <f>Plancontratacion2019[[#This Row],[RUBRO ]]</f>
        <v>0</v>
      </c>
      <c r="W63" s="216">
        <f>Plancontratacion2019[[#This Row],[VALOR ]]</f>
        <v>0</v>
      </c>
      <c r="X63" s="216">
        <f>SUM($S63+$W63+Plancontratacion2019[[#This Row],[VALOR TOTAL DEL APOYO]])</f>
        <v>0</v>
      </c>
      <c r="Y63" s="210"/>
      <c r="Z63" s="204"/>
      <c r="AA63" s="204"/>
      <c r="AB63" s="205"/>
      <c r="AC63" s="204"/>
      <c r="AD63" s="204"/>
      <c r="AE63" s="214"/>
      <c r="AF63" s="214"/>
      <c r="AG63" s="214"/>
      <c r="AH63" s="211"/>
      <c r="AI63" s="211"/>
      <c r="AJ63" s="211"/>
      <c r="AK63" s="214"/>
      <c r="AL63" s="208"/>
      <c r="AM63" s="208"/>
      <c r="AN63" s="208"/>
      <c r="AO63" s="211"/>
      <c r="AP63" s="217"/>
      <c r="AQ63" s="204"/>
      <c r="AR63" s="218"/>
      <c r="AS63" s="204"/>
      <c r="AT63" s="218"/>
      <c r="AU63" s="204"/>
      <c r="AV63" s="208"/>
      <c r="AW63" s="208"/>
      <c r="AX63" s="219"/>
      <c r="AY63" s="212"/>
      <c r="AZ63" s="212"/>
      <c r="BA63" s="212"/>
      <c r="BB63" s="220">
        <f>Plancontratacion2019[[#This Row],[VALOR
INICIAL DEL CONTRATO]]+Plancontratacion2019[[#This Row],[VALOR ADICION AL CONTRATO]]-Plancontratacion2019[[#This Row],[VALOR REDUCCIÓN DEL CONTRATO]]</f>
        <v>0</v>
      </c>
      <c r="BC63" s="211"/>
      <c r="BD63" s="211"/>
      <c r="BE63" s="215">
        <f t="shared" si="0"/>
        <v>0</v>
      </c>
      <c r="BF63" s="211"/>
      <c r="BG63" s="208"/>
      <c r="BH63" s="206" t="str">
        <f>IFERROR(VLOOKUP('Formato Único de Contratación'!$BG63,TABLADEPARTAMENTOS,2,0),"DIGITE DEPARTAMENTO")</f>
        <v>DIGITE DEPARTAMENTO</v>
      </c>
      <c r="BI63" s="210"/>
      <c r="BJ63" s="211"/>
      <c r="BK63" s="212"/>
      <c r="BL63" s="210"/>
      <c r="BM63" s="211"/>
      <c r="BN63" s="212"/>
      <c r="BO63" s="208"/>
      <c r="BP63" s="221"/>
      <c r="BQ63" s="208"/>
      <c r="BR63" s="211"/>
      <c r="BS63" s="211"/>
      <c r="BT63" s="247">
        <f>Plancontratacion2019[[#This Row],[FECHA PRORROGA EJECUCIÓN
  (AAAA-MM-DD)]]-Plancontratacion2019[[#This Row],[FECHA ACTA DE INICIO]]</f>
        <v>0</v>
      </c>
      <c r="BU63" s="211"/>
      <c r="BV63" s="208"/>
      <c r="BW63" s="211"/>
      <c r="BX63" s="208"/>
      <c r="BY63" s="212"/>
      <c r="BZ63" s="211"/>
      <c r="CA63" s="212"/>
      <c r="CB63" s="211"/>
      <c r="CC63" s="212"/>
      <c r="CD63" s="211"/>
      <c r="CE63" s="212"/>
      <c r="CF63" s="211"/>
      <c r="CG63" s="212"/>
      <c r="CH63" s="211"/>
      <c r="CI63" s="212"/>
      <c r="CJ63" s="211"/>
      <c r="CK63" s="212"/>
      <c r="CL63" s="211"/>
      <c r="CM63" s="222"/>
      <c r="CN63" s="218"/>
      <c r="CO63" s="211"/>
      <c r="CP63" s="220">
        <f t="shared" si="1"/>
        <v>0</v>
      </c>
      <c r="CQ63" s="223"/>
      <c r="CR63" s="212"/>
      <c r="CS63" s="212"/>
      <c r="CT63" s="212"/>
      <c r="CU63" s="212"/>
      <c r="CV63" s="212"/>
      <c r="CW63" s="212"/>
      <c r="CX63" s="212"/>
      <c r="CY63" s="212"/>
      <c r="CZ63" s="212"/>
      <c r="DA63" s="212"/>
      <c r="DB63" s="212"/>
      <c r="DC63" s="212"/>
      <c r="DD63" s="212"/>
      <c r="DE63" s="212"/>
      <c r="DF63" s="212"/>
      <c r="DG63" s="212"/>
      <c r="DH63" s="216">
        <f t="shared" si="6"/>
        <v>0</v>
      </c>
      <c r="DI63" s="216">
        <f t="shared" si="7"/>
        <v>0</v>
      </c>
      <c r="DJ63" s="224">
        <f t="shared" si="5"/>
        <v>0</v>
      </c>
      <c r="DK63" s="217"/>
      <c r="DL63" s="218"/>
      <c r="DM63" s="208"/>
      <c r="DN63" s="225"/>
      <c r="DO63" s="225"/>
      <c r="DP63" s="225"/>
      <c r="DQ63" s="225"/>
      <c r="DR63" s="225"/>
      <c r="DS63" s="225"/>
      <c r="DT63" s="225"/>
      <c r="DU63" s="225"/>
      <c r="DV63" s="225"/>
      <c r="DW63" s="225"/>
      <c r="DX63" s="225"/>
      <c r="DY63" s="225"/>
      <c r="DZ63" s="226"/>
      <c r="EA63" s="226"/>
      <c r="EB63" s="226"/>
      <c r="EC63" s="214"/>
      <c r="ED63" s="214"/>
      <c r="EE63" s="211"/>
      <c r="EF6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3" s="215" t="str">
        <f t="shared" si="4"/>
        <v>-</v>
      </c>
    </row>
    <row r="64" spans="1:137" ht="17.649999999999999" customHeight="1" x14ac:dyDescent="0.25">
      <c r="A64" s="79"/>
      <c r="B64" s="204"/>
      <c r="C64" s="205"/>
      <c r="D64" s="206"/>
      <c r="E64" s="207"/>
      <c r="F64" s="208"/>
      <c r="G64" s="209"/>
      <c r="H64" s="210"/>
      <c r="I64" s="211"/>
      <c r="J64" s="212"/>
      <c r="K64" s="209"/>
      <c r="L64" s="210"/>
      <c r="M64" s="211"/>
      <c r="N64" s="212"/>
      <c r="O64" s="213"/>
      <c r="P64" s="210"/>
      <c r="Q64" s="214"/>
      <c r="R64" s="215">
        <f>Plancontratacion2019[[#This Row],[RUBRO
(SE DEBE REPORTARTAR EN SIGEP SERVICIOS PERSONAS NATURALES)]]</f>
        <v>0</v>
      </c>
      <c r="S64" s="216">
        <f>Plancontratacion2019[[#This Row],[VALOR]]</f>
        <v>0</v>
      </c>
      <c r="T64" s="208"/>
      <c r="U64" s="211"/>
      <c r="V64" s="215">
        <f>Plancontratacion2019[[#This Row],[RUBRO ]]</f>
        <v>0</v>
      </c>
      <c r="W64" s="216">
        <f>Plancontratacion2019[[#This Row],[VALOR ]]</f>
        <v>0</v>
      </c>
      <c r="X64" s="216">
        <f>SUM($S64+$W64+Plancontratacion2019[[#This Row],[VALOR TOTAL DEL APOYO]])</f>
        <v>0</v>
      </c>
      <c r="Y64" s="210"/>
      <c r="Z64" s="204"/>
      <c r="AA64" s="204"/>
      <c r="AB64" s="205"/>
      <c r="AC64" s="204"/>
      <c r="AD64" s="204"/>
      <c r="AE64" s="214"/>
      <c r="AF64" s="214"/>
      <c r="AG64" s="214"/>
      <c r="AH64" s="211"/>
      <c r="AI64" s="211"/>
      <c r="AJ64" s="211"/>
      <c r="AK64" s="214"/>
      <c r="AL64" s="208"/>
      <c r="AM64" s="208"/>
      <c r="AN64" s="208"/>
      <c r="AO64" s="211"/>
      <c r="AP64" s="217"/>
      <c r="AQ64" s="204"/>
      <c r="AR64" s="218"/>
      <c r="AS64" s="204"/>
      <c r="AT64" s="218"/>
      <c r="AU64" s="204"/>
      <c r="AV64" s="208"/>
      <c r="AW64" s="208"/>
      <c r="AX64" s="219"/>
      <c r="AY64" s="212"/>
      <c r="AZ64" s="212"/>
      <c r="BA64" s="212"/>
      <c r="BB64" s="220">
        <f>Plancontratacion2019[[#This Row],[VALOR
INICIAL DEL CONTRATO]]+Plancontratacion2019[[#This Row],[VALOR ADICION AL CONTRATO]]-Plancontratacion2019[[#This Row],[VALOR REDUCCIÓN DEL CONTRATO]]</f>
        <v>0</v>
      </c>
      <c r="BC64" s="211"/>
      <c r="BD64" s="211"/>
      <c r="BE64" s="215">
        <f t="shared" si="0"/>
        <v>0</v>
      </c>
      <c r="BF64" s="211"/>
      <c r="BG64" s="208"/>
      <c r="BH64" s="206" t="str">
        <f>IFERROR(VLOOKUP('Formato Único de Contratación'!$BG64,TABLADEPARTAMENTOS,2,0),"DIGITE DEPARTAMENTO")</f>
        <v>DIGITE DEPARTAMENTO</v>
      </c>
      <c r="BI64" s="210"/>
      <c r="BJ64" s="211"/>
      <c r="BK64" s="212"/>
      <c r="BL64" s="210"/>
      <c r="BM64" s="211"/>
      <c r="BN64" s="212"/>
      <c r="BO64" s="208"/>
      <c r="BP64" s="221"/>
      <c r="BQ64" s="208"/>
      <c r="BR64" s="211"/>
      <c r="BS64" s="211"/>
      <c r="BT64" s="247">
        <f>Plancontratacion2019[[#This Row],[FECHA PRORROGA EJECUCIÓN
  (AAAA-MM-DD)]]-Plancontratacion2019[[#This Row],[FECHA ACTA DE INICIO]]</f>
        <v>0</v>
      </c>
      <c r="BU64" s="211"/>
      <c r="BV64" s="208"/>
      <c r="BW64" s="211"/>
      <c r="BX64" s="208"/>
      <c r="BY64" s="212"/>
      <c r="BZ64" s="211"/>
      <c r="CA64" s="212"/>
      <c r="CB64" s="211"/>
      <c r="CC64" s="212"/>
      <c r="CD64" s="211"/>
      <c r="CE64" s="212"/>
      <c r="CF64" s="211"/>
      <c r="CG64" s="212"/>
      <c r="CH64" s="211"/>
      <c r="CI64" s="212"/>
      <c r="CJ64" s="211"/>
      <c r="CK64" s="212"/>
      <c r="CL64" s="211"/>
      <c r="CM64" s="222"/>
      <c r="CN64" s="218"/>
      <c r="CO64" s="211"/>
      <c r="CP64" s="220">
        <f t="shared" si="1"/>
        <v>0</v>
      </c>
      <c r="CQ64" s="223"/>
      <c r="CR64" s="212"/>
      <c r="CS64" s="212"/>
      <c r="CT64" s="212"/>
      <c r="CU64" s="212"/>
      <c r="CV64" s="212"/>
      <c r="CW64" s="212"/>
      <c r="CX64" s="212"/>
      <c r="CY64" s="212"/>
      <c r="CZ64" s="212"/>
      <c r="DA64" s="212"/>
      <c r="DB64" s="212"/>
      <c r="DC64" s="212"/>
      <c r="DD64" s="212"/>
      <c r="DE64" s="212"/>
      <c r="DF64" s="212"/>
      <c r="DG64" s="212"/>
      <c r="DH64" s="216">
        <f t="shared" si="6"/>
        <v>0</v>
      </c>
      <c r="DI64" s="216">
        <f t="shared" si="7"/>
        <v>0</v>
      </c>
      <c r="DJ64" s="224">
        <f t="shared" si="5"/>
        <v>0</v>
      </c>
      <c r="DK64" s="217"/>
      <c r="DL64" s="218"/>
      <c r="DM64" s="208"/>
      <c r="DN64" s="225"/>
      <c r="DO64" s="225"/>
      <c r="DP64" s="225"/>
      <c r="DQ64" s="225"/>
      <c r="DR64" s="225"/>
      <c r="DS64" s="225"/>
      <c r="DT64" s="225"/>
      <c r="DU64" s="225"/>
      <c r="DV64" s="225"/>
      <c r="DW64" s="225"/>
      <c r="DX64" s="225"/>
      <c r="DY64" s="225"/>
      <c r="DZ64" s="226"/>
      <c r="EA64" s="226"/>
      <c r="EB64" s="226"/>
      <c r="EC64" s="214"/>
      <c r="ED64" s="214"/>
      <c r="EE64" s="211"/>
      <c r="EF6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4" s="215" t="str">
        <f t="shared" si="4"/>
        <v>-</v>
      </c>
    </row>
    <row r="65" spans="1:137" ht="17.649999999999999" customHeight="1" x14ac:dyDescent="0.25">
      <c r="A65" s="79"/>
      <c r="B65" s="204"/>
      <c r="C65" s="205"/>
      <c r="D65" s="206"/>
      <c r="E65" s="207"/>
      <c r="F65" s="208"/>
      <c r="G65" s="209"/>
      <c r="H65" s="210"/>
      <c r="I65" s="211"/>
      <c r="J65" s="212"/>
      <c r="K65" s="209"/>
      <c r="L65" s="210"/>
      <c r="M65" s="211"/>
      <c r="N65" s="212"/>
      <c r="O65" s="213"/>
      <c r="P65" s="210"/>
      <c r="Q65" s="214"/>
      <c r="R65" s="215">
        <f>Plancontratacion2019[[#This Row],[RUBRO
(SE DEBE REPORTARTAR EN SIGEP SERVICIOS PERSONAS NATURALES)]]</f>
        <v>0</v>
      </c>
      <c r="S65" s="216">
        <f>Plancontratacion2019[[#This Row],[VALOR]]</f>
        <v>0</v>
      </c>
      <c r="T65" s="208"/>
      <c r="U65" s="211"/>
      <c r="V65" s="215">
        <f>Plancontratacion2019[[#This Row],[RUBRO ]]</f>
        <v>0</v>
      </c>
      <c r="W65" s="216">
        <f>Plancontratacion2019[[#This Row],[VALOR ]]</f>
        <v>0</v>
      </c>
      <c r="X65" s="216">
        <f>SUM($S65+$W65+Plancontratacion2019[[#This Row],[VALOR TOTAL DEL APOYO]])</f>
        <v>0</v>
      </c>
      <c r="Y65" s="210"/>
      <c r="Z65" s="204"/>
      <c r="AA65" s="204"/>
      <c r="AB65" s="205"/>
      <c r="AC65" s="204"/>
      <c r="AD65" s="204"/>
      <c r="AE65" s="214"/>
      <c r="AF65" s="214"/>
      <c r="AG65" s="214"/>
      <c r="AH65" s="211"/>
      <c r="AI65" s="211"/>
      <c r="AJ65" s="211"/>
      <c r="AK65" s="214"/>
      <c r="AL65" s="208"/>
      <c r="AM65" s="208"/>
      <c r="AN65" s="208"/>
      <c r="AO65" s="211"/>
      <c r="AP65" s="217"/>
      <c r="AQ65" s="204"/>
      <c r="AR65" s="218"/>
      <c r="AS65" s="204"/>
      <c r="AT65" s="218"/>
      <c r="AU65" s="204"/>
      <c r="AV65" s="208"/>
      <c r="AW65" s="208"/>
      <c r="AX65" s="219"/>
      <c r="AY65" s="212"/>
      <c r="AZ65" s="212"/>
      <c r="BA65" s="212"/>
      <c r="BB65" s="220">
        <f>Plancontratacion2019[[#This Row],[VALOR
INICIAL DEL CONTRATO]]+Plancontratacion2019[[#This Row],[VALOR ADICION AL CONTRATO]]-Plancontratacion2019[[#This Row],[VALOR REDUCCIÓN DEL CONTRATO]]</f>
        <v>0</v>
      </c>
      <c r="BC65" s="211"/>
      <c r="BD65" s="211"/>
      <c r="BE65" s="215">
        <f t="shared" si="0"/>
        <v>0</v>
      </c>
      <c r="BF65" s="211"/>
      <c r="BG65" s="208"/>
      <c r="BH65" s="206" t="str">
        <f>IFERROR(VLOOKUP('Formato Único de Contratación'!$BG65,TABLADEPARTAMENTOS,2,0),"DIGITE DEPARTAMENTO")</f>
        <v>DIGITE DEPARTAMENTO</v>
      </c>
      <c r="BI65" s="210"/>
      <c r="BJ65" s="211"/>
      <c r="BK65" s="212"/>
      <c r="BL65" s="210"/>
      <c r="BM65" s="211"/>
      <c r="BN65" s="212"/>
      <c r="BO65" s="208"/>
      <c r="BP65" s="221"/>
      <c r="BQ65" s="208"/>
      <c r="BR65" s="211"/>
      <c r="BS65" s="211"/>
      <c r="BT65" s="247">
        <f>Plancontratacion2019[[#This Row],[FECHA PRORROGA EJECUCIÓN
  (AAAA-MM-DD)]]-Plancontratacion2019[[#This Row],[FECHA ACTA DE INICIO]]</f>
        <v>0</v>
      </c>
      <c r="BU65" s="211"/>
      <c r="BV65" s="208"/>
      <c r="BW65" s="211"/>
      <c r="BX65" s="208"/>
      <c r="BY65" s="212"/>
      <c r="BZ65" s="211"/>
      <c r="CA65" s="212"/>
      <c r="CB65" s="211"/>
      <c r="CC65" s="212"/>
      <c r="CD65" s="211"/>
      <c r="CE65" s="212"/>
      <c r="CF65" s="211"/>
      <c r="CG65" s="212"/>
      <c r="CH65" s="211"/>
      <c r="CI65" s="212"/>
      <c r="CJ65" s="211"/>
      <c r="CK65" s="212"/>
      <c r="CL65" s="211"/>
      <c r="CM65" s="222"/>
      <c r="CN65" s="218"/>
      <c r="CO65" s="211"/>
      <c r="CP65" s="220">
        <f t="shared" si="1"/>
        <v>0</v>
      </c>
      <c r="CQ65" s="223"/>
      <c r="CR65" s="212"/>
      <c r="CS65" s="212"/>
      <c r="CT65" s="212"/>
      <c r="CU65" s="212"/>
      <c r="CV65" s="212"/>
      <c r="CW65" s="212"/>
      <c r="CX65" s="212"/>
      <c r="CY65" s="212"/>
      <c r="CZ65" s="212"/>
      <c r="DA65" s="212"/>
      <c r="DB65" s="212"/>
      <c r="DC65" s="212"/>
      <c r="DD65" s="212"/>
      <c r="DE65" s="212"/>
      <c r="DF65" s="212"/>
      <c r="DG65" s="212"/>
      <c r="DH65" s="216">
        <f>SUM(CS65:DD65)</f>
        <v>0</v>
      </c>
      <c r="DI65" s="216">
        <f t="shared" si="7"/>
        <v>0</v>
      </c>
      <c r="DJ65" s="224">
        <f t="shared" si="5"/>
        <v>0</v>
      </c>
      <c r="DK65" s="217"/>
      <c r="DL65" s="218"/>
      <c r="DM65" s="208"/>
      <c r="DN65" s="225"/>
      <c r="DO65" s="225"/>
      <c r="DP65" s="225"/>
      <c r="DQ65" s="225"/>
      <c r="DR65" s="225"/>
      <c r="DS65" s="225"/>
      <c r="DT65" s="225"/>
      <c r="DU65" s="225"/>
      <c r="DV65" s="225"/>
      <c r="DW65" s="225"/>
      <c r="DX65" s="225"/>
      <c r="DY65" s="225"/>
      <c r="DZ65" s="226"/>
      <c r="EA65" s="226"/>
      <c r="EB65" s="226"/>
      <c r="EC65" s="214"/>
      <c r="ED65" s="214"/>
      <c r="EE65" s="211"/>
      <c r="EF6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5" s="215" t="str">
        <f t="shared" si="4"/>
        <v>-</v>
      </c>
    </row>
    <row r="66" spans="1:137" ht="17.649999999999999" customHeight="1" x14ac:dyDescent="0.25">
      <c r="A66" s="79"/>
      <c r="B66" s="204"/>
      <c r="C66" s="205"/>
      <c r="D66" s="206"/>
      <c r="E66" s="207"/>
      <c r="F66" s="208"/>
      <c r="G66" s="209"/>
      <c r="H66" s="210"/>
      <c r="I66" s="211"/>
      <c r="J66" s="212"/>
      <c r="K66" s="209"/>
      <c r="L66" s="210"/>
      <c r="M66" s="211"/>
      <c r="N66" s="212"/>
      <c r="O66" s="213"/>
      <c r="P66" s="210"/>
      <c r="Q66" s="214"/>
      <c r="R66" s="215">
        <f>Plancontratacion2019[[#This Row],[RUBRO
(SE DEBE REPORTARTAR EN SIGEP SERVICIOS PERSONAS NATURALES)]]</f>
        <v>0</v>
      </c>
      <c r="S66" s="216">
        <f>Plancontratacion2019[[#This Row],[VALOR]]</f>
        <v>0</v>
      </c>
      <c r="T66" s="208"/>
      <c r="U66" s="211"/>
      <c r="V66" s="215">
        <f>Plancontratacion2019[[#This Row],[RUBRO ]]</f>
        <v>0</v>
      </c>
      <c r="W66" s="216">
        <f>Plancontratacion2019[[#This Row],[VALOR ]]</f>
        <v>0</v>
      </c>
      <c r="X66" s="216">
        <f>SUM($S66+$W66+Plancontratacion2019[[#This Row],[VALOR TOTAL DEL APOYO]])</f>
        <v>0</v>
      </c>
      <c r="Y66" s="210"/>
      <c r="Z66" s="204"/>
      <c r="AA66" s="204"/>
      <c r="AB66" s="205"/>
      <c r="AC66" s="204"/>
      <c r="AD66" s="204"/>
      <c r="AE66" s="214"/>
      <c r="AF66" s="214"/>
      <c r="AG66" s="214"/>
      <c r="AH66" s="211"/>
      <c r="AI66" s="211"/>
      <c r="AJ66" s="211"/>
      <c r="AK66" s="214"/>
      <c r="AL66" s="208"/>
      <c r="AM66" s="208"/>
      <c r="AN66" s="208"/>
      <c r="AO66" s="211"/>
      <c r="AP66" s="217"/>
      <c r="AQ66" s="204"/>
      <c r="AR66" s="218"/>
      <c r="AS66" s="204"/>
      <c r="AT66" s="218"/>
      <c r="AU66" s="204"/>
      <c r="AV66" s="208"/>
      <c r="AW66" s="208"/>
      <c r="AX66" s="219"/>
      <c r="AY66" s="212"/>
      <c r="AZ66" s="212"/>
      <c r="BA66" s="212"/>
      <c r="BB66" s="220">
        <f>Plancontratacion2019[[#This Row],[VALOR
INICIAL DEL CONTRATO]]+Plancontratacion2019[[#This Row],[VALOR ADICION AL CONTRATO]]-Plancontratacion2019[[#This Row],[VALOR REDUCCIÓN DEL CONTRATO]]</f>
        <v>0</v>
      </c>
      <c r="BC66" s="211"/>
      <c r="BD66" s="211"/>
      <c r="BE66" s="215">
        <f t="shared" si="0"/>
        <v>0</v>
      </c>
      <c r="BF66" s="211"/>
      <c r="BG66" s="208"/>
      <c r="BH66" s="206" t="str">
        <f>IFERROR(VLOOKUP('Formato Único de Contratación'!$BG66,TABLADEPARTAMENTOS,2,0),"DIGITE DEPARTAMENTO")</f>
        <v>DIGITE DEPARTAMENTO</v>
      </c>
      <c r="BI66" s="210"/>
      <c r="BJ66" s="211"/>
      <c r="BK66" s="212"/>
      <c r="BL66" s="210"/>
      <c r="BM66" s="211"/>
      <c r="BN66" s="212"/>
      <c r="BO66" s="208"/>
      <c r="BP66" s="221"/>
      <c r="BQ66" s="208"/>
      <c r="BR66" s="211"/>
      <c r="BS66" s="211"/>
      <c r="BT66" s="247">
        <f>Plancontratacion2019[[#This Row],[FECHA PRORROGA EJECUCIÓN
  (AAAA-MM-DD)]]-Plancontratacion2019[[#This Row],[FECHA ACTA DE INICIO]]</f>
        <v>0</v>
      </c>
      <c r="BU66" s="211"/>
      <c r="BV66" s="208"/>
      <c r="BW66" s="211"/>
      <c r="BX66" s="208"/>
      <c r="BY66" s="212"/>
      <c r="BZ66" s="211"/>
      <c r="CA66" s="212"/>
      <c r="CB66" s="211"/>
      <c r="CC66" s="212"/>
      <c r="CD66" s="211"/>
      <c r="CE66" s="212"/>
      <c r="CF66" s="211"/>
      <c r="CG66" s="212"/>
      <c r="CH66" s="211"/>
      <c r="CI66" s="212"/>
      <c r="CJ66" s="211"/>
      <c r="CK66" s="212"/>
      <c r="CL66" s="211"/>
      <c r="CM66" s="222"/>
      <c r="CN66" s="218"/>
      <c r="CO66" s="211"/>
      <c r="CP66" s="220">
        <f t="shared" si="1"/>
        <v>0</v>
      </c>
      <c r="CQ66" s="223"/>
      <c r="CR66" s="212"/>
      <c r="CS66" s="212"/>
      <c r="CT66" s="212"/>
      <c r="CU66" s="212"/>
      <c r="CV66" s="212"/>
      <c r="CW66" s="212"/>
      <c r="CX66" s="212"/>
      <c r="CY66" s="212"/>
      <c r="CZ66" s="212"/>
      <c r="DA66" s="212"/>
      <c r="DB66" s="212"/>
      <c r="DC66" s="212"/>
      <c r="DD66" s="212"/>
      <c r="DE66" s="212"/>
      <c r="DF66" s="212"/>
      <c r="DG66" s="212"/>
      <c r="DH66" s="216">
        <f t="shared" si="6"/>
        <v>0</v>
      </c>
      <c r="DI66" s="216">
        <f t="shared" si="7"/>
        <v>0</v>
      </c>
      <c r="DJ66" s="224">
        <f t="shared" si="5"/>
        <v>0</v>
      </c>
      <c r="DK66" s="217"/>
      <c r="DL66" s="218"/>
      <c r="DM66" s="208"/>
      <c r="DN66" s="225"/>
      <c r="DO66" s="225"/>
      <c r="DP66" s="225"/>
      <c r="DQ66" s="225"/>
      <c r="DR66" s="225"/>
      <c r="DS66" s="225"/>
      <c r="DT66" s="225"/>
      <c r="DU66" s="225"/>
      <c r="DV66" s="225"/>
      <c r="DW66" s="225"/>
      <c r="DX66" s="225"/>
      <c r="DY66" s="225"/>
      <c r="DZ66" s="226"/>
      <c r="EA66" s="226"/>
      <c r="EB66" s="226"/>
      <c r="EC66" s="214"/>
      <c r="ED66" s="214"/>
      <c r="EE66" s="211"/>
      <c r="EF6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6" s="215" t="str">
        <f t="shared" si="4"/>
        <v>-</v>
      </c>
    </row>
    <row r="67" spans="1:137" ht="17.649999999999999" customHeight="1" x14ac:dyDescent="0.25">
      <c r="A67" s="79"/>
      <c r="B67" s="204"/>
      <c r="C67" s="205"/>
      <c r="D67" s="206"/>
      <c r="E67" s="207"/>
      <c r="F67" s="208"/>
      <c r="G67" s="209"/>
      <c r="H67" s="210"/>
      <c r="I67" s="211"/>
      <c r="J67" s="212"/>
      <c r="K67" s="209"/>
      <c r="L67" s="210"/>
      <c r="M67" s="211"/>
      <c r="N67" s="212"/>
      <c r="O67" s="213"/>
      <c r="P67" s="210"/>
      <c r="Q67" s="214"/>
      <c r="R67" s="215">
        <f>Plancontratacion2019[[#This Row],[RUBRO
(SE DEBE REPORTARTAR EN SIGEP SERVICIOS PERSONAS NATURALES)]]</f>
        <v>0</v>
      </c>
      <c r="S67" s="216">
        <f>Plancontratacion2019[[#This Row],[VALOR]]</f>
        <v>0</v>
      </c>
      <c r="T67" s="208"/>
      <c r="U67" s="211"/>
      <c r="V67" s="215">
        <f>Plancontratacion2019[[#This Row],[RUBRO ]]</f>
        <v>0</v>
      </c>
      <c r="W67" s="216">
        <f>Plancontratacion2019[[#This Row],[VALOR ]]</f>
        <v>0</v>
      </c>
      <c r="X67" s="216">
        <f>SUM($S67+$W67+Plancontratacion2019[[#This Row],[VALOR TOTAL DEL APOYO]])</f>
        <v>0</v>
      </c>
      <c r="Y67" s="210"/>
      <c r="Z67" s="204"/>
      <c r="AA67" s="204"/>
      <c r="AB67" s="205"/>
      <c r="AC67" s="204"/>
      <c r="AD67" s="204"/>
      <c r="AE67" s="214"/>
      <c r="AF67" s="214"/>
      <c r="AG67" s="214"/>
      <c r="AH67" s="211"/>
      <c r="AI67" s="211"/>
      <c r="AJ67" s="211"/>
      <c r="AK67" s="214"/>
      <c r="AL67" s="208"/>
      <c r="AM67" s="208"/>
      <c r="AN67" s="208"/>
      <c r="AO67" s="211"/>
      <c r="AP67" s="217"/>
      <c r="AQ67" s="204"/>
      <c r="AR67" s="218"/>
      <c r="AS67" s="204"/>
      <c r="AT67" s="218"/>
      <c r="AU67" s="204"/>
      <c r="AV67" s="208"/>
      <c r="AW67" s="208"/>
      <c r="AX67" s="219"/>
      <c r="AY67" s="212"/>
      <c r="AZ67" s="212"/>
      <c r="BA67" s="212"/>
      <c r="BB67" s="220">
        <f>Plancontratacion2019[[#This Row],[VALOR
INICIAL DEL CONTRATO]]+Plancontratacion2019[[#This Row],[VALOR ADICION AL CONTRATO]]-Plancontratacion2019[[#This Row],[VALOR REDUCCIÓN DEL CONTRATO]]</f>
        <v>0</v>
      </c>
      <c r="BC67" s="211"/>
      <c r="BD67" s="211"/>
      <c r="BE67" s="215">
        <f t="shared" si="0"/>
        <v>0</v>
      </c>
      <c r="BF67" s="211"/>
      <c r="BG67" s="208"/>
      <c r="BH67" s="206" t="str">
        <f>IFERROR(VLOOKUP('Formato Único de Contratación'!$BG67,TABLADEPARTAMENTOS,2,0),"DIGITE DEPARTAMENTO")</f>
        <v>DIGITE DEPARTAMENTO</v>
      </c>
      <c r="BI67" s="210"/>
      <c r="BJ67" s="211"/>
      <c r="BK67" s="212"/>
      <c r="BL67" s="210"/>
      <c r="BM67" s="211"/>
      <c r="BN67" s="212"/>
      <c r="BO67" s="208"/>
      <c r="BP67" s="221"/>
      <c r="BQ67" s="208"/>
      <c r="BR67" s="211"/>
      <c r="BS67" s="211"/>
      <c r="BT67" s="247">
        <f>Plancontratacion2019[[#This Row],[FECHA PRORROGA EJECUCIÓN
  (AAAA-MM-DD)]]-Plancontratacion2019[[#This Row],[FECHA ACTA DE INICIO]]</f>
        <v>0</v>
      </c>
      <c r="BU67" s="211"/>
      <c r="BV67" s="208"/>
      <c r="BW67" s="211"/>
      <c r="BX67" s="208"/>
      <c r="BY67" s="212"/>
      <c r="BZ67" s="211"/>
      <c r="CA67" s="212"/>
      <c r="CB67" s="211"/>
      <c r="CC67" s="212"/>
      <c r="CD67" s="211"/>
      <c r="CE67" s="212"/>
      <c r="CF67" s="211"/>
      <c r="CG67" s="212"/>
      <c r="CH67" s="211"/>
      <c r="CI67" s="212"/>
      <c r="CJ67" s="211"/>
      <c r="CK67" s="212"/>
      <c r="CL67" s="211"/>
      <c r="CM67" s="222"/>
      <c r="CN67" s="218"/>
      <c r="CO67" s="211"/>
      <c r="CP67" s="220">
        <f t="shared" si="1"/>
        <v>0</v>
      </c>
      <c r="CQ67" s="223"/>
      <c r="CR67" s="212"/>
      <c r="CS67" s="212"/>
      <c r="CT67" s="212"/>
      <c r="CU67" s="212"/>
      <c r="CV67" s="212"/>
      <c r="CW67" s="212"/>
      <c r="CX67" s="212"/>
      <c r="CY67" s="212"/>
      <c r="CZ67" s="212"/>
      <c r="DA67" s="212"/>
      <c r="DB67" s="212"/>
      <c r="DC67" s="212"/>
      <c r="DD67" s="212"/>
      <c r="DE67" s="212"/>
      <c r="DF67" s="212"/>
      <c r="DG67" s="212"/>
      <c r="DH67" s="216">
        <f t="shared" si="6"/>
        <v>0</v>
      </c>
      <c r="DI67" s="216">
        <f t="shared" si="7"/>
        <v>0</v>
      </c>
      <c r="DJ67" s="224">
        <f t="shared" si="5"/>
        <v>0</v>
      </c>
      <c r="DK67" s="217"/>
      <c r="DL67" s="218"/>
      <c r="DM67" s="208"/>
      <c r="DN67" s="225"/>
      <c r="DO67" s="225"/>
      <c r="DP67" s="225"/>
      <c r="DQ67" s="225"/>
      <c r="DR67" s="225"/>
      <c r="DS67" s="225"/>
      <c r="DT67" s="225"/>
      <c r="DU67" s="225"/>
      <c r="DV67" s="225"/>
      <c r="DW67" s="225"/>
      <c r="DX67" s="225"/>
      <c r="DY67" s="225"/>
      <c r="DZ67" s="226"/>
      <c r="EA67" s="226"/>
      <c r="EB67" s="226"/>
      <c r="EC67" s="214"/>
      <c r="ED67" s="214"/>
      <c r="EE67" s="211"/>
      <c r="EF6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7" s="215" t="str">
        <f t="shared" si="4"/>
        <v>-</v>
      </c>
    </row>
    <row r="68" spans="1:137" ht="17.649999999999999" customHeight="1" x14ac:dyDescent="0.25">
      <c r="A68" s="79"/>
      <c r="B68" s="204"/>
      <c r="C68" s="205"/>
      <c r="D68" s="206"/>
      <c r="E68" s="207"/>
      <c r="F68" s="208"/>
      <c r="G68" s="209"/>
      <c r="H68" s="210"/>
      <c r="I68" s="211"/>
      <c r="J68" s="212"/>
      <c r="K68" s="209"/>
      <c r="L68" s="210"/>
      <c r="M68" s="211"/>
      <c r="N68" s="212"/>
      <c r="O68" s="213"/>
      <c r="P68" s="210"/>
      <c r="Q68" s="214"/>
      <c r="R68" s="215">
        <f>Plancontratacion2019[[#This Row],[RUBRO
(SE DEBE REPORTARTAR EN SIGEP SERVICIOS PERSONAS NATURALES)]]</f>
        <v>0</v>
      </c>
      <c r="S68" s="216">
        <f>Plancontratacion2019[[#This Row],[VALOR]]</f>
        <v>0</v>
      </c>
      <c r="T68" s="208"/>
      <c r="U68" s="211"/>
      <c r="V68" s="215">
        <f>Plancontratacion2019[[#This Row],[RUBRO ]]</f>
        <v>0</v>
      </c>
      <c r="W68" s="216">
        <f>Plancontratacion2019[[#This Row],[VALOR ]]</f>
        <v>0</v>
      </c>
      <c r="X68" s="216">
        <f>SUM($S68+$W68+Plancontratacion2019[[#This Row],[VALOR TOTAL DEL APOYO]])</f>
        <v>0</v>
      </c>
      <c r="Y68" s="210"/>
      <c r="Z68" s="204"/>
      <c r="AA68" s="204"/>
      <c r="AB68" s="205"/>
      <c r="AC68" s="204"/>
      <c r="AD68" s="204"/>
      <c r="AE68" s="214"/>
      <c r="AF68" s="214"/>
      <c r="AG68" s="214"/>
      <c r="AH68" s="211"/>
      <c r="AI68" s="211"/>
      <c r="AJ68" s="211"/>
      <c r="AK68" s="214"/>
      <c r="AL68" s="208"/>
      <c r="AM68" s="208"/>
      <c r="AN68" s="208"/>
      <c r="AO68" s="211"/>
      <c r="AP68" s="217"/>
      <c r="AQ68" s="204"/>
      <c r="AR68" s="218"/>
      <c r="AS68" s="204"/>
      <c r="AT68" s="218"/>
      <c r="AU68" s="204"/>
      <c r="AV68" s="208"/>
      <c r="AW68" s="208"/>
      <c r="AX68" s="219"/>
      <c r="AY68" s="212"/>
      <c r="AZ68" s="212"/>
      <c r="BA68" s="212"/>
      <c r="BB68" s="220">
        <f>Plancontratacion2019[[#This Row],[VALOR
INICIAL DEL CONTRATO]]+Plancontratacion2019[[#This Row],[VALOR ADICION AL CONTRATO]]-Plancontratacion2019[[#This Row],[VALOR REDUCCIÓN DEL CONTRATO]]</f>
        <v>0</v>
      </c>
      <c r="BC68" s="211"/>
      <c r="BD68" s="211"/>
      <c r="BE68" s="215">
        <f t="shared" si="0"/>
        <v>0</v>
      </c>
      <c r="BF68" s="211"/>
      <c r="BG68" s="208"/>
      <c r="BH68" s="206" t="str">
        <f>IFERROR(VLOOKUP('Formato Único de Contratación'!$BG68,TABLADEPARTAMENTOS,2,0),"DIGITE DEPARTAMENTO")</f>
        <v>DIGITE DEPARTAMENTO</v>
      </c>
      <c r="BI68" s="210"/>
      <c r="BJ68" s="211"/>
      <c r="BK68" s="212"/>
      <c r="BL68" s="210"/>
      <c r="BM68" s="211"/>
      <c r="BN68" s="212"/>
      <c r="BO68" s="208"/>
      <c r="BP68" s="221"/>
      <c r="BQ68" s="208"/>
      <c r="BR68" s="211"/>
      <c r="BS68" s="211"/>
      <c r="BT68" s="247">
        <f>Plancontratacion2019[[#This Row],[FECHA PRORROGA EJECUCIÓN
  (AAAA-MM-DD)]]-Plancontratacion2019[[#This Row],[FECHA ACTA DE INICIO]]</f>
        <v>0</v>
      </c>
      <c r="BU68" s="211"/>
      <c r="BV68" s="208"/>
      <c r="BW68" s="211"/>
      <c r="BX68" s="208"/>
      <c r="BY68" s="212"/>
      <c r="BZ68" s="211"/>
      <c r="CA68" s="212"/>
      <c r="CB68" s="211"/>
      <c r="CC68" s="212"/>
      <c r="CD68" s="211"/>
      <c r="CE68" s="212"/>
      <c r="CF68" s="211"/>
      <c r="CG68" s="212"/>
      <c r="CH68" s="211"/>
      <c r="CI68" s="212"/>
      <c r="CJ68" s="211"/>
      <c r="CK68" s="212"/>
      <c r="CL68" s="211"/>
      <c r="CM68" s="222"/>
      <c r="CN68" s="218"/>
      <c r="CO68" s="211"/>
      <c r="CP68" s="220">
        <f t="shared" si="1"/>
        <v>0</v>
      </c>
      <c r="CQ68" s="223"/>
      <c r="CR68" s="212"/>
      <c r="CS68" s="212"/>
      <c r="CT68" s="212"/>
      <c r="CU68" s="212"/>
      <c r="CV68" s="212"/>
      <c r="CW68" s="212"/>
      <c r="CX68" s="212"/>
      <c r="CY68" s="212"/>
      <c r="CZ68" s="212"/>
      <c r="DA68" s="212"/>
      <c r="DB68" s="212"/>
      <c r="DC68" s="212"/>
      <c r="DD68" s="212"/>
      <c r="DE68" s="212"/>
      <c r="DF68" s="212"/>
      <c r="DG68" s="212"/>
      <c r="DH68" s="216">
        <f t="shared" si="6"/>
        <v>0</v>
      </c>
      <c r="DI68" s="216">
        <f t="shared" si="7"/>
        <v>0</v>
      </c>
      <c r="DJ68" s="224">
        <f t="shared" si="5"/>
        <v>0</v>
      </c>
      <c r="DK68" s="217"/>
      <c r="DL68" s="218"/>
      <c r="DM68" s="208"/>
      <c r="DN68" s="225"/>
      <c r="DO68" s="225"/>
      <c r="DP68" s="225"/>
      <c r="DQ68" s="225"/>
      <c r="DR68" s="225"/>
      <c r="DS68" s="225"/>
      <c r="DT68" s="225"/>
      <c r="DU68" s="225"/>
      <c r="DV68" s="225"/>
      <c r="DW68" s="225"/>
      <c r="DX68" s="225"/>
      <c r="DY68" s="225"/>
      <c r="DZ68" s="226"/>
      <c r="EA68" s="226"/>
      <c r="EB68" s="226"/>
      <c r="EC68" s="214"/>
      <c r="ED68" s="214"/>
      <c r="EE68" s="211"/>
      <c r="EF6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8" s="215" t="str">
        <f t="shared" si="4"/>
        <v>-</v>
      </c>
    </row>
    <row r="69" spans="1:137" ht="17.649999999999999" customHeight="1" x14ac:dyDescent="0.25">
      <c r="A69" s="79"/>
      <c r="B69" s="204"/>
      <c r="C69" s="205"/>
      <c r="D69" s="206"/>
      <c r="E69" s="207"/>
      <c r="F69" s="208"/>
      <c r="G69" s="209"/>
      <c r="H69" s="210"/>
      <c r="I69" s="211"/>
      <c r="J69" s="212"/>
      <c r="K69" s="209"/>
      <c r="L69" s="210"/>
      <c r="M69" s="211"/>
      <c r="N69" s="212"/>
      <c r="O69" s="213"/>
      <c r="P69" s="210"/>
      <c r="Q69" s="214"/>
      <c r="R69" s="215">
        <f>Plancontratacion2019[[#This Row],[RUBRO
(SE DEBE REPORTARTAR EN SIGEP SERVICIOS PERSONAS NATURALES)]]</f>
        <v>0</v>
      </c>
      <c r="S69" s="216">
        <f>Plancontratacion2019[[#This Row],[VALOR]]</f>
        <v>0</v>
      </c>
      <c r="T69" s="208"/>
      <c r="U69" s="211"/>
      <c r="V69" s="215">
        <f>Plancontratacion2019[[#This Row],[RUBRO ]]</f>
        <v>0</v>
      </c>
      <c r="W69" s="216">
        <f>Plancontratacion2019[[#This Row],[VALOR ]]</f>
        <v>0</v>
      </c>
      <c r="X69" s="216">
        <f>SUM($S69+$W69+Plancontratacion2019[[#This Row],[VALOR TOTAL DEL APOYO]])</f>
        <v>0</v>
      </c>
      <c r="Y69" s="210"/>
      <c r="Z69" s="204"/>
      <c r="AA69" s="204"/>
      <c r="AB69" s="205"/>
      <c r="AC69" s="204"/>
      <c r="AD69" s="204"/>
      <c r="AE69" s="214"/>
      <c r="AF69" s="214"/>
      <c r="AG69" s="214"/>
      <c r="AH69" s="211"/>
      <c r="AI69" s="211"/>
      <c r="AJ69" s="211"/>
      <c r="AK69" s="214"/>
      <c r="AL69" s="208"/>
      <c r="AM69" s="208"/>
      <c r="AN69" s="208"/>
      <c r="AO69" s="211"/>
      <c r="AP69" s="217"/>
      <c r="AQ69" s="204"/>
      <c r="AR69" s="218"/>
      <c r="AS69" s="204"/>
      <c r="AT69" s="218"/>
      <c r="AU69" s="204"/>
      <c r="AV69" s="208"/>
      <c r="AW69" s="208"/>
      <c r="AX69" s="219"/>
      <c r="AY69" s="212"/>
      <c r="AZ69" s="212"/>
      <c r="BA69" s="212"/>
      <c r="BB69" s="220">
        <f>Plancontratacion2019[[#This Row],[VALOR
INICIAL DEL CONTRATO]]+Plancontratacion2019[[#This Row],[VALOR ADICION AL CONTRATO]]-Plancontratacion2019[[#This Row],[VALOR REDUCCIÓN DEL CONTRATO]]</f>
        <v>0</v>
      </c>
      <c r="BC69" s="211"/>
      <c r="BD69" s="211"/>
      <c r="BE69" s="215">
        <f t="shared" si="0"/>
        <v>0</v>
      </c>
      <c r="BF69" s="211"/>
      <c r="BG69" s="208"/>
      <c r="BH69" s="206" t="str">
        <f>IFERROR(VLOOKUP('Formato Único de Contratación'!$BG69,TABLADEPARTAMENTOS,2,0),"DIGITE DEPARTAMENTO")</f>
        <v>DIGITE DEPARTAMENTO</v>
      </c>
      <c r="BI69" s="210"/>
      <c r="BJ69" s="211"/>
      <c r="BK69" s="212"/>
      <c r="BL69" s="210"/>
      <c r="BM69" s="211"/>
      <c r="BN69" s="212"/>
      <c r="BO69" s="208"/>
      <c r="BP69" s="221"/>
      <c r="BQ69" s="208"/>
      <c r="BR69" s="211"/>
      <c r="BS69" s="211"/>
      <c r="BT69" s="247">
        <f>Plancontratacion2019[[#This Row],[FECHA PRORROGA EJECUCIÓN
  (AAAA-MM-DD)]]-Plancontratacion2019[[#This Row],[FECHA ACTA DE INICIO]]</f>
        <v>0</v>
      </c>
      <c r="BU69" s="211"/>
      <c r="BV69" s="208"/>
      <c r="BW69" s="211"/>
      <c r="BX69" s="208"/>
      <c r="BY69" s="212"/>
      <c r="BZ69" s="211"/>
      <c r="CA69" s="212"/>
      <c r="CB69" s="211"/>
      <c r="CC69" s="212"/>
      <c r="CD69" s="211"/>
      <c r="CE69" s="212"/>
      <c r="CF69" s="211"/>
      <c r="CG69" s="212"/>
      <c r="CH69" s="211"/>
      <c r="CI69" s="212"/>
      <c r="CJ69" s="211"/>
      <c r="CK69" s="212"/>
      <c r="CL69" s="211"/>
      <c r="CM69" s="222"/>
      <c r="CN69" s="218"/>
      <c r="CO69" s="211"/>
      <c r="CP69" s="220">
        <f t="shared" si="1"/>
        <v>0</v>
      </c>
      <c r="CQ69" s="223"/>
      <c r="CR69" s="212"/>
      <c r="CS69" s="212"/>
      <c r="CT69" s="212"/>
      <c r="CU69" s="212"/>
      <c r="CV69" s="212"/>
      <c r="CW69" s="212"/>
      <c r="CX69" s="212"/>
      <c r="CY69" s="212"/>
      <c r="CZ69" s="212"/>
      <c r="DA69" s="212"/>
      <c r="DB69" s="212"/>
      <c r="DC69" s="212"/>
      <c r="DD69" s="212"/>
      <c r="DE69" s="212"/>
      <c r="DF69" s="212"/>
      <c r="DG69" s="212"/>
      <c r="DH69" s="216">
        <f t="shared" si="6"/>
        <v>0</v>
      </c>
      <c r="DI69" s="216">
        <f t="shared" si="7"/>
        <v>0</v>
      </c>
      <c r="DJ69" s="224">
        <f t="shared" si="5"/>
        <v>0</v>
      </c>
      <c r="DK69" s="217"/>
      <c r="DL69" s="218"/>
      <c r="DM69" s="208"/>
      <c r="DN69" s="225"/>
      <c r="DO69" s="225"/>
      <c r="DP69" s="225"/>
      <c r="DQ69" s="225"/>
      <c r="DR69" s="225"/>
      <c r="DS69" s="225"/>
      <c r="DT69" s="225"/>
      <c r="DU69" s="225"/>
      <c r="DV69" s="225"/>
      <c r="DW69" s="225"/>
      <c r="DX69" s="225"/>
      <c r="DY69" s="225"/>
      <c r="DZ69" s="226"/>
      <c r="EA69" s="226"/>
      <c r="EB69" s="226"/>
      <c r="EC69" s="214"/>
      <c r="ED69" s="214"/>
      <c r="EE69" s="211"/>
      <c r="EF6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69" s="215" t="s">
        <v>210</v>
      </c>
    </row>
    <row r="70" spans="1:137" ht="17.649999999999999" customHeight="1" x14ac:dyDescent="0.25">
      <c r="A70" s="79"/>
      <c r="B70" s="204"/>
      <c r="C70" s="205"/>
      <c r="D70" s="206"/>
      <c r="E70" s="207"/>
      <c r="F70" s="208"/>
      <c r="G70" s="209"/>
      <c r="H70" s="210"/>
      <c r="I70" s="211"/>
      <c r="J70" s="212"/>
      <c r="K70" s="209"/>
      <c r="L70" s="210"/>
      <c r="M70" s="211"/>
      <c r="N70" s="212"/>
      <c r="O70" s="213"/>
      <c r="P70" s="210"/>
      <c r="Q70" s="214"/>
      <c r="R70" s="215">
        <f>Plancontratacion2019[[#This Row],[RUBRO
(SE DEBE REPORTARTAR EN SIGEP SERVICIOS PERSONAS NATURALES)]]</f>
        <v>0</v>
      </c>
      <c r="S70" s="216">
        <f>Plancontratacion2019[[#This Row],[VALOR]]</f>
        <v>0</v>
      </c>
      <c r="T70" s="208"/>
      <c r="U70" s="211"/>
      <c r="V70" s="215">
        <f>Plancontratacion2019[[#This Row],[RUBRO ]]</f>
        <v>0</v>
      </c>
      <c r="W70" s="216">
        <f>Plancontratacion2019[[#This Row],[VALOR ]]</f>
        <v>0</v>
      </c>
      <c r="X70" s="216">
        <f>SUM($S70+$W70+Plancontratacion2019[[#This Row],[VALOR TOTAL DEL APOYO]])</f>
        <v>0</v>
      </c>
      <c r="Y70" s="210"/>
      <c r="Z70" s="204"/>
      <c r="AA70" s="204"/>
      <c r="AB70" s="205"/>
      <c r="AC70" s="204"/>
      <c r="AD70" s="204"/>
      <c r="AE70" s="214"/>
      <c r="AF70" s="214"/>
      <c r="AG70" s="214"/>
      <c r="AH70" s="211"/>
      <c r="AI70" s="211"/>
      <c r="AJ70" s="211"/>
      <c r="AK70" s="214"/>
      <c r="AL70" s="208"/>
      <c r="AM70" s="208"/>
      <c r="AN70" s="208"/>
      <c r="AO70" s="211"/>
      <c r="AP70" s="217"/>
      <c r="AQ70" s="204"/>
      <c r="AR70" s="218"/>
      <c r="AS70" s="204"/>
      <c r="AT70" s="218"/>
      <c r="AU70" s="204"/>
      <c r="AV70" s="208"/>
      <c r="AW70" s="208"/>
      <c r="AX70" s="219"/>
      <c r="AY70" s="212"/>
      <c r="AZ70" s="212"/>
      <c r="BA70" s="212"/>
      <c r="BB70" s="220">
        <f>Plancontratacion2019[[#This Row],[VALOR
INICIAL DEL CONTRATO]]+Plancontratacion2019[[#This Row],[VALOR ADICION AL CONTRATO]]-Plancontratacion2019[[#This Row],[VALOR REDUCCIÓN DEL CONTRATO]]</f>
        <v>0</v>
      </c>
      <c r="BC70" s="211"/>
      <c r="BD70" s="211"/>
      <c r="BE70" s="215">
        <f t="shared" si="0"/>
        <v>0</v>
      </c>
      <c r="BF70" s="211"/>
      <c r="BG70" s="208"/>
      <c r="BH70" s="206" t="str">
        <f>IFERROR(VLOOKUP('Formato Único de Contratación'!$BG70,TABLADEPARTAMENTOS,2,0),"DIGITE DEPARTAMENTO")</f>
        <v>DIGITE DEPARTAMENTO</v>
      </c>
      <c r="BI70" s="210"/>
      <c r="BJ70" s="211"/>
      <c r="BK70" s="212"/>
      <c r="BL70" s="210"/>
      <c r="BM70" s="211"/>
      <c r="BN70" s="212"/>
      <c r="BO70" s="208"/>
      <c r="BP70" s="221"/>
      <c r="BQ70" s="208"/>
      <c r="BR70" s="211"/>
      <c r="BS70" s="211"/>
      <c r="BT70" s="247">
        <f>Plancontratacion2019[[#This Row],[FECHA PRORROGA EJECUCIÓN
  (AAAA-MM-DD)]]-Plancontratacion2019[[#This Row],[FECHA ACTA DE INICIO]]</f>
        <v>0</v>
      </c>
      <c r="BU70" s="211"/>
      <c r="BV70" s="208"/>
      <c r="BW70" s="211"/>
      <c r="BX70" s="208"/>
      <c r="BY70" s="212"/>
      <c r="BZ70" s="211"/>
      <c r="CA70" s="212"/>
      <c r="CB70" s="211"/>
      <c r="CC70" s="212"/>
      <c r="CD70" s="211"/>
      <c r="CE70" s="212"/>
      <c r="CF70" s="211"/>
      <c r="CG70" s="212"/>
      <c r="CH70" s="211"/>
      <c r="CI70" s="212"/>
      <c r="CJ70" s="211"/>
      <c r="CK70" s="212"/>
      <c r="CL70" s="211"/>
      <c r="CM70" s="222"/>
      <c r="CN70" s="218"/>
      <c r="CO70" s="211"/>
      <c r="CP70" s="220">
        <f t="shared" si="1"/>
        <v>0</v>
      </c>
      <c r="CQ70" s="223"/>
      <c r="CR70" s="212"/>
      <c r="CS70" s="212"/>
      <c r="CT70" s="212"/>
      <c r="CU70" s="212"/>
      <c r="CV70" s="212"/>
      <c r="CW70" s="212"/>
      <c r="CX70" s="212"/>
      <c r="CY70" s="212"/>
      <c r="CZ70" s="212"/>
      <c r="DA70" s="212"/>
      <c r="DB70" s="212"/>
      <c r="DC70" s="212"/>
      <c r="DD70" s="212"/>
      <c r="DE70" s="212"/>
      <c r="DF70" s="212"/>
      <c r="DG70" s="212"/>
      <c r="DH70" s="216">
        <f t="shared" si="6"/>
        <v>0</v>
      </c>
      <c r="DI70" s="216">
        <f t="shared" si="7"/>
        <v>0</v>
      </c>
      <c r="DJ70" s="224">
        <f t="shared" si="5"/>
        <v>0</v>
      </c>
      <c r="DK70" s="217"/>
      <c r="DL70" s="218"/>
      <c r="DM70" s="208"/>
      <c r="DN70" s="225"/>
      <c r="DO70" s="225"/>
      <c r="DP70" s="225"/>
      <c r="DQ70" s="225"/>
      <c r="DR70" s="225"/>
      <c r="DS70" s="225"/>
      <c r="DT70" s="225"/>
      <c r="DU70" s="225"/>
      <c r="DV70" s="225"/>
      <c r="DW70" s="225"/>
      <c r="DX70" s="225"/>
      <c r="DY70" s="225"/>
      <c r="DZ70" s="226"/>
      <c r="EA70" s="226"/>
      <c r="EB70" s="226"/>
      <c r="EC70" s="214"/>
      <c r="ED70" s="214"/>
      <c r="EE70" s="211"/>
      <c r="EF7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0" s="215" t="s">
        <v>210</v>
      </c>
    </row>
    <row r="71" spans="1:137" ht="17.649999999999999" customHeight="1" x14ac:dyDescent="0.25">
      <c r="A71" s="79"/>
      <c r="B71" s="204"/>
      <c r="C71" s="205"/>
      <c r="D71" s="206"/>
      <c r="E71" s="207"/>
      <c r="F71" s="208"/>
      <c r="G71" s="209"/>
      <c r="H71" s="210"/>
      <c r="I71" s="211"/>
      <c r="J71" s="212"/>
      <c r="K71" s="209"/>
      <c r="L71" s="210"/>
      <c r="M71" s="211"/>
      <c r="N71" s="212"/>
      <c r="O71" s="213"/>
      <c r="P71" s="210"/>
      <c r="Q71" s="214"/>
      <c r="R71" s="215">
        <f>Plancontratacion2019[[#This Row],[RUBRO
(SE DEBE REPORTARTAR EN SIGEP SERVICIOS PERSONAS NATURALES)]]</f>
        <v>0</v>
      </c>
      <c r="S71" s="216">
        <f>Plancontratacion2019[[#This Row],[VALOR]]</f>
        <v>0</v>
      </c>
      <c r="T71" s="208"/>
      <c r="U71" s="211"/>
      <c r="V71" s="215">
        <f>Plancontratacion2019[[#This Row],[RUBRO ]]</f>
        <v>0</v>
      </c>
      <c r="W71" s="216">
        <f>Plancontratacion2019[[#This Row],[VALOR ]]</f>
        <v>0</v>
      </c>
      <c r="X71" s="216">
        <f>SUM($S71+$W71+Plancontratacion2019[[#This Row],[VALOR TOTAL DEL APOYO]])</f>
        <v>0</v>
      </c>
      <c r="Y71" s="210"/>
      <c r="Z71" s="204"/>
      <c r="AA71" s="204"/>
      <c r="AB71" s="205"/>
      <c r="AC71" s="204"/>
      <c r="AD71" s="204"/>
      <c r="AE71" s="214"/>
      <c r="AF71" s="214"/>
      <c r="AG71" s="214"/>
      <c r="AH71" s="211"/>
      <c r="AI71" s="211"/>
      <c r="AJ71" s="211"/>
      <c r="AK71" s="214"/>
      <c r="AL71" s="208"/>
      <c r="AM71" s="208"/>
      <c r="AN71" s="208"/>
      <c r="AO71" s="211"/>
      <c r="AP71" s="217"/>
      <c r="AQ71" s="204"/>
      <c r="AR71" s="218"/>
      <c r="AS71" s="204"/>
      <c r="AT71" s="218"/>
      <c r="AU71" s="204"/>
      <c r="AV71" s="208"/>
      <c r="AW71" s="208"/>
      <c r="AX71" s="219"/>
      <c r="AY71" s="212"/>
      <c r="AZ71" s="212"/>
      <c r="BA71" s="212"/>
      <c r="BB71" s="220">
        <f>Plancontratacion2019[[#This Row],[VALOR
INICIAL DEL CONTRATO]]+Plancontratacion2019[[#This Row],[VALOR ADICION AL CONTRATO]]-Plancontratacion2019[[#This Row],[VALOR REDUCCIÓN DEL CONTRATO]]</f>
        <v>0</v>
      </c>
      <c r="BC71" s="211"/>
      <c r="BD71" s="211"/>
      <c r="BE71" s="215">
        <f t="shared" si="0"/>
        <v>0</v>
      </c>
      <c r="BF71" s="211"/>
      <c r="BG71" s="208"/>
      <c r="BH71" s="206" t="str">
        <f>IFERROR(VLOOKUP('Formato Único de Contratación'!$BG71,TABLADEPARTAMENTOS,2,0),"DIGITE DEPARTAMENTO")</f>
        <v>DIGITE DEPARTAMENTO</v>
      </c>
      <c r="BI71" s="210"/>
      <c r="BJ71" s="211"/>
      <c r="BK71" s="212"/>
      <c r="BL71" s="210"/>
      <c r="BM71" s="211"/>
      <c r="BN71" s="212"/>
      <c r="BO71" s="208"/>
      <c r="BP71" s="221"/>
      <c r="BQ71" s="208"/>
      <c r="BR71" s="211"/>
      <c r="BS71" s="211"/>
      <c r="BT71" s="247">
        <f>Plancontratacion2019[[#This Row],[FECHA PRORROGA EJECUCIÓN
  (AAAA-MM-DD)]]-Plancontratacion2019[[#This Row],[FECHA ACTA DE INICIO]]</f>
        <v>0</v>
      </c>
      <c r="BU71" s="211"/>
      <c r="BV71" s="208"/>
      <c r="BW71" s="211"/>
      <c r="BX71" s="208"/>
      <c r="BY71" s="212"/>
      <c r="BZ71" s="211"/>
      <c r="CA71" s="212"/>
      <c r="CB71" s="211"/>
      <c r="CC71" s="212"/>
      <c r="CD71" s="211"/>
      <c r="CE71" s="212"/>
      <c r="CF71" s="211"/>
      <c r="CG71" s="212"/>
      <c r="CH71" s="211"/>
      <c r="CI71" s="212"/>
      <c r="CJ71" s="211"/>
      <c r="CK71" s="212"/>
      <c r="CL71" s="211"/>
      <c r="CM71" s="222"/>
      <c r="CN71" s="218"/>
      <c r="CO71" s="211"/>
      <c r="CP71" s="220">
        <f t="shared" si="1"/>
        <v>0</v>
      </c>
      <c r="CQ71" s="223"/>
      <c r="CR71" s="212"/>
      <c r="CS71" s="212"/>
      <c r="CT71" s="212"/>
      <c r="CU71" s="212"/>
      <c r="CV71" s="212"/>
      <c r="CW71" s="212"/>
      <c r="CX71" s="212"/>
      <c r="CY71" s="212"/>
      <c r="CZ71" s="212"/>
      <c r="DA71" s="212"/>
      <c r="DB71" s="212"/>
      <c r="DC71" s="212"/>
      <c r="DD71" s="212"/>
      <c r="DE71" s="212"/>
      <c r="DF71" s="212"/>
      <c r="DG71" s="212"/>
      <c r="DH71" s="216">
        <f t="shared" si="6"/>
        <v>0</v>
      </c>
      <c r="DI71" s="216">
        <f t="shared" si="7"/>
        <v>0</v>
      </c>
      <c r="DJ71" s="224">
        <f t="shared" si="5"/>
        <v>0</v>
      </c>
      <c r="DK71" s="217"/>
      <c r="DL71" s="218"/>
      <c r="DM71" s="208"/>
      <c r="DN71" s="225"/>
      <c r="DO71" s="225"/>
      <c r="DP71" s="225"/>
      <c r="DQ71" s="225"/>
      <c r="DR71" s="225"/>
      <c r="DS71" s="225"/>
      <c r="DT71" s="225"/>
      <c r="DU71" s="225"/>
      <c r="DV71" s="225"/>
      <c r="DW71" s="225"/>
      <c r="DX71" s="225"/>
      <c r="DY71" s="225"/>
      <c r="DZ71" s="226"/>
      <c r="EA71" s="226"/>
      <c r="EB71" s="226"/>
      <c r="EC71" s="214"/>
      <c r="ED71" s="214"/>
      <c r="EE71" s="211"/>
      <c r="EF7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1" s="215" t="s">
        <v>210</v>
      </c>
    </row>
    <row r="72" spans="1:137" ht="17.649999999999999" customHeight="1" x14ac:dyDescent="0.25">
      <c r="A72" s="79"/>
      <c r="B72" s="204"/>
      <c r="C72" s="205"/>
      <c r="D72" s="206"/>
      <c r="E72" s="207"/>
      <c r="F72" s="208"/>
      <c r="G72" s="209"/>
      <c r="H72" s="210"/>
      <c r="I72" s="211"/>
      <c r="J72" s="212"/>
      <c r="K72" s="209"/>
      <c r="L72" s="210"/>
      <c r="M72" s="211"/>
      <c r="N72" s="212"/>
      <c r="O72" s="213"/>
      <c r="P72" s="210"/>
      <c r="Q72" s="214"/>
      <c r="R72" s="215">
        <f>Plancontratacion2019[[#This Row],[RUBRO
(SE DEBE REPORTARTAR EN SIGEP SERVICIOS PERSONAS NATURALES)]]</f>
        <v>0</v>
      </c>
      <c r="S72" s="216">
        <f>Plancontratacion2019[[#This Row],[VALOR]]</f>
        <v>0</v>
      </c>
      <c r="T72" s="208"/>
      <c r="U72" s="211"/>
      <c r="V72" s="215">
        <f>Plancontratacion2019[[#This Row],[RUBRO ]]</f>
        <v>0</v>
      </c>
      <c r="W72" s="216">
        <f>Plancontratacion2019[[#This Row],[VALOR ]]</f>
        <v>0</v>
      </c>
      <c r="X72" s="216">
        <f>SUM($S72+$W72+Plancontratacion2019[[#This Row],[VALOR TOTAL DEL APOYO]])</f>
        <v>0</v>
      </c>
      <c r="Y72" s="210"/>
      <c r="Z72" s="204"/>
      <c r="AA72" s="204"/>
      <c r="AB72" s="205"/>
      <c r="AC72" s="204"/>
      <c r="AD72" s="204"/>
      <c r="AE72" s="214"/>
      <c r="AF72" s="214"/>
      <c r="AG72" s="214"/>
      <c r="AH72" s="211"/>
      <c r="AI72" s="211"/>
      <c r="AJ72" s="211"/>
      <c r="AK72" s="214"/>
      <c r="AL72" s="208"/>
      <c r="AM72" s="208"/>
      <c r="AN72" s="208"/>
      <c r="AO72" s="211"/>
      <c r="AP72" s="217"/>
      <c r="AQ72" s="204"/>
      <c r="AR72" s="218"/>
      <c r="AS72" s="204"/>
      <c r="AT72" s="218"/>
      <c r="AU72" s="204"/>
      <c r="AV72" s="208"/>
      <c r="AW72" s="208"/>
      <c r="AX72" s="219"/>
      <c r="AY72" s="212"/>
      <c r="AZ72" s="212"/>
      <c r="BA72" s="212"/>
      <c r="BB72" s="220">
        <f>Plancontratacion2019[[#This Row],[VALOR
INICIAL DEL CONTRATO]]+Plancontratacion2019[[#This Row],[VALOR ADICION AL CONTRATO]]-Plancontratacion2019[[#This Row],[VALOR REDUCCIÓN DEL CONTRATO]]</f>
        <v>0</v>
      </c>
      <c r="BC72" s="211"/>
      <c r="BD72" s="211"/>
      <c r="BE72" s="215">
        <f t="shared" si="0"/>
        <v>0</v>
      </c>
      <c r="BF72" s="211"/>
      <c r="BG72" s="208"/>
      <c r="BH72" s="206" t="str">
        <f>IFERROR(VLOOKUP('Formato Único de Contratación'!$BG72,TABLADEPARTAMENTOS,2,0),"DIGITE DEPARTAMENTO")</f>
        <v>DIGITE DEPARTAMENTO</v>
      </c>
      <c r="BI72" s="210"/>
      <c r="BJ72" s="211"/>
      <c r="BK72" s="212"/>
      <c r="BL72" s="210"/>
      <c r="BM72" s="211"/>
      <c r="BN72" s="212"/>
      <c r="BO72" s="208"/>
      <c r="BP72" s="221"/>
      <c r="BQ72" s="208"/>
      <c r="BR72" s="211"/>
      <c r="BS72" s="211"/>
      <c r="BT72" s="247">
        <f>Plancontratacion2019[[#This Row],[FECHA PRORROGA EJECUCIÓN
  (AAAA-MM-DD)]]-Plancontratacion2019[[#This Row],[FECHA ACTA DE INICIO]]</f>
        <v>0</v>
      </c>
      <c r="BU72" s="211"/>
      <c r="BV72" s="208"/>
      <c r="BW72" s="211"/>
      <c r="BX72" s="208"/>
      <c r="BY72" s="212"/>
      <c r="BZ72" s="211"/>
      <c r="CA72" s="212"/>
      <c r="CB72" s="211"/>
      <c r="CC72" s="212"/>
      <c r="CD72" s="211"/>
      <c r="CE72" s="212"/>
      <c r="CF72" s="211"/>
      <c r="CG72" s="212"/>
      <c r="CH72" s="211"/>
      <c r="CI72" s="212"/>
      <c r="CJ72" s="211"/>
      <c r="CK72" s="212"/>
      <c r="CL72" s="211"/>
      <c r="CM72" s="222"/>
      <c r="CN72" s="218"/>
      <c r="CO72" s="211"/>
      <c r="CP72" s="220">
        <f>COUNT(BY72,CA72,CE72,CG72,CI72,CK72,CC72,CN72)</f>
        <v>0</v>
      </c>
      <c r="CQ72" s="223"/>
      <c r="CR72" s="212"/>
      <c r="CS72" s="212"/>
      <c r="CT72" s="212"/>
      <c r="CU72" s="212"/>
      <c r="CV72" s="212"/>
      <c r="CW72" s="212"/>
      <c r="CX72" s="212"/>
      <c r="CY72" s="212"/>
      <c r="CZ72" s="212"/>
      <c r="DA72" s="212"/>
      <c r="DB72" s="212"/>
      <c r="DC72" s="212"/>
      <c r="DD72" s="212"/>
      <c r="DE72" s="212"/>
      <c r="DF72" s="212"/>
      <c r="DG72" s="212"/>
      <c r="DH72" s="216">
        <f>SUM(CS72:DD72)</f>
        <v>0</v>
      </c>
      <c r="DI72" s="216">
        <f>BB72-DH72</f>
        <v>0</v>
      </c>
      <c r="DJ72" s="224">
        <f>IFERROR(DH72/BB72,0)</f>
        <v>0</v>
      </c>
      <c r="DK72" s="217"/>
      <c r="DL72" s="218"/>
      <c r="DM72" s="208"/>
      <c r="DN72" s="225"/>
      <c r="DO72" s="225"/>
      <c r="DP72" s="225"/>
      <c r="DQ72" s="225"/>
      <c r="DR72" s="225"/>
      <c r="DS72" s="225"/>
      <c r="DT72" s="225"/>
      <c r="DU72" s="225"/>
      <c r="DV72" s="225"/>
      <c r="DW72" s="225"/>
      <c r="DX72" s="225"/>
      <c r="DY72" s="225"/>
      <c r="DZ72" s="226"/>
      <c r="EA72" s="226"/>
      <c r="EB72" s="226"/>
      <c r="EC72" s="214"/>
      <c r="ED72" s="214"/>
      <c r="EE72" s="211"/>
      <c r="EF7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2" s="215" t="s">
        <v>210</v>
      </c>
    </row>
    <row r="73" spans="1:137" ht="17.649999999999999" customHeight="1" x14ac:dyDescent="0.25">
      <c r="A73" s="79"/>
      <c r="B73" s="204"/>
      <c r="C73" s="205"/>
      <c r="D73" s="206"/>
      <c r="E73" s="207"/>
      <c r="F73" s="208"/>
      <c r="G73" s="209"/>
      <c r="H73" s="210"/>
      <c r="I73" s="211"/>
      <c r="J73" s="212"/>
      <c r="K73" s="209"/>
      <c r="L73" s="210"/>
      <c r="M73" s="211"/>
      <c r="N73" s="212"/>
      <c r="O73" s="213"/>
      <c r="P73" s="210"/>
      <c r="Q73" s="214"/>
      <c r="R73" s="215">
        <f>Plancontratacion2019[[#This Row],[RUBRO
(SE DEBE REPORTARTAR EN SIGEP SERVICIOS PERSONAS NATURALES)]]</f>
        <v>0</v>
      </c>
      <c r="S73" s="216">
        <f>Plancontratacion2019[[#This Row],[VALOR]]</f>
        <v>0</v>
      </c>
      <c r="T73" s="208"/>
      <c r="U73" s="211"/>
      <c r="V73" s="215">
        <f>Plancontratacion2019[[#This Row],[RUBRO ]]</f>
        <v>0</v>
      </c>
      <c r="W73" s="216">
        <f>Plancontratacion2019[[#This Row],[VALOR ]]</f>
        <v>0</v>
      </c>
      <c r="X73" s="216">
        <f>SUM($S73+$W73+Plancontratacion2019[[#This Row],[VALOR TOTAL DEL APOYO]])</f>
        <v>0</v>
      </c>
      <c r="Y73" s="210"/>
      <c r="Z73" s="204"/>
      <c r="AA73" s="204"/>
      <c r="AB73" s="205"/>
      <c r="AC73" s="204"/>
      <c r="AD73" s="204"/>
      <c r="AE73" s="214"/>
      <c r="AF73" s="214"/>
      <c r="AG73" s="214"/>
      <c r="AH73" s="211"/>
      <c r="AI73" s="211"/>
      <c r="AJ73" s="211"/>
      <c r="AK73" s="214"/>
      <c r="AL73" s="208"/>
      <c r="AM73" s="208"/>
      <c r="AN73" s="208"/>
      <c r="AO73" s="211"/>
      <c r="AP73" s="217"/>
      <c r="AQ73" s="204"/>
      <c r="AR73" s="218"/>
      <c r="AS73" s="204"/>
      <c r="AT73" s="218"/>
      <c r="AU73" s="204"/>
      <c r="AV73" s="208"/>
      <c r="AW73" s="208"/>
      <c r="AX73" s="219"/>
      <c r="AY73" s="212"/>
      <c r="AZ73" s="212"/>
      <c r="BA73" s="212"/>
      <c r="BB73" s="220">
        <f>Plancontratacion2019[[#This Row],[VALOR
INICIAL DEL CONTRATO]]+Plancontratacion2019[[#This Row],[VALOR ADICION AL CONTRATO]]-Plancontratacion2019[[#This Row],[VALOR REDUCCIÓN DEL CONTRATO]]</f>
        <v>0</v>
      </c>
      <c r="BC73" s="211"/>
      <c r="BD73" s="211"/>
      <c r="BE73" s="215">
        <f t="shared" si="0"/>
        <v>0</v>
      </c>
      <c r="BF73" s="211"/>
      <c r="BG73" s="208"/>
      <c r="BH73" s="206" t="str">
        <f>IFERROR(VLOOKUP('Formato Único de Contratación'!$BG73,TABLADEPARTAMENTOS,2,0),"DIGITE DEPARTAMENTO")</f>
        <v>DIGITE DEPARTAMENTO</v>
      </c>
      <c r="BI73" s="210"/>
      <c r="BJ73" s="211"/>
      <c r="BK73" s="212"/>
      <c r="BL73" s="210"/>
      <c r="BM73" s="211"/>
      <c r="BN73" s="212"/>
      <c r="BO73" s="208"/>
      <c r="BP73" s="221"/>
      <c r="BQ73" s="208"/>
      <c r="BR73" s="211"/>
      <c r="BS73" s="211"/>
      <c r="BT73" s="247">
        <f>Plancontratacion2019[[#This Row],[FECHA PRORROGA EJECUCIÓN
  (AAAA-MM-DD)]]-Plancontratacion2019[[#This Row],[FECHA ACTA DE INICIO]]</f>
        <v>0</v>
      </c>
      <c r="BU73" s="211"/>
      <c r="BV73" s="208"/>
      <c r="BW73" s="211"/>
      <c r="BX73" s="208"/>
      <c r="BY73" s="212"/>
      <c r="BZ73" s="211"/>
      <c r="CA73" s="212"/>
      <c r="CB73" s="211"/>
      <c r="CC73" s="212"/>
      <c r="CD73" s="211"/>
      <c r="CE73" s="212"/>
      <c r="CF73" s="211"/>
      <c r="CG73" s="212"/>
      <c r="CH73" s="211"/>
      <c r="CI73" s="212"/>
      <c r="CJ73" s="211"/>
      <c r="CK73" s="212"/>
      <c r="CL73" s="211"/>
      <c r="CM73" s="222"/>
      <c r="CN73" s="218"/>
      <c r="CO73" s="211"/>
      <c r="CP73" s="220">
        <f>COUNT(BY73,CA73,CE73,CG73,CI73,CK73,CC73,CN73)</f>
        <v>0</v>
      </c>
      <c r="CQ73" s="223"/>
      <c r="CR73" s="212"/>
      <c r="CS73" s="212"/>
      <c r="CT73" s="212"/>
      <c r="CU73" s="212"/>
      <c r="CV73" s="212"/>
      <c r="CW73" s="212"/>
      <c r="CX73" s="212"/>
      <c r="CY73" s="212"/>
      <c r="CZ73" s="212"/>
      <c r="DA73" s="212"/>
      <c r="DB73" s="212"/>
      <c r="DC73" s="212"/>
      <c r="DD73" s="212"/>
      <c r="DE73" s="212"/>
      <c r="DF73" s="212"/>
      <c r="DG73" s="212"/>
      <c r="DH73" s="216">
        <f>SUM(CS73:DD73)</f>
        <v>0</v>
      </c>
      <c r="DI73" s="216">
        <f>BB73-DH73</f>
        <v>0</v>
      </c>
      <c r="DJ73" s="224">
        <f>IFERROR(DH73/BB73,0)</f>
        <v>0</v>
      </c>
      <c r="DK73" s="217"/>
      <c r="DL73" s="218"/>
      <c r="DM73" s="208"/>
      <c r="DN73" s="225"/>
      <c r="DO73" s="225"/>
      <c r="DP73" s="225"/>
      <c r="DQ73" s="225"/>
      <c r="DR73" s="225"/>
      <c r="DS73" s="225"/>
      <c r="DT73" s="225"/>
      <c r="DU73" s="225"/>
      <c r="DV73" s="225"/>
      <c r="DW73" s="225"/>
      <c r="DX73" s="225"/>
      <c r="DY73" s="225"/>
      <c r="DZ73" s="226"/>
      <c r="EA73" s="226"/>
      <c r="EB73" s="226"/>
      <c r="EC73" s="214"/>
      <c r="ED73" s="214"/>
      <c r="EE73" s="211"/>
      <c r="EF7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3" s="215" t="str">
        <f t="shared" ref="EG73:EG78" si="8">IFERROR(VLOOKUP(MID(B74,8,1),NOMENCLATURA,2,FALSE),"-")</f>
        <v>-</v>
      </c>
    </row>
    <row r="74" spans="1:137" ht="17.649999999999999" customHeight="1" x14ac:dyDescent="0.25">
      <c r="A74" s="79"/>
      <c r="B74" s="204"/>
      <c r="C74" s="205"/>
      <c r="D74" s="206"/>
      <c r="E74" s="207"/>
      <c r="F74" s="208"/>
      <c r="G74" s="209"/>
      <c r="H74" s="210"/>
      <c r="I74" s="211"/>
      <c r="J74" s="212"/>
      <c r="K74" s="209"/>
      <c r="L74" s="210"/>
      <c r="M74" s="211"/>
      <c r="N74" s="212"/>
      <c r="O74" s="213"/>
      <c r="P74" s="210"/>
      <c r="Q74" s="214"/>
      <c r="R74" s="215">
        <f>Plancontratacion2019[[#This Row],[RUBRO
(SE DEBE REPORTARTAR EN SIGEP SERVICIOS PERSONAS NATURALES)]]</f>
        <v>0</v>
      </c>
      <c r="S74" s="216">
        <f>Plancontratacion2019[[#This Row],[VALOR]]</f>
        <v>0</v>
      </c>
      <c r="T74" s="208"/>
      <c r="U74" s="211"/>
      <c r="V74" s="215">
        <f>Plancontratacion2019[[#This Row],[RUBRO ]]</f>
        <v>0</v>
      </c>
      <c r="W74" s="216">
        <f>Plancontratacion2019[[#This Row],[VALOR ]]</f>
        <v>0</v>
      </c>
      <c r="X74" s="216">
        <f>SUM($S74+$W74+Plancontratacion2019[[#This Row],[VALOR TOTAL DEL APOYO]])</f>
        <v>0</v>
      </c>
      <c r="Y74" s="210"/>
      <c r="Z74" s="204"/>
      <c r="AA74" s="204"/>
      <c r="AB74" s="205"/>
      <c r="AC74" s="204"/>
      <c r="AD74" s="204"/>
      <c r="AE74" s="214"/>
      <c r="AF74" s="214"/>
      <c r="AG74" s="214"/>
      <c r="AH74" s="211"/>
      <c r="AI74" s="211"/>
      <c r="AJ74" s="211"/>
      <c r="AK74" s="214"/>
      <c r="AL74" s="208"/>
      <c r="AM74" s="208"/>
      <c r="AN74" s="208"/>
      <c r="AO74" s="211"/>
      <c r="AP74" s="217"/>
      <c r="AQ74" s="204"/>
      <c r="AR74" s="218"/>
      <c r="AS74" s="204"/>
      <c r="AT74" s="218"/>
      <c r="AU74" s="204"/>
      <c r="AV74" s="208"/>
      <c r="AW74" s="208"/>
      <c r="AX74" s="219"/>
      <c r="AY74" s="212"/>
      <c r="AZ74" s="212"/>
      <c r="BA74" s="212"/>
      <c r="BB74" s="220">
        <f>Plancontratacion2019[[#This Row],[VALOR
INICIAL DEL CONTRATO]]+Plancontratacion2019[[#This Row],[VALOR ADICION AL CONTRATO]]-Plancontratacion2019[[#This Row],[VALOR REDUCCIÓN DEL CONTRATO]]</f>
        <v>0</v>
      </c>
      <c r="BC74" s="211"/>
      <c r="BD74" s="211"/>
      <c r="BE74" s="215">
        <f t="shared" si="0"/>
        <v>0</v>
      </c>
      <c r="BF74" s="211"/>
      <c r="BG74" s="208"/>
      <c r="BH74" s="206" t="str">
        <f>IFERROR(VLOOKUP('Formato Único de Contratación'!$BG74,TABLADEPARTAMENTOS,2,0),"DIGITE DEPARTAMENTO")</f>
        <v>DIGITE DEPARTAMENTO</v>
      </c>
      <c r="BI74" s="210"/>
      <c r="BJ74" s="211"/>
      <c r="BK74" s="212"/>
      <c r="BL74" s="210"/>
      <c r="BM74" s="211"/>
      <c r="BN74" s="212"/>
      <c r="BO74" s="208"/>
      <c r="BP74" s="221"/>
      <c r="BQ74" s="208"/>
      <c r="BR74" s="211"/>
      <c r="BS74" s="211"/>
      <c r="BT74" s="247">
        <f>Plancontratacion2019[[#This Row],[FECHA PRORROGA EJECUCIÓN
  (AAAA-MM-DD)]]-Plancontratacion2019[[#This Row],[FECHA ACTA DE INICIO]]</f>
        <v>0</v>
      </c>
      <c r="BU74" s="211"/>
      <c r="BV74" s="208"/>
      <c r="BW74" s="211"/>
      <c r="BX74" s="208"/>
      <c r="BY74" s="212"/>
      <c r="BZ74" s="211"/>
      <c r="CA74" s="212"/>
      <c r="CB74" s="211"/>
      <c r="CC74" s="212"/>
      <c r="CD74" s="211"/>
      <c r="CE74" s="212"/>
      <c r="CF74" s="211"/>
      <c r="CG74" s="212"/>
      <c r="CH74" s="211"/>
      <c r="CI74" s="212"/>
      <c r="CJ74" s="211"/>
      <c r="CK74" s="212"/>
      <c r="CL74" s="211"/>
      <c r="CM74" s="222"/>
      <c r="CN74" s="218"/>
      <c r="CO74" s="211"/>
      <c r="CP74" s="220">
        <f>COUNT(BY74,CA74,CE74,CG74,CI74,CK74,CC74,CN74)</f>
        <v>0</v>
      </c>
      <c r="CQ74" s="223"/>
      <c r="CR74" s="212"/>
      <c r="CS74" s="212"/>
      <c r="CT74" s="212"/>
      <c r="CU74" s="212"/>
      <c r="CV74" s="212"/>
      <c r="CW74" s="212"/>
      <c r="CX74" s="212"/>
      <c r="CY74" s="212"/>
      <c r="CZ74" s="212"/>
      <c r="DA74" s="212"/>
      <c r="DB74" s="212"/>
      <c r="DC74" s="212"/>
      <c r="DD74" s="212"/>
      <c r="DE74" s="212"/>
      <c r="DF74" s="212"/>
      <c r="DG74" s="212"/>
      <c r="DH74" s="216">
        <f>SUM(CS74:DD74)</f>
        <v>0</v>
      </c>
      <c r="DI74" s="216">
        <f>BB74-DH74</f>
        <v>0</v>
      </c>
      <c r="DJ74" s="224">
        <f>IFERROR(DH74/BB74,0)</f>
        <v>0</v>
      </c>
      <c r="DK74" s="217"/>
      <c r="DL74" s="218"/>
      <c r="DM74" s="208"/>
      <c r="DN74" s="225"/>
      <c r="DO74" s="225"/>
      <c r="DP74" s="225"/>
      <c r="DQ74" s="225"/>
      <c r="DR74" s="225"/>
      <c r="DS74" s="225"/>
      <c r="DT74" s="225"/>
      <c r="DU74" s="225"/>
      <c r="DV74" s="225"/>
      <c r="DW74" s="225"/>
      <c r="DX74" s="225"/>
      <c r="DY74" s="225"/>
      <c r="DZ74" s="226"/>
      <c r="EA74" s="226"/>
      <c r="EB74" s="226"/>
      <c r="EC74" s="214"/>
      <c r="ED74" s="214"/>
      <c r="EE74" s="211"/>
      <c r="EF7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4" s="215" t="str">
        <f t="shared" si="8"/>
        <v>-</v>
      </c>
    </row>
    <row r="75" spans="1:137" ht="17.649999999999999" customHeight="1" x14ac:dyDescent="0.25">
      <c r="A75" s="79"/>
      <c r="B75" s="204"/>
      <c r="C75" s="205"/>
      <c r="D75" s="206"/>
      <c r="E75" s="207"/>
      <c r="F75" s="208"/>
      <c r="G75" s="209"/>
      <c r="H75" s="210"/>
      <c r="I75" s="211"/>
      <c r="J75" s="212"/>
      <c r="K75" s="209"/>
      <c r="L75" s="210"/>
      <c r="M75" s="211"/>
      <c r="N75" s="212"/>
      <c r="O75" s="213"/>
      <c r="P75" s="210"/>
      <c r="Q75" s="214"/>
      <c r="R75" s="215">
        <f>Plancontratacion2019[[#This Row],[RUBRO
(SE DEBE REPORTARTAR EN SIGEP SERVICIOS PERSONAS NATURALES)]]</f>
        <v>0</v>
      </c>
      <c r="S75" s="216">
        <f>Plancontratacion2019[[#This Row],[VALOR]]</f>
        <v>0</v>
      </c>
      <c r="T75" s="208"/>
      <c r="U75" s="211"/>
      <c r="V75" s="215">
        <f>Plancontratacion2019[[#This Row],[RUBRO ]]</f>
        <v>0</v>
      </c>
      <c r="W75" s="216">
        <f>Plancontratacion2019[[#This Row],[VALOR ]]</f>
        <v>0</v>
      </c>
      <c r="X75" s="216">
        <f>SUM($S75+$W75+Plancontratacion2019[[#This Row],[VALOR TOTAL DEL APOYO]])</f>
        <v>0</v>
      </c>
      <c r="Y75" s="210"/>
      <c r="Z75" s="204"/>
      <c r="AA75" s="204"/>
      <c r="AB75" s="205"/>
      <c r="AC75" s="204"/>
      <c r="AD75" s="204"/>
      <c r="AE75" s="214"/>
      <c r="AF75" s="214"/>
      <c r="AG75" s="214"/>
      <c r="AH75" s="211"/>
      <c r="AI75" s="211"/>
      <c r="AJ75" s="211"/>
      <c r="AK75" s="214"/>
      <c r="AL75" s="208"/>
      <c r="AM75" s="208"/>
      <c r="AN75" s="208"/>
      <c r="AO75" s="211"/>
      <c r="AP75" s="217"/>
      <c r="AQ75" s="204"/>
      <c r="AR75" s="218"/>
      <c r="AS75" s="204"/>
      <c r="AT75" s="218"/>
      <c r="AU75" s="204"/>
      <c r="AV75" s="208"/>
      <c r="AW75" s="208"/>
      <c r="AX75" s="219"/>
      <c r="AY75" s="212"/>
      <c r="AZ75" s="212"/>
      <c r="BA75" s="212"/>
      <c r="BB75" s="220">
        <f>Plancontratacion2019[[#This Row],[VALOR
INICIAL DEL CONTRATO]]+Plancontratacion2019[[#This Row],[VALOR ADICION AL CONTRATO]]-Plancontratacion2019[[#This Row],[VALOR REDUCCIÓN DEL CONTRATO]]</f>
        <v>0</v>
      </c>
      <c r="BC75" s="211"/>
      <c r="BD75" s="211"/>
      <c r="BE75" s="215">
        <f t="shared" si="0"/>
        <v>0</v>
      </c>
      <c r="BF75" s="211"/>
      <c r="BG75" s="208"/>
      <c r="BH75" s="206" t="str">
        <f>IFERROR(VLOOKUP('Formato Único de Contratación'!$BG75,TABLADEPARTAMENTOS,2,0),"DIGITE DEPARTAMENTO")</f>
        <v>DIGITE DEPARTAMENTO</v>
      </c>
      <c r="BI75" s="210"/>
      <c r="BJ75" s="211"/>
      <c r="BK75" s="212"/>
      <c r="BL75" s="210"/>
      <c r="BM75" s="211"/>
      <c r="BN75" s="212"/>
      <c r="BO75" s="208"/>
      <c r="BP75" s="221"/>
      <c r="BQ75" s="208"/>
      <c r="BR75" s="211"/>
      <c r="BS75" s="211"/>
      <c r="BT75" s="247">
        <f>Plancontratacion2019[[#This Row],[FECHA PRORROGA EJECUCIÓN
  (AAAA-MM-DD)]]-Plancontratacion2019[[#This Row],[FECHA ACTA DE INICIO]]</f>
        <v>0</v>
      </c>
      <c r="BU75" s="211"/>
      <c r="BV75" s="208"/>
      <c r="BW75" s="211"/>
      <c r="BX75" s="208"/>
      <c r="BY75" s="212"/>
      <c r="BZ75" s="211"/>
      <c r="CA75" s="212"/>
      <c r="CB75" s="211"/>
      <c r="CC75" s="212"/>
      <c r="CD75" s="211"/>
      <c r="CE75" s="212"/>
      <c r="CF75" s="211"/>
      <c r="CG75" s="212"/>
      <c r="CH75" s="211"/>
      <c r="CI75" s="212"/>
      <c r="CJ75" s="211"/>
      <c r="CK75" s="212"/>
      <c r="CL75" s="211"/>
      <c r="CM75" s="222"/>
      <c r="CN75" s="218"/>
      <c r="CO75" s="211"/>
      <c r="CP75" s="220">
        <f t="shared" si="1"/>
        <v>0</v>
      </c>
      <c r="CQ75" s="223"/>
      <c r="CR75" s="212"/>
      <c r="CS75" s="212"/>
      <c r="CT75" s="212"/>
      <c r="CU75" s="212"/>
      <c r="CV75" s="212"/>
      <c r="CW75" s="212"/>
      <c r="CX75" s="212"/>
      <c r="CY75" s="212"/>
      <c r="CZ75" s="212"/>
      <c r="DA75" s="212"/>
      <c r="DB75" s="212"/>
      <c r="DC75" s="212"/>
      <c r="DD75" s="212"/>
      <c r="DE75" s="212"/>
      <c r="DF75" s="212"/>
      <c r="DG75" s="212"/>
      <c r="DH75" s="216">
        <f t="shared" si="6"/>
        <v>0</v>
      </c>
      <c r="DI75" s="216">
        <f t="shared" si="7"/>
        <v>0</v>
      </c>
      <c r="DJ75" s="224">
        <f t="shared" si="5"/>
        <v>0</v>
      </c>
      <c r="DK75" s="217"/>
      <c r="DL75" s="218"/>
      <c r="DM75" s="208"/>
      <c r="DN75" s="225"/>
      <c r="DO75" s="225"/>
      <c r="DP75" s="225"/>
      <c r="DQ75" s="225"/>
      <c r="DR75" s="225"/>
      <c r="DS75" s="225"/>
      <c r="DT75" s="225"/>
      <c r="DU75" s="225"/>
      <c r="DV75" s="225"/>
      <c r="DW75" s="225"/>
      <c r="DX75" s="225"/>
      <c r="DY75" s="225"/>
      <c r="DZ75" s="226"/>
      <c r="EA75" s="226"/>
      <c r="EB75" s="226"/>
      <c r="EC75" s="214"/>
      <c r="ED75" s="214"/>
      <c r="EE75" s="211"/>
      <c r="EF7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5" s="215" t="str">
        <f t="shared" si="8"/>
        <v>-</v>
      </c>
    </row>
    <row r="76" spans="1:137" ht="17.649999999999999" customHeight="1" x14ac:dyDescent="0.25">
      <c r="A76" s="79"/>
      <c r="B76" s="204"/>
      <c r="C76" s="205"/>
      <c r="D76" s="206"/>
      <c r="E76" s="207"/>
      <c r="F76" s="208"/>
      <c r="G76" s="209"/>
      <c r="H76" s="210"/>
      <c r="I76" s="211"/>
      <c r="J76" s="212"/>
      <c r="K76" s="209"/>
      <c r="L76" s="210"/>
      <c r="M76" s="211"/>
      <c r="N76" s="212"/>
      <c r="O76" s="213"/>
      <c r="P76" s="210"/>
      <c r="Q76" s="214"/>
      <c r="R76" s="215">
        <f>Plancontratacion2019[[#This Row],[RUBRO
(SE DEBE REPORTARTAR EN SIGEP SERVICIOS PERSONAS NATURALES)]]</f>
        <v>0</v>
      </c>
      <c r="S76" s="216"/>
      <c r="T76" s="208"/>
      <c r="U76" s="211"/>
      <c r="V76" s="215">
        <f>Plancontratacion2019[[#This Row],[RUBRO ]]</f>
        <v>0</v>
      </c>
      <c r="W76" s="216">
        <f>Plancontratacion2019[[#This Row],[VALOR ]]</f>
        <v>0</v>
      </c>
      <c r="X76" s="216">
        <f>SUM($S76+$W76+Plancontratacion2019[[#This Row],[VALOR TOTAL DEL APOYO]])</f>
        <v>0</v>
      </c>
      <c r="Y76" s="210"/>
      <c r="Z76" s="204"/>
      <c r="AA76" s="204"/>
      <c r="AB76" s="205"/>
      <c r="AC76" s="204"/>
      <c r="AD76" s="204"/>
      <c r="AE76" s="214"/>
      <c r="AF76" s="214"/>
      <c r="AG76" s="214"/>
      <c r="AH76" s="211"/>
      <c r="AI76" s="211"/>
      <c r="AJ76" s="211"/>
      <c r="AK76" s="214"/>
      <c r="AL76" s="208"/>
      <c r="AM76" s="208"/>
      <c r="AN76" s="208"/>
      <c r="AO76" s="211"/>
      <c r="AP76" s="217"/>
      <c r="AQ76" s="204"/>
      <c r="AR76" s="218"/>
      <c r="AS76" s="204"/>
      <c r="AT76" s="218"/>
      <c r="AU76" s="204"/>
      <c r="AV76" s="208"/>
      <c r="AW76" s="208"/>
      <c r="AX76" s="219"/>
      <c r="AY76" s="212"/>
      <c r="AZ76" s="212"/>
      <c r="BA76" s="212"/>
      <c r="BB76" s="220">
        <f>Plancontratacion2019[[#This Row],[VALOR
INICIAL DEL CONTRATO]]+Plancontratacion2019[[#This Row],[VALOR ADICION AL CONTRATO]]-Plancontratacion2019[[#This Row],[VALOR REDUCCIÓN DEL CONTRATO]]</f>
        <v>0</v>
      </c>
      <c r="BC76" s="211"/>
      <c r="BD76" s="211"/>
      <c r="BE76" s="215">
        <f t="shared" si="0"/>
        <v>0</v>
      </c>
      <c r="BF76" s="211"/>
      <c r="BG76" s="208"/>
      <c r="BH76" s="206" t="str">
        <f>IFERROR(VLOOKUP('Formato Único de Contratación'!$BG76,TABLADEPARTAMENTOS,2,0),"DIGITE DEPARTAMENTO")</f>
        <v>DIGITE DEPARTAMENTO</v>
      </c>
      <c r="BI76" s="210"/>
      <c r="BJ76" s="211"/>
      <c r="BK76" s="212"/>
      <c r="BL76" s="210"/>
      <c r="BM76" s="211"/>
      <c r="BN76" s="212"/>
      <c r="BO76" s="208"/>
      <c r="BP76" s="221"/>
      <c r="BQ76" s="208"/>
      <c r="BR76" s="211"/>
      <c r="BS76" s="211"/>
      <c r="BT76" s="247">
        <f>Plancontratacion2019[[#This Row],[FECHA PRORROGA EJECUCIÓN
  (AAAA-MM-DD)]]-Plancontratacion2019[[#This Row],[FECHA ACTA DE INICIO]]</f>
        <v>0</v>
      </c>
      <c r="BU76" s="211"/>
      <c r="BV76" s="208"/>
      <c r="BW76" s="211"/>
      <c r="BX76" s="208"/>
      <c r="BY76" s="212"/>
      <c r="BZ76" s="211"/>
      <c r="CA76" s="212"/>
      <c r="CB76" s="211"/>
      <c r="CC76" s="212"/>
      <c r="CD76" s="211"/>
      <c r="CE76" s="212"/>
      <c r="CF76" s="211"/>
      <c r="CG76" s="212"/>
      <c r="CH76" s="211"/>
      <c r="CI76" s="212"/>
      <c r="CJ76" s="211"/>
      <c r="CK76" s="212"/>
      <c r="CL76" s="211"/>
      <c r="CM76" s="222"/>
      <c r="CN76" s="218"/>
      <c r="CO76" s="211"/>
      <c r="CP76" s="220">
        <f t="shared" si="1"/>
        <v>0</v>
      </c>
      <c r="CQ76" s="223"/>
      <c r="CR76" s="212"/>
      <c r="CS76" s="212"/>
      <c r="CT76" s="212"/>
      <c r="CU76" s="212"/>
      <c r="CV76" s="212"/>
      <c r="CW76" s="212"/>
      <c r="CX76" s="212"/>
      <c r="CY76" s="212"/>
      <c r="CZ76" s="212"/>
      <c r="DA76" s="212"/>
      <c r="DB76" s="212"/>
      <c r="DC76" s="212"/>
      <c r="DD76" s="212"/>
      <c r="DE76" s="212"/>
      <c r="DF76" s="212"/>
      <c r="DG76" s="212"/>
      <c r="DH76" s="216">
        <f t="shared" si="6"/>
        <v>0</v>
      </c>
      <c r="DI76" s="216">
        <f t="shared" si="7"/>
        <v>0</v>
      </c>
      <c r="DJ76" s="224">
        <f t="shared" si="5"/>
        <v>0</v>
      </c>
      <c r="DK76" s="217"/>
      <c r="DL76" s="218"/>
      <c r="DM76" s="208"/>
      <c r="DN76" s="225"/>
      <c r="DO76" s="225"/>
      <c r="DP76" s="225"/>
      <c r="DQ76" s="225"/>
      <c r="DR76" s="225"/>
      <c r="DS76" s="225"/>
      <c r="DT76" s="225"/>
      <c r="DU76" s="225"/>
      <c r="DV76" s="225"/>
      <c r="DW76" s="225"/>
      <c r="DX76" s="225"/>
      <c r="DY76" s="225"/>
      <c r="DZ76" s="226"/>
      <c r="EA76" s="226"/>
      <c r="EB76" s="226"/>
      <c r="EC76" s="214"/>
      <c r="ED76" s="214"/>
      <c r="EE76" s="211"/>
      <c r="EF7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6" s="215" t="str">
        <f t="shared" si="8"/>
        <v>-</v>
      </c>
    </row>
    <row r="77" spans="1:137" ht="17.649999999999999" customHeight="1" x14ac:dyDescent="0.25">
      <c r="A77" s="79"/>
      <c r="B77" s="204"/>
      <c r="C77" s="205"/>
      <c r="D77" s="206"/>
      <c r="E77" s="207"/>
      <c r="F77" s="208"/>
      <c r="G77" s="209"/>
      <c r="H77" s="210"/>
      <c r="I77" s="211"/>
      <c r="J77" s="212"/>
      <c r="K77" s="209"/>
      <c r="L77" s="210"/>
      <c r="M77" s="211"/>
      <c r="N77" s="212"/>
      <c r="O77" s="213"/>
      <c r="P77" s="210"/>
      <c r="Q77" s="214"/>
      <c r="R77" s="215">
        <f>Plancontratacion2019[[#This Row],[RUBRO
(SE DEBE REPORTARTAR EN SIGEP SERVICIOS PERSONAS NATURALES)]]</f>
        <v>0</v>
      </c>
      <c r="S77" s="216">
        <f>Plancontratacion2019[[#This Row],[VALOR]]</f>
        <v>0</v>
      </c>
      <c r="T77" s="208"/>
      <c r="U77" s="211"/>
      <c r="V77" s="215">
        <f>Plancontratacion2019[[#This Row],[RUBRO ]]</f>
        <v>0</v>
      </c>
      <c r="W77" s="216">
        <f>Plancontratacion2019[[#This Row],[VALOR ]]</f>
        <v>0</v>
      </c>
      <c r="X77" s="216">
        <f>SUM($S77+$W77+Plancontratacion2019[[#This Row],[VALOR TOTAL DEL APOYO]])</f>
        <v>0</v>
      </c>
      <c r="Y77" s="210"/>
      <c r="Z77" s="204"/>
      <c r="AA77" s="204"/>
      <c r="AB77" s="205"/>
      <c r="AC77" s="204"/>
      <c r="AD77" s="204"/>
      <c r="AE77" s="214"/>
      <c r="AF77" s="214"/>
      <c r="AG77" s="214"/>
      <c r="AH77" s="211"/>
      <c r="AI77" s="211"/>
      <c r="AJ77" s="211"/>
      <c r="AK77" s="214"/>
      <c r="AL77" s="208"/>
      <c r="AM77" s="208"/>
      <c r="AN77" s="208"/>
      <c r="AO77" s="211"/>
      <c r="AP77" s="217"/>
      <c r="AQ77" s="204"/>
      <c r="AR77" s="218"/>
      <c r="AS77" s="204"/>
      <c r="AT77" s="218"/>
      <c r="AU77" s="204"/>
      <c r="AV77" s="208"/>
      <c r="AW77" s="208"/>
      <c r="AX77" s="219"/>
      <c r="AY77" s="212"/>
      <c r="AZ77" s="212"/>
      <c r="BA77" s="212"/>
      <c r="BB77" s="220">
        <f>Plancontratacion2019[[#This Row],[VALOR
INICIAL DEL CONTRATO]]+Plancontratacion2019[[#This Row],[VALOR ADICION AL CONTRATO]]-Plancontratacion2019[[#This Row],[VALOR REDUCCIÓN DEL CONTRATO]]</f>
        <v>0</v>
      </c>
      <c r="BC77" s="211"/>
      <c r="BD77" s="211"/>
      <c r="BE77" s="215">
        <f t="shared" si="0"/>
        <v>0</v>
      </c>
      <c r="BF77" s="211"/>
      <c r="BG77" s="208"/>
      <c r="BH77" s="206" t="str">
        <f>IFERROR(VLOOKUP('Formato Único de Contratación'!$BG77,TABLADEPARTAMENTOS,2,0),"DIGITE DEPARTAMENTO")</f>
        <v>DIGITE DEPARTAMENTO</v>
      </c>
      <c r="BI77" s="210"/>
      <c r="BJ77" s="211"/>
      <c r="BK77" s="212"/>
      <c r="BL77" s="210"/>
      <c r="BM77" s="211"/>
      <c r="BN77" s="212"/>
      <c r="BO77" s="208"/>
      <c r="BP77" s="221"/>
      <c r="BQ77" s="208"/>
      <c r="BR77" s="211"/>
      <c r="BS77" s="211"/>
      <c r="BT77" s="247">
        <f>Plancontratacion2019[[#This Row],[FECHA PRORROGA EJECUCIÓN
  (AAAA-MM-DD)]]-Plancontratacion2019[[#This Row],[FECHA ACTA DE INICIO]]</f>
        <v>0</v>
      </c>
      <c r="BU77" s="211"/>
      <c r="BV77" s="208"/>
      <c r="BW77" s="211"/>
      <c r="BX77" s="208"/>
      <c r="BY77" s="212"/>
      <c r="BZ77" s="211"/>
      <c r="CA77" s="212"/>
      <c r="CB77" s="211"/>
      <c r="CC77" s="212"/>
      <c r="CD77" s="211"/>
      <c r="CE77" s="212"/>
      <c r="CF77" s="211"/>
      <c r="CG77" s="212"/>
      <c r="CH77" s="211"/>
      <c r="CI77" s="212"/>
      <c r="CJ77" s="211"/>
      <c r="CK77" s="212"/>
      <c r="CL77" s="211"/>
      <c r="CM77" s="222"/>
      <c r="CN77" s="218"/>
      <c r="CO77" s="211"/>
      <c r="CP77" s="220">
        <f t="shared" si="1"/>
        <v>0</v>
      </c>
      <c r="CQ77" s="223"/>
      <c r="CR77" s="212"/>
      <c r="CS77" s="212"/>
      <c r="CT77" s="212"/>
      <c r="CU77" s="212"/>
      <c r="CV77" s="212"/>
      <c r="CW77" s="212"/>
      <c r="CX77" s="212"/>
      <c r="CY77" s="212"/>
      <c r="CZ77" s="212"/>
      <c r="DA77" s="212"/>
      <c r="DB77" s="212"/>
      <c r="DC77" s="212"/>
      <c r="DD77" s="212"/>
      <c r="DE77" s="212"/>
      <c r="DF77" s="212"/>
      <c r="DG77" s="212"/>
      <c r="DH77" s="216">
        <f t="shared" ref="DH77:DH111" si="9">SUM(CS77:DD77)</f>
        <v>0</v>
      </c>
      <c r="DI77" s="216">
        <f t="shared" si="7"/>
        <v>0</v>
      </c>
      <c r="DJ77" s="224">
        <f t="shared" si="5"/>
        <v>0</v>
      </c>
      <c r="DK77" s="217"/>
      <c r="DL77" s="218"/>
      <c r="DM77" s="208"/>
      <c r="DN77" s="225"/>
      <c r="DO77" s="225"/>
      <c r="DP77" s="225"/>
      <c r="DQ77" s="225"/>
      <c r="DR77" s="225"/>
      <c r="DS77" s="225"/>
      <c r="DT77" s="225"/>
      <c r="DU77" s="225"/>
      <c r="DV77" s="225"/>
      <c r="DW77" s="225"/>
      <c r="DX77" s="225"/>
      <c r="DY77" s="225"/>
      <c r="DZ77" s="226"/>
      <c r="EA77" s="226"/>
      <c r="EB77" s="226"/>
      <c r="EC77" s="214"/>
      <c r="ED77" s="214"/>
      <c r="EE77" s="211"/>
      <c r="EF7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7" s="215" t="str">
        <f t="shared" si="8"/>
        <v>-</v>
      </c>
    </row>
    <row r="78" spans="1:137" ht="17.649999999999999" customHeight="1" x14ac:dyDescent="0.25">
      <c r="A78" s="79"/>
      <c r="B78" s="204"/>
      <c r="C78" s="205"/>
      <c r="D78" s="206"/>
      <c r="E78" s="207"/>
      <c r="F78" s="208"/>
      <c r="G78" s="209"/>
      <c r="H78" s="210"/>
      <c r="I78" s="211"/>
      <c r="J78" s="212"/>
      <c r="K78" s="209"/>
      <c r="L78" s="210"/>
      <c r="M78" s="211"/>
      <c r="N78" s="212"/>
      <c r="O78" s="213"/>
      <c r="P78" s="210"/>
      <c r="Q78" s="214"/>
      <c r="R78" s="215">
        <f>Plancontratacion2019[[#This Row],[RUBRO
(SE DEBE REPORTARTAR EN SIGEP SERVICIOS PERSONAS NATURALES)]]</f>
        <v>0</v>
      </c>
      <c r="S78" s="216">
        <f>Plancontratacion2019[[#This Row],[VALOR]]</f>
        <v>0</v>
      </c>
      <c r="T78" s="208"/>
      <c r="U78" s="211"/>
      <c r="V78" s="215">
        <f>Plancontratacion2019[[#This Row],[RUBRO ]]</f>
        <v>0</v>
      </c>
      <c r="W78" s="216">
        <f>Plancontratacion2019[[#This Row],[VALOR ]]</f>
        <v>0</v>
      </c>
      <c r="X78" s="216">
        <f>SUM($S78+$W78+Plancontratacion2019[[#This Row],[VALOR TOTAL DEL APOYO]])</f>
        <v>0</v>
      </c>
      <c r="Y78" s="210"/>
      <c r="Z78" s="204"/>
      <c r="AA78" s="204"/>
      <c r="AB78" s="205"/>
      <c r="AC78" s="204"/>
      <c r="AD78" s="204"/>
      <c r="AE78" s="214"/>
      <c r="AF78" s="214"/>
      <c r="AG78" s="214"/>
      <c r="AH78" s="211"/>
      <c r="AI78" s="211"/>
      <c r="AJ78" s="211"/>
      <c r="AK78" s="214"/>
      <c r="AL78" s="208"/>
      <c r="AM78" s="208"/>
      <c r="AN78" s="208"/>
      <c r="AO78" s="211"/>
      <c r="AP78" s="217"/>
      <c r="AQ78" s="204"/>
      <c r="AR78" s="218"/>
      <c r="AS78" s="204"/>
      <c r="AT78" s="218"/>
      <c r="AU78" s="204"/>
      <c r="AV78" s="208"/>
      <c r="AW78" s="208"/>
      <c r="AX78" s="219"/>
      <c r="AY78" s="212"/>
      <c r="AZ78" s="212"/>
      <c r="BA78" s="212"/>
      <c r="BB78" s="220">
        <f>Plancontratacion2019[[#This Row],[VALOR
INICIAL DEL CONTRATO]]+Plancontratacion2019[[#This Row],[VALOR ADICION AL CONTRATO]]-Plancontratacion2019[[#This Row],[VALOR REDUCCIÓN DEL CONTRATO]]</f>
        <v>0</v>
      </c>
      <c r="BC78" s="211"/>
      <c r="BD78" s="211"/>
      <c r="BE78" s="215">
        <f t="shared" si="0"/>
        <v>0</v>
      </c>
      <c r="BF78" s="211"/>
      <c r="BG78" s="208"/>
      <c r="BH78" s="206" t="str">
        <f>IFERROR(VLOOKUP('Formato Único de Contratación'!$BG78,TABLADEPARTAMENTOS,2,0),"DIGITE DEPARTAMENTO")</f>
        <v>DIGITE DEPARTAMENTO</v>
      </c>
      <c r="BI78" s="210"/>
      <c r="BJ78" s="211"/>
      <c r="BK78" s="212"/>
      <c r="BL78" s="210"/>
      <c r="BM78" s="211"/>
      <c r="BN78" s="212"/>
      <c r="BO78" s="208"/>
      <c r="BP78" s="221"/>
      <c r="BQ78" s="208"/>
      <c r="BR78" s="211"/>
      <c r="BS78" s="211"/>
      <c r="BT78" s="247">
        <f>Plancontratacion2019[[#This Row],[FECHA PRORROGA EJECUCIÓN
  (AAAA-MM-DD)]]-Plancontratacion2019[[#This Row],[FECHA ACTA DE INICIO]]</f>
        <v>0</v>
      </c>
      <c r="BU78" s="211"/>
      <c r="BV78" s="208"/>
      <c r="BW78" s="211"/>
      <c r="BX78" s="208"/>
      <c r="BY78" s="212"/>
      <c r="BZ78" s="211"/>
      <c r="CA78" s="212"/>
      <c r="CB78" s="211"/>
      <c r="CC78" s="212"/>
      <c r="CD78" s="211"/>
      <c r="CE78" s="212"/>
      <c r="CF78" s="211"/>
      <c r="CG78" s="212"/>
      <c r="CH78" s="211"/>
      <c r="CI78" s="212"/>
      <c r="CJ78" s="211"/>
      <c r="CK78" s="212"/>
      <c r="CL78" s="211"/>
      <c r="CM78" s="222"/>
      <c r="CN78" s="218"/>
      <c r="CO78" s="211"/>
      <c r="CP78" s="220">
        <f t="shared" si="1"/>
        <v>0</v>
      </c>
      <c r="CQ78" s="223"/>
      <c r="CR78" s="212"/>
      <c r="CS78" s="212"/>
      <c r="CT78" s="212"/>
      <c r="CU78" s="212"/>
      <c r="CV78" s="212"/>
      <c r="CW78" s="212"/>
      <c r="CX78" s="212"/>
      <c r="CY78" s="212"/>
      <c r="CZ78" s="212"/>
      <c r="DA78" s="212"/>
      <c r="DB78" s="212"/>
      <c r="DC78" s="212"/>
      <c r="DD78" s="212"/>
      <c r="DE78" s="212"/>
      <c r="DF78" s="212"/>
      <c r="DG78" s="212"/>
      <c r="DH78" s="216">
        <f t="shared" si="9"/>
        <v>0</v>
      </c>
      <c r="DI78" s="216">
        <f t="shared" si="7"/>
        <v>0</v>
      </c>
      <c r="DJ78" s="224">
        <f t="shared" si="5"/>
        <v>0</v>
      </c>
      <c r="DK78" s="217"/>
      <c r="DL78" s="218"/>
      <c r="DM78" s="208"/>
      <c r="DN78" s="225"/>
      <c r="DO78" s="225"/>
      <c r="DP78" s="225"/>
      <c r="DQ78" s="225"/>
      <c r="DR78" s="225"/>
      <c r="DS78" s="225"/>
      <c r="DT78" s="225"/>
      <c r="DU78" s="225"/>
      <c r="DV78" s="225"/>
      <c r="DW78" s="225"/>
      <c r="DX78" s="225"/>
      <c r="DY78" s="225"/>
      <c r="DZ78" s="226"/>
      <c r="EA78" s="226"/>
      <c r="EB78" s="226"/>
      <c r="EC78" s="214"/>
      <c r="ED78" s="214"/>
      <c r="EE78" s="211"/>
      <c r="EF7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8" s="215" t="str">
        <f t="shared" si="8"/>
        <v>-</v>
      </c>
    </row>
    <row r="79" spans="1:137" ht="17.649999999999999" customHeight="1" x14ac:dyDescent="0.25">
      <c r="A79" s="79"/>
      <c r="B79" s="204"/>
      <c r="C79" s="205"/>
      <c r="D79" s="206"/>
      <c r="E79" s="207"/>
      <c r="F79" s="208"/>
      <c r="G79" s="209"/>
      <c r="H79" s="210"/>
      <c r="I79" s="211"/>
      <c r="J79" s="212"/>
      <c r="K79" s="209"/>
      <c r="L79" s="210"/>
      <c r="M79" s="211"/>
      <c r="N79" s="212"/>
      <c r="O79" s="213"/>
      <c r="P79" s="210"/>
      <c r="Q79" s="214"/>
      <c r="R79" s="215">
        <f>Plancontratacion2019[[#This Row],[RUBRO
(SE DEBE REPORTARTAR EN SIGEP SERVICIOS PERSONAS NATURALES)]]</f>
        <v>0</v>
      </c>
      <c r="S79" s="216">
        <f>Plancontratacion2019[[#This Row],[VALOR]]</f>
        <v>0</v>
      </c>
      <c r="T79" s="208"/>
      <c r="U79" s="211"/>
      <c r="V79" s="215">
        <f>Plancontratacion2019[[#This Row],[RUBRO ]]</f>
        <v>0</v>
      </c>
      <c r="W79" s="216">
        <f>Plancontratacion2019[[#This Row],[VALOR ]]</f>
        <v>0</v>
      </c>
      <c r="X79" s="216">
        <f>SUM($S79+$W79+Plancontratacion2019[[#This Row],[VALOR TOTAL DEL APOYO]])</f>
        <v>0</v>
      </c>
      <c r="Y79" s="210"/>
      <c r="Z79" s="204"/>
      <c r="AA79" s="204"/>
      <c r="AB79" s="205"/>
      <c r="AC79" s="204"/>
      <c r="AD79" s="204"/>
      <c r="AE79" s="214"/>
      <c r="AF79" s="214"/>
      <c r="AG79" s="214"/>
      <c r="AH79" s="211"/>
      <c r="AI79" s="211"/>
      <c r="AJ79" s="211"/>
      <c r="AK79" s="214"/>
      <c r="AL79" s="208"/>
      <c r="AM79" s="208"/>
      <c r="AN79" s="208"/>
      <c r="AO79" s="211"/>
      <c r="AP79" s="217"/>
      <c r="AQ79" s="204"/>
      <c r="AR79" s="218"/>
      <c r="AS79" s="204"/>
      <c r="AT79" s="218"/>
      <c r="AU79" s="204"/>
      <c r="AV79" s="208"/>
      <c r="AW79" s="208"/>
      <c r="AX79" s="219"/>
      <c r="AY79" s="212"/>
      <c r="AZ79" s="212"/>
      <c r="BA79" s="212"/>
      <c r="BB79" s="220">
        <f>Plancontratacion2019[[#This Row],[VALOR
INICIAL DEL CONTRATO]]+Plancontratacion2019[[#This Row],[VALOR ADICION AL CONTRATO]]-Plancontratacion2019[[#This Row],[VALOR REDUCCIÓN DEL CONTRATO]]</f>
        <v>0</v>
      </c>
      <c r="BC79" s="211"/>
      <c r="BD79" s="211"/>
      <c r="BE79" s="215">
        <f t="shared" si="0"/>
        <v>0</v>
      </c>
      <c r="BF79" s="211"/>
      <c r="BG79" s="208"/>
      <c r="BH79" s="206" t="str">
        <f>IFERROR(VLOOKUP('Formato Único de Contratación'!$BG79,TABLADEPARTAMENTOS,2,0),"DIGITE DEPARTAMENTO")</f>
        <v>DIGITE DEPARTAMENTO</v>
      </c>
      <c r="BI79" s="210"/>
      <c r="BJ79" s="211"/>
      <c r="BK79" s="212"/>
      <c r="BL79" s="210"/>
      <c r="BM79" s="211"/>
      <c r="BN79" s="212"/>
      <c r="BO79" s="208"/>
      <c r="BP79" s="221"/>
      <c r="BQ79" s="208"/>
      <c r="BR79" s="211"/>
      <c r="BS79" s="211"/>
      <c r="BT79" s="247">
        <f>Plancontratacion2019[[#This Row],[FECHA PRORROGA EJECUCIÓN
  (AAAA-MM-DD)]]-Plancontratacion2019[[#This Row],[FECHA ACTA DE INICIO]]</f>
        <v>0</v>
      </c>
      <c r="BU79" s="211"/>
      <c r="BV79" s="208"/>
      <c r="BW79" s="211"/>
      <c r="BX79" s="208"/>
      <c r="BY79" s="212"/>
      <c r="BZ79" s="211"/>
      <c r="CA79" s="212"/>
      <c r="CB79" s="211"/>
      <c r="CC79" s="212"/>
      <c r="CD79" s="211"/>
      <c r="CE79" s="212"/>
      <c r="CF79" s="211"/>
      <c r="CG79" s="212"/>
      <c r="CH79" s="211"/>
      <c r="CI79" s="212"/>
      <c r="CJ79" s="211"/>
      <c r="CK79" s="212"/>
      <c r="CL79" s="211"/>
      <c r="CM79" s="222"/>
      <c r="CN79" s="218"/>
      <c r="CO79" s="211"/>
      <c r="CP79" s="220">
        <f t="shared" si="1"/>
        <v>0</v>
      </c>
      <c r="CQ79" s="223"/>
      <c r="CR79" s="212"/>
      <c r="CS79" s="212"/>
      <c r="CT79" s="212"/>
      <c r="CU79" s="212"/>
      <c r="CV79" s="212"/>
      <c r="CW79" s="212"/>
      <c r="CX79" s="212"/>
      <c r="CY79" s="212"/>
      <c r="CZ79" s="212"/>
      <c r="DA79" s="212"/>
      <c r="DB79" s="212"/>
      <c r="DC79" s="212"/>
      <c r="DD79" s="212"/>
      <c r="DE79" s="212"/>
      <c r="DF79" s="212"/>
      <c r="DG79" s="212"/>
      <c r="DH79" s="216">
        <f t="shared" si="9"/>
        <v>0</v>
      </c>
      <c r="DI79" s="216">
        <f t="shared" si="7"/>
        <v>0</v>
      </c>
      <c r="DJ79" s="224">
        <f t="shared" si="5"/>
        <v>0</v>
      </c>
      <c r="DK79" s="217"/>
      <c r="DL79" s="218"/>
      <c r="DM79" s="208"/>
      <c r="DN79" s="225"/>
      <c r="DO79" s="225"/>
      <c r="DP79" s="225"/>
      <c r="DQ79" s="225"/>
      <c r="DR79" s="225"/>
      <c r="DS79" s="225"/>
      <c r="DT79" s="225"/>
      <c r="DU79" s="225"/>
      <c r="DV79" s="225"/>
      <c r="DW79" s="225"/>
      <c r="DX79" s="225"/>
      <c r="DY79" s="225"/>
      <c r="DZ79" s="226"/>
      <c r="EA79" s="226"/>
      <c r="EB79" s="226"/>
      <c r="EC79" s="214"/>
      <c r="ED79" s="214"/>
      <c r="EE79" s="211"/>
      <c r="EF7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79" s="215" t="s">
        <v>210</v>
      </c>
    </row>
    <row r="80" spans="1:137" ht="17.649999999999999" customHeight="1" x14ac:dyDescent="0.25">
      <c r="A80" s="79"/>
      <c r="B80" s="204"/>
      <c r="C80" s="205"/>
      <c r="D80" s="206"/>
      <c r="E80" s="207"/>
      <c r="F80" s="208"/>
      <c r="G80" s="209"/>
      <c r="H80" s="210"/>
      <c r="I80" s="211"/>
      <c r="J80" s="212"/>
      <c r="K80" s="209"/>
      <c r="L80" s="210"/>
      <c r="M80" s="211"/>
      <c r="N80" s="212"/>
      <c r="O80" s="213"/>
      <c r="P80" s="210"/>
      <c r="Q80" s="214"/>
      <c r="R80" s="215">
        <f>Plancontratacion2019[[#This Row],[RUBRO
(SE DEBE REPORTARTAR EN SIGEP SERVICIOS PERSONAS NATURALES)]]</f>
        <v>0</v>
      </c>
      <c r="S80" s="216">
        <f>Plancontratacion2019[[#This Row],[VALOR]]</f>
        <v>0</v>
      </c>
      <c r="T80" s="208"/>
      <c r="U80" s="211"/>
      <c r="V80" s="215">
        <f>Plancontratacion2019[[#This Row],[RUBRO ]]</f>
        <v>0</v>
      </c>
      <c r="W80" s="216">
        <f>Plancontratacion2019[[#This Row],[VALOR ]]</f>
        <v>0</v>
      </c>
      <c r="X80" s="216">
        <f>SUM($S80+$W80+Plancontratacion2019[[#This Row],[VALOR TOTAL DEL APOYO]])</f>
        <v>0</v>
      </c>
      <c r="Y80" s="210"/>
      <c r="Z80" s="204"/>
      <c r="AA80" s="204"/>
      <c r="AB80" s="205"/>
      <c r="AC80" s="204"/>
      <c r="AD80" s="204"/>
      <c r="AE80" s="214"/>
      <c r="AF80" s="214"/>
      <c r="AG80" s="214"/>
      <c r="AH80" s="211"/>
      <c r="AI80" s="211"/>
      <c r="AJ80" s="211"/>
      <c r="AK80" s="214"/>
      <c r="AL80" s="208"/>
      <c r="AM80" s="208"/>
      <c r="AN80" s="208"/>
      <c r="AO80" s="211"/>
      <c r="AP80" s="217"/>
      <c r="AQ80" s="204"/>
      <c r="AR80" s="218"/>
      <c r="AS80" s="204"/>
      <c r="AT80" s="218"/>
      <c r="AU80" s="204"/>
      <c r="AV80" s="208"/>
      <c r="AW80" s="208"/>
      <c r="AX80" s="219"/>
      <c r="AY80" s="212"/>
      <c r="AZ80" s="212"/>
      <c r="BA80" s="212"/>
      <c r="BB80" s="220">
        <f>Plancontratacion2019[[#This Row],[VALOR
INICIAL DEL CONTRATO]]+Plancontratacion2019[[#This Row],[VALOR ADICION AL CONTRATO]]-Plancontratacion2019[[#This Row],[VALOR REDUCCIÓN DEL CONTRATO]]</f>
        <v>0</v>
      </c>
      <c r="BC80" s="211"/>
      <c r="BD80" s="211"/>
      <c r="BE80" s="215">
        <f t="shared" si="0"/>
        <v>0</v>
      </c>
      <c r="BF80" s="211"/>
      <c r="BG80" s="208"/>
      <c r="BH80" s="206" t="str">
        <f>IFERROR(VLOOKUP('Formato Único de Contratación'!$BG80,TABLADEPARTAMENTOS,2,0),"DIGITE DEPARTAMENTO")</f>
        <v>DIGITE DEPARTAMENTO</v>
      </c>
      <c r="BI80" s="210"/>
      <c r="BJ80" s="211"/>
      <c r="BK80" s="212"/>
      <c r="BL80" s="210"/>
      <c r="BM80" s="211"/>
      <c r="BN80" s="212"/>
      <c r="BO80" s="208"/>
      <c r="BP80" s="221"/>
      <c r="BQ80" s="208"/>
      <c r="BR80" s="211"/>
      <c r="BS80" s="211"/>
      <c r="BT80" s="247">
        <f>Plancontratacion2019[[#This Row],[FECHA PRORROGA EJECUCIÓN
  (AAAA-MM-DD)]]-Plancontratacion2019[[#This Row],[FECHA ACTA DE INICIO]]</f>
        <v>0</v>
      </c>
      <c r="BU80" s="211"/>
      <c r="BV80" s="208"/>
      <c r="BW80" s="211"/>
      <c r="BX80" s="208"/>
      <c r="BY80" s="212"/>
      <c r="BZ80" s="211"/>
      <c r="CA80" s="212"/>
      <c r="CB80" s="211"/>
      <c r="CC80" s="212"/>
      <c r="CD80" s="211"/>
      <c r="CE80" s="212"/>
      <c r="CF80" s="211"/>
      <c r="CG80" s="212"/>
      <c r="CH80" s="211"/>
      <c r="CI80" s="212"/>
      <c r="CJ80" s="211"/>
      <c r="CK80" s="212"/>
      <c r="CL80" s="211"/>
      <c r="CM80" s="222"/>
      <c r="CN80" s="218"/>
      <c r="CO80" s="211"/>
      <c r="CP80" s="220">
        <f t="shared" si="1"/>
        <v>0</v>
      </c>
      <c r="CQ80" s="223"/>
      <c r="CR80" s="212"/>
      <c r="CS80" s="212"/>
      <c r="CT80" s="212"/>
      <c r="CU80" s="212"/>
      <c r="CV80" s="212"/>
      <c r="CW80" s="212"/>
      <c r="CX80" s="212"/>
      <c r="CY80" s="212"/>
      <c r="CZ80" s="212"/>
      <c r="DA80" s="212"/>
      <c r="DB80" s="212"/>
      <c r="DC80" s="212"/>
      <c r="DD80" s="212"/>
      <c r="DE80" s="212"/>
      <c r="DF80" s="212"/>
      <c r="DG80" s="212"/>
      <c r="DH80" s="216">
        <f t="shared" si="9"/>
        <v>0</v>
      </c>
      <c r="DI80" s="216">
        <f t="shared" si="7"/>
        <v>0</v>
      </c>
      <c r="DJ80" s="224">
        <f t="shared" si="5"/>
        <v>0</v>
      </c>
      <c r="DK80" s="217"/>
      <c r="DL80" s="218"/>
      <c r="DM80" s="208"/>
      <c r="DN80" s="225"/>
      <c r="DO80" s="225"/>
      <c r="DP80" s="225"/>
      <c r="DQ80" s="225"/>
      <c r="DR80" s="225"/>
      <c r="DS80" s="225"/>
      <c r="DT80" s="225"/>
      <c r="DU80" s="225"/>
      <c r="DV80" s="225"/>
      <c r="DW80" s="225"/>
      <c r="DX80" s="225"/>
      <c r="DY80" s="225"/>
      <c r="DZ80" s="226"/>
      <c r="EA80" s="226"/>
      <c r="EB80" s="226"/>
      <c r="EC80" s="214"/>
      <c r="ED80" s="214"/>
      <c r="EE80" s="211"/>
      <c r="EF8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0" s="215" t="s">
        <v>210</v>
      </c>
    </row>
    <row r="81" spans="1:137" ht="17.649999999999999" customHeight="1" x14ac:dyDescent="0.25">
      <c r="A81" s="79"/>
      <c r="B81" s="204"/>
      <c r="C81" s="205"/>
      <c r="D81" s="206"/>
      <c r="E81" s="207"/>
      <c r="F81" s="208"/>
      <c r="G81" s="209"/>
      <c r="H81" s="210"/>
      <c r="I81" s="211"/>
      <c r="J81" s="212"/>
      <c r="K81" s="209"/>
      <c r="L81" s="210"/>
      <c r="M81" s="211"/>
      <c r="N81" s="212"/>
      <c r="O81" s="213"/>
      <c r="P81" s="210"/>
      <c r="Q81" s="214"/>
      <c r="R81" s="215">
        <f>Plancontratacion2019[[#This Row],[RUBRO
(SE DEBE REPORTARTAR EN SIGEP SERVICIOS PERSONAS NATURALES)]]</f>
        <v>0</v>
      </c>
      <c r="S81" s="216">
        <f>Plancontratacion2019[[#This Row],[VALOR]]</f>
        <v>0</v>
      </c>
      <c r="T81" s="208"/>
      <c r="U81" s="211"/>
      <c r="V81" s="215">
        <f>Plancontratacion2019[[#This Row],[RUBRO ]]</f>
        <v>0</v>
      </c>
      <c r="W81" s="216">
        <f>Plancontratacion2019[[#This Row],[VALOR ]]</f>
        <v>0</v>
      </c>
      <c r="X81" s="216">
        <f>SUM($S81+$W81+Plancontratacion2019[[#This Row],[VALOR TOTAL DEL APOYO]])</f>
        <v>0</v>
      </c>
      <c r="Y81" s="210"/>
      <c r="Z81" s="204"/>
      <c r="AA81" s="204"/>
      <c r="AB81" s="205"/>
      <c r="AC81" s="204"/>
      <c r="AD81" s="204"/>
      <c r="AE81" s="214"/>
      <c r="AF81" s="214"/>
      <c r="AG81" s="214"/>
      <c r="AH81" s="211"/>
      <c r="AI81" s="211"/>
      <c r="AJ81" s="211"/>
      <c r="AK81" s="214"/>
      <c r="AL81" s="208"/>
      <c r="AM81" s="208"/>
      <c r="AN81" s="208"/>
      <c r="AO81" s="211"/>
      <c r="AP81" s="217"/>
      <c r="AQ81" s="204"/>
      <c r="AR81" s="218"/>
      <c r="AS81" s="204"/>
      <c r="AT81" s="218"/>
      <c r="AU81" s="204"/>
      <c r="AV81" s="208"/>
      <c r="AW81" s="208"/>
      <c r="AX81" s="219"/>
      <c r="AY81" s="212"/>
      <c r="AZ81" s="212"/>
      <c r="BA81" s="212"/>
      <c r="BB81" s="220">
        <f>Plancontratacion2019[[#This Row],[VALOR
INICIAL DEL CONTRATO]]+Plancontratacion2019[[#This Row],[VALOR ADICION AL CONTRATO]]-Plancontratacion2019[[#This Row],[VALOR REDUCCIÓN DEL CONTRATO]]</f>
        <v>0</v>
      </c>
      <c r="BC81" s="211"/>
      <c r="BD81" s="211"/>
      <c r="BE81" s="215">
        <f t="shared" si="0"/>
        <v>0</v>
      </c>
      <c r="BF81" s="211"/>
      <c r="BG81" s="208"/>
      <c r="BH81" s="206" t="str">
        <f>IFERROR(VLOOKUP('Formato Único de Contratación'!$BG81,TABLADEPARTAMENTOS,2,0),"DIGITE DEPARTAMENTO")</f>
        <v>DIGITE DEPARTAMENTO</v>
      </c>
      <c r="BI81" s="210"/>
      <c r="BJ81" s="211"/>
      <c r="BK81" s="212"/>
      <c r="BL81" s="210"/>
      <c r="BM81" s="211"/>
      <c r="BN81" s="212"/>
      <c r="BO81" s="208"/>
      <c r="BP81" s="221"/>
      <c r="BQ81" s="208"/>
      <c r="BR81" s="211"/>
      <c r="BS81" s="211"/>
      <c r="BT81" s="247">
        <f>Plancontratacion2019[[#This Row],[FECHA PRORROGA EJECUCIÓN
  (AAAA-MM-DD)]]-Plancontratacion2019[[#This Row],[FECHA ACTA DE INICIO]]</f>
        <v>0</v>
      </c>
      <c r="BU81" s="211"/>
      <c r="BV81" s="208"/>
      <c r="BW81" s="211"/>
      <c r="BX81" s="208"/>
      <c r="BY81" s="212"/>
      <c r="BZ81" s="211"/>
      <c r="CA81" s="212"/>
      <c r="CB81" s="211"/>
      <c r="CC81" s="212"/>
      <c r="CD81" s="211"/>
      <c r="CE81" s="212"/>
      <c r="CF81" s="211"/>
      <c r="CG81" s="212"/>
      <c r="CH81" s="211"/>
      <c r="CI81" s="212"/>
      <c r="CJ81" s="211"/>
      <c r="CK81" s="212"/>
      <c r="CL81" s="211"/>
      <c r="CM81" s="222"/>
      <c r="CN81" s="218"/>
      <c r="CO81" s="211"/>
      <c r="CP81" s="220">
        <f t="shared" si="1"/>
        <v>0</v>
      </c>
      <c r="CQ81" s="223"/>
      <c r="CR81" s="212"/>
      <c r="CS81" s="212"/>
      <c r="CT81" s="212"/>
      <c r="CU81" s="212"/>
      <c r="CV81" s="212"/>
      <c r="CW81" s="212"/>
      <c r="CX81" s="212"/>
      <c r="CY81" s="212"/>
      <c r="CZ81" s="212"/>
      <c r="DA81" s="212"/>
      <c r="DB81" s="212"/>
      <c r="DC81" s="212"/>
      <c r="DD81" s="212"/>
      <c r="DE81" s="212"/>
      <c r="DF81" s="212"/>
      <c r="DG81" s="212"/>
      <c r="DH81" s="216">
        <f t="shared" si="9"/>
        <v>0</v>
      </c>
      <c r="DI81" s="216">
        <f t="shared" si="7"/>
        <v>0</v>
      </c>
      <c r="DJ81" s="224">
        <f t="shared" si="5"/>
        <v>0</v>
      </c>
      <c r="DK81" s="217"/>
      <c r="DL81" s="218"/>
      <c r="DM81" s="208"/>
      <c r="DN81" s="225"/>
      <c r="DO81" s="225"/>
      <c r="DP81" s="225"/>
      <c r="DQ81" s="225"/>
      <c r="DR81" s="225"/>
      <c r="DS81" s="225"/>
      <c r="DT81" s="225"/>
      <c r="DU81" s="225"/>
      <c r="DV81" s="225"/>
      <c r="DW81" s="225"/>
      <c r="DX81" s="225"/>
      <c r="DY81" s="225"/>
      <c r="DZ81" s="226"/>
      <c r="EA81" s="226"/>
      <c r="EB81" s="226"/>
      <c r="EC81" s="214"/>
      <c r="ED81" s="214"/>
      <c r="EE81" s="211"/>
      <c r="EF8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1" s="215" t="s">
        <v>210</v>
      </c>
    </row>
    <row r="82" spans="1:137" ht="17.649999999999999" customHeight="1" x14ac:dyDescent="0.25">
      <c r="A82" s="79"/>
      <c r="B82" s="204"/>
      <c r="C82" s="205"/>
      <c r="D82" s="206"/>
      <c r="E82" s="207"/>
      <c r="F82" s="208"/>
      <c r="G82" s="209"/>
      <c r="H82" s="210"/>
      <c r="I82" s="211"/>
      <c r="J82" s="212"/>
      <c r="K82" s="209"/>
      <c r="L82" s="210"/>
      <c r="M82" s="211"/>
      <c r="N82" s="212"/>
      <c r="O82" s="213"/>
      <c r="P82" s="210"/>
      <c r="Q82" s="214"/>
      <c r="R82" s="215">
        <f>Plancontratacion2019[[#This Row],[RUBRO
(SE DEBE REPORTARTAR EN SIGEP SERVICIOS PERSONAS NATURALES)]]</f>
        <v>0</v>
      </c>
      <c r="S82" s="216">
        <f>Plancontratacion2019[[#This Row],[VALOR]]</f>
        <v>0</v>
      </c>
      <c r="T82" s="208"/>
      <c r="U82" s="211"/>
      <c r="V82" s="215">
        <f>Plancontratacion2019[[#This Row],[RUBRO ]]</f>
        <v>0</v>
      </c>
      <c r="W82" s="216">
        <f>Plancontratacion2019[[#This Row],[VALOR ]]</f>
        <v>0</v>
      </c>
      <c r="X82" s="216">
        <f>SUM($S82+$W82+Plancontratacion2019[[#This Row],[VALOR TOTAL DEL APOYO]])</f>
        <v>0</v>
      </c>
      <c r="Y82" s="210"/>
      <c r="Z82" s="204"/>
      <c r="AA82" s="204"/>
      <c r="AB82" s="205"/>
      <c r="AC82" s="204"/>
      <c r="AD82" s="204"/>
      <c r="AE82" s="214"/>
      <c r="AF82" s="214"/>
      <c r="AG82" s="214"/>
      <c r="AH82" s="211"/>
      <c r="AI82" s="211"/>
      <c r="AJ82" s="211"/>
      <c r="AK82" s="214"/>
      <c r="AL82" s="208"/>
      <c r="AM82" s="208"/>
      <c r="AN82" s="208"/>
      <c r="AO82" s="211"/>
      <c r="AP82" s="217"/>
      <c r="AQ82" s="204"/>
      <c r="AR82" s="218"/>
      <c r="AS82" s="204"/>
      <c r="AT82" s="218"/>
      <c r="AU82" s="204"/>
      <c r="AV82" s="208"/>
      <c r="AW82" s="208"/>
      <c r="AX82" s="219"/>
      <c r="AY82" s="212"/>
      <c r="AZ82" s="212"/>
      <c r="BA82" s="212"/>
      <c r="BB82" s="220">
        <f>Plancontratacion2019[[#This Row],[VALOR
INICIAL DEL CONTRATO]]+Plancontratacion2019[[#This Row],[VALOR ADICION AL CONTRATO]]-Plancontratacion2019[[#This Row],[VALOR REDUCCIÓN DEL CONTRATO]]</f>
        <v>0</v>
      </c>
      <c r="BC82" s="211"/>
      <c r="BD82" s="211"/>
      <c r="BE82" s="215">
        <f t="shared" ref="BE82:BE145" si="10">$BD82-$BC82</f>
        <v>0</v>
      </c>
      <c r="BF82" s="211"/>
      <c r="BG82" s="208"/>
      <c r="BH82" s="206" t="str">
        <f>IFERROR(VLOOKUP('Formato Único de Contratación'!$BG82,TABLADEPARTAMENTOS,2,0),"DIGITE DEPARTAMENTO")</f>
        <v>DIGITE DEPARTAMENTO</v>
      </c>
      <c r="BI82" s="210"/>
      <c r="BJ82" s="211"/>
      <c r="BK82" s="212"/>
      <c r="BL82" s="210"/>
      <c r="BM82" s="211"/>
      <c r="BN82" s="212"/>
      <c r="BO82" s="208"/>
      <c r="BP82" s="221"/>
      <c r="BQ82" s="208"/>
      <c r="BR82" s="211"/>
      <c r="BS82" s="211"/>
      <c r="BT82" s="247">
        <f>Plancontratacion2019[[#This Row],[FECHA PRORROGA EJECUCIÓN
  (AAAA-MM-DD)]]-Plancontratacion2019[[#This Row],[FECHA ACTA DE INICIO]]</f>
        <v>0</v>
      </c>
      <c r="BU82" s="211"/>
      <c r="BV82" s="208"/>
      <c r="BW82" s="211"/>
      <c r="BX82" s="208"/>
      <c r="BY82" s="212"/>
      <c r="BZ82" s="211"/>
      <c r="CA82" s="212"/>
      <c r="CB82" s="211"/>
      <c r="CC82" s="212"/>
      <c r="CD82" s="211"/>
      <c r="CE82" s="212"/>
      <c r="CF82" s="211"/>
      <c r="CG82" s="212"/>
      <c r="CH82" s="211"/>
      <c r="CI82" s="212"/>
      <c r="CJ82" s="211"/>
      <c r="CK82" s="212"/>
      <c r="CL82" s="211"/>
      <c r="CM82" s="222"/>
      <c r="CN82" s="218"/>
      <c r="CO82" s="211"/>
      <c r="CP82" s="220">
        <f t="shared" si="1"/>
        <v>0</v>
      </c>
      <c r="CQ82" s="223"/>
      <c r="CR82" s="212"/>
      <c r="CS82" s="212"/>
      <c r="CT82" s="212"/>
      <c r="CU82" s="212"/>
      <c r="CV82" s="212"/>
      <c r="CW82" s="212"/>
      <c r="CX82" s="212"/>
      <c r="CY82" s="212"/>
      <c r="CZ82" s="212"/>
      <c r="DA82" s="212"/>
      <c r="DB82" s="212"/>
      <c r="DC82" s="212"/>
      <c r="DD82" s="212"/>
      <c r="DE82" s="212"/>
      <c r="DF82" s="212"/>
      <c r="DG82" s="212"/>
      <c r="DH82" s="216">
        <f t="shared" si="9"/>
        <v>0</v>
      </c>
      <c r="DI82" s="216">
        <f t="shared" si="7"/>
        <v>0</v>
      </c>
      <c r="DJ82" s="224">
        <f t="shared" si="5"/>
        <v>0</v>
      </c>
      <c r="DK82" s="217"/>
      <c r="DL82" s="218"/>
      <c r="DM82" s="208"/>
      <c r="DN82" s="225"/>
      <c r="DO82" s="225"/>
      <c r="DP82" s="225"/>
      <c r="DQ82" s="225"/>
      <c r="DR82" s="225"/>
      <c r="DS82" s="225"/>
      <c r="DT82" s="225"/>
      <c r="DU82" s="225"/>
      <c r="DV82" s="225"/>
      <c r="DW82" s="225"/>
      <c r="DX82" s="225"/>
      <c r="DY82" s="225"/>
      <c r="DZ82" s="226"/>
      <c r="EA82" s="226"/>
      <c r="EB82" s="226"/>
      <c r="EC82" s="214"/>
      <c r="ED82" s="214"/>
      <c r="EE82" s="211"/>
      <c r="EF8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2" s="215" t="s">
        <v>210</v>
      </c>
    </row>
    <row r="83" spans="1:137" ht="17.649999999999999" customHeight="1" x14ac:dyDescent="0.25">
      <c r="A83" s="79"/>
      <c r="B83" s="204"/>
      <c r="C83" s="205"/>
      <c r="D83" s="206"/>
      <c r="E83" s="207"/>
      <c r="F83" s="208"/>
      <c r="G83" s="209"/>
      <c r="H83" s="210"/>
      <c r="I83" s="211"/>
      <c r="J83" s="212"/>
      <c r="K83" s="209"/>
      <c r="L83" s="210"/>
      <c r="M83" s="211"/>
      <c r="N83" s="212"/>
      <c r="O83" s="213"/>
      <c r="P83" s="210"/>
      <c r="Q83" s="214"/>
      <c r="R83" s="215">
        <f>Plancontratacion2019[[#This Row],[RUBRO
(SE DEBE REPORTARTAR EN SIGEP SERVICIOS PERSONAS NATURALES)]]</f>
        <v>0</v>
      </c>
      <c r="S83" s="216">
        <f>Plancontratacion2019[[#This Row],[VALOR]]</f>
        <v>0</v>
      </c>
      <c r="T83" s="208"/>
      <c r="U83" s="211"/>
      <c r="V83" s="215">
        <f>Plancontratacion2019[[#This Row],[RUBRO ]]</f>
        <v>0</v>
      </c>
      <c r="W83" s="216">
        <f>Plancontratacion2019[[#This Row],[VALOR ]]</f>
        <v>0</v>
      </c>
      <c r="X83" s="216">
        <f>SUM($S83+$W83+Plancontratacion2019[[#This Row],[VALOR TOTAL DEL APOYO]])</f>
        <v>0</v>
      </c>
      <c r="Y83" s="210"/>
      <c r="Z83" s="204"/>
      <c r="AA83" s="204"/>
      <c r="AB83" s="205"/>
      <c r="AC83" s="204"/>
      <c r="AD83" s="204"/>
      <c r="AE83" s="214"/>
      <c r="AF83" s="214"/>
      <c r="AG83" s="214"/>
      <c r="AH83" s="211"/>
      <c r="AI83" s="211"/>
      <c r="AJ83" s="211"/>
      <c r="AK83" s="214"/>
      <c r="AL83" s="208"/>
      <c r="AM83" s="208"/>
      <c r="AN83" s="208"/>
      <c r="AO83" s="211"/>
      <c r="AP83" s="217"/>
      <c r="AQ83" s="204"/>
      <c r="AR83" s="218"/>
      <c r="AS83" s="204"/>
      <c r="AT83" s="218"/>
      <c r="AU83" s="204"/>
      <c r="AV83" s="208"/>
      <c r="AW83" s="208"/>
      <c r="AX83" s="219"/>
      <c r="AY83" s="212"/>
      <c r="AZ83" s="212"/>
      <c r="BA83" s="212"/>
      <c r="BB83" s="220">
        <f>Plancontratacion2019[[#This Row],[VALOR
INICIAL DEL CONTRATO]]+Plancontratacion2019[[#This Row],[VALOR ADICION AL CONTRATO]]-Plancontratacion2019[[#This Row],[VALOR REDUCCIÓN DEL CONTRATO]]</f>
        <v>0</v>
      </c>
      <c r="BC83" s="211"/>
      <c r="BD83" s="211"/>
      <c r="BE83" s="215">
        <f t="shared" si="10"/>
        <v>0</v>
      </c>
      <c r="BF83" s="211"/>
      <c r="BG83" s="208"/>
      <c r="BH83" s="206" t="str">
        <f>IFERROR(VLOOKUP('Formato Único de Contratación'!$BG83,TABLADEPARTAMENTOS,2,0),"DIGITE DEPARTAMENTO")</f>
        <v>DIGITE DEPARTAMENTO</v>
      </c>
      <c r="BI83" s="210"/>
      <c r="BJ83" s="211"/>
      <c r="BK83" s="212"/>
      <c r="BL83" s="210"/>
      <c r="BM83" s="211"/>
      <c r="BN83" s="212"/>
      <c r="BO83" s="208"/>
      <c r="BP83" s="221"/>
      <c r="BQ83" s="208"/>
      <c r="BR83" s="211"/>
      <c r="BS83" s="211"/>
      <c r="BT83" s="247">
        <f>Plancontratacion2019[[#This Row],[FECHA PRORROGA EJECUCIÓN
  (AAAA-MM-DD)]]-Plancontratacion2019[[#This Row],[FECHA ACTA DE INICIO]]</f>
        <v>0</v>
      </c>
      <c r="BU83" s="211"/>
      <c r="BV83" s="208"/>
      <c r="BW83" s="211"/>
      <c r="BX83" s="208"/>
      <c r="BY83" s="212"/>
      <c r="BZ83" s="211"/>
      <c r="CA83" s="212"/>
      <c r="CB83" s="211"/>
      <c r="CC83" s="212"/>
      <c r="CD83" s="211"/>
      <c r="CE83" s="212"/>
      <c r="CF83" s="211"/>
      <c r="CG83" s="212"/>
      <c r="CH83" s="211"/>
      <c r="CI83" s="212"/>
      <c r="CJ83" s="211"/>
      <c r="CK83" s="212"/>
      <c r="CL83" s="211"/>
      <c r="CM83" s="222"/>
      <c r="CN83" s="218"/>
      <c r="CO83" s="211"/>
      <c r="CP83" s="220">
        <f>COUNT(BY83,CA83,CE83,CG83,CI83,CK83,CC83,CN83)</f>
        <v>0</v>
      </c>
      <c r="CQ83" s="223"/>
      <c r="CR83" s="212"/>
      <c r="CS83" s="212"/>
      <c r="CT83" s="212"/>
      <c r="CU83" s="212"/>
      <c r="CV83" s="212"/>
      <c r="CW83" s="212"/>
      <c r="CX83" s="212"/>
      <c r="CY83" s="212"/>
      <c r="CZ83" s="212"/>
      <c r="DA83" s="212"/>
      <c r="DB83" s="212"/>
      <c r="DC83" s="212"/>
      <c r="DD83" s="212"/>
      <c r="DE83" s="212"/>
      <c r="DF83" s="212"/>
      <c r="DG83" s="212"/>
      <c r="DH83" s="216">
        <f>SUM(CS83:DD83)</f>
        <v>0</v>
      </c>
      <c r="DI83" s="216">
        <f>BB83-DH83</f>
        <v>0</v>
      </c>
      <c r="DJ83" s="224">
        <f>IFERROR(DH83/BB83,0)</f>
        <v>0</v>
      </c>
      <c r="DK83" s="217"/>
      <c r="DL83" s="218"/>
      <c r="DM83" s="208"/>
      <c r="DN83" s="225"/>
      <c r="DO83" s="225"/>
      <c r="DP83" s="225"/>
      <c r="DQ83" s="225"/>
      <c r="DR83" s="225"/>
      <c r="DS83" s="225"/>
      <c r="DT83" s="225"/>
      <c r="DU83" s="225"/>
      <c r="DV83" s="225"/>
      <c r="DW83" s="225"/>
      <c r="DX83" s="225"/>
      <c r="DY83" s="225"/>
      <c r="DZ83" s="226"/>
      <c r="EA83" s="226"/>
      <c r="EB83" s="226"/>
      <c r="EC83" s="214"/>
      <c r="ED83" s="214"/>
      <c r="EE83" s="211"/>
      <c r="EF8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3" s="215" t="s">
        <v>210</v>
      </c>
    </row>
    <row r="84" spans="1:137" ht="17.649999999999999" customHeight="1" x14ac:dyDescent="0.25">
      <c r="A84" s="79"/>
      <c r="B84" s="204"/>
      <c r="C84" s="205"/>
      <c r="D84" s="206"/>
      <c r="E84" s="207"/>
      <c r="F84" s="208"/>
      <c r="G84" s="209"/>
      <c r="H84" s="210"/>
      <c r="I84" s="211"/>
      <c r="J84" s="212"/>
      <c r="K84" s="209"/>
      <c r="L84" s="210"/>
      <c r="M84" s="211"/>
      <c r="N84" s="212"/>
      <c r="O84" s="213"/>
      <c r="P84" s="210"/>
      <c r="Q84" s="214"/>
      <c r="R84" s="215">
        <f>Plancontratacion2019[[#This Row],[RUBRO
(SE DEBE REPORTARTAR EN SIGEP SERVICIOS PERSONAS NATURALES)]]</f>
        <v>0</v>
      </c>
      <c r="S84" s="216">
        <f>Plancontratacion2019[[#This Row],[VALOR]]</f>
        <v>0</v>
      </c>
      <c r="T84" s="208"/>
      <c r="U84" s="211"/>
      <c r="V84" s="215">
        <f>Plancontratacion2019[[#This Row],[RUBRO ]]</f>
        <v>0</v>
      </c>
      <c r="W84" s="216">
        <f>Plancontratacion2019[[#This Row],[VALOR ]]</f>
        <v>0</v>
      </c>
      <c r="X84" s="216">
        <f>SUM($S84+$W84+Plancontratacion2019[[#This Row],[VALOR TOTAL DEL APOYO]])</f>
        <v>0</v>
      </c>
      <c r="Y84" s="210"/>
      <c r="Z84" s="204"/>
      <c r="AA84" s="204"/>
      <c r="AB84" s="205"/>
      <c r="AC84" s="204"/>
      <c r="AD84" s="204"/>
      <c r="AE84" s="214"/>
      <c r="AF84" s="214"/>
      <c r="AG84" s="214"/>
      <c r="AH84" s="211"/>
      <c r="AI84" s="211"/>
      <c r="AJ84" s="211"/>
      <c r="AK84" s="214"/>
      <c r="AL84" s="208"/>
      <c r="AM84" s="208"/>
      <c r="AN84" s="208"/>
      <c r="AO84" s="211"/>
      <c r="AP84" s="217"/>
      <c r="AQ84" s="204"/>
      <c r="AR84" s="218"/>
      <c r="AS84" s="204"/>
      <c r="AT84" s="218"/>
      <c r="AU84" s="204"/>
      <c r="AV84" s="208"/>
      <c r="AW84" s="208"/>
      <c r="AX84" s="219"/>
      <c r="AY84" s="212"/>
      <c r="AZ84" s="212"/>
      <c r="BA84" s="212"/>
      <c r="BB84" s="220">
        <f>Plancontratacion2019[[#This Row],[VALOR
INICIAL DEL CONTRATO]]+Plancontratacion2019[[#This Row],[VALOR ADICION AL CONTRATO]]-Plancontratacion2019[[#This Row],[VALOR REDUCCIÓN DEL CONTRATO]]</f>
        <v>0</v>
      </c>
      <c r="BC84" s="211"/>
      <c r="BD84" s="211"/>
      <c r="BE84" s="215">
        <f t="shared" si="10"/>
        <v>0</v>
      </c>
      <c r="BF84" s="211"/>
      <c r="BG84" s="208"/>
      <c r="BH84" s="206" t="str">
        <f>IFERROR(VLOOKUP('Formato Único de Contratación'!$BG84,TABLADEPARTAMENTOS,2,0),"DIGITE DEPARTAMENTO")</f>
        <v>DIGITE DEPARTAMENTO</v>
      </c>
      <c r="BI84" s="210"/>
      <c r="BJ84" s="211"/>
      <c r="BK84" s="212"/>
      <c r="BL84" s="210"/>
      <c r="BM84" s="211"/>
      <c r="BN84" s="212"/>
      <c r="BO84" s="208"/>
      <c r="BP84" s="221"/>
      <c r="BQ84" s="208"/>
      <c r="BR84" s="211"/>
      <c r="BS84" s="211"/>
      <c r="BT84" s="247">
        <f>Plancontratacion2019[[#This Row],[FECHA PRORROGA EJECUCIÓN
  (AAAA-MM-DD)]]-Plancontratacion2019[[#This Row],[FECHA ACTA DE INICIO]]</f>
        <v>0</v>
      </c>
      <c r="BU84" s="211"/>
      <c r="BV84" s="208"/>
      <c r="BW84" s="211"/>
      <c r="BX84" s="208"/>
      <c r="BY84" s="212"/>
      <c r="BZ84" s="211"/>
      <c r="CA84" s="212"/>
      <c r="CB84" s="211"/>
      <c r="CC84" s="212"/>
      <c r="CD84" s="211"/>
      <c r="CE84" s="212"/>
      <c r="CF84" s="211"/>
      <c r="CG84" s="212"/>
      <c r="CH84" s="211"/>
      <c r="CI84" s="212"/>
      <c r="CJ84" s="211"/>
      <c r="CK84" s="212"/>
      <c r="CL84" s="211"/>
      <c r="CM84" s="222"/>
      <c r="CN84" s="218"/>
      <c r="CO84" s="211"/>
      <c r="CP84" s="220">
        <f>COUNT(BY84,CA84,CE84,CG84,CI84,CK84,CC84,CN84)</f>
        <v>0</v>
      </c>
      <c r="CQ84" s="223"/>
      <c r="CR84" s="212"/>
      <c r="CS84" s="212"/>
      <c r="CT84" s="212"/>
      <c r="CU84" s="212"/>
      <c r="CV84" s="212"/>
      <c r="CW84" s="212"/>
      <c r="CX84" s="212"/>
      <c r="CY84" s="212"/>
      <c r="CZ84" s="212"/>
      <c r="DA84" s="212"/>
      <c r="DB84" s="212"/>
      <c r="DC84" s="212"/>
      <c r="DD84" s="212"/>
      <c r="DE84" s="212"/>
      <c r="DF84" s="212"/>
      <c r="DG84" s="212"/>
      <c r="DH84" s="216">
        <f>SUM(CS84:DD84)</f>
        <v>0</v>
      </c>
      <c r="DI84" s="216">
        <f>BB84-DH84</f>
        <v>0</v>
      </c>
      <c r="DJ84" s="224">
        <f>IFERROR(DH84/BB84,0)</f>
        <v>0</v>
      </c>
      <c r="DK84" s="217"/>
      <c r="DL84" s="218"/>
      <c r="DM84" s="208"/>
      <c r="DN84" s="225"/>
      <c r="DO84" s="225"/>
      <c r="DP84" s="225"/>
      <c r="DQ84" s="225"/>
      <c r="DR84" s="225"/>
      <c r="DS84" s="225"/>
      <c r="DT84" s="225"/>
      <c r="DU84" s="225"/>
      <c r="DV84" s="225"/>
      <c r="DW84" s="225"/>
      <c r="DX84" s="225"/>
      <c r="DY84" s="225"/>
      <c r="DZ84" s="226"/>
      <c r="EA84" s="226"/>
      <c r="EB84" s="226"/>
      <c r="EC84" s="214"/>
      <c r="ED84" s="214"/>
      <c r="EE84" s="211"/>
      <c r="EF8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4" s="215" t="s">
        <v>210</v>
      </c>
    </row>
    <row r="85" spans="1:137" ht="17.649999999999999" customHeight="1" x14ac:dyDescent="0.25">
      <c r="A85" s="79"/>
      <c r="B85" s="204"/>
      <c r="C85" s="205"/>
      <c r="D85" s="206"/>
      <c r="E85" s="207"/>
      <c r="F85" s="208"/>
      <c r="G85" s="209"/>
      <c r="H85" s="210"/>
      <c r="I85" s="211"/>
      <c r="J85" s="212"/>
      <c r="K85" s="209"/>
      <c r="L85" s="210"/>
      <c r="M85" s="211"/>
      <c r="N85" s="212"/>
      <c r="O85" s="213"/>
      <c r="P85" s="210"/>
      <c r="Q85" s="214"/>
      <c r="R85" s="215">
        <f>Plancontratacion2019[[#This Row],[RUBRO
(SE DEBE REPORTARTAR EN SIGEP SERVICIOS PERSONAS NATURALES)]]</f>
        <v>0</v>
      </c>
      <c r="S85" s="216">
        <f>Plancontratacion2019[[#This Row],[VALOR]]</f>
        <v>0</v>
      </c>
      <c r="T85" s="208"/>
      <c r="U85" s="211"/>
      <c r="V85" s="215">
        <f>Plancontratacion2019[[#This Row],[RUBRO ]]</f>
        <v>0</v>
      </c>
      <c r="W85" s="216">
        <f>Plancontratacion2019[[#This Row],[VALOR ]]</f>
        <v>0</v>
      </c>
      <c r="X85" s="216">
        <f>SUM($S85+$W85+Plancontratacion2019[[#This Row],[VALOR TOTAL DEL APOYO]])</f>
        <v>0</v>
      </c>
      <c r="Y85" s="210"/>
      <c r="Z85" s="204"/>
      <c r="AA85" s="204"/>
      <c r="AB85" s="205"/>
      <c r="AC85" s="204"/>
      <c r="AD85" s="204"/>
      <c r="AE85" s="214"/>
      <c r="AF85" s="214"/>
      <c r="AG85" s="214"/>
      <c r="AH85" s="211"/>
      <c r="AI85" s="211"/>
      <c r="AJ85" s="211"/>
      <c r="AK85" s="214"/>
      <c r="AL85" s="208"/>
      <c r="AM85" s="208"/>
      <c r="AN85" s="208"/>
      <c r="AO85" s="211"/>
      <c r="AP85" s="217"/>
      <c r="AQ85" s="204"/>
      <c r="AR85" s="218"/>
      <c r="AS85" s="204"/>
      <c r="AT85" s="218"/>
      <c r="AU85" s="204"/>
      <c r="AV85" s="208"/>
      <c r="AW85" s="208"/>
      <c r="AX85" s="219"/>
      <c r="AY85" s="212"/>
      <c r="AZ85" s="212"/>
      <c r="BA85" s="212"/>
      <c r="BB85" s="220">
        <f>Plancontratacion2019[[#This Row],[VALOR
INICIAL DEL CONTRATO]]+Plancontratacion2019[[#This Row],[VALOR ADICION AL CONTRATO]]-Plancontratacion2019[[#This Row],[VALOR REDUCCIÓN DEL CONTRATO]]</f>
        <v>0</v>
      </c>
      <c r="BC85" s="211"/>
      <c r="BD85" s="211"/>
      <c r="BE85" s="215">
        <f t="shared" si="10"/>
        <v>0</v>
      </c>
      <c r="BF85" s="211"/>
      <c r="BG85" s="208"/>
      <c r="BH85" s="206" t="str">
        <f>IFERROR(VLOOKUP('Formato Único de Contratación'!$BG85,TABLADEPARTAMENTOS,2,0),"DIGITE DEPARTAMENTO")</f>
        <v>DIGITE DEPARTAMENTO</v>
      </c>
      <c r="BI85" s="210"/>
      <c r="BJ85" s="211"/>
      <c r="BK85" s="212"/>
      <c r="BL85" s="210"/>
      <c r="BM85" s="211"/>
      <c r="BN85" s="212"/>
      <c r="BO85" s="208"/>
      <c r="BP85" s="221"/>
      <c r="BQ85" s="208"/>
      <c r="BR85" s="211"/>
      <c r="BS85" s="211"/>
      <c r="BT85" s="247">
        <f>Plancontratacion2019[[#This Row],[FECHA PRORROGA EJECUCIÓN
  (AAAA-MM-DD)]]-Plancontratacion2019[[#This Row],[FECHA ACTA DE INICIO]]</f>
        <v>0</v>
      </c>
      <c r="BU85" s="211"/>
      <c r="BV85" s="208"/>
      <c r="BW85" s="211"/>
      <c r="BX85" s="208"/>
      <c r="BY85" s="212"/>
      <c r="BZ85" s="211"/>
      <c r="CA85" s="212"/>
      <c r="CB85" s="211"/>
      <c r="CC85" s="212"/>
      <c r="CD85" s="211"/>
      <c r="CE85" s="212"/>
      <c r="CF85" s="211"/>
      <c r="CG85" s="212"/>
      <c r="CH85" s="211"/>
      <c r="CI85" s="212"/>
      <c r="CJ85" s="211"/>
      <c r="CK85" s="212"/>
      <c r="CL85" s="211"/>
      <c r="CM85" s="222"/>
      <c r="CN85" s="218"/>
      <c r="CO85" s="211"/>
      <c r="CP85" s="220">
        <f t="shared" si="1"/>
        <v>0</v>
      </c>
      <c r="CQ85" s="223"/>
      <c r="CR85" s="212"/>
      <c r="CS85" s="212"/>
      <c r="CT85" s="212"/>
      <c r="CU85" s="212"/>
      <c r="CV85" s="212"/>
      <c r="CW85" s="212"/>
      <c r="CX85" s="212"/>
      <c r="CY85" s="212"/>
      <c r="CZ85" s="212"/>
      <c r="DA85" s="212"/>
      <c r="DB85" s="212"/>
      <c r="DC85" s="212"/>
      <c r="DD85" s="212"/>
      <c r="DE85" s="212"/>
      <c r="DF85" s="212"/>
      <c r="DG85" s="212"/>
      <c r="DH85" s="216">
        <f t="shared" si="9"/>
        <v>0</v>
      </c>
      <c r="DI85" s="216">
        <f t="shared" si="7"/>
        <v>0</v>
      </c>
      <c r="DJ85" s="224">
        <f t="shared" si="5"/>
        <v>0</v>
      </c>
      <c r="DK85" s="217"/>
      <c r="DL85" s="218"/>
      <c r="DM85" s="208"/>
      <c r="DN85" s="225"/>
      <c r="DO85" s="225"/>
      <c r="DP85" s="225"/>
      <c r="DQ85" s="225"/>
      <c r="DR85" s="225"/>
      <c r="DS85" s="225"/>
      <c r="DT85" s="225"/>
      <c r="DU85" s="225"/>
      <c r="DV85" s="225"/>
      <c r="DW85" s="225"/>
      <c r="DX85" s="225"/>
      <c r="DY85" s="225"/>
      <c r="DZ85" s="226"/>
      <c r="EA85" s="226"/>
      <c r="EB85" s="226"/>
      <c r="EC85" s="214"/>
      <c r="ED85" s="214"/>
      <c r="EE85" s="211"/>
      <c r="EF8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5" s="215" t="s">
        <v>210</v>
      </c>
    </row>
    <row r="86" spans="1:137" ht="17.649999999999999" customHeight="1" x14ac:dyDescent="0.25">
      <c r="A86" s="79"/>
      <c r="B86" s="204"/>
      <c r="C86" s="205"/>
      <c r="D86" s="206"/>
      <c r="E86" s="207"/>
      <c r="F86" s="208"/>
      <c r="G86" s="209"/>
      <c r="H86" s="210"/>
      <c r="I86" s="211"/>
      <c r="J86" s="212"/>
      <c r="K86" s="209"/>
      <c r="L86" s="210"/>
      <c r="M86" s="211"/>
      <c r="N86" s="212"/>
      <c r="O86" s="213"/>
      <c r="P86" s="210"/>
      <c r="Q86" s="214"/>
      <c r="R86" s="215">
        <f>Plancontratacion2019[[#This Row],[RUBRO
(SE DEBE REPORTARTAR EN SIGEP SERVICIOS PERSONAS NATURALES)]]</f>
        <v>0</v>
      </c>
      <c r="S86" s="216">
        <f>Plancontratacion2019[[#This Row],[VALOR]]</f>
        <v>0</v>
      </c>
      <c r="T86" s="208"/>
      <c r="U86" s="211"/>
      <c r="V86" s="215">
        <f>Plancontratacion2019[[#This Row],[RUBRO ]]</f>
        <v>0</v>
      </c>
      <c r="W86" s="216">
        <f>Plancontratacion2019[[#This Row],[VALOR ]]</f>
        <v>0</v>
      </c>
      <c r="X86" s="216">
        <f>SUM($S86+$W86+Plancontratacion2019[[#This Row],[VALOR TOTAL DEL APOYO]])</f>
        <v>0</v>
      </c>
      <c r="Y86" s="210"/>
      <c r="Z86" s="204"/>
      <c r="AA86" s="204"/>
      <c r="AB86" s="205"/>
      <c r="AC86" s="204"/>
      <c r="AD86" s="204"/>
      <c r="AE86" s="214"/>
      <c r="AF86" s="214"/>
      <c r="AG86" s="214"/>
      <c r="AH86" s="211"/>
      <c r="AI86" s="211"/>
      <c r="AJ86" s="211"/>
      <c r="AK86" s="214"/>
      <c r="AL86" s="208"/>
      <c r="AM86" s="208"/>
      <c r="AN86" s="208"/>
      <c r="AO86" s="211"/>
      <c r="AP86" s="217"/>
      <c r="AQ86" s="204"/>
      <c r="AR86" s="218"/>
      <c r="AS86" s="204"/>
      <c r="AT86" s="218"/>
      <c r="AU86" s="204"/>
      <c r="AV86" s="208"/>
      <c r="AW86" s="208"/>
      <c r="AX86" s="219"/>
      <c r="AY86" s="212"/>
      <c r="AZ86" s="212"/>
      <c r="BA86" s="212"/>
      <c r="BB86" s="220">
        <f>Plancontratacion2019[[#This Row],[VALOR
INICIAL DEL CONTRATO]]+Plancontratacion2019[[#This Row],[VALOR ADICION AL CONTRATO]]-Plancontratacion2019[[#This Row],[VALOR REDUCCIÓN DEL CONTRATO]]</f>
        <v>0</v>
      </c>
      <c r="BC86" s="211"/>
      <c r="BD86" s="211"/>
      <c r="BE86" s="215">
        <f t="shared" si="10"/>
        <v>0</v>
      </c>
      <c r="BF86" s="211"/>
      <c r="BG86" s="208"/>
      <c r="BH86" s="206" t="str">
        <f>IFERROR(VLOOKUP('Formato Único de Contratación'!$BG86,TABLADEPARTAMENTOS,2,0),"DIGITE DEPARTAMENTO")</f>
        <v>DIGITE DEPARTAMENTO</v>
      </c>
      <c r="BI86" s="210"/>
      <c r="BJ86" s="211"/>
      <c r="BK86" s="212"/>
      <c r="BL86" s="210"/>
      <c r="BM86" s="211"/>
      <c r="BN86" s="212"/>
      <c r="BO86" s="208"/>
      <c r="BP86" s="221"/>
      <c r="BQ86" s="208"/>
      <c r="BR86" s="211"/>
      <c r="BS86" s="211"/>
      <c r="BT86" s="247">
        <f>Plancontratacion2019[[#This Row],[FECHA PRORROGA EJECUCIÓN
  (AAAA-MM-DD)]]-Plancontratacion2019[[#This Row],[FECHA ACTA DE INICIO]]</f>
        <v>0</v>
      </c>
      <c r="BU86" s="211"/>
      <c r="BV86" s="208"/>
      <c r="BW86" s="211"/>
      <c r="BX86" s="208"/>
      <c r="BY86" s="212"/>
      <c r="BZ86" s="211"/>
      <c r="CA86" s="212"/>
      <c r="CB86" s="211"/>
      <c r="CC86" s="212"/>
      <c r="CD86" s="211"/>
      <c r="CE86" s="212"/>
      <c r="CF86" s="211"/>
      <c r="CG86" s="212"/>
      <c r="CH86" s="211"/>
      <c r="CI86" s="212"/>
      <c r="CJ86" s="211"/>
      <c r="CK86" s="212"/>
      <c r="CL86" s="211"/>
      <c r="CM86" s="222"/>
      <c r="CN86" s="218"/>
      <c r="CO86" s="211"/>
      <c r="CP86" s="220">
        <f t="shared" si="1"/>
        <v>0</v>
      </c>
      <c r="CQ86" s="223"/>
      <c r="CR86" s="212"/>
      <c r="CS86" s="212"/>
      <c r="CT86" s="212"/>
      <c r="CU86" s="212"/>
      <c r="CV86" s="212"/>
      <c r="CW86" s="212"/>
      <c r="CX86" s="212"/>
      <c r="CY86" s="212"/>
      <c r="CZ86" s="212"/>
      <c r="DA86" s="212"/>
      <c r="DB86" s="212"/>
      <c r="DC86" s="212"/>
      <c r="DD86" s="212"/>
      <c r="DE86" s="212"/>
      <c r="DF86" s="212"/>
      <c r="DG86" s="212"/>
      <c r="DH86" s="216">
        <f t="shared" si="9"/>
        <v>0</v>
      </c>
      <c r="DI86" s="216">
        <f t="shared" si="7"/>
        <v>0</v>
      </c>
      <c r="DJ86" s="224">
        <f t="shared" si="5"/>
        <v>0</v>
      </c>
      <c r="DK86" s="217"/>
      <c r="DL86" s="218"/>
      <c r="DM86" s="208"/>
      <c r="DN86" s="225"/>
      <c r="DO86" s="225"/>
      <c r="DP86" s="225"/>
      <c r="DQ86" s="225"/>
      <c r="DR86" s="225"/>
      <c r="DS86" s="225"/>
      <c r="DT86" s="225"/>
      <c r="DU86" s="225"/>
      <c r="DV86" s="225"/>
      <c r="DW86" s="225"/>
      <c r="DX86" s="225"/>
      <c r="DY86" s="225"/>
      <c r="DZ86" s="226"/>
      <c r="EA86" s="226"/>
      <c r="EB86" s="226"/>
      <c r="EC86" s="214"/>
      <c r="ED86" s="214"/>
      <c r="EE86" s="211"/>
      <c r="EF8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6" s="215" t="s">
        <v>210</v>
      </c>
    </row>
    <row r="87" spans="1:137" ht="17.649999999999999" customHeight="1" x14ac:dyDescent="0.25">
      <c r="A87" s="79"/>
      <c r="B87" s="204"/>
      <c r="C87" s="205"/>
      <c r="D87" s="206"/>
      <c r="E87" s="207"/>
      <c r="F87" s="208"/>
      <c r="G87" s="209"/>
      <c r="H87" s="210"/>
      <c r="I87" s="211"/>
      <c r="J87" s="212"/>
      <c r="K87" s="209"/>
      <c r="L87" s="210"/>
      <c r="M87" s="211"/>
      <c r="N87" s="212"/>
      <c r="O87" s="213"/>
      <c r="P87" s="210"/>
      <c r="Q87" s="214"/>
      <c r="R87" s="215">
        <f>Plancontratacion2019[[#This Row],[RUBRO
(SE DEBE REPORTARTAR EN SIGEP SERVICIOS PERSONAS NATURALES)]]</f>
        <v>0</v>
      </c>
      <c r="S87" s="216">
        <f>Plancontratacion2019[[#This Row],[VALOR]]</f>
        <v>0</v>
      </c>
      <c r="T87" s="208"/>
      <c r="U87" s="211"/>
      <c r="V87" s="215">
        <f>Plancontratacion2019[[#This Row],[RUBRO ]]</f>
        <v>0</v>
      </c>
      <c r="W87" s="216">
        <f>Plancontratacion2019[[#This Row],[VALOR ]]</f>
        <v>0</v>
      </c>
      <c r="X87" s="216">
        <f>SUM($S87+$W87+Plancontratacion2019[[#This Row],[VALOR TOTAL DEL APOYO]])</f>
        <v>0</v>
      </c>
      <c r="Y87" s="210"/>
      <c r="Z87" s="204"/>
      <c r="AA87" s="204"/>
      <c r="AB87" s="205"/>
      <c r="AC87" s="204"/>
      <c r="AD87" s="204"/>
      <c r="AE87" s="214"/>
      <c r="AF87" s="214"/>
      <c r="AG87" s="214"/>
      <c r="AH87" s="211"/>
      <c r="AI87" s="211"/>
      <c r="AJ87" s="211"/>
      <c r="AK87" s="214"/>
      <c r="AL87" s="208"/>
      <c r="AM87" s="208"/>
      <c r="AN87" s="208"/>
      <c r="AO87" s="211"/>
      <c r="AP87" s="217"/>
      <c r="AQ87" s="204"/>
      <c r="AR87" s="218"/>
      <c r="AS87" s="204"/>
      <c r="AT87" s="218"/>
      <c r="AU87" s="204"/>
      <c r="AV87" s="208"/>
      <c r="AW87" s="208"/>
      <c r="AX87" s="219"/>
      <c r="AY87" s="212"/>
      <c r="AZ87" s="212"/>
      <c r="BA87" s="212"/>
      <c r="BB87" s="220">
        <f>Plancontratacion2019[[#This Row],[VALOR
INICIAL DEL CONTRATO]]+Plancontratacion2019[[#This Row],[VALOR ADICION AL CONTRATO]]-Plancontratacion2019[[#This Row],[VALOR REDUCCIÓN DEL CONTRATO]]</f>
        <v>0</v>
      </c>
      <c r="BC87" s="211"/>
      <c r="BD87" s="211"/>
      <c r="BE87" s="215">
        <f t="shared" si="10"/>
        <v>0</v>
      </c>
      <c r="BF87" s="211"/>
      <c r="BG87" s="208"/>
      <c r="BH87" s="206" t="str">
        <f>IFERROR(VLOOKUP('Formato Único de Contratación'!$BG87,TABLADEPARTAMENTOS,2,0),"DIGITE DEPARTAMENTO")</f>
        <v>DIGITE DEPARTAMENTO</v>
      </c>
      <c r="BI87" s="210"/>
      <c r="BJ87" s="211"/>
      <c r="BK87" s="212"/>
      <c r="BL87" s="210"/>
      <c r="BM87" s="211"/>
      <c r="BN87" s="212"/>
      <c r="BO87" s="208"/>
      <c r="BP87" s="221"/>
      <c r="BQ87" s="208"/>
      <c r="BR87" s="211"/>
      <c r="BS87" s="211"/>
      <c r="BT87" s="247">
        <f>Plancontratacion2019[[#This Row],[FECHA PRORROGA EJECUCIÓN
  (AAAA-MM-DD)]]-Plancontratacion2019[[#This Row],[FECHA ACTA DE INICIO]]</f>
        <v>0</v>
      </c>
      <c r="BU87" s="211"/>
      <c r="BV87" s="208"/>
      <c r="BW87" s="211"/>
      <c r="BX87" s="208"/>
      <c r="BY87" s="212"/>
      <c r="BZ87" s="211"/>
      <c r="CA87" s="212"/>
      <c r="CB87" s="211"/>
      <c r="CC87" s="212"/>
      <c r="CD87" s="211"/>
      <c r="CE87" s="212"/>
      <c r="CF87" s="211"/>
      <c r="CG87" s="212"/>
      <c r="CH87" s="211"/>
      <c r="CI87" s="212"/>
      <c r="CJ87" s="211"/>
      <c r="CK87" s="212"/>
      <c r="CL87" s="211"/>
      <c r="CM87" s="222"/>
      <c r="CN87" s="218"/>
      <c r="CO87" s="211"/>
      <c r="CP87" s="220">
        <f t="shared" si="1"/>
        <v>0</v>
      </c>
      <c r="CQ87" s="223"/>
      <c r="CR87" s="212"/>
      <c r="CS87" s="212"/>
      <c r="CT87" s="212"/>
      <c r="CU87" s="212"/>
      <c r="CV87" s="212"/>
      <c r="CW87" s="212"/>
      <c r="CX87" s="212"/>
      <c r="CY87" s="212"/>
      <c r="CZ87" s="212"/>
      <c r="DA87" s="212"/>
      <c r="DB87" s="212"/>
      <c r="DC87" s="212"/>
      <c r="DD87" s="212"/>
      <c r="DE87" s="212"/>
      <c r="DF87" s="212"/>
      <c r="DG87" s="212"/>
      <c r="DH87" s="216">
        <f t="shared" si="9"/>
        <v>0</v>
      </c>
      <c r="DI87" s="216">
        <f t="shared" si="7"/>
        <v>0</v>
      </c>
      <c r="DJ87" s="224">
        <f t="shared" si="5"/>
        <v>0</v>
      </c>
      <c r="DK87" s="217"/>
      <c r="DL87" s="218"/>
      <c r="DM87" s="208"/>
      <c r="DN87" s="225"/>
      <c r="DO87" s="225"/>
      <c r="DP87" s="225"/>
      <c r="DQ87" s="225"/>
      <c r="DR87" s="225"/>
      <c r="DS87" s="225"/>
      <c r="DT87" s="225"/>
      <c r="DU87" s="225"/>
      <c r="DV87" s="225"/>
      <c r="DW87" s="225"/>
      <c r="DX87" s="225"/>
      <c r="DY87" s="225"/>
      <c r="DZ87" s="226"/>
      <c r="EA87" s="226"/>
      <c r="EB87" s="226"/>
      <c r="EC87" s="214"/>
      <c r="ED87" s="214"/>
      <c r="EE87" s="211"/>
      <c r="EF8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7" s="215" t="str">
        <f t="shared" si="4"/>
        <v>-</v>
      </c>
    </row>
    <row r="88" spans="1:137" ht="17.649999999999999" customHeight="1" x14ac:dyDescent="0.25">
      <c r="A88" s="79"/>
      <c r="B88" s="204"/>
      <c r="C88" s="205"/>
      <c r="D88" s="206"/>
      <c r="E88" s="207"/>
      <c r="F88" s="208"/>
      <c r="G88" s="209"/>
      <c r="H88" s="210"/>
      <c r="I88" s="211"/>
      <c r="J88" s="212"/>
      <c r="K88" s="209"/>
      <c r="L88" s="210"/>
      <c r="M88" s="211"/>
      <c r="N88" s="212"/>
      <c r="O88" s="213"/>
      <c r="P88" s="210"/>
      <c r="Q88" s="214"/>
      <c r="R88" s="215">
        <f>Plancontratacion2019[[#This Row],[RUBRO
(SE DEBE REPORTARTAR EN SIGEP SERVICIOS PERSONAS NATURALES)]]</f>
        <v>0</v>
      </c>
      <c r="S88" s="216">
        <f>Plancontratacion2019[[#This Row],[VALOR]]</f>
        <v>0</v>
      </c>
      <c r="T88" s="208"/>
      <c r="U88" s="211"/>
      <c r="V88" s="215">
        <f>Plancontratacion2019[[#This Row],[RUBRO ]]</f>
        <v>0</v>
      </c>
      <c r="W88" s="216">
        <f>Plancontratacion2019[[#This Row],[VALOR ]]</f>
        <v>0</v>
      </c>
      <c r="X88" s="216">
        <f>SUM($S88+$W88+Plancontratacion2019[[#This Row],[VALOR TOTAL DEL APOYO]])</f>
        <v>0</v>
      </c>
      <c r="Y88" s="210"/>
      <c r="Z88" s="204"/>
      <c r="AA88" s="204"/>
      <c r="AB88" s="205"/>
      <c r="AC88" s="204"/>
      <c r="AD88" s="204"/>
      <c r="AE88" s="214"/>
      <c r="AF88" s="214"/>
      <c r="AG88" s="214"/>
      <c r="AH88" s="211"/>
      <c r="AI88" s="211"/>
      <c r="AJ88" s="211"/>
      <c r="AK88" s="214"/>
      <c r="AL88" s="208"/>
      <c r="AM88" s="208"/>
      <c r="AN88" s="208"/>
      <c r="AO88" s="211"/>
      <c r="AP88" s="217"/>
      <c r="AQ88" s="204"/>
      <c r="AR88" s="218"/>
      <c r="AS88" s="204"/>
      <c r="AT88" s="218"/>
      <c r="AU88" s="204"/>
      <c r="AV88" s="208"/>
      <c r="AW88" s="208"/>
      <c r="AX88" s="219"/>
      <c r="AY88" s="212"/>
      <c r="AZ88" s="212"/>
      <c r="BA88" s="212"/>
      <c r="BB88" s="220">
        <f>Plancontratacion2019[[#This Row],[VALOR
INICIAL DEL CONTRATO]]+Plancontratacion2019[[#This Row],[VALOR ADICION AL CONTRATO]]-Plancontratacion2019[[#This Row],[VALOR REDUCCIÓN DEL CONTRATO]]</f>
        <v>0</v>
      </c>
      <c r="BC88" s="211"/>
      <c r="BD88" s="211"/>
      <c r="BE88" s="215">
        <f t="shared" si="10"/>
        <v>0</v>
      </c>
      <c r="BF88" s="211"/>
      <c r="BG88" s="208"/>
      <c r="BH88" s="206" t="str">
        <f>IFERROR(VLOOKUP('Formato Único de Contratación'!$BG88,TABLADEPARTAMENTOS,2,0),"DIGITE DEPARTAMENTO")</f>
        <v>DIGITE DEPARTAMENTO</v>
      </c>
      <c r="BI88" s="210"/>
      <c r="BJ88" s="211"/>
      <c r="BK88" s="212"/>
      <c r="BL88" s="210"/>
      <c r="BM88" s="211"/>
      <c r="BN88" s="212"/>
      <c r="BO88" s="208"/>
      <c r="BP88" s="221"/>
      <c r="BQ88" s="208"/>
      <c r="BR88" s="211"/>
      <c r="BS88" s="211"/>
      <c r="BT88" s="247">
        <f>Plancontratacion2019[[#This Row],[FECHA PRORROGA EJECUCIÓN
  (AAAA-MM-DD)]]-Plancontratacion2019[[#This Row],[FECHA ACTA DE INICIO]]</f>
        <v>0</v>
      </c>
      <c r="BU88" s="211"/>
      <c r="BV88" s="208"/>
      <c r="BW88" s="211"/>
      <c r="BX88" s="208"/>
      <c r="BY88" s="212"/>
      <c r="BZ88" s="211"/>
      <c r="CA88" s="212"/>
      <c r="CB88" s="211"/>
      <c r="CC88" s="212"/>
      <c r="CD88" s="211"/>
      <c r="CE88" s="212"/>
      <c r="CF88" s="211"/>
      <c r="CG88" s="212"/>
      <c r="CH88" s="211"/>
      <c r="CI88" s="212"/>
      <c r="CJ88" s="211"/>
      <c r="CK88" s="212"/>
      <c r="CL88" s="211"/>
      <c r="CM88" s="222"/>
      <c r="CN88" s="218"/>
      <c r="CO88" s="211"/>
      <c r="CP88" s="220">
        <f t="shared" si="1"/>
        <v>0</v>
      </c>
      <c r="CQ88" s="223"/>
      <c r="CR88" s="212"/>
      <c r="CS88" s="212"/>
      <c r="CT88" s="212"/>
      <c r="CU88" s="212"/>
      <c r="CV88" s="212"/>
      <c r="CW88" s="212"/>
      <c r="CX88" s="212"/>
      <c r="CY88" s="212"/>
      <c r="CZ88" s="212"/>
      <c r="DA88" s="212"/>
      <c r="DB88" s="212"/>
      <c r="DC88" s="212"/>
      <c r="DD88" s="212"/>
      <c r="DE88" s="212"/>
      <c r="DF88" s="212"/>
      <c r="DG88" s="212"/>
      <c r="DH88" s="216">
        <f t="shared" si="9"/>
        <v>0</v>
      </c>
      <c r="DI88" s="216">
        <f t="shared" si="7"/>
        <v>0</v>
      </c>
      <c r="DJ88" s="224">
        <f t="shared" si="5"/>
        <v>0</v>
      </c>
      <c r="DK88" s="217"/>
      <c r="DL88" s="218"/>
      <c r="DM88" s="208"/>
      <c r="DN88" s="225"/>
      <c r="DO88" s="225"/>
      <c r="DP88" s="225"/>
      <c r="DQ88" s="225"/>
      <c r="DR88" s="225"/>
      <c r="DS88" s="225"/>
      <c r="DT88" s="225"/>
      <c r="DU88" s="225"/>
      <c r="DV88" s="225"/>
      <c r="DW88" s="225"/>
      <c r="DX88" s="225"/>
      <c r="DY88" s="225"/>
      <c r="DZ88" s="226"/>
      <c r="EA88" s="226"/>
      <c r="EB88" s="226"/>
      <c r="EC88" s="214"/>
      <c r="ED88" s="214"/>
      <c r="EE88" s="211"/>
      <c r="EF8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8" s="215" t="str">
        <f t="shared" si="4"/>
        <v>-</v>
      </c>
    </row>
    <row r="89" spans="1:137" ht="17.649999999999999" customHeight="1" x14ac:dyDescent="0.25">
      <c r="A89" s="79"/>
      <c r="B89" s="204"/>
      <c r="C89" s="205"/>
      <c r="D89" s="206"/>
      <c r="E89" s="207"/>
      <c r="F89" s="208"/>
      <c r="G89" s="209"/>
      <c r="H89" s="210"/>
      <c r="I89" s="211"/>
      <c r="J89" s="212"/>
      <c r="K89" s="209"/>
      <c r="L89" s="210"/>
      <c r="M89" s="211"/>
      <c r="N89" s="212"/>
      <c r="O89" s="213"/>
      <c r="P89" s="210"/>
      <c r="Q89" s="214"/>
      <c r="R89" s="215">
        <f>Plancontratacion2019[[#This Row],[RUBRO
(SE DEBE REPORTARTAR EN SIGEP SERVICIOS PERSONAS NATURALES)]]</f>
        <v>0</v>
      </c>
      <c r="S89" s="216">
        <f>Plancontratacion2019[[#This Row],[VALOR]]</f>
        <v>0</v>
      </c>
      <c r="T89" s="208"/>
      <c r="U89" s="211"/>
      <c r="V89" s="215">
        <f>Plancontratacion2019[[#This Row],[RUBRO ]]</f>
        <v>0</v>
      </c>
      <c r="W89" s="216">
        <f>Plancontratacion2019[[#This Row],[VALOR ]]</f>
        <v>0</v>
      </c>
      <c r="X89" s="216">
        <f>SUM($S89+$W89+Plancontratacion2019[[#This Row],[VALOR TOTAL DEL APOYO]])</f>
        <v>0</v>
      </c>
      <c r="Y89" s="210"/>
      <c r="Z89" s="204"/>
      <c r="AA89" s="204"/>
      <c r="AB89" s="205"/>
      <c r="AC89" s="204"/>
      <c r="AD89" s="204"/>
      <c r="AE89" s="214"/>
      <c r="AF89" s="214"/>
      <c r="AG89" s="214"/>
      <c r="AH89" s="211"/>
      <c r="AI89" s="211"/>
      <c r="AJ89" s="211"/>
      <c r="AK89" s="214"/>
      <c r="AL89" s="208"/>
      <c r="AM89" s="208"/>
      <c r="AN89" s="208"/>
      <c r="AO89" s="211"/>
      <c r="AP89" s="217"/>
      <c r="AQ89" s="204"/>
      <c r="AR89" s="218"/>
      <c r="AS89" s="204"/>
      <c r="AT89" s="218"/>
      <c r="AU89" s="204"/>
      <c r="AV89" s="208"/>
      <c r="AW89" s="208"/>
      <c r="AX89" s="219"/>
      <c r="AY89" s="212"/>
      <c r="AZ89" s="212"/>
      <c r="BA89" s="212"/>
      <c r="BB89" s="220">
        <f>Plancontratacion2019[[#This Row],[VALOR
INICIAL DEL CONTRATO]]+Plancontratacion2019[[#This Row],[VALOR ADICION AL CONTRATO]]-Plancontratacion2019[[#This Row],[VALOR REDUCCIÓN DEL CONTRATO]]</f>
        <v>0</v>
      </c>
      <c r="BC89" s="211"/>
      <c r="BD89" s="211"/>
      <c r="BE89" s="215">
        <f t="shared" si="10"/>
        <v>0</v>
      </c>
      <c r="BF89" s="211"/>
      <c r="BG89" s="208"/>
      <c r="BH89" s="206" t="str">
        <f>IFERROR(VLOOKUP('Formato Único de Contratación'!$BG89,TABLADEPARTAMENTOS,2,0),"DIGITE DEPARTAMENTO")</f>
        <v>DIGITE DEPARTAMENTO</v>
      </c>
      <c r="BI89" s="210"/>
      <c r="BJ89" s="211"/>
      <c r="BK89" s="212"/>
      <c r="BL89" s="210"/>
      <c r="BM89" s="211"/>
      <c r="BN89" s="212"/>
      <c r="BO89" s="208"/>
      <c r="BP89" s="221"/>
      <c r="BQ89" s="208"/>
      <c r="BR89" s="211"/>
      <c r="BS89" s="211"/>
      <c r="BT89" s="247">
        <f>Plancontratacion2019[[#This Row],[FECHA PRORROGA EJECUCIÓN
  (AAAA-MM-DD)]]-Plancontratacion2019[[#This Row],[FECHA ACTA DE INICIO]]</f>
        <v>0</v>
      </c>
      <c r="BU89" s="211"/>
      <c r="BV89" s="208"/>
      <c r="BW89" s="211"/>
      <c r="BX89" s="208"/>
      <c r="BY89" s="212"/>
      <c r="BZ89" s="211"/>
      <c r="CA89" s="212"/>
      <c r="CB89" s="211"/>
      <c r="CC89" s="212"/>
      <c r="CD89" s="211"/>
      <c r="CE89" s="212"/>
      <c r="CF89" s="211"/>
      <c r="CG89" s="212"/>
      <c r="CH89" s="211"/>
      <c r="CI89" s="212"/>
      <c r="CJ89" s="211"/>
      <c r="CK89" s="212"/>
      <c r="CL89" s="211"/>
      <c r="CM89" s="222"/>
      <c r="CN89" s="218"/>
      <c r="CO89" s="211"/>
      <c r="CP89" s="220">
        <f t="shared" si="1"/>
        <v>0</v>
      </c>
      <c r="CQ89" s="223"/>
      <c r="CR89" s="212"/>
      <c r="CS89" s="212"/>
      <c r="CT89" s="212"/>
      <c r="CU89" s="212"/>
      <c r="CV89" s="212"/>
      <c r="CW89" s="212"/>
      <c r="CX89" s="212"/>
      <c r="CY89" s="212"/>
      <c r="CZ89" s="212"/>
      <c r="DA89" s="212"/>
      <c r="DB89" s="212"/>
      <c r="DC89" s="212"/>
      <c r="DD89" s="212"/>
      <c r="DE89" s="212"/>
      <c r="DF89" s="212"/>
      <c r="DG89" s="212"/>
      <c r="DH89" s="216">
        <f t="shared" si="9"/>
        <v>0</v>
      </c>
      <c r="DI89" s="216">
        <f t="shared" si="7"/>
        <v>0</v>
      </c>
      <c r="DJ89" s="224">
        <f t="shared" si="5"/>
        <v>0</v>
      </c>
      <c r="DK89" s="217"/>
      <c r="DL89" s="218"/>
      <c r="DM89" s="208"/>
      <c r="DN89" s="225"/>
      <c r="DO89" s="225"/>
      <c r="DP89" s="225"/>
      <c r="DQ89" s="225"/>
      <c r="DR89" s="225"/>
      <c r="DS89" s="225"/>
      <c r="DT89" s="225"/>
      <c r="DU89" s="225"/>
      <c r="DV89" s="225"/>
      <c r="DW89" s="225"/>
      <c r="DX89" s="225"/>
      <c r="DY89" s="225"/>
      <c r="DZ89" s="226"/>
      <c r="EA89" s="226"/>
      <c r="EB89" s="226"/>
      <c r="EC89" s="214"/>
      <c r="ED89" s="214"/>
      <c r="EE89" s="211"/>
      <c r="EF8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89" s="215" t="str">
        <f t="shared" si="4"/>
        <v>-</v>
      </c>
    </row>
    <row r="90" spans="1:137" ht="17.649999999999999" customHeight="1" x14ac:dyDescent="0.25">
      <c r="A90" s="79"/>
      <c r="B90" s="204"/>
      <c r="C90" s="205"/>
      <c r="D90" s="206"/>
      <c r="E90" s="207"/>
      <c r="F90" s="208"/>
      <c r="G90" s="209"/>
      <c r="H90" s="210"/>
      <c r="I90" s="211"/>
      <c r="J90" s="212"/>
      <c r="K90" s="209"/>
      <c r="L90" s="210"/>
      <c r="M90" s="211"/>
      <c r="N90" s="212"/>
      <c r="O90" s="213"/>
      <c r="P90" s="210"/>
      <c r="Q90" s="214"/>
      <c r="R90" s="215">
        <f>Plancontratacion2019[[#This Row],[RUBRO
(SE DEBE REPORTARTAR EN SIGEP SERVICIOS PERSONAS NATURALES)]]</f>
        <v>0</v>
      </c>
      <c r="S90" s="216"/>
      <c r="T90" s="208"/>
      <c r="U90" s="211"/>
      <c r="V90" s="215">
        <f>Plancontratacion2019[[#This Row],[RUBRO ]]</f>
        <v>0</v>
      </c>
      <c r="W90" s="216">
        <f>Plancontratacion2019[[#This Row],[VALOR ]]</f>
        <v>0</v>
      </c>
      <c r="X90" s="216">
        <f>SUM($S90+$W90+Plancontratacion2019[[#This Row],[VALOR TOTAL DEL APOYO]])</f>
        <v>0</v>
      </c>
      <c r="Y90" s="210"/>
      <c r="Z90" s="204"/>
      <c r="AA90" s="204"/>
      <c r="AB90" s="205"/>
      <c r="AC90" s="204"/>
      <c r="AD90" s="204"/>
      <c r="AE90" s="214"/>
      <c r="AF90" s="214"/>
      <c r="AG90" s="214"/>
      <c r="AH90" s="211"/>
      <c r="AI90" s="211"/>
      <c r="AJ90" s="211"/>
      <c r="AK90" s="214"/>
      <c r="AL90" s="208"/>
      <c r="AM90" s="208"/>
      <c r="AN90" s="208"/>
      <c r="AO90" s="211"/>
      <c r="AP90" s="217"/>
      <c r="AQ90" s="204"/>
      <c r="AR90" s="218"/>
      <c r="AS90" s="204"/>
      <c r="AT90" s="218"/>
      <c r="AU90" s="204"/>
      <c r="AV90" s="208"/>
      <c r="AW90" s="208"/>
      <c r="AX90" s="219"/>
      <c r="AY90" s="212"/>
      <c r="AZ90" s="212"/>
      <c r="BA90" s="212"/>
      <c r="BB90" s="220">
        <f>Plancontratacion2019[[#This Row],[VALOR
INICIAL DEL CONTRATO]]+Plancontratacion2019[[#This Row],[VALOR ADICION AL CONTRATO]]-Plancontratacion2019[[#This Row],[VALOR REDUCCIÓN DEL CONTRATO]]</f>
        <v>0</v>
      </c>
      <c r="BC90" s="211"/>
      <c r="BD90" s="211"/>
      <c r="BE90" s="215">
        <f t="shared" si="10"/>
        <v>0</v>
      </c>
      <c r="BF90" s="211"/>
      <c r="BG90" s="208"/>
      <c r="BH90" s="206" t="str">
        <f>IFERROR(VLOOKUP('Formato Único de Contratación'!$BG90,TABLADEPARTAMENTOS,2,0),"DIGITE DEPARTAMENTO")</f>
        <v>DIGITE DEPARTAMENTO</v>
      </c>
      <c r="BI90" s="210"/>
      <c r="BJ90" s="211"/>
      <c r="BK90" s="212"/>
      <c r="BL90" s="210"/>
      <c r="BM90" s="211"/>
      <c r="BN90" s="212"/>
      <c r="BO90" s="208"/>
      <c r="BP90" s="221"/>
      <c r="BQ90" s="208"/>
      <c r="BR90" s="211"/>
      <c r="BS90" s="211"/>
      <c r="BT90" s="247">
        <f>Plancontratacion2019[[#This Row],[FECHA PRORROGA EJECUCIÓN
  (AAAA-MM-DD)]]-Plancontratacion2019[[#This Row],[FECHA ACTA DE INICIO]]</f>
        <v>0</v>
      </c>
      <c r="BU90" s="211"/>
      <c r="BV90" s="208"/>
      <c r="BW90" s="211"/>
      <c r="BX90" s="208"/>
      <c r="BY90" s="212"/>
      <c r="BZ90" s="211"/>
      <c r="CA90" s="212"/>
      <c r="CB90" s="211"/>
      <c r="CC90" s="212"/>
      <c r="CD90" s="211"/>
      <c r="CE90" s="212"/>
      <c r="CF90" s="211"/>
      <c r="CG90" s="212"/>
      <c r="CH90" s="211"/>
      <c r="CI90" s="212"/>
      <c r="CJ90" s="211"/>
      <c r="CK90" s="212"/>
      <c r="CL90" s="211"/>
      <c r="CM90" s="222"/>
      <c r="CN90" s="218"/>
      <c r="CO90" s="211"/>
      <c r="CP90" s="220">
        <f t="shared" ref="CP90:CP149" si="11">COUNT(BY90,CA90,CE90,CG90,CI90,CK90,CC90,CN90)</f>
        <v>0</v>
      </c>
      <c r="CQ90" s="223"/>
      <c r="CR90" s="212"/>
      <c r="CS90" s="212"/>
      <c r="CT90" s="212"/>
      <c r="CU90" s="212"/>
      <c r="CV90" s="212"/>
      <c r="CW90" s="212"/>
      <c r="CX90" s="212"/>
      <c r="CY90" s="212"/>
      <c r="CZ90" s="212"/>
      <c r="DA90" s="212"/>
      <c r="DB90" s="212"/>
      <c r="DC90" s="212"/>
      <c r="DD90" s="212"/>
      <c r="DE90" s="212"/>
      <c r="DF90" s="212"/>
      <c r="DG90" s="212"/>
      <c r="DH90" s="216">
        <f t="shared" si="9"/>
        <v>0</v>
      </c>
      <c r="DI90" s="216">
        <f t="shared" ref="DI90:DI127" si="12">BB90-DH90</f>
        <v>0</v>
      </c>
      <c r="DJ90" s="224">
        <f t="shared" si="5"/>
        <v>0</v>
      </c>
      <c r="DK90" s="217"/>
      <c r="DL90" s="218"/>
      <c r="DM90" s="208"/>
      <c r="DN90" s="225"/>
      <c r="DO90" s="225"/>
      <c r="DP90" s="225"/>
      <c r="DQ90" s="225"/>
      <c r="DR90" s="225"/>
      <c r="DS90" s="225"/>
      <c r="DT90" s="225"/>
      <c r="DU90" s="225"/>
      <c r="DV90" s="225"/>
      <c r="DW90" s="225"/>
      <c r="DX90" s="225"/>
      <c r="DY90" s="225"/>
      <c r="DZ90" s="226"/>
      <c r="EA90" s="226"/>
      <c r="EB90" s="226"/>
      <c r="EC90" s="214"/>
      <c r="ED90" s="214"/>
      <c r="EE90" s="211"/>
      <c r="EF9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0" s="215" t="str">
        <f t="shared" ref="EG90:EG152" si="13">IFERROR(VLOOKUP(MID(B90,8,1),NOMENCLATURA,2,FALSE),"-")</f>
        <v>-</v>
      </c>
    </row>
    <row r="91" spans="1:137" ht="17.649999999999999" customHeight="1" x14ac:dyDescent="0.25">
      <c r="A91" s="79"/>
      <c r="B91" s="204"/>
      <c r="C91" s="205"/>
      <c r="D91" s="206"/>
      <c r="E91" s="207"/>
      <c r="F91" s="208"/>
      <c r="G91" s="209"/>
      <c r="H91" s="210"/>
      <c r="I91" s="211"/>
      <c r="J91" s="212"/>
      <c r="K91" s="209"/>
      <c r="L91" s="210"/>
      <c r="M91" s="211"/>
      <c r="N91" s="212"/>
      <c r="O91" s="213"/>
      <c r="P91" s="210"/>
      <c r="Q91" s="214"/>
      <c r="R91" s="215">
        <f>Plancontratacion2019[[#This Row],[RUBRO
(SE DEBE REPORTARTAR EN SIGEP SERVICIOS PERSONAS NATURALES)]]</f>
        <v>0</v>
      </c>
      <c r="S91" s="216">
        <f>Plancontratacion2019[[#This Row],[VALOR]]</f>
        <v>0</v>
      </c>
      <c r="T91" s="208"/>
      <c r="U91" s="211"/>
      <c r="V91" s="215">
        <f>Plancontratacion2019[[#This Row],[RUBRO ]]</f>
        <v>0</v>
      </c>
      <c r="W91" s="216">
        <f>Plancontratacion2019[[#This Row],[VALOR ]]</f>
        <v>0</v>
      </c>
      <c r="X91" s="216">
        <f>SUM($S91+$W91+Plancontratacion2019[[#This Row],[VALOR TOTAL DEL APOYO]])</f>
        <v>0</v>
      </c>
      <c r="Y91" s="210"/>
      <c r="Z91" s="204"/>
      <c r="AA91" s="204"/>
      <c r="AB91" s="205"/>
      <c r="AC91" s="204"/>
      <c r="AD91" s="204"/>
      <c r="AE91" s="214"/>
      <c r="AF91" s="214"/>
      <c r="AG91" s="214"/>
      <c r="AH91" s="211"/>
      <c r="AI91" s="211"/>
      <c r="AJ91" s="211"/>
      <c r="AK91" s="214"/>
      <c r="AL91" s="208"/>
      <c r="AM91" s="208"/>
      <c r="AN91" s="208"/>
      <c r="AO91" s="211"/>
      <c r="AP91" s="217"/>
      <c r="AQ91" s="204"/>
      <c r="AR91" s="218"/>
      <c r="AS91" s="204"/>
      <c r="AT91" s="218"/>
      <c r="AU91" s="204"/>
      <c r="AV91" s="208"/>
      <c r="AW91" s="208"/>
      <c r="AX91" s="219"/>
      <c r="AY91" s="212"/>
      <c r="AZ91" s="212"/>
      <c r="BA91" s="212"/>
      <c r="BB91" s="220">
        <f>Plancontratacion2019[[#This Row],[VALOR
INICIAL DEL CONTRATO]]+Plancontratacion2019[[#This Row],[VALOR ADICION AL CONTRATO]]-Plancontratacion2019[[#This Row],[VALOR REDUCCIÓN DEL CONTRATO]]</f>
        <v>0</v>
      </c>
      <c r="BC91" s="211"/>
      <c r="BD91" s="211"/>
      <c r="BE91" s="215">
        <f t="shared" si="10"/>
        <v>0</v>
      </c>
      <c r="BF91" s="211"/>
      <c r="BG91" s="208"/>
      <c r="BH91" s="206" t="str">
        <f>IFERROR(VLOOKUP('Formato Único de Contratación'!$BG91,TABLADEPARTAMENTOS,2,0),"DIGITE DEPARTAMENTO")</f>
        <v>DIGITE DEPARTAMENTO</v>
      </c>
      <c r="BI91" s="210"/>
      <c r="BJ91" s="211"/>
      <c r="BK91" s="212"/>
      <c r="BL91" s="210"/>
      <c r="BM91" s="211"/>
      <c r="BN91" s="212"/>
      <c r="BO91" s="208"/>
      <c r="BP91" s="221"/>
      <c r="BQ91" s="208"/>
      <c r="BR91" s="211"/>
      <c r="BS91" s="211"/>
      <c r="BT91" s="247">
        <f>Plancontratacion2019[[#This Row],[FECHA PRORROGA EJECUCIÓN
  (AAAA-MM-DD)]]-Plancontratacion2019[[#This Row],[FECHA ACTA DE INICIO]]</f>
        <v>0</v>
      </c>
      <c r="BU91" s="211"/>
      <c r="BV91" s="208"/>
      <c r="BW91" s="211"/>
      <c r="BX91" s="208"/>
      <c r="BY91" s="212"/>
      <c r="BZ91" s="211"/>
      <c r="CA91" s="212"/>
      <c r="CB91" s="211"/>
      <c r="CC91" s="212"/>
      <c r="CD91" s="211"/>
      <c r="CE91" s="212"/>
      <c r="CF91" s="211"/>
      <c r="CG91" s="212"/>
      <c r="CH91" s="211"/>
      <c r="CI91" s="212"/>
      <c r="CJ91" s="211"/>
      <c r="CK91" s="212"/>
      <c r="CL91" s="211"/>
      <c r="CM91" s="222"/>
      <c r="CN91" s="218"/>
      <c r="CO91" s="211"/>
      <c r="CP91" s="220">
        <f t="shared" si="11"/>
        <v>0</v>
      </c>
      <c r="CQ91" s="223"/>
      <c r="CR91" s="212"/>
      <c r="CS91" s="212"/>
      <c r="CT91" s="212"/>
      <c r="CU91" s="212"/>
      <c r="CV91" s="212"/>
      <c r="CW91" s="212"/>
      <c r="CX91" s="212"/>
      <c r="CY91" s="212"/>
      <c r="CZ91" s="212"/>
      <c r="DA91" s="212"/>
      <c r="DB91" s="212"/>
      <c r="DC91" s="212"/>
      <c r="DD91" s="212"/>
      <c r="DE91" s="212"/>
      <c r="DF91" s="212"/>
      <c r="DG91" s="212"/>
      <c r="DH91" s="216">
        <f t="shared" si="9"/>
        <v>0</v>
      </c>
      <c r="DI91" s="216">
        <f t="shared" si="12"/>
        <v>0</v>
      </c>
      <c r="DJ91" s="224">
        <f t="shared" ref="DJ91:DJ150" si="14">IFERROR(DH91/BB91,0)</f>
        <v>0</v>
      </c>
      <c r="DK91" s="217"/>
      <c r="DL91" s="218"/>
      <c r="DM91" s="208"/>
      <c r="DN91" s="225"/>
      <c r="DO91" s="225"/>
      <c r="DP91" s="225"/>
      <c r="DQ91" s="225"/>
      <c r="DR91" s="225"/>
      <c r="DS91" s="225"/>
      <c r="DT91" s="225"/>
      <c r="DU91" s="225"/>
      <c r="DV91" s="225"/>
      <c r="DW91" s="225"/>
      <c r="DX91" s="225"/>
      <c r="DY91" s="225"/>
      <c r="DZ91" s="226"/>
      <c r="EA91" s="226"/>
      <c r="EB91" s="226"/>
      <c r="EC91" s="214"/>
      <c r="ED91" s="214"/>
      <c r="EE91" s="211"/>
      <c r="EF9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1" s="215" t="str">
        <f t="shared" si="13"/>
        <v>-</v>
      </c>
    </row>
    <row r="92" spans="1:137" ht="17.649999999999999" customHeight="1" x14ac:dyDescent="0.25">
      <c r="A92" s="79"/>
      <c r="B92" s="204"/>
      <c r="C92" s="205"/>
      <c r="D92" s="206"/>
      <c r="E92" s="207"/>
      <c r="F92" s="208"/>
      <c r="G92" s="209"/>
      <c r="H92" s="210"/>
      <c r="I92" s="211"/>
      <c r="J92" s="212"/>
      <c r="K92" s="209"/>
      <c r="L92" s="210"/>
      <c r="M92" s="211"/>
      <c r="N92" s="212"/>
      <c r="O92" s="213"/>
      <c r="P92" s="210"/>
      <c r="Q92" s="214"/>
      <c r="R92" s="215">
        <f>Plancontratacion2019[[#This Row],[RUBRO
(SE DEBE REPORTARTAR EN SIGEP SERVICIOS PERSONAS NATURALES)]]</f>
        <v>0</v>
      </c>
      <c r="S92" s="216">
        <f>Plancontratacion2019[[#This Row],[VALOR]]</f>
        <v>0</v>
      </c>
      <c r="T92" s="208"/>
      <c r="U92" s="211"/>
      <c r="V92" s="215">
        <f>Plancontratacion2019[[#This Row],[RUBRO ]]</f>
        <v>0</v>
      </c>
      <c r="W92" s="216">
        <f>Plancontratacion2019[[#This Row],[VALOR ]]</f>
        <v>0</v>
      </c>
      <c r="X92" s="216">
        <f>SUM($S92+$W92+Plancontratacion2019[[#This Row],[VALOR TOTAL DEL APOYO]])</f>
        <v>0</v>
      </c>
      <c r="Y92" s="210"/>
      <c r="Z92" s="204"/>
      <c r="AA92" s="204"/>
      <c r="AB92" s="205"/>
      <c r="AC92" s="204"/>
      <c r="AD92" s="204"/>
      <c r="AE92" s="214"/>
      <c r="AF92" s="214"/>
      <c r="AG92" s="214"/>
      <c r="AH92" s="211"/>
      <c r="AI92" s="211"/>
      <c r="AJ92" s="211"/>
      <c r="AK92" s="214"/>
      <c r="AL92" s="208"/>
      <c r="AM92" s="208"/>
      <c r="AN92" s="208"/>
      <c r="AO92" s="211"/>
      <c r="AP92" s="217"/>
      <c r="AQ92" s="204"/>
      <c r="AR92" s="218"/>
      <c r="AS92" s="204"/>
      <c r="AT92" s="218"/>
      <c r="AU92" s="204"/>
      <c r="AV92" s="208"/>
      <c r="AW92" s="208"/>
      <c r="AX92" s="219"/>
      <c r="AY92" s="212"/>
      <c r="AZ92" s="212"/>
      <c r="BA92" s="212"/>
      <c r="BB92" s="220">
        <f>Plancontratacion2019[[#This Row],[VALOR
INICIAL DEL CONTRATO]]+Plancontratacion2019[[#This Row],[VALOR ADICION AL CONTRATO]]-Plancontratacion2019[[#This Row],[VALOR REDUCCIÓN DEL CONTRATO]]</f>
        <v>0</v>
      </c>
      <c r="BC92" s="211"/>
      <c r="BD92" s="211"/>
      <c r="BE92" s="215">
        <f t="shared" si="10"/>
        <v>0</v>
      </c>
      <c r="BF92" s="211"/>
      <c r="BG92" s="208"/>
      <c r="BH92" s="206" t="str">
        <f>IFERROR(VLOOKUP('Formato Único de Contratación'!$BG92,TABLADEPARTAMENTOS,2,0),"DIGITE DEPARTAMENTO")</f>
        <v>DIGITE DEPARTAMENTO</v>
      </c>
      <c r="BI92" s="210"/>
      <c r="BJ92" s="211"/>
      <c r="BK92" s="212"/>
      <c r="BL92" s="210"/>
      <c r="BM92" s="211"/>
      <c r="BN92" s="212"/>
      <c r="BO92" s="208"/>
      <c r="BP92" s="221"/>
      <c r="BQ92" s="208"/>
      <c r="BR92" s="211"/>
      <c r="BS92" s="211"/>
      <c r="BT92" s="247">
        <f>Plancontratacion2019[[#This Row],[FECHA PRORROGA EJECUCIÓN
  (AAAA-MM-DD)]]-Plancontratacion2019[[#This Row],[FECHA ACTA DE INICIO]]</f>
        <v>0</v>
      </c>
      <c r="BU92" s="211"/>
      <c r="BV92" s="208"/>
      <c r="BW92" s="211"/>
      <c r="BX92" s="208"/>
      <c r="BY92" s="212"/>
      <c r="BZ92" s="211"/>
      <c r="CA92" s="212"/>
      <c r="CB92" s="211"/>
      <c r="CC92" s="212"/>
      <c r="CD92" s="211"/>
      <c r="CE92" s="212"/>
      <c r="CF92" s="211"/>
      <c r="CG92" s="212"/>
      <c r="CH92" s="211"/>
      <c r="CI92" s="212"/>
      <c r="CJ92" s="211"/>
      <c r="CK92" s="212"/>
      <c r="CL92" s="211"/>
      <c r="CM92" s="222"/>
      <c r="CN92" s="218"/>
      <c r="CO92" s="211"/>
      <c r="CP92" s="220">
        <f t="shared" si="11"/>
        <v>0</v>
      </c>
      <c r="CQ92" s="223"/>
      <c r="CR92" s="212"/>
      <c r="CS92" s="212"/>
      <c r="CT92" s="212"/>
      <c r="CU92" s="212"/>
      <c r="CV92" s="212"/>
      <c r="CW92" s="212"/>
      <c r="CX92" s="212"/>
      <c r="CY92" s="212"/>
      <c r="CZ92" s="212"/>
      <c r="DA92" s="212"/>
      <c r="DB92" s="212"/>
      <c r="DC92" s="212"/>
      <c r="DD92" s="212"/>
      <c r="DE92" s="212"/>
      <c r="DF92" s="212"/>
      <c r="DG92" s="212"/>
      <c r="DH92" s="216">
        <f t="shared" si="9"/>
        <v>0</v>
      </c>
      <c r="DI92" s="216">
        <f t="shared" si="12"/>
        <v>0</v>
      </c>
      <c r="DJ92" s="224">
        <f t="shared" si="14"/>
        <v>0</v>
      </c>
      <c r="DK92" s="217"/>
      <c r="DL92" s="218"/>
      <c r="DM92" s="208"/>
      <c r="DN92" s="225"/>
      <c r="DO92" s="225"/>
      <c r="DP92" s="225"/>
      <c r="DQ92" s="225"/>
      <c r="DR92" s="225"/>
      <c r="DS92" s="225"/>
      <c r="DT92" s="225"/>
      <c r="DU92" s="225"/>
      <c r="DV92" s="225"/>
      <c r="DW92" s="225"/>
      <c r="DX92" s="225"/>
      <c r="DY92" s="225"/>
      <c r="DZ92" s="226"/>
      <c r="EA92" s="226"/>
      <c r="EB92" s="226"/>
      <c r="EC92" s="214"/>
      <c r="ED92" s="214"/>
      <c r="EE92" s="211"/>
      <c r="EF9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2" s="215" t="str">
        <f t="shared" si="13"/>
        <v>-</v>
      </c>
    </row>
    <row r="93" spans="1:137" ht="17.649999999999999" customHeight="1" x14ac:dyDescent="0.25">
      <c r="A93" s="79"/>
      <c r="B93" s="204"/>
      <c r="C93" s="205"/>
      <c r="D93" s="206"/>
      <c r="E93" s="207"/>
      <c r="F93" s="208"/>
      <c r="G93" s="209"/>
      <c r="H93" s="210"/>
      <c r="I93" s="211"/>
      <c r="J93" s="212"/>
      <c r="K93" s="209"/>
      <c r="L93" s="210"/>
      <c r="M93" s="211"/>
      <c r="N93" s="212"/>
      <c r="O93" s="213"/>
      <c r="P93" s="210"/>
      <c r="Q93" s="214"/>
      <c r="R93" s="215">
        <f>Plancontratacion2019[[#This Row],[RUBRO
(SE DEBE REPORTARTAR EN SIGEP SERVICIOS PERSONAS NATURALES)]]</f>
        <v>0</v>
      </c>
      <c r="S93" s="216">
        <f>Plancontratacion2019[[#This Row],[VALOR]]</f>
        <v>0</v>
      </c>
      <c r="T93" s="208"/>
      <c r="U93" s="211"/>
      <c r="V93" s="215">
        <f>Plancontratacion2019[[#This Row],[RUBRO ]]</f>
        <v>0</v>
      </c>
      <c r="W93" s="216">
        <f>Plancontratacion2019[[#This Row],[VALOR ]]</f>
        <v>0</v>
      </c>
      <c r="X93" s="216">
        <f>SUM($S93+$W93+Plancontratacion2019[[#This Row],[VALOR TOTAL DEL APOYO]])</f>
        <v>0</v>
      </c>
      <c r="Y93" s="210"/>
      <c r="Z93" s="204"/>
      <c r="AA93" s="204"/>
      <c r="AB93" s="205"/>
      <c r="AC93" s="204"/>
      <c r="AD93" s="204"/>
      <c r="AE93" s="214"/>
      <c r="AF93" s="214"/>
      <c r="AG93" s="214"/>
      <c r="AH93" s="211"/>
      <c r="AI93" s="211"/>
      <c r="AJ93" s="211"/>
      <c r="AK93" s="214"/>
      <c r="AL93" s="208"/>
      <c r="AM93" s="208"/>
      <c r="AN93" s="208"/>
      <c r="AO93" s="211"/>
      <c r="AP93" s="217"/>
      <c r="AQ93" s="204"/>
      <c r="AR93" s="218"/>
      <c r="AS93" s="204"/>
      <c r="AT93" s="218"/>
      <c r="AU93" s="204"/>
      <c r="AV93" s="208"/>
      <c r="AW93" s="208"/>
      <c r="AX93" s="219"/>
      <c r="AY93" s="212"/>
      <c r="AZ93" s="212"/>
      <c r="BA93" s="212"/>
      <c r="BB93" s="220">
        <f>Plancontratacion2019[[#This Row],[VALOR
INICIAL DEL CONTRATO]]+Plancontratacion2019[[#This Row],[VALOR ADICION AL CONTRATO]]-Plancontratacion2019[[#This Row],[VALOR REDUCCIÓN DEL CONTRATO]]</f>
        <v>0</v>
      </c>
      <c r="BC93" s="211"/>
      <c r="BD93" s="211"/>
      <c r="BE93" s="215">
        <f t="shared" si="10"/>
        <v>0</v>
      </c>
      <c r="BF93" s="211"/>
      <c r="BG93" s="208"/>
      <c r="BH93" s="206" t="str">
        <f>IFERROR(VLOOKUP('Formato Único de Contratación'!$BG93,TABLADEPARTAMENTOS,2,0),"DIGITE DEPARTAMENTO")</f>
        <v>DIGITE DEPARTAMENTO</v>
      </c>
      <c r="BI93" s="210"/>
      <c r="BJ93" s="211"/>
      <c r="BK93" s="212"/>
      <c r="BL93" s="210"/>
      <c r="BM93" s="211"/>
      <c r="BN93" s="212"/>
      <c r="BO93" s="208"/>
      <c r="BP93" s="221"/>
      <c r="BQ93" s="208"/>
      <c r="BR93" s="211"/>
      <c r="BS93" s="211"/>
      <c r="BT93" s="247">
        <f>Plancontratacion2019[[#This Row],[FECHA PRORROGA EJECUCIÓN
  (AAAA-MM-DD)]]-Plancontratacion2019[[#This Row],[FECHA ACTA DE INICIO]]</f>
        <v>0</v>
      </c>
      <c r="BU93" s="211"/>
      <c r="BV93" s="208"/>
      <c r="BW93" s="211"/>
      <c r="BX93" s="208"/>
      <c r="BY93" s="212"/>
      <c r="BZ93" s="211"/>
      <c r="CA93" s="212"/>
      <c r="CB93" s="211"/>
      <c r="CC93" s="212"/>
      <c r="CD93" s="211"/>
      <c r="CE93" s="212"/>
      <c r="CF93" s="211"/>
      <c r="CG93" s="212"/>
      <c r="CH93" s="211"/>
      <c r="CI93" s="212"/>
      <c r="CJ93" s="211"/>
      <c r="CK93" s="212"/>
      <c r="CL93" s="211"/>
      <c r="CM93" s="222"/>
      <c r="CN93" s="218"/>
      <c r="CO93" s="211"/>
      <c r="CP93" s="220">
        <f t="shared" si="11"/>
        <v>0</v>
      </c>
      <c r="CQ93" s="223"/>
      <c r="CR93" s="212"/>
      <c r="CS93" s="212"/>
      <c r="CT93" s="212"/>
      <c r="CU93" s="212"/>
      <c r="CV93" s="212"/>
      <c r="CW93" s="212"/>
      <c r="CX93" s="212"/>
      <c r="CY93" s="212"/>
      <c r="CZ93" s="212"/>
      <c r="DA93" s="212"/>
      <c r="DB93" s="212"/>
      <c r="DC93" s="212"/>
      <c r="DD93" s="212"/>
      <c r="DE93" s="212"/>
      <c r="DF93" s="212"/>
      <c r="DG93" s="212"/>
      <c r="DH93" s="216">
        <f t="shared" si="9"/>
        <v>0</v>
      </c>
      <c r="DI93" s="216">
        <f t="shared" si="12"/>
        <v>0</v>
      </c>
      <c r="DJ93" s="224">
        <f t="shared" si="14"/>
        <v>0</v>
      </c>
      <c r="DK93" s="217"/>
      <c r="DL93" s="218"/>
      <c r="DM93" s="208"/>
      <c r="DN93" s="225"/>
      <c r="DO93" s="225"/>
      <c r="DP93" s="225"/>
      <c r="DQ93" s="225"/>
      <c r="DR93" s="225"/>
      <c r="DS93" s="225"/>
      <c r="DT93" s="225"/>
      <c r="DU93" s="225"/>
      <c r="DV93" s="225"/>
      <c r="DW93" s="225"/>
      <c r="DX93" s="225"/>
      <c r="DY93" s="225"/>
      <c r="DZ93" s="226"/>
      <c r="EA93" s="226"/>
      <c r="EB93" s="226"/>
      <c r="EC93" s="214"/>
      <c r="ED93" s="214"/>
      <c r="EE93" s="211"/>
      <c r="EF9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3" s="215" t="str">
        <f t="shared" si="13"/>
        <v>-</v>
      </c>
    </row>
    <row r="94" spans="1:137" ht="17.649999999999999" customHeight="1" x14ac:dyDescent="0.25">
      <c r="A94" s="79"/>
      <c r="B94" s="204"/>
      <c r="C94" s="205"/>
      <c r="D94" s="206"/>
      <c r="E94" s="207"/>
      <c r="F94" s="208"/>
      <c r="G94" s="209"/>
      <c r="H94" s="210"/>
      <c r="I94" s="211"/>
      <c r="J94" s="212"/>
      <c r="K94" s="209"/>
      <c r="L94" s="210"/>
      <c r="M94" s="211"/>
      <c r="N94" s="212"/>
      <c r="O94" s="213"/>
      <c r="P94" s="210"/>
      <c r="Q94" s="214"/>
      <c r="R94" s="215">
        <f>Plancontratacion2019[[#This Row],[RUBRO
(SE DEBE REPORTARTAR EN SIGEP SERVICIOS PERSONAS NATURALES)]]</f>
        <v>0</v>
      </c>
      <c r="S94" s="216">
        <f>Plancontratacion2019[[#This Row],[VALOR]]</f>
        <v>0</v>
      </c>
      <c r="T94" s="208"/>
      <c r="U94" s="211"/>
      <c r="V94" s="215">
        <f>Plancontratacion2019[[#This Row],[RUBRO ]]</f>
        <v>0</v>
      </c>
      <c r="W94" s="216">
        <f>Plancontratacion2019[[#This Row],[VALOR ]]</f>
        <v>0</v>
      </c>
      <c r="X94" s="216">
        <f>SUM($S94+$W94+Plancontratacion2019[[#This Row],[VALOR TOTAL DEL APOYO]])</f>
        <v>0</v>
      </c>
      <c r="Y94" s="210"/>
      <c r="Z94" s="204"/>
      <c r="AA94" s="204"/>
      <c r="AB94" s="205"/>
      <c r="AC94" s="204"/>
      <c r="AD94" s="204"/>
      <c r="AE94" s="214"/>
      <c r="AF94" s="214"/>
      <c r="AG94" s="214"/>
      <c r="AH94" s="211"/>
      <c r="AI94" s="211"/>
      <c r="AJ94" s="211"/>
      <c r="AK94" s="214"/>
      <c r="AL94" s="208"/>
      <c r="AM94" s="208"/>
      <c r="AN94" s="208"/>
      <c r="AO94" s="211"/>
      <c r="AP94" s="217"/>
      <c r="AQ94" s="204"/>
      <c r="AR94" s="218"/>
      <c r="AS94" s="204"/>
      <c r="AT94" s="218"/>
      <c r="AU94" s="204"/>
      <c r="AV94" s="208"/>
      <c r="AW94" s="208"/>
      <c r="AX94" s="219"/>
      <c r="AY94" s="212"/>
      <c r="AZ94" s="212"/>
      <c r="BA94" s="212"/>
      <c r="BB94" s="220">
        <f>Plancontratacion2019[[#This Row],[VALOR
INICIAL DEL CONTRATO]]+Plancontratacion2019[[#This Row],[VALOR ADICION AL CONTRATO]]-Plancontratacion2019[[#This Row],[VALOR REDUCCIÓN DEL CONTRATO]]</f>
        <v>0</v>
      </c>
      <c r="BC94" s="211"/>
      <c r="BD94" s="211"/>
      <c r="BE94" s="215">
        <f t="shared" si="10"/>
        <v>0</v>
      </c>
      <c r="BF94" s="211"/>
      <c r="BG94" s="208"/>
      <c r="BH94" s="206" t="str">
        <f>IFERROR(VLOOKUP('Formato Único de Contratación'!$BG94,TABLADEPARTAMENTOS,2,0),"DIGITE DEPARTAMENTO")</f>
        <v>DIGITE DEPARTAMENTO</v>
      </c>
      <c r="BI94" s="210"/>
      <c r="BJ94" s="211"/>
      <c r="BK94" s="212"/>
      <c r="BL94" s="210"/>
      <c r="BM94" s="211"/>
      <c r="BN94" s="212"/>
      <c r="BO94" s="208"/>
      <c r="BP94" s="221"/>
      <c r="BQ94" s="208"/>
      <c r="BR94" s="211"/>
      <c r="BS94" s="211"/>
      <c r="BT94" s="247">
        <f>Plancontratacion2019[[#This Row],[FECHA PRORROGA EJECUCIÓN
  (AAAA-MM-DD)]]-Plancontratacion2019[[#This Row],[FECHA ACTA DE INICIO]]</f>
        <v>0</v>
      </c>
      <c r="BU94" s="211"/>
      <c r="BV94" s="208"/>
      <c r="BW94" s="211"/>
      <c r="BX94" s="208"/>
      <c r="BY94" s="212"/>
      <c r="BZ94" s="211"/>
      <c r="CA94" s="212"/>
      <c r="CB94" s="211"/>
      <c r="CC94" s="212"/>
      <c r="CD94" s="211"/>
      <c r="CE94" s="212"/>
      <c r="CF94" s="211"/>
      <c r="CG94" s="212"/>
      <c r="CH94" s="211"/>
      <c r="CI94" s="212"/>
      <c r="CJ94" s="211"/>
      <c r="CK94" s="212"/>
      <c r="CL94" s="211"/>
      <c r="CM94" s="222"/>
      <c r="CN94" s="218"/>
      <c r="CO94" s="211"/>
      <c r="CP94" s="220">
        <f t="shared" si="11"/>
        <v>0</v>
      </c>
      <c r="CQ94" s="223"/>
      <c r="CR94" s="212"/>
      <c r="CS94" s="212"/>
      <c r="CT94" s="212"/>
      <c r="CU94" s="212"/>
      <c r="CV94" s="212"/>
      <c r="CW94" s="212"/>
      <c r="CX94" s="212"/>
      <c r="CY94" s="212"/>
      <c r="CZ94" s="212"/>
      <c r="DA94" s="212"/>
      <c r="DB94" s="212"/>
      <c r="DC94" s="212"/>
      <c r="DD94" s="212"/>
      <c r="DE94" s="212"/>
      <c r="DF94" s="212"/>
      <c r="DG94" s="212"/>
      <c r="DH94" s="216">
        <f t="shared" si="9"/>
        <v>0</v>
      </c>
      <c r="DI94" s="216">
        <f t="shared" si="12"/>
        <v>0</v>
      </c>
      <c r="DJ94" s="224">
        <f t="shared" si="14"/>
        <v>0</v>
      </c>
      <c r="DK94" s="217"/>
      <c r="DL94" s="218"/>
      <c r="DM94" s="208"/>
      <c r="DN94" s="225"/>
      <c r="DO94" s="225"/>
      <c r="DP94" s="225"/>
      <c r="DQ94" s="225"/>
      <c r="DR94" s="225"/>
      <c r="DS94" s="225"/>
      <c r="DT94" s="225"/>
      <c r="DU94" s="225"/>
      <c r="DV94" s="225"/>
      <c r="DW94" s="225"/>
      <c r="DX94" s="225"/>
      <c r="DY94" s="225"/>
      <c r="DZ94" s="226"/>
      <c r="EA94" s="226"/>
      <c r="EB94" s="226"/>
      <c r="EC94" s="214"/>
      <c r="ED94" s="214"/>
      <c r="EE94" s="211"/>
      <c r="EF9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4" s="215" t="str">
        <f t="shared" si="13"/>
        <v>-</v>
      </c>
    </row>
    <row r="95" spans="1:137" ht="17.649999999999999" customHeight="1" x14ac:dyDescent="0.25">
      <c r="A95" s="79"/>
      <c r="B95" s="204"/>
      <c r="C95" s="205"/>
      <c r="D95" s="206"/>
      <c r="E95" s="207"/>
      <c r="F95" s="208"/>
      <c r="G95" s="209"/>
      <c r="H95" s="210"/>
      <c r="I95" s="211"/>
      <c r="J95" s="212"/>
      <c r="K95" s="209"/>
      <c r="L95" s="210"/>
      <c r="M95" s="211"/>
      <c r="N95" s="212"/>
      <c r="O95" s="213"/>
      <c r="P95" s="210"/>
      <c r="Q95" s="214"/>
      <c r="R95" s="215">
        <f>Plancontratacion2019[[#This Row],[RUBRO
(SE DEBE REPORTARTAR EN SIGEP SERVICIOS PERSONAS NATURALES)]]</f>
        <v>0</v>
      </c>
      <c r="S95" s="216">
        <f>Plancontratacion2019[[#This Row],[VALOR]]</f>
        <v>0</v>
      </c>
      <c r="T95" s="208"/>
      <c r="U95" s="211"/>
      <c r="V95" s="215">
        <f>Plancontratacion2019[[#This Row],[RUBRO ]]</f>
        <v>0</v>
      </c>
      <c r="W95" s="216">
        <f>Plancontratacion2019[[#This Row],[VALOR ]]</f>
        <v>0</v>
      </c>
      <c r="X95" s="216">
        <f>SUM($S95+$W95+Plancontratacion2019[[#This Row],[VALOR TOTAL DEL APOYO]])</f>
        <v>0</v>
      </c>
      <c r="Y95" s="210"/>
      <c r="Z95" s="204"/>
      <c r="AA95" s="204"/>
      <c r="AB95" s="205"/>
      <c r="AC95" s="204"/>
      <c r="AD95" s="204"/>
      <c r="AE95" s="214"/>
      <c r="AF95" s="214"/>
      <c r="AG95" s="214"/>
      <c r="AH95" s="211"/>
      <c r="AI95" s="211"/>
      <c r="AJ95" s="211"/>
      <c r="AK95" s="214"/>
      <c r="AL95" s="208"/>
      <c r="AM95" s="208"/>
      <c r="AN95" s="208"/>
      <c r="AO95" s="211"/>
      <c r="AP95" s="217"/>
      <c r="AQ95" s="204"/>
      <c r="AR95" s="218"/>
      <c r="AS95" s="204"/>
      <c r="AT95" s="218"/>
      <c r="AU95" s="204"/>
      <c r="AV95" s="208"/>
      <c r="AW95" s="208"/>
      <c r="AX95" s="219"/>
      <c r="AY95" s="212"/>
      <c r="AZ95" s="212"/>
      <c r="BA95" s="212"/>
      <c r="BB95" s="220">
        <f>Plancontratacion2019[[#This Row],[VALOR
INICIAL DEL CONTRATO]]+Plancontratacion2019[[#This Row],[VALOR ADICION AL CONTRATO]]-Plancontratacion2019[[#This Row],[VALOR REDUCCIÓN DEL CONTRATO]]</f>
        <v>0</v>
      </c>
      <c r="BC95" s="211"/>
      <c r="BD95" s="211"/>
      <c r="BE95" s="215">
        <f t="shared" si="10"/>
        <v>0</v>
      </c>
      <c r="BF95" s="211"/>
      <c r="BG95" s="208"/>
      <c r="BH95" s="206" t="str">
        <f>IFERROR(VLOOKUP('Formato Único de Contratación'!$BG95,TABLADEPARTAMENTOS,2,0),"DIGITE DEPARTAMENTO")</f>
        <v>DIGITE DEPARTAMENTO</v>
      </c>
      <c r="BI95" s="210"/>
      <c r="BJ95" s="211"/>
      <c r="BK95" s="212"/>
      <c r="BL95" s="210"/>
      <c r="BM95" s="211"/>
      <c r="BN95" s="212"/>
      <c r="BO95" s="208"/>
      <c r="BP95" s="221"/>
      <c r="BQ95" s="208"/>
      <c r="BR95" s="211"/>
      <c r="BS95" s="211"/>
      <c r="BT95" s="247">
        <f>Plancontratacion2019[[#This Row],[FECHA PRORROGA EJECUCIÓN
  (AAAA-MM-DD)]]-Plancontratacion2019[[#This Row],[FECHA ACTA DE INICIO]]</f>
        <v>0</v>
      </c>
      <c r="BU95" s="211"/>
      <c r="BV95" s="208"/>
      <c r="BW95" s="211"/>
      <c r="BX95" s="208"/>
      <c r="BY95" s="212"/>
      <c r="BZ95" s="211"/>
      <c r="CA95" s="212"/>
      <c r="CB95" s="211"/>
      <c r="CC95" s="212"/>
      <c r="CD95" s="211"/>
      <c r="CE95" s="212"/>
      <c r="CF95" s="211"/>
      <c r="CG95" s="212"/>
      <c r="CH95" s="211"/>
      <c r="CI95" s="212"/>
      <c r="CJ95" s="211"/>
      <c r="CK95" s="212"/>
      <c r="CL95" s="211"/>
      <c r="CM95" s="222"/>
      <c r="CN95" s="218"/>
      <c r="CO95" s="211"/>
      <c r="CP95" s="220">
        <f t="shared" si="11"/>
        <v>0</v>
      </c>
      <c r="CQ95" s="223"/>
      <c r="CR95" s="212"/>
      <c r="CS95" s="212"/>
      <c r="CT95" s="212"/>
      <c r="CU95" s="212"/>
      <c r="CV95" s="212"/>
      <c r="CW95" s="212"/>
      <c r="CX95" s="212"/>
      <c r="CY95" s="212"/>
      <c r="CZ95" s="212"/>
      <c r="DA95" s="212"/>
      <c r="DB95" s="212"/>
      <c r="DC95" s="212"/>
      <c r="DD95" s="212"/>
      <c r="DE95" s="212"/>
      <c r="DF95" s="212"/>
      <c r="DG95" s="212"/>
      <c r="DH95" s="216">
        <f t="shared" si="9"/>
        <v>0</v>
      </c>
      <c r="DI95" s="216">
        <f t="shared" si="12"/>
        <v>0</v>
      </c>
      <c r="DJ95" s="224">
        <f t="shared" si="14"/>
        <v>0</v>
      </c>
      <c r="DK95" s="217"/>
      <c r="DL95" s="218"/>
      <c r="DM95" s="208"/>
      <c r="DN95" s="225"/>
      <c r="DO95" s="225"/>
      <c r="DP95" s="225"/>
      <c r="DQ95" s="225"/>
      <c r="DR95" s="225"/>
      <c r="DS95" s="225"/>
      <c r="DT95" s="225"/>
      <c r="DU95" s="225"/>
      <c r="DV95" s="225"/>
      <c r="DW95" s="225"/>
      <c r="DX95" s="225"/>
      <c r="DY95" s="225"/>
      <c r="DZ95" s="226"/>
      <c r="EA95" s="226"/>
      <c r="EB95" s="226"/>
      <c r="EC95" s="214"/>
      <c r="ED95" s="214"/>
      <c r="EE95" s="211"/>
      <c r="EF9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5" s="215" t="str">
        <f t="shared" si="13"/>
        <v>-</v>
      </c>
    </row>
    <row r="96" spans="1:137" ht="17.649999999999999" customHeight="1" x14ac:dyDescent="0.25">
      <c r="A96" s="79"/>
      <c r="B96" s="204"/>
      <c r="C96" s="205"/>
      <c r="D96" s="206"/>
      <c r="E96" s="207"/>
      <c r="F96" s="208"/>
      <c r="G96" s="209"/>
      <c r="H96" s="210"/>
      <c r="I96" s="211"/>
      <c r="J96" s="212"/>
      <c r="K96" s="209"/>
      <c r="L96" s="210"/>
      <c r="M96" s="211"/>
      <c r="N96" s="212"/>
      <c r="O96" s="213"/>
      <c r="P96" s="210"/>
      <c r="Q96" s="214"/>
      <c r="R96" s="215">
        <f>Plancontratacion2019[[#This Row],[RUBRO
(SE DEBE REPORTARTAR EN SIGEP SERVICIOS PERSONAS NATURALES)]]</f>
        <v>0</v>
      </c>
      <c r="S96" s="216">
        <f>Plancontratacion2019[[#This Row],[VALOR]]</f>
        <v>0</v>
      </c>
      <c r="T96" s="208"/>
      <c r="U96" s="211"/>
      <c r="V96" s="215">
        <f>Plancontratacion2019[[#This Row],[RUBRO ]]</f>
        <v>0</v>
      </c>
      <c r="W96" s="216">
        <f>Plancontratacion2019[[#This Row],[VALOR ]]</f>
        <v>0</v>
      </c>
      <c r="X96" s="216">
        <f>SUM($S96+$W96+Plancontratacion2019[[#This Row],[VALOR TOTAL DEL APOYO]])</f>
        <v>0</v>
      </c>
      <c r="Y96" s="210"/>
      <c r="Z96" s="204"/>
      <c r="AA96" s="204"/>
      <c r="AB96" s="205"/>
      <c r="AC96" s="204"/>
      <c r="AD96" s="204"/>
      <c r="AE96" s="214"/>
      <c r="AF96" s="214"/>
      <c r="AG96" s="214"/>
      <c r="AH96" s="211"/>
      <c r="AI96" s="211"/>
      <c r="AJ96" s="211"/>
      <c r="AK96" s="214"/>
      <c r="AL96" s="208"/>
      <c r="AM96" s="208"/>
      <c r="AN96" s="208"/>
      <c r="AO96" s="211"/>
      <c r="AP96" s="217"/>
      <c r="AQ96" s="204"/>
      <c r="AR96" s="218"/>
      <c r="AS96" s="204"/>
      <c r="AT96" s="218"/>
      <c r="AU96" s="204"/>
      <c r="AV96" s="208"/>
      <c r="AW96" s="208"/>
      <c r="AX96" s="219"/>
      <c r="AY96" s="212"/>
      <c r="AZ96" s="212"/>
      <c r="BA96" s="212"/>
      <c r="BB96" s="220">
        <f>Plancontratacion2019[[#This Row],[VALOR
INICIAL DEL CONTRATO]]+Plancontratacion2019[[#This Row],[VALOR ADICION AL CONTRATO]]-Plancontratacion2019[[#This Row],[VALOR REDUCCIÓN DEL CONTRATO]]</f>
        <v>0</v>
      </c>
      <c r="BC96" s="211"/>
      <c r="BD96" s="211"/>
      <c r="BE96" s="215">
        <f t="shared" si="10"/>
        <v>0</v>
      </c>
      <c r="BF96" s="211"/>
      <c r="BG96" s="208"/>
      <c r="BH96" s="206" t="str">
        <f>IFERROR(VLOOKUP('Formato Único de Contratación'!$BG96,TABLADEPARTAMENTOS,2,0),"DIGITE DEPARTAMENTO")</f>
        <v>DIGITE DEPARTAMENTO</v>
      </c>
      <c r="BI96" s="210"/>
      <c r="BJ96" s="211"/>
      <c r="BK96" s="212"/>
      <c r="BL96" s="210"/>
      <c r="BM96" s="211"/>
      <c r="BN96" s="212"/>
      <c r="BO96" s="208"/>
      <c r="BP96" s="221"/>
      <c r="BQ96" s="208"/>
      <c r="BR96" s="211"/>
      <c r="BS96" s="211"/>
      <c r="BT96" s="247">
        <f>Plancontratacion2019[[#This Row],[FECHA PRORROGA EJECUCIÓN
  (AAAA-MM-DD)]]-Plancontratacion2019[[#This Row],[FECHA ACTA DE INICIO]]</f>
        <v>0</v>
      </c>
      <c r="BU96" s="211"/>
      <c r="BV96" s="208"/>
      <c r="BW96" s="211"/>
      <c r="BX96" s="208"/>
      <c r="BY96" s="212"/>
      <c r="BZ96" s="211"/>
      <c r="CA96" s="212"/>
      <c r="CB96" s="211"/>
      <c r="CC96" s="212"/>
      <c r="CD96" s="211"/>
      <c r="CE96" s="212"/>
      <c r="CF96" s="211"/>
      <c r="CG96" s="212"/>
      <c r="CH96" s="211"/>
      <c r="CI96" s="212"/>
      <c r="CJ96" s="211"/>
      <c r="CK96" s="212"/>
      <c r="CL96" s="211"/>
      <c r="CM96" s="222"/>
      <c r="CN96" s="218"/>
      <c r="CO96" s="211"/>
      <c r="CP96" s="220">
        <f t="shared" si="11"/>
        <v>0</v>
      </c>
      <c r="CQ96" s="223"/>
      <c r="CR96" s="212"/>
      <c r="CS96" s="212"/>
      <c r="CT96" s="212"/>
      <c r="CU96" s="212"/>
      <c r="CV96" s="212"/>
      <c r="CW96" s="212"/>
      <c r="CX96" s="212"/>
      <c r="CY96" s="212"/>
      <c r="CZ96" s="212"/>
      <c r="DA96" s="212"/>
      <c r="DB96" s="212"/>
      <c r="DC96" s="212"/>
      <c r="DD96" s="212"/>
      <c r="DE96" s="212"/>
      <c r="DF96" s="212"/>
      <c r="DG96" s="212"/>
      <c r="DH96" s="216">
        <f t="shared" si="9"/>
        <v>0</v>
      </c>
      <c r="DI96" s="216">
        <f t="shared" si="12"/>
        <v>0</v>
      </c>
      <c r="DJ96" s="224">
        <f t="shared" si="14"/>
        <v>0</v>
      </c>
      <c r="DK96" s="217"/>
      <c r="DL96" s="218"/>
      <c r="DM96" s="208"/>
      <c r="DN96" s="225"/>
      <c r="DO96" s="225"/>
      <c r="DP96" s="225"/>
      <c r="DQ96" s="225"/>
      <c r="DR96" s="225"/>
      <c r="DS96" s="225"/>
      <c r="DT96" s="225"/>
      <c r="DU96" s="225"/>
      <c r="DV96" s="225"/>
      <c r="DW96" s="225"/>
      <c r="DX96" s="225"/>
      <c r="DY96" s="225"/>
      <c r="DZ96" s="226"/>
      <c r="EA96" s="226"/>
      <c r="EB96" s="226"/>
      <c r="EC96" s="214"/>
      <c r="ED96" s="214"/>
      <c r="EE96" s="211"/>
      <c r="EF9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6" s="215" t="str">
        <f t="shared" si="13"/>
        <v>-</v>
      </c>
    </row>
    <row r="97" spans="1:137" ht="17.649999999999999" customHeight="1" x14ac:dyDescent="0.25">
      <c r="A97" s="79"/>
      <c r="B97" s="204"/>
      <c r="C97" s="205"/>
      <c r="D97" s="206"/>
      <c r="E97" s="207"/>
      <c r="F97" s="208"/>
      <c r="G97" s="209"/>
      <c r="H97" s="210"/>
      <c r="I97" s="211"/>
      <c r="J97" s="212"/>
      <c r="K97" s="209"/>
      <c r="L97" s="210"/>
      <c r="M97" s="211"/>
      <c r="N97" s="212"/>
      <c r="O97" s="213"/>
      <c r="P97" s="210"/>
      <c r="Q97" s="214"/>
      <c r="R97" s="215">
        <f>Plancontratacion2019[[#This Row],[RUBRO
(SE DEBE REPORTARTAR EN SIGEP SERVICIOS PERSONAS NATURALES)]]</f>
        <v>0</v>
      </c>
      <c r="S97" s="216">
        <f>Plancontratacion2019[[#This Row],[VALOR]]</f>
        <v>0</v>
      </c>
      <c r="T97" s="208"/>
      <c r="U97" s="211"/>
      <c r="V97" s="215">
        <f>Plancontratacion2019[[#This Row],[RUBRO ]]</f>
        <v>0</v>
      </c>
      <c r="W97" s="216">
        <f>Plancontratacion2019[[#This Row],[VALOR ]]</f>
        <v>0</v>
      </c>
      <c r="X97" s="216">
        <f>SUM($S97+$W97+Plancontratacion2019[[#This Row],[VALOR TOTAL DEL APOYO]])</f>
        <v>0</v>
      </c>
      <c r="Y97" s="210"/>
      <c r="Z97" s="204"/>
      <c r="AA97" s="204"/>
      <c r="AB97" s="205"/>
      <c r="AC97" s="204"/>
      <c r="AD97" s="204"/>
      <c r="AE97" s="214"/>
      <c r="AF97" s="214"/>
      <c r="AG97" s="214"/>
      <c r="AH97" s="211"/>
      <c r="AI97" s="211"/>
      <c r="AJ97" s="211"/>
      <c r="AK97" s="214"/>
      <c r="AL97" s="208"/>
      <c r="AM97" s="208"/>
      <c r="AN97" s="208"/>
      <c r="AO97" s="211"/>
      <c r="AP97" s="217"/>
      <c r="AQ97" s="204"/>
      <c r="AR97" s="218"/>
      <c r="AS97" s="204"/>
      <c r="AT97" s="218"/>
      <c r="AU97" s="204"/>
      <c r="AV97" s="208"/>
      <c r="AW97" s="208"/>
      <c r="AX97" s="219"/>
      <c r="AY97" s="212"/>
      <c r="AZ97" s="212"/>
      <c r="BA97" s="212"/>
      <c r="BB97" s="220">
        <f>Plancontratacion2019[[#This Row],[VALOR
INICIAL DEL CONTRATO]]+Plancontratacion2019[[#This Row],[VALOR ADICION AL CONTRATO]]-Plancontratacion2019[[#This Row],[VALOR REDUCCIÓN DEL CONTRATO]]</f>
        <v>0</v>
      </c>
      <c r="BC97" s="211"/>
      <c r="BD97" s="211"/>
      <c r="BE97" s="215">
        <f t="shared" si="10"/>
        <v>0</v>
      </c>
      <c r="BF97" s="211"/>
      <c r="BG97" s="208"/>
      <c r="BH97" s="206" t="str">
        <f>IFERROR(VLOOKUP('Formato Único de Contratación'!$BG97,TABLADEPARTAMENTOS,2,0),"DIGITE DEPARTAMENTO")</f>
        <v>DIGITE DEPARTAMENTO</v>
      </c>
      <c r="BI97" s="210"/>
      <c r="BJ97" s="211"/>
      <c r="BK97" s="212"/>
      <c r="BL97" s="210"/>
      <c r="BM97" s="211"/>
      <c r="BN97" s="212"/>
      <c r="BO97" s="208"/>
      <c r="BP97" s="221"/>
      <c r="BQ97" s="208"/>
      <c r="BR97" s="211"/>
      <c r="BS97" s="211"/>
      <c r="BT97" s="247">
        <f>Plancontratacion2019[[#This Row],[FECHA PRORROGA EJECUCIÓN
  (AAAA-MM-DD)]]-Plancontratacion2019[[#This Row],[FECHA ACTA DE INICIO]]</f>
        <v>0</v>
      </c>
      <c r="BU97" s="211"/>
      <c r="BV97" s="208"/>
      <c r="BW97" s="211"/>
      <c r="BX97" s="208"/>
      <c r="BY97" s="212"/>
      <c r="BZ97" s="211"/>
      <c r="CA97" s="212"/>
      <c r="CB97" s="211"/>
      <c r="CC97" s="212"/>
      <c r="CD97" s="211"/>
      <c r="CE97" s="212"/>
      <c r="CF97" s="211"/>
      <c r="CG97" s="212"/>
      <c r="CH97" s="211"/>
      <c r="CI97" s="212"/>
      <c r="CJ97" s="211"/>
      <c r="CK97" s="212"/>
      <c r="CL97" s="211"/>
      <c r="CM97" s="222"/>
      <c r="CN97" s="218"/>
      <c r="CO97" s="211"/>
      <c r="CP97" s="220">
        <f t="shared" si="11"/>
        <v>0</v>
      </c>
      <c r="CQ97" s="223"/>
      <c r="CR97" s="212"/>
      <c r="CS97" s="212"/>
      <c r="CT97" s="212"/>
      <c r="CU97" s="212"/>
      <c r="CV97" s="212"/>
      <c r="CW97" s="212"/>
      <c r="CX97" s="212"/>
      <c r="CY97" s="212"/>
      <c r="CZ97" s="212"/>
      <c r="DA97" s="212"/>
      <c r="DB97" s="212"/>
      <c r="DC97" s="212"/>
      <c r="DD97" s="212"/>
      <c r="DE97" s="212"/>
      <c r="DF97" s="212"/>
      <c r="DG97" s="212"/>
      <c r="DH97" s="216">
        <f t="shared" si="9"/>
        <v>0</v>
      </c>
      <c r="DI97" s="216">
        <f t="shared" si="12"/>
        <v>0</v>
      </c>
      <c r="DJ97" s="224">
        <f t="shared" si="14"/>
        <v>0</v>
      </c>
      <c r="DK97" s="217"/>
      <c r="DL97" s="218"/>
      <c r="DM97" s="208"/>
      <c r="DN97" s="225"/>
      <c r="DO97" s="225"/>
      <c r="DP97" s="225"/>
      <c r="DQ97" s="225"/>
      <c r="DR97" s="225"/>
      <c r="DS97" s="225"/>
      <c r="DT97" s="225"/>
      <c r="DU97" s="225"/>
      <c r="DV97" s="225"/>
      <c r="DW97" s="225"/>
      <c r="DX97" s="225"/>
      <c r="DY97" s="225"/>
      <c r="DZ97" s="226"/>
      <c r="EA97" s="226"/>
      <c r="EB97" s="226"/>
      <c r="EC97" s="214"/>
      <c r="ED97" s="214"/>
      <c r="EE97" s="211"/>
      <c r="EF9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7" s="215" t="str">
        <f t="shared" si="13"/>
        <v>-</v>
      </c>
    </row>
    <row r="98" spans="1:137" ht="17.649999999999999" customHeight="1" x14ac:dyDescent="0.25">
      <c r="A98" s="79"/>
      <c r="B98" s="204"/>
      <c r="C98" s="205"/>
      <c r="D98" s="206"/>
      <c r="E98" s="207"/>
      <c r="F98" s="208"/>
      <c r="G98" s="209"/>
      <c r="H98" s="210"/>
      <c r="I98" s="211"/>
      <c r="J98" s="212"/>
      <c r="K98" s="209"/>
      <c r="L98" s="210"/>
      <c r="M98" s="211"/>
      <c r="N98" s="212"/>
      <c r="O98" s="213"/>
      <c r="P98" s="210"/>
      <c r="Q98" s="214"/>
      <c r="R98" s="215">
        <f>Plancontratacion2019[[#This Row],[RUBRO
(SE DEBE REPORTARTAR EN SIGEP SERVICIOS PERSONAS NATURALES)]]</f>
        <v>0</v>
      </c>
      <c r="S98" s="216">
        <f>Plancontratacion2019[[#This Row],[VALOR]]</f>
        <v>0</v>
      </c>
      <c r="T98" s="208"/>
      <c r="U98" s="211"/>
      <c r="V98" s="215">
        <f>Plancontratacion2019[[#This Row],[RUBRO ]]</f>
        <v>0</v>
      </c>
      <c r="W98" s="216">
        <f>Plancontratacion2019[[#This Row],[VALOR ]]</f>
        <v>0</v>
      </c>
      <c r="X98" s="216">
        <f>SUM($S98+$W98+Plancontratacion2019[[#This Row],[VALOR TOTAL DEL APOYO]])</f>
        <v>0</v>
      </c>
      <c r="Y98" s="210"/>
      <c r="Z98" s="204"/>
      <c r="AA98" s="204"/>
      <c r="AB98" s="205"/>
      <c r="AC98" s="204"/>
      <c r="AD98" s="204"/>
      <c r="AE98" s="214"/>
      <c r="AF98" s="214"/>
      <c r="AG98" s="214"/>
      <c r="AH98" s="211"/>
      <c r="AI98" s="211"/>
      <c r="AJ98" s="211"/>
      <c r="AK98" s="214"/>
      <c r="AL98" s="208"/>
      <c r="AM98" s="208"/>
      <c r="AN98" s="208"/>
      <c r="AO98" s="211"/>
      <c r="AP98" s="217"/>
      <c r="AQ98" s="204"/>
      <c r="AR98" s="218"/>
      <c r="AS98" s="204"/>
      <c r="AT98" s="218"/>
      <c r="AU98" s="204"/>
      <c r="AV98" s="208"/>
      <c r="AW98" s="208"/>
      <c r="AX98" s="219"/>
      <c r="AY98" s="212"/>
      <c r="AZ98" s="212"/>
      <c r="BA98" s="212"/>
      <c r="BB98" s="220">
        <f>Plancontratacion2019[[#This Row],[VALOR
INICIAL DEL CONTRATO]]+Plancontratacion2019[[#This Row],[VALOR ADICION AL CONTRATO]]-Plancontratacion2019[[#This Row],[VALOR REDUCCIÓN DEL CONTRATO]]</f>
        <v>0</v>
      </c>
      <c r="BC98" s="211"/>
      <c r="BD98" s="211"/>
      <c r="BE98" s="215">
        <f t="shared" si="10"/>
        <v>0</v>
      </c>
      <c r="BF98" s="211"/>
      <c r="BG98" s="208"/>
      <c r="BH98" s="206" t="str">
        <f>IFERROR(VLOOKUP('Formato Único de Contratación'!$BG98,TABLADEPARTAMENTOS,2,0),"DIGITE DEPARTAMENTO")</f>
        <v>DIGITE DEPARTAMENTO</v>
      </c>
      <c r="BI98" s="210"/>
      <c r="BJ98" s="211"/>
      <c r="BK98" s="212"/>
      <c r="BL98" s="210"/>
      <c r="BM98" s="211"/>
      <c r="BN98" s="212"/>
      <c r="BO98" s="208"/>
      <c r="BP98" s="221"/>
      <c r="BQ98" s="208"/>
      <c r="BR98" s="211"/>
      <c r="BS98" s="211"/>
      <c r="BT98" s="247">
        <f>Plancontratacion2019[[#This Row],[FECHA PRORROGA EJECUCIÓN
  (AAAA-MM-DD)]]-Plancontratacion2019[[#This Row],[FECHA ACTA DE INICIO]]</f>
        <v>0</v>
      </c>
      <c r="BU98" s="211"/>
      <c r="BV98" s="208"/>
      <c r="BW98" s="211"/>
      <c r="BX98" s="208"/>
      <c r="BY98" s="212"/>
      <c r="BZ98" s="211"/>
      <c r="CA98" s="212"/>
      <c r="CB98" s="211"/>
      <c r="CC98" s="212"/>
      <c r="CD98" s="211"/>
      <c r="CE98" s="212"/>
      <c r="CF98" s="211"/>
      <c r="CG98" s="212"/>
      <c r="CH98" s="211"/>
      <c r="CI98" s="212"/>
      <c r="CJ98" s="211"/>
      <c r="CK98" s="212"/>
      <c r="CL98" s="211"/>
      <c r="CM98" s="222"/>
      <c r="CN98" s="218"/>
      <c r="CO98" s="211"/>
      <c r="CP98" s="220">
        <f>COUNT(#REF!,CA98,CE98,CG98,CI98,CK98,CC98,CN98)</f>
        <v>0</v>
      </c>
      <c r="CQ98" s="223"/>
      <c r="CR98" s="212"/>
      <c r="CS98" s="212"/>
      <c r="CT98" s="212"/>
      <c r="CU98" s="212"/>
      <c r="CV98" s="212"/>
      <c r="CW98" s="212"/>
      <c r="CX98" s="212"/>
      <c r="CY98" s="212"/>
      <c r="CZ98" s="212"/>
      <c r="DA98" s="212"/>
      <c r="DB98" s="212"/>
      <c r="DC98" s="212"/>
      <c r="DD98" s="212"/>
      <c r="DE98" s="212"/>
      <c r="DF98" s="212"/>
      <c r="DG98" s="212"/>
      <c r="DH98" s="216">
        <f t="shared" si="9"/>
        <v>0</v>
      </c>
      <c r="DI98" s="216">
        <f t="shared" si="12"/>
        <v>0</v>
      </c>
      <c r="DJ98" s="224">
        <f t="shared" si="14"/>
        <v>0</v>
      </c>
      <c r="DK98" s="217"/>
      <c r="DL98" s="218"/>
      <c r="DM98" s="208"/>
      <c r="DN98" s="225"/>
      <c r="DO98" s="225"/>
      <c r="DP98" s="225"/>
      <c r="DQ98" s="225"/>
      <c r="DR98" s="225"/>
      <c r="DS98" s="225"/>
      <c r="DT98" s="225"/>
      <c r="DU98" s="225"/>
      <c r="DV98" s="225"/>
      <c r="DW98" s="225"/>
      <c r="DX98" s="225"/>
      <c r="DY98" s="225"/>
      <c r="DZ98" s="226"/>
      <c r="EA98" s="226"/>
      <c r="EB98" s="226"/>
      <c r="EC98" s="214"/>
      <c r="ED98" s="214"/>
      <c r="EE98" s="211"/>
      <c r="EF9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8" s="215" t="str">
        <f t="shared" si="13"/>
        <v>-</v>
      </c>
    </row>
    <row r="99" spans="1:137" ht="17.649999999999999" customHeight="1" x14ac:dyDescent="0.25">
      <c r="A99" s="79"/>
      <c r="B99" s="204"/>
      <c r="C99" s="205"/>
      <c r="D99" s="206"/>
      <c r="E99" s="207"/>
      <c r="F99" s="208"/>
      <c r="G99" s="209"/>
      <c r="H99" s="210"/>
      <c r="I99" s="211"/>
      <c r="J99" s="212"/>
      <c r="K99" s="209"/>
      <c r="L99" s="210"/>
      <c r="M99" s="211"/>
      <c r="N99" s="212"/>
      <c r="O99" s="213"/>
      <c r="P99" s="210"/>
      <c r="Q99" s="214"/>
      <c r="R99" s="215">
        <f>Plancontratacion2019[[#This Row],[RUBRO
(SE DEBE REPORTARTAR EN SIGEP SERVICIOS PERSONAS NATURALES)]]</f>
        <v>0</v>
      </c>
      <c r="S99" s="216">
        <f>Plancontratacion2019[[#This Row],[VALOR]]</f>
        <v>0</v>
      </c>
      <c r="T99" s="208"/>
      <c r="U99" s="211"/>
      <c r="V99" s="215">
        <f>Plancontratacion2019[[#This Row],[RUBRO ]]</f>
        <v>0</v>
      </c>
      <c r="W99" s="216">
        <f>Plancontratacion2019[[#This Row],[VALOR ]]</f>
        <v>0</v>
      </c>
      <c r="X99" s="216">
        <f>SUM($S99+$W99+Plancontratacion2019[[#This Row],[VALOR TOTAL DEL APOYO]])</f>
        <v>0</v>
      </c>
      <c r="Y99" s="210"/>
      <c r="Z99" s="204"/>
      <c r="AA99" s="204"/>
      <c r="AB99" s="205"/>
      <c r="AC99" s="204"/>
      <c r="AD99" s="204"/>
      <c r="AE99" s="214"/>
      <c r="AF99" s="214"/>
      <c r="AG99" s="214"/>
      <c r="AH99" s="211"/>
      <c r="AI99" s="211"/>
      <c r="AJ99" s="211"/>
      <c r="AK99" s="214"/>
      <c r="AL99" s="208"/>
      <c r="AM99" s="208"/>
      <c r="AN99" s="208"/>
      <c r="AO99" s="211"/>
      <c r="AP99" s="217"/>
      <c r="AQ99" s="204"/>
      <c r="AR99" s="218"/>
      <c r="AS99" s="204"/>
      <c r="AT99" s="218"/>
      <c r="AU99" s="204"/>
      <c r="AV99" s="208"/>
      <c r="AW99" s="208"/>
      <c r="AX99" s="219"/>
      <c r="AY99" s="212"/>
      <c r="AZ99" s="212"/>
      <c r="BA99" s="212"/>
      <c r="BB99" s="220">
        <f>Plancontratacion2019[[#This Row],[VALOR
INICIAL DEL CONTRATO]]+Plancontratacion2019[[#This Row],[VALOR ADICION AL CONTRATO]]-Plancontratacion2019[[#This Row],[VALOR REDUCCIÓN DEL CONTRATO]]</f>
        <v>0</v>
      </c>
      <c r="BC99" s="211"/>
      <c r="BD99" s="211"/>
      <c r="BE99" s="215">
        <f t="shared" si="10"/>
        <v>0</v>
      </c>
      <c r="BF99" s="211"/>
      <c r="BG99" s="208"/>
      <c r="BH99" s="206" t="str">
        <f>IFERROR(VLOOKUP('Formato Único de Contratación'!$BG99,TABLADEPARTAMENTOS,2,0),"DIGITE DEPARTAMENTO")</f>
        <v>DIGITE DEPARTAMENTO</v>
      </c>
      <c r="BI99" s="210"/>
      <c r="BJ99" s="211"/>
      <c r="BK99" s="212"/>
      <c r="BL99" s="210"/>
      <c r="BM99" s="211"/>
      <c r="BN99" s="212"/>
      <c r="BO99" s="208"/>
      <c r="BP99" s="221"/>
      <c r="BQ99" s="208"/>
      <c r="BR99" s="211"/>
      <c r="BS99" s="211"/>
      <c r="BT99" s="247">
        <f>Plancontratacion2019[[#This Row],[FECHA PRORROGA EJECUCIÓN
  (AAAA-MM-DD)]]-Plancontratacion2019[[#This Row],[FECHA ACTA DE INICIO]]</f>
        <v>0</v>
      </c>
      <c r="BU99" s="211"/>
      <c r="BV99" s="208"/>
      <c r="BW99" s="211"/>
      <c r="BX99" s="208"/>
      <c r="BY99" s="212"/>
      <c r="BZ99" s="211"/>
      <c r="CA99" s="212"/>
      <c r="CB99" s="211"/>
      <c r="CC99" s="212"/>
      <c r="CD99" s="211"/>
      <c r="CE99" s="212"/>
      <c r="CF99" s="211"/>
      <c r="CG99" s="212"/>
      <c r="CH99" s="211"/>
      <c r="CI99" s="212"/>
      <c r="CJ99" s="211"/>
      <c r="CK99" s="212"/>
      <c r="CL99" s="211"/>
      <c r="CM99" s="222"/>
      <c r="CN99" s="218"/>
      <c r="CO99" s="211"/>
      <c r="CP99" s="220">
        <f t="shared" si="11"/>
        <v>0</v>
      </c>
      <c r="CQ99" s="223"/>
      <c r="CR99" s="212"/>
      <c r="CS99" s="212"/>
      <c r="CT99" s="212"/>
      <c r="CU99" s="212"/>
      <c r="CV99" s="212"/>
      <c r="CW99" s="212"/>
      <c r="CX99" s="212"/>
      <c r="CY99" s="212"/>
      <c r="CZ99" s="212"/>
      <c r="DA99" s="212"/>
      <c r="DB99" s="212"/>
      <c r="DC99" s="212"/>
      <c r="DD99" s="212"/>
      <c r="DE99" s="212"/>
      <c r="DF99" s="212"/>
      <c r="DG99" s="212"/>
      <c r="DH99" s="216">
        <f t="shared" si="9"/>
        <v>0</v>
      </c>
      <c r="DI99" s="216">
        <f t="shared" si="12"/>
        <v>0</v>
      </c>
      <c r="DJ99" s="224">
        <f t="shared" si="14"/>
        <v>0</v>
      </c>
      <c r="DK99" s="217"/>
      <c r="DL99" s="218"/>
      <c r="DM99" s="208"/>
      <c r="DN99" s="225"/>
      <c r="DO99" s="225"/>
      <c r="DP99" s="225"/>
      <c r="DQ99" s="225"/>
      <c r="DR99" s="225"/>
      <c r="DS99" s="225"/>
      <c r="DT99" s="225"/>
      <c r="DU99" s="225"/>
      <c r="DV99" s="225"/>
      <c r="DW99" s="225"/>
      <c r="DX99" s="225"/>
      <c r="DY99" s="225"/>
      <c r="DZ99" s="226"/>
      <c r="EA99" s="226"/>
      <c r="EB99" s="226"/>
      <c r="EC99" s="214"/>
      <c r="ED99" s="214"/>
      <c r="EE99" s="211"/>
      <c r="EF9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99" s="215" t="str">
        <f t="shared" si="13"/>
        <v>-</v>
      </c>
    </row>
    <row r="100" spans="1:137" ht="17.649999999999999" customHeight="1" x14ac:dyDescent="0.25">
      <c r="A100" s="79"/>
      <c r="B100" s="204"/>
      <c r="C100" s="205"/>
      <c r="D100" s="206"/>
      <c r="E100" s="207"/>
      <c r="F100" s="208"/>
      <c r="G100" s="209"/>
      <c r="H100" s="210"/>
      <c r="I100" s="211"/>
      <c r="J100" s="212"/>
      <c r="K100" s="209"/>
      <c r="L100" s="210"/>
      <c r="M100" s="211"/>
      <c r="N100" s="212"/>
      <c r="O100" s="213"/>
      <c r="P100" s="210"/>
      <c r="Q100" s="214"/>
      <c r="R100" s="215">
        <f>Plancontratacion2019[[#This Row],[RUBRO
(SE DEBE REPORTARTAR EN SIGEP SERVICIOS PERSONAS NATURALES)]]</f>
        <v>0</v>
      </c>
      <c r="S100" s="216">
        <f>Plancontratacion2019[[#This Row],[VALOR]]</f>
        <v>0</v>
      </c>
      <c r="T100" s="208"/>
      <c r="U100" s="211"/>
      <c r="V100" s="215">
        <f>Plancontratacion2019[[#This Row],[RUBRO ]]</f>
        <v>0</v>
      </c>
      <c r="W100" s="216">
        <f>Plancontratacion2019[[#This Row],[VALOR ]]</f>
        <v>0</v>
      </c>
      <c r="X100" s="216">
        <f>SUM($S100+$W100+Plancontratacion2019[[#This Row],[VALOR TOTAL DEL APOYO]])</f>
        <v>0</v>
      </c>
      <c r="Y100" s="210"/>
      <c r="Z100" s="204"/>
      <c r="AA100" s="204"/>
      <c r="AB100" s="205"/>
      <c r="AC100" s="204"/>
      <c r="AD100" s="204"/>
      <c r="AE100" s="214"/>
      <c r="AF100" s="214"/>
      <c r="AG100" s="214"/>
      <c r="AH100" s="211"/>
      <c r="AI100" s="211"/>
      <c r="AJ100" s="211"/>
      <c r="AK100" s="214"/>
      <c r="AL100" s="208"/>
      <c r="AM100" s="208"/>
      <c r="AN100" s="208"/>
      <c r="AO100" s="211"/>
      <c r="AP100" s="217"/>
      <c r="AQ100" s="204"/>
      <c r="AR100" s="218"/>
      <c r="AS100" s="204"/>
      <c r="AT100" s="218"/>
      <c r="AU100" s="204"/>
      <c r="AV100" s="208"/>
      <c r="AW100" s="208"/>
      <c r="AX100" s="219"/>
      <c r="AY100" s="212"/>
      <c r="AZ100" s="212"/>
      <c r="BA100" s="212"/>
      <c r="BB100" s="220">
        <f>Plancontratacion2019[[#This Row],[VALOR
INICIAL DEL CONTRATO]]+Plancontratacion2019[[#This Row],[VALOR ADICION AL CONTRATO]]-Plancontratacion2019[[#This Row],[VALOR REDUCCIÓN DEL CONTRATO]]</f>
        <v>0</v>
      </c>
      <c r="BC100" s="211"/>
      <c r="BD100" s="211"/>
      <c r="BE100" s="215">
        <f t="shared" si="10"/>
        <v>0</v>
      </c>
      <c r="BF100" s="211"/>
      <c r="BG100" s="208"/>
      <c r="BH100" s="206" t="str">
        <f>IFERROR(VLOOKUP('Formato Único de Contratación'!$BG100,TABLADEPARTAMENTOS,2,0),"DIGITE DEPARTAMENTO")</f>
        <v>DIGITE DEPARTAMENTO</v>
      </c>
      <c r="BI100" s="210"/>
      <c r="BJ100" s="211"/>
      <c r="BK100" s="212"/>
      <c r="BL100" s="210"/>
      <c r="BM100" s="211"/>
      <c r="BN100" s="212"/>
      <c r="BO100" s="208"/>
      <c r="BP100" s="221"/>
      <c r="BQ100" s="208"/>
      <c r="BR100" s="211"/>
      <c r="BS100" s="211"/>
      <c r="BT100" s="247">
        <f>Plancontratacion2019[[#This Row],[FECHA PRORROGA EJECUCIÓN
  (AAAA-MM-DD)]]-Plancontratacion2019[[#This Row],[FECHA ACTA DE INICIO]]</f>
        <v>0</v>
      </c>
      <c r="BU100" s="211"/>
      <c r="BV100" s="208"/>
      <c r="BW100" s="211"/>
      <c r="BX100" s="208"/>
      <c r="BY100" s="212"/>
      <c r="BZ100" s="211"/>
      <c r="CA100" s="212"/>
      <c r="CB100" s="211"/>
      <c r="CC100" s="212"/>
      <c r="CD100" s="211"/>
      <c r="CE100" s="212"/>
      <c r="CF100" s="211"/>
      <c r="CG100" s="212"/>
      <c r="CH100" s="211"/>
      <c r="CI100" s="212"/>
      <c r="CJ100" s="211"/>
      <c r="CK100" s="212"/>
      <c r="CL100" s="211"/>
      <c r="CM100" s="222"/>
      <c r="CN100" s="218"/>
      <c r="CO100" s="211"/>
      <c r="CP100" s="220">
        <f t="shared" si="11"/>
        <v>0</v>
      </c>
      <c r="CQ100" s="223"/>
      <c r="CR100" s="212"/>
      <c r="CS100" s="212"/>
      <c r="CT100" s="212"/>
      <c r="CU100" s="212"/>
      <c r="CV100" s="212"/>
      <c r="CW100" s="212"/>
      <c r="CX100" s="212"/>
      <c r="CY100" s="212"/>
      <c r="CZ100" s="212"/>
      <c r="DA100" s="212"/>
      <c r="DB100" s="212"/>
      <c r="DC100" s="212"/>
      <c r="DD100" s="212"/>
      <c r="DE100" s="212"/>
      <c r="DF100" s="212"/>
      <c r="DG100" s="212"/>
      <c r="DH100" s="216">
        <f t="shared" si="9"/>
        <v>0</v>
      </c>
      <c r="DI100" s="216">
        <f t="shared" si="12"/>
        <v>0</v>
      </c>
      <c r="DJ100" s="224">
        <f t="shared" si="14"/>
        <v>0</v>
      </c>
      <c r="DK100" s="217"/>
      <c r="DL100" s="218"/>
      <c r="DM100" s="208"/>
      <c r="DN100" s="225"/>
      <c r="DO100" s="225"/>
      <c r="DP100" s="225"/>
      <c r="DQ100" s="225"/>
      <c r="DR100" s="225"/>
      <c r="DS100" s="225"/>
      <c r="DT100" s="225"/>
      <c r="DU100" s="225"/>
      <c r="DV100" s="225"/>
      <c r="DW100" s="225"/>
      <c r="DX100" s="225"/>
      <c r="DY100" s="225"/>
      <c r="DZ100" s="226"/>
      <c r="EA100" s="226"/>
      <c r="EB100" s="226"/>
      <c r="EC100" s="214"/>
      <c r="ED100" s="214"/>
      <c r="EE100" s="211"/>
      <c r="EF10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0" s="215" t="str">
        <f t="shared" si="13"/>
        <v>-</v>
      </c>
    </row>
    <row r="101" spans="1:137" ht="17.649999999999999" customHeight="1" x14ac:dyDescent="0.25">
      <c r="A101" s="79"/>
      <c r="B101" s="204"/>
      <c r="C101" s="205"/>
      <c r="D101" s="206"/>
      <c r="E101" s="207"/>
      <c r="F101" s="208"/>
      <c r="G101" s="209"/>
      <c r="H101" s="210"/>
      <c r="I101" s="211"/>
      <c r="J101" s="212"/>
      <c r="K101" s="209"/>
      <c r="L101" s="210"/>
      <c r="M101" s="211"/>
      <c r="N101" s="212"/>
      <c r="O101" s="213"/>
      <c r="P101" s="210"/>
      <c r="Q101" s="214"/>
      <c r="R101" s="215">
        <f>Plancontratacion2019[[#This Row],[RUBRO
(SE DEBE REPORTARTAR EN SIGEP SERVICIOS PERSONAS NATURALES)]]</f>
        <v>0</v>
      </c>
      <c r="S101" s="216">
        <f>Plancontratacion2019[[#This Row],[VALOR]]</f>
        <v>0</v>
      </c>
      <c r="T101" s="208"/>
      <c r="U101" s="211"/>
      <c r="V101" s="215">
        <f>Plancontratacion2019[[#This Row],[RUBRO ]]</f>
        <v>0</v>
      </c>
      <c r="W101" s="216">
        <f>Plancontratacion2019[[#This Row],[VALOR ]]</f>
        <v>0</v>
      </c>
      <c r="X101" s="216">
        <f>SUM($S101+$W101+Plancontratacion2019[[#This Row],[VALOR TOTAL DEL APOYO]])</f>
        <v>0</v>
      </c>
      <c r="Y101" s="210"/>
      <c r="Z101" s="204"/>
      <c r="AA101" s="204"/>
      <c r="AB101" s="205"/>
      <c r="AC101" s="204"/>
      <c r="AD101" s="204"/>
      <c r="AE101" s="214"/>
      <c r="AF101" s="214"/>
      <c r="AG101" s="214"/>
      <c r="AH101" s="211"/>
      <c r="AI101" s="211"/>
      <c r="AJ101" s="211"/>
      <c r="AK101" s="214"/>
      <c r="AL101" s="208"/>
      <c r="AM101" s="208"/>
      <c r="AN101" s="208"/>
      <c r="AO101" s="211"/>
      <c r="AP101" s="217"/>
      <c r="AQ101" s="204"/>
      <c r="AR101" s="218"/>
      <c r="AS101" s="204"/>
      <c r="AT101" s="218"/>
      <c r="AU101" s="204"/>
      <c r="AV101" s="208"/>
      <c r="AW101" s="208"/>
      <c r="AX101" s="219"/>
      <c r="AY101" s="212"/>
      <c r="AZ101" s="212"/>
      <c r="BA101" s="212"/>
      <c r="BB101" s="220">
        <f>Plancontratacion2019[[#This Row],[VALOR
INICIAL DEL CONTRATO]]+Plancontratacion2019[[#This Row],[VALOR ADICION AL CONTRATO]]-Plancontratacion2019[[#This Row],[VALOR REDUCCIÓN DEL CONTRATO]]</f>
        <v>0</v>
      </c>
      <c r="BC101" s="211"/>
      <c r="BD101" s="211"/>
      <c r="BE101" s="215">
        <f t="shared" si="10"/>
        <v>0</v>
      </c>
      <c r="BF101" s="211"/>
      <c r="BG101" s="208"/>
      <c r="BH101" s="206" t="str">
        <f>IFERROR(VLOOKUP('Formato Único de Contratación'!$BG101,TABLADEPARTAMENTOS,2,0),"DIGITE DEPARTAMENTO")</f>
        <v>DIGITE DEPARTAMENTO</v>
      </c>
      <c r="BI101" s="210"/>
      <c r="BJ101" s="211"/>
      <c r="BK101" s="212"/>
      <c r="BL101" s="210"/>
      <c r="BM101" s="211"/>
      <c r="BN101" s="212"/>
      <c r="BO101" s="208"/>
      <c r="BP101" s="221"/>
      <c r="BQ101" s="208"/>
      <c r="BR101" s="211"/>
      <c r="BS101" s="211"/>
      <c r="BT101" s="247">
        <f>Plancontratacion2019[[#This Row],[FECHA PRORROGA EJECUCIÓN
  (AAAA-MM-DD)]]-Plancontratacion2019[[#This Row],[FECHA ACTA DE INICIO]]</f>
        <v>0</v>
      </c>
      <c r="BU101" s="211"/>
      <c r="BV101" s="208"/>
      <c r="BW101" s="211"/>
      <c r="BX101" s="208"/>
      <c r="BY101" s="212"/>
      <c r="BZ101" s="211"/>
      <c r="CA101" s="212"/>
      <c r="CB101" s="211"/>
      <c r="CC101" s="212"/>
      <c r="CD101" s="211"/>
      <c r="CE101" s="212"/>
      <c r="CF101" s="211"/>
      <c r="CG101" s="212"/>
      <c r="CH101" s="211"/>
      <c r="CI101" s="212"/>
      <c r="CJ101" s="211"/>
      <c r="CK101" s="212"/>
      <c r="CL101" s="211"/>
      <c r="CM101" s="222"/>
      <c r="CN101" s="218"/>
      <c r="CO101" s="211"/>
      <c r="CP101" s="220">
        <f t="shared" si="11"/>
        <v>0</v>
      </c>
      <c r="CQ101" s="223"/>
      <c r="CR101" s="212"/>
      <c r="CS101" s="212"/>
      <c r="CT101" s="212"/>
      <c r="CU101" s="212"/>
      <c r="CV101" s="212"/>
      <c r="CW101" s="212"/>
      <c r="CX101" s="212"/>
      <c r="CY101" s="212"/>
      <c r="CZ101" s="212"/>
      <c r="DA101" s="212"/>
      <c r="DB101" s="212"/>
      <c r="DC101" s="212"/>
      <c r="DD101" s="212"/>
      <c r="DE101" s="212"/>
      <c r="DF101" s="212"/>
      <c r="DG101" s="212"/>
      <c r="DH101" s="216">
        <f t="shared" si="9"/>
        <v>0</v>
      </c>
      <c r="DI101" s="216">
        <f t="shared" si="12"/>
        <v>0</v>
      </c>
      <c r="DJ101" s="224">
        <f t="shared" si="14"/>
        <v>0</v>
      </c>
      <c r="DK101" s="217"/>
      <c r="DL101" s="218"/>
      <c r="DM101" s="208"/>
      <c r="DN101" s="225"/>
      <c r="DO101" s="225"/>
      <c r="DP101" s="225"/>
      <c r="DQ101" s="225"/>
      <c r="DR101" s="225"/>
      <c r="DS101" s="225"/>
      <c r="DT101" s="225"/>
      <c r="DU101" s="225"/>
      <c r="DV101" s="225"/>
      <c r="DW101" s="225"/>
      <c r="DX101" s="225"/>
      <c r="DY101" s="225"/>
      <c r="DZ101" s="226"/>
      <c r="EA101" s="226"/>
      <c r="EB101" s="226"/>
      <c r="EC101" s="214"/>
      <c r="ED101" s="214"/>
      <c r="EE101" s="211"/>
      <c r="EF10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1" s="215" t="str">
        <f t="shared" si="13"/>
        <v>-</v>
      </c>
    </row>
    <row r="102" spans="1:137" ht="17.649999999999999" customHeight="1" x14ac:dyDescent="0.25">
      <c r="A102" s="79"/>
      <c r="B102" s="204"/>
      <c r="C102" s="205"/>
      <c r="D102" s="206"/>
      <c r="E102" s="207"/>
      <c r="F102" s="208"/>
      <c r="G102" s="209"/>
      <c r="H102" s="210"/>
      <c r="I102" s="211"/>
      <c r="J102" s="212"/>
      <c r="K102" s="209"/>
      <c r="L102" s="210"/>
      <c r="M102" s="211"/>
      <c r="N102" s="212"/>
      <c r="O102" s="213"/>
      <c r="P102" s="210"/>
      <c r="Q102" s="214"/>
      <c r="R102" s="215">
        <f>Plancontratacion2019[[#This Row],[RUBRO
(SE DEBE REPORTARTAR EN SIGEP SERVICIOS PERSONAS NATURALES)]]</f>
        <v>0</v>
      </c>
      <c r="S102" s="216">
        <f>Plancontratacion2019[[#This Row],[VALOR]]</f>
        <v>0</v>
      </c>
      <c r="T102" s="208"/>
      <c r="U102" s="211"/>
      <c r="V102" s="215">
        <f>Plancontratacion2019[[#This Row],[RUBRO ]]</f>
        <v>0</v>
      </c>
      <c r="W102" s="216">
        <f>Plancontratacion2019[[#This Row],[VALOR ]]</f>
        <v>0</v>
      </c>
      <c r="X102" s="216">
        <f>SUM($S102+$W102+Plancontratacion2019[[#This Row],[VALOR TOTAL DEL APOYO]])</f>
        <v>0</v>
      </c>
      <c r="Y102" s="210"/>
      <c r="Z102" s="204"/>
      <c r="AA102" s="204"/>
      <c r="AB102" s="205"/>
      <c r="AC102" s="204"/>
      <c r="AD102" s="204"/>
      <c r="AE102" s="214"/>
      <c r="AF102" s="214"/>
      <c r="AG102" s="214"/>
      <c r="AH102" s="211"/>
      <c r="AI102" s="211"/>
      <c r="AJ102" s="211"/>
      <c r="AK102" s="214"/>
      <c r="AL102" s="208"/>
      <c r="AM102" s="208"/>
      <c r="AN102" s="208"/>
      <c r="AO102" s="211"/>
      <c r="AP102" s="217"/>
      <c r="AQ102" s="204"/>
      <c r="AR102" s="218"/>
      <c r="AS102" s="204"/>
      <c r="AT102" s="218"/>
      <c r="AU102" s="204"/>
      <c r="AV102" s="208"/>
      <c r="AW102" s="208"/>
      <c r="AX102" s="219"/>
      <c r="AY102" s="212"/>
      <c r="AZ102" s="212"/>
      <c r="BA102" s="212"/>
      <c r="BB102" s="220">
        <f>Plancontratacion2019[[#This Row],[VALOR
INICIAL DEL CONTRATO]]+Plancontratacion2019[[#This Row],[VALOR ADICION AL CONTRATO]]-Plancontratacion2019[[#This Row],[VALOR REDUCCIÓN DEL CONTRATO]]</f>
        <v>0</v>
      </c>
      <c r="BC102" s="211"/>
      <c r="BD102" s="211"/>
      <c r="BE102" s="215">
        <f t="shared" si="10"/>
        <v>0</v>
      </c>
      <c r="BF102" s="211"/>
      <c r="BG102" s="208"/>
      <c r="BH102" s="206" t="str">
        <f>IFERROR(VLOOKUP('Formato Único de Contratación'!$BG102,TABLADEPARTAMENTOS,2,0),"DIGITE DEPARTAMENTO")</f>
        <v>DIGITE DEPARTAMENTO</v>
      </c>
      <c r="BI102" s="210"/>
      <c r="BJ102" s="211"/>
      <c r="BK102" s="212"/>
      <c r="BL102" s="210"/>
      <c r="BM102" s="211"/>
      <c r="BN102" s="212"/>
      <c r="BO102" s="208"/>
      <c r="BP102" s="221"/>
      <c r="BQ102" s="208"/>
      <c r="BR102" s="211"/>
      <c r="BS102" s="211"/>
      <c r="BT102" s="247">
        <f>Plancontratacion2019[[#This Row],[FECHA PRORROGA EJECUCIÓN
  (AAAA-MM-DD)]]-Plancontratacion2019[[#This Row],[FECHA ACTA DE INICIO]]</f>
        <v>0</v>
      </c>
      <c r="BU102" s="211"/>
      <c r="BV102" s="208"/>
      <c r="BW102" s="211"/>
      <c r="BX102" s="208"/>
      <c r="BY102" s="212"/>
      <c r="BZ102" s="211"/>
      <c r="CA102" s="212"/>
      <c r="CB102" s="211"/>
      <c r="CC102" s="212"/>
      <c r="CD102" s="211"/>
      <c r="CE102" s="212"/>
      <c r="CF102" s="211"/>
      <c r="CG102" s="212"/>
      <c r="CH102" s="211"/>
      <c r="CI102" s="212"/>
      <c r="CJ102" s="211"/>
      <c r="CK102" s="212"/>
      <c r="CL102" s="211"/>
      <c r="CM102" s="222"/>
      <c r="CN102" s="218"/>
      <c r="CO102" s="211"/>
      <c r="CP102" s="220">
        <f t="shared" si="11"/>
        <v>0</v>
      </c>
      <c r="CQ102" s="223"/>
      <c r="CR102" s="212"/>
      <c r="CS102" s="212"/>
      <c r="CT102" s="212"/>
      <c r="CU102" s="212"/>
      <c r="CV102" s="212"/>
      <c r="CW102" s="212"/>
      <c r="CX102" s="212"/>
      <c r="CY102" s="212"/>
      <c r="CZ102" s="212"/>
      <c r="DA102" s="212"/>
      <c r="DB102" s="212"/>
      <c r="DC102" s="212"/>
      <c r="DD102" s="212"/>
      <c r="DE102" s="212"/>
      <c r="DF102" s="212"/>
      <c r="DG102" s="212"/>
      <c r="DH102" s="216">
        <f t="shared" si="9"/>
        <v>0</v>
      </c>
      <c r="DI102" s="216">
        <f t="shared" si="12"/>
        <v>0</v>
      </c>
      <c r="DJ102" s="224">
        <f t="shared" si="14"/>
        <v>0</v>
      </c>
      <c r="DK102" s="217"/>
      <c r="DL102" s="218"/>
      <c r="DM102" s="208"/>
      <c r="DN102" s="225"/>
      <c r="DO102" s="225"/>
      <c r="DP102" s="225"/>
      <c r="DQ102" s="225"/>
      <c r="DR102" s="225"/>
      <c r="DS102" s="225"/>
      <c r="DT102" s="225"/>
      <c r="DU102" s="225"/>
      <c r="DV102" s="225"/>
      <c r="DW102" s="225"/>
      <c r="DX102" s="225"/>
      <c r="DY102" s="225"/>
      <c r="DZ102" s="226"/>
      <c r="EA102" s="226"/>
      <c r="EB102" s="226"/>
      <c r="EC102" s="214"/>
      <c r="ED102" s="214"/>
      <c r="EE102" s="211"/>
      <c r="EF10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2" s="215" t="str">
        <f t="shared" si="13"/>
        <v>-</v>
      </c>
    </row>
    <row r="103" spans="1:137" ht="17.649999999999999" customHeight="1" x14ac:dyDescent="0.25">
      <c r="A103" s="79"/>
      <c r="B103" s="204"/>
      <c r="C103" s="205"/>
      <c r="D103" s="206"/>
      <c r="E103" s="207"/>
      <c r="F103" s="208"/>
      <c r="G103" s="209"/>
      <c r="H103" s="210"/>
      <c r="I103" s="211"/>
      <c r="J103" s="212"/>
      <c r="K103" s="209"/>
      <c r="L103" s="210"/>
      <c r="M103" s="211"/>
      <c r="N103" s="212"/>
      <c r="O103" s="213"/>
      <c r="P103" s="210"/>
      <c r="Q103" s="214"/>
      <c r="R103" s="215">
        <f>Plancontratacion2019[[#This Row],[RUBRO
(SE DEBE REPORTARTAR EN SIGEP SERVICIOS PERSONAS NATURALES)]]</f>
        <v>0</v>
      </c>
      <c r="S103" s="216">
        <f>Plancontratacion2019[[#This Row],[VALOR]]</f>
        <v>0</v>
      </c>
      <c r="T103" s="208"/>
      <c r="U103" s="211"/>
      <c r="V103" s="215">
        <f>Plancontratacion2019[[#This Row],[RUBRO ]]</f>
        <v>0</v>
      </c>
      <c r="W103" s="216">
        <f>Plancontratacion2019[[#This Row],[VALOR ]]</f>
        <v>0</v>
      </c>
      <c r="X103" s="216">
        <f>SUM($S103+$W103+Plancontratacion2019[[#This Row],[VALOR TOTAL DEL APOYO]])</f>
        <v>0</v>
      </c>
      <c r="Y103" s="210"/>
      <c r="Z103" s="204"/>
      <c r="AA103" s="204"/>
      <c r="AB103" s="205"/>
      <c r="AC103" s="204"/>
      <c r="AD103" s="204"/>
      <c r="AE103" s="214"/>
      <c r="AF103" s="214"/>
      <c r="AG103" s="214"/>
      <c r="AH103" s="211"/>
      <c r="AI103" s="211"/>
      <c r="AJ103" s="211"/>
      <c r="AK103" s="214"/>
      <c r="AL103" s="208"/>
      <c r="AM103" s="208"/>
      <c r="AN103" s="208"/>
      <c r="AO103" s="211"/>
      <c r="AP103" s="217"/>
      <c r="AQ103" s="204"/>
      <c r="AR103" s="218"/>
      <c r="AS103" s="204"/>
      <c r="AT103" s="218"/>
      <c r="AU103" s="204"/>
      <c r="AV103" s="208"/>
      <c r="AW103" s="208"/>
      <c r="AX103" s="219"/>
      <c r="AY103" s="212"/>
      <c r="AZ103" s="212"/>
      <c r="BA103" s="212"/>
      <c r="BB103" s="220">
        <f>Plancontratacion2019[[#This Row],[VALOR
INICIAL DEL CONTRATO]]+Plancontratacion2019[[#This Row],[VALOR ADICION AL CONTRATO]]-Plancontratacion2019[[#This Row],[VALOR REDUCCIÓN DEL CONTRATO]]</f>
        <v>0</v>
      </c>
      <c r="BC103" s="211"/>
      <c r="BD103" s="211"/>
      <c r="BE103" s="215">
        <f t="shared" si="10"/>
        <v>0</v>
      </c>
      <c r="BF103" s="211"/>
      <c r="BG103" s="208"/>
      <c r="BH103" s="206" t="str">
        <f>IFERROR(VLOOKUP('Formato Único de Contratación'!$BG103,TABLADEPARTAMENTOS,2,0),"DIGITE DEPARTAMENTO")</f>
        <v>DIGITE DEPARTAMENTO</v>
      </c>
      <c r="BI103" s="210"/>
      <c r="BJ103" s="211"/>
      <c r="BK103" s="212"/>
      <c r="BL103" s="210"/>
      <c r="BM103" s="211"/>
      <c r="BN103" s="212"/>
      <c r="BO103" s="208"/>
      <c r="BP103" s="221"/>
      <c r="BQ103" s="208"/>
      <c r="BR103" s="211"/>
      <c r="BS103" s="211"/>
      <c r="BT103" s="247">
        <f>Plancontratacion2019[[#This Row],[FECHA PRORROGA EJECUCIÓN
  (AAAA-MM-DD)]]-Plancontratacion2019[[#This Row],[FECHA ACTA DE INICIO]]</f>
        <v>0</v>
      </c>
      <c r="BU103" s="211"/>
      <c r="BV103" s="208"/>
      <c r="BW103" s="211"/>
      <c r="BX103" s="208"/>
      <c r="BY103" s="212"/>
      <c r="BZ103" s="211"/>
      <c r="CA103" s="212"/>
      <c r="CB103" s="211"/>
      <c r="CC103" s="212"/>
      <c r="CD103" s="211"/>
      <c r="CE103" s="212"/>
      <c r="CF103" s="211"/>
      <c r="CG103" s="212"/>
      <c r="CH103" s="211"/>
      <c r="CI103" s="212"/>
      <c r="CJ103" s="211"/>
      <c r="CK103" s="212"/>
      <c r="CL103" s="211"/>
      <c r="CM103" s="222"/>
      <c r="CN103" s="218"/>
      <c r="CO103" s="211"/>
      <c r="CP103" s="220">
        <f t="shared" si="11"/>
        <v>0</v>
      </c>
      <c r="CQ103" s="223"/>
      <c r="CR103" s="212"/>
      <c r="CS103" s="212"/>
      <c r="CT103" s="212"/>
      <c r="CU103" s="212"/>
      <c r="CV103" s="212"/>
      <c r="CW103" s="212"/>
      <c r="CX103" s="212"/>
      <c r="CY103" s="212"/>
      <c r="CZ103" s="212"/>
      <c r="DA103" s="212"/>
      <c r="DB103" s="212"/>
      <c r="DC103" s="212"/>
      <c r="DD103" s="212"/>
      <c r="DE103" s="212"/>
      <c r="DF103" s="212"/>
      <c r="DG103" s="212"/>
      <c r="DH103" s="216">
        <f t="shared" si="9"/>
        <v>0</v>
      </c>
      <c r="DI103" s="216">
        <f t="shared" si="12"/>
        <v>0</v>
      </c>
      <c r="DJ103" s="224">
        <f t="shared" si="14"/>
        <v>0</v>
      </c>
      <c r="DK103" s="217"/>
      <c r="DL103" s="218"/>
      <c r="DM103" s="208"/>
      <c r="DN103" s="225"/>
      <c r="DO103" s="225"/>
      <c r="DP103" s="225"/>
      <c r="DQ103" s="225"/>
      <c r="DR103" s="225"/>
      <c r="DS103" s="225"/>
      <c r="DT103" s="225"/>
      <c r="DU103" s="225"/>
      <c r="DV103" s="225"/>
      <c r="DW103" s="225"/>
      <c r="DX103" s="225"/>
      <c r="DY103" s="225"/>
      <c r="DZ103" s="226"/>
      <c r="EA103" s="226"/>
      <c r="EB103" s="226"/>
      <c r="EC103" s="214"/>
      <c r="ED103" s="214"/>
      <c r="EE103" s="211"/>
      <c r="EF10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3" s="215" t="str">
        <f t="shared" si="13"/>
        <v>-</v>
      </c>
    </row>
    <row r="104" spans="1:137" ht="17.649999999999999" customHeight="1" x14ac:dyDescent="0.25">
      <c r="A104" s="79"/>
      <c r="B104" s="204"/>
      <c r="C104" s="205"/>
      <c r="D104" s="206"/>
      <c r="E104" s="207"/>
      <c r="F104" s="208"/>
      <c r="G104" s="209"/>
      <c r="H104" s="210"/>
      <c r="I104" s="211"/>
      <c r="J104" s="212"/>
      <c r="K104" s="209"/>
      <c r="L104" s="210"/>
      <c r="M104" s="211"/>
      <c r="N104" s="212"/>
      <c r="O104" s="213"/>
      <c r="P104" s="210"/>
      <c r="Q104" s="214"/>
      <c r="R104" s="215">
        <f>Plancontratacion2019[[#This Row],[RUBRO
(SE DEBE REPORTARTAR EN SIGEP SERVICIOS PERSONAS NATURALES)]]</f>
        <v>0</v>
      </c>
      <c r="S104" s="216">
        <f>Plancontratacion2019[[#This Row],[VALOR]]</f>
        <v>0</v>
      </c>
      <c r="T104" s="208"/>
      <c r="U104" s="211"/>
      <c r="V104" s="215">
        <f>Plancontratacion2019[[#This Row],[RUBRO ]]</f>
        <v>0</v>
      </c>
      <c r="W104" s="216">
        <f>Plancontratacion2019[[#This Row],[VALOR ]]</f>
        <v>0</v>
      </c>
      <c r="X104" s="216">
        <f>SUM($S104+$W104+Plancontratacion2019[[#This Row],[VALOR TOTAL DEL APOYO]])</f>
        <v>0</v>
      </c>
      <c r="Y104" s="210"/>
      <c r="Z104" s="204"/>
      <c r="AA104" s="204"/>
      <c r="AB104" s="205"/>
      <c r="AC104" s="204"/>
      <c r="AD104" s="204"/>
      <c r="AE104" s="214"/>
      <c r="AF104" s="214"/>
      <c r="AG104" s="214"/>
      <c r="AH104" s="211"/>
      <c r="AI104" s="211"/>
      <c r="AJ104" s="211"/>
      <c r="AK104" s="214"/>
      <c r="AL104" s="208"/>
      <c r="AM104" s="208"/>
      <c r="AN104" s="208"/>
      <c r="AO104" s="211"/>
      <c r="AP104" s="217"/>
      <c r="AQ104" s="204"/>
      <c r="AR104" s="218"/>
      <c r="AS104" s="204"/>
      <c r="AT104" s="218"/>
      <c r="AU104" s="204"/>
      <c r="AV104" s="208"/>
      <c r="AW104" s="208"/>
      <c r="AX104" s="219"/>
      <c r="AY104" s="212"/>
      <c r="AZ104" s="212"/>
      <c r="BA104" s="212"/>
      <c r="BB104" s="220">
        <f>Plancontratacion2019[[#This Row],[VALOR
INICIAL DEL CONTRATO]]+Plancontratacion2019[[#This Row],[VALOR ADICION AL CONTRATO]]-Plancontratacion2019[[#This Row],[VALOR REDUCCIÓN DEL CONTRATO]]</f>
        <v>0</v>
      </c>
      <c r="BC104" s="211"/>
      <c r="BD104" s="211"/>
      <c r="BE104" s="215">
        <f t="shared" si="10"/>
        <v>0</v>
      </c>
      <c r="BF104" s="211"/>
      <c r="BG104" s="208"/>
      <c r="BH104" s="206" t="str">
        <f>IFERROR(VLOOKUP('Formato Único de Contratación'!$BG104,TABLADEPARTAMENTOS,2,0),"DIGITE DEPARTAMENTO")</f>
        <v>DIGITE DEPARTAMENTO</v>
      </c>
      <c r="BI104" s="210"/>
      <c r="BJ104" s="211"/>
      <c r="BK104" s="212"/>
      <c r="BL104" s="210"/>
      <c r="BM104" s="211"/>
      <c r="BN104" s="212"/>
      <c r="BO104" s="208"/>
      <c r="BP104" s="221"/>
      <c r="BQ104" s="208"/>
      <c r="BR104" s="211"/>
      <c r="BS104" s="211"/>
      <c r="BT104" s="247">
        <f>Plancontratacion2019[[#This Row],[FECHA PRORROGA EJECUCIÓN
  (AAAA-MM-DD)]]-Plancontratacion2019[[#This Row],[FECHA ACTA DE INICIO]]</f>
        <v>0</v>
      </c>
      <c r="BU104" s="211"/>
      <c r="BV104" s="208"/>
      <c r="BW104" s="211"/>
      <c r="BX104" s="208"/>
      <c r="BY104" s="212"/>
      <c r="BZ104" s="211"/>
      <c r="CA104" s="212"/>
      <c r="CB104" s="211"/>
      <c r="CC104" s="212"/>
      <c r="CD104" s="211"/>
      <c r="CE104" s="212"/>
      <c r="CF104" s="211"/>
      <c r="CG104" s="212"/>
      <c r="CH104" s="211"/>
      <c r="CI104" s="212"/>
      <c r="CJ104" s="211"/>
      <c r="CK104" s="212"/>
      <c r="CL104" s="211"/>
      <c r="CM104" s="222"/>
      <c r="CN104" s="218"/>
      <c r="CO104" s="211"/>
      <c r="CP104" s="220">
        <f t="shared" si="11"/>
        <v>0</v>
      </c>
      <c r="CQ104" s="223"/>
      <c r="CR104" s="212"/>
      <c r="CS104" s="212"/>
      <c r="CT104" s="212"/>
      <c r="CU104" s="212"/>
      <c r="CV104" s="212"/>
      <c r="CW104" s="212"/>
      <c r="CX104" s="212"/>
      <c r="CY104" s="212"/>
      <c r="CZ104" s="212"/>
      <c r="DA104" s="212"/>
      <c r="DB104" s="212"/>
      <c r="DC104" s="212"/>
      <c r="DD104" s="212"/>
      <c r="DE104" s="212"/>
      <c r="DF104" s="212"/>
      <c r="DG104" s="212"/>
      <c r="DH104" s="216">
        <f t="shared" si="9"/>
        <v>0</v>
      </c>
      <c r="DI104" s="216">
        <f t="shared" si="12"/>
        <v>0</v>
      </c>
      <c r="DJ104" s="224">
        <f t="shared" si="14"/>
        <v>0</v>
      </c>
      <c r="DK104" s="217"/>
      <c r="DL104" s="218"/>
      <c r="DM104" s="208"/>
      <c r="DN104" s="225"/>
      <c r="DO104" s="225"/>
      <c r="DP104" s="225"/>
      <c r="DQ104" s="225"/>
      <c r="DR104" s="225"/>
      <c r="DS104" s="225"/>
      <c r="DT104" s="225"/>
      <c r="DU104" s="225"/>
      <c r="DV104" s="225"/>
      <c r="DW104" s="225"/>
      <c r="DX104" s="225"/>
      <c r="DY104" s="225"/>
      <c r="DZ104" s="226"/>
      <c r="EA104" s="226"/>
      <c r="EB104" s="226"/>
      <c r="EC104" s="214"/>
      <c r="ED104" s="214"/>
      <c r="EE104" s="211"/>
      <c r="EF10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4" s="215" t="str">
        <f t="shared" si="13"/>
        <v>-</v>
      </c>
    </row>
    <row r="105" spans="1:137" ht="17.649999999999999" customHeight="1" x14ac:dyDescent="0.25">
      <c r="A105" s="79"/>
      <c r="B105" s="204"/>
      <c r="C105" s="205"/>
      <c r="D105" s="206"/>
      <c r="E105" s="207"/>
      <c r="F105" s="208"/>
      <c r="G105" s="209"/>
      <c r="H105" s="210"/>
      <c r="I105" s="211"/>
      <c r="J105" s="212"/>
      <c r="K105" s="209"/>
      <c r="L105" s="210"/>
      <c r="M105" s="211"/>
      <c r="N105" s="212"/>
      <c r="O105" s="213"/>
      <c r="P105" s="210"/>
      <c r="Q105" s="214"/>
      <c r="R105" s="215">
        <f>Plancontratacion2019[[#This Row],[RUBRO
(SE DEBE REPORTARTAR EN SIGEP SERVICIOS PERSONAS NATURALES)]]</f>
        <v>0</v>
      </c>
      <c r="S105" s="216">
        <f>Plancontratacion2019[[#This Row],[VALOR]]</f>
        <v>0</v>
      </c>
      <c r="T105" s="208"/>
      <c r="U105" s="211"/>
      <c r="V105" s="215">
        <f>Plancontratacion2019[[#This Row],[RUBRO ]]</f>
        <v>0</v>
      </c>
      <c r="W105" s="216">
        <f>Plancontratacion2019[[#This Row],[VALOR ]]</f>
        <v>0</v>
      </c>
      <c r="X105" s="216">
        <f>SUM($S105+$W105+Plancontratacion2019[[#This Row],[VALOR TOTAL DEL APOYO]])</f>
        <v>0</v>
      </c>
      <c r="Y105" s="210"/>
      <c r="Z105" s="204"/>
      <c r="AA105" s="204"/>
      <c r="AB105" s="205"/>
      <c r="AC105" s="204"/>
      <c r="AD105" s="204"/>
      <c r="AE105" s="214"/>
      <c r="AF105" s="214"/>
      <c r="AG105" s="214"/>
      <c r="AH105" s="211"/>
      <c r="AI105" s="211"/>
      <c r="AJ105" s="211"/>
      <c r="AK105" s="214"/>
      <c r="AL105" s="208"/>
      <c r="AM105" s="208"/>
      <c r="AN105" s="208"/>
      <c r="AO105" s="211"/>
      <c r="AP105" s="217"/>
      <c r="AQ105" s="204"/>
      <c r="AR105" s="218"/>
      <c r="AS105" s="204"/>
      <c r="AT105" s="218"/>
      <c r="AU105" s="204"/>
      <c r="AV105" s="208"/>
      <c r="AW105" s="208"/>
      <c r="AX105" s="219"/>
      <c r="AY105" s="212"/>
      <c r="AZ105" s="212"/>
      <c r="BA105" s="212"/>
      <c r="BB105" s="220">
        <f>Plancontratacion2019[[#This Row],[VALOR
INICIAL DEL CONTRATO]]+Plancontratacion2019[[#This Row],[VALOR ADICION AL CONTRATO]]-Plancontratacion2019[[#This Row],[VALOR REDUCCIÓN DEL CONTRATO]]</f>
        <v>0</v>
      </c>
      <c r="BC105" s="211"/>
      <c r="BD105" s="211"/>
      <c r="BE105" s="215">
        <f t="shared" si="10"/>
        <v>0</v>
      </c>
      <c r="BF105" s="211"/>
      <c r="BG105" s="208"/>
      <c r="BH105" s="206" t="str">
        <f>IFERROR(VLOOKUP('Formato Único de Contratación'!$BG105,TABLADEPARTAMENTOS,2,0),"DIGITE DEPARTAMENTO")</f>
        <v>DIGITE DEPARTAMENTO</v>
      </c>
      <c r="BI105" s="210"/>
      <c r="BJ105" s="211"/>
      <c r="BK105" s="212"/>
      <c r="BL105" s="210"/>
      <c r="BM105" s="211"/>
      <c r="BN105" s="212"/>
      <c r="BO105" s="208"/>
      <c r="BP105" s="221"/>
      <c r="BQ105" s="208"/>
      <c r="BR105" s="211"/>
      <c r="BS105" s="211"/>
      <c r="BT105" s="247">
        <f>Plancontratacion2019[[#This Row],[FECHA PRORROGA EJECUCIÓN
  (AAAA-MM-DD)]]-Plancontratacion2019[[#This Row],[FECHA ACTA DE INICIO]]</f>
        <v>0</v>
      </c>
      <c r="BU105" s="211"/>
      <c r="BV105" s="208"/>
      <c r="BW105" s="211"/>
      <c r="BX105" s="208"/>
      <c r="BY105" s="212"/>
      <c r="BZ105" s="211"/>
      <c r="CA105" s="212"/>
      <c r="CB105" s="211"/>
      <c r="CC105" s="212"/>
      <c r="CD105" s="211"/>
      <c r="CE105" s="212"/>
      <c r="CF105" s="211"/>
      <c r="CG105" s="212"/>
      <c r="CH105" s="211"/>
      <c r="CI105" s="212"/>
      <c r="CJ105" s="211"/>
      <c r="CK105" s="212"/>
      <c r="CL105" s="211"/>
      <c r="CM105" s="222"/>
      <c r="CN105" s="218"/>
      <c r="CO105" s="211"/>
      <c r="CP105" s="220">
        <f>COUNT(BY105,CA105,CE105,CG105,CI105,CK105,CC105,CN105)</f>
        <v>0</v>
      </c>
      <c r="CQ105" s="223"/>
      <c r="CR105" s="212"/>
      <c r="CS105" s="212"/>
      <c r="CT105" s="212"/>
      <c r="CU105" s="212"/>
      <c r="CV105" s="212"/>
      <c r="CW105" s="212"/>
      <c r="CX105" s="212"/>
      <c r="CY105" s="212"/>
      <c r="CZ105" s="212"/>
      <c r="DA105" s="212"/>
      <c r="DB105" s="212"/>
      <c r="DC105" s="212"/>
      <c r="DD105" s="212"/>
      <c r="DE105" s="212"/>
      <c r="DF105" s="212"/>
      <c r="DG105" s="212"/>
      <c r="DH105" s="216">
        <f>SUM(CS105:DD105)</f>
        <v>0</v>
      </c>
      <c r="DI105" s="216">
        <f>BB105-DH105</f>
        <v>0</v>
      </c>
      <c r="DJ105" s="224">
        <f>IFERROR(DH105/BB105,0)</f>
        <v>0</v>
      </c>
      <c r="DK105" s="217"/>
      <c r="DL105" s="218"/>
      <c r="DM105" s="208"/>
      <c r="DN105" s="225"/>
      <c r="DO105" s="225"/>
      <c r="DP105" s="225"/>
      <c r="DQ105" s="225"/>
      <c r="DR105" s="225"/>
      <c r="DS105" s="225"/>
      <c r="DT105" s="225"/>
      <c r="DU105" s="225"/>
      <c r="DV105" s="225"/>
      <c r="DW105" s="225"/>
      <c r="DX105" s="225"/>
      <c r="DY105" s="225"/>
      <c r="DZ105" s="226"/>
      <c r="EA105" s="226"/>
      <c r="EB105" s="226"/>
      <c r="EC105" s="214"/>
      <c r="ED105" s="214"/>
      <c r="EE105" s="211"/>
      <c r="EF10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5" s="215" t="str">
        <f t="shared" si="13"/>
        <v>-</v>
      </c>
    </row>
    <row r="106" spans="1:137" ht="17.649999999999999" customHeight="1" x14ac:dyDescent="0.25">
      <c r="A106" s="79"/>
      <c r="B106" s="204"/>
      <c r="C106" s="205"/>
      <c r="D106" s="206"/>
      <c r="E106" s="207"/>
      <c r="F106" s="208"/>
      <c r="G106" s="209"/>
      <c r="H106" s="210"/>
      <c r="I106" s="211"/>
      <c r="J106" s="212"/>
      <c r="K106" s="209"/>
      <c r="L106" s="210"/>
      <c r="M106" s="211"/>
      <c r="N106" s="212"/>
      <c r="O106" s="213"/>
      <c r="P106" s="210"/>
      <c r="Q106" s="214"/>
      <c r="R106" s="215">
        <f>Plancontratacion2019[[#This Row],[RUBRO
(SE DEBE REPORTARTAR EN SIGEP SERVICIOS PERSONAS NATURALES)]]</f>
        <v>0</v>
      </c>
      <c r="S106" s="216">
        <f>Plancontratacion2019[[#This Row],[VALOR]]</f>
        <v>0</v>
      </c>
      <c r="T106" s="208"/>
      <c r="U106" s="211"/>
      <c r="V106" s="215">
        <f>Plancontratacion2019[[#This Row],[RUBRO ]]</f>
        <v>0</v>
      </c>
      <c r="W106" s="216">
        <f>Plancontratacion2019[[#This Row],[VALOR ]]</f>
        <v>0</v>
      </c>
      <c r="X106" s="216">
        <f>SUM($S106+$W106+Plancontratacion2019[[#This Row],[VALOR TOTAL DEL APOYO]])</f>
        <v>0</v>
      </c>
      <c r="Y106" s="210"/>
      <c r="Z106" s="204"/>
      <c r="AA106" s="204"/>
      <c r="AB106" s="205"/>
      <c r="AC106" s="204"/>
      <c r="AD106" s="204"/>
      <c r="AE106" s="214"/>
      <c r="AF106" s="214"/>
      <c r="AG106" s="214"/>
      <c r="AH106" s="211"/>
      <c r="AI106" s="211"/>
      <c r="AJ106" s="211"/>
      <c r="AK106" s="214"/>
      <c r="AL106" s="208"/>
      <c r="AM106" s="208"/>
      <c r="AN106" s="208"/>
      <c r="AO106" s="211"/>
      <c r="AP106" s="217"/>
      <c r="AQ106" s="204"/>
      <c r="AR106" s="218"/>
      <c r="AS106" s="204"/>
      <c r="AT106" s="218"/>
      <c r="AU106" s="204"/>
      <c r="AV106" s="208"/>
      <c r="AW106" s="208"/>
      <c r="AX106" s="219"/>
      <c r="AY106" s="212"/>
      <c r="AZ106" s="212"/>
      <c r="BA106" s="212"/>
      <c r="BB106" s="220">
        <f>Plancontratacion2019[[#This Row],[VALOR
INICIAL DEL CONTRATO]]+Plancontratacion2019[[#This Row],[VALOR ADICION AL CONTRATO]]-Plancontratacion2019[[#This Row],[VALOR REDUCCIÓN DEL CONTRATO]]</f>
        <v>0</v>
      </c>
      <c r="BC106" s="211"/>
      <c r="BD106" s="211"/>
      <c r="BE106" s="215">
        <f t="shared" si="10"/>
        <v>0</v>
      </c>
      <c r="BF106" s="211"/>
      <c r="BG106" s="208"/>
      <c r="BH106" s="206" t="str">
        <f>IFERROR(VLOOKUP('Formato Único de Contratación'!$BG106,TABLADEPARTAMENTOS,2,0),"DIGITE DEPARTAMENTO")</f>
        <v>DIGITE DEPARTAMENTO</v>
      </c>
      <c r="BI106" s="210"/>
      <c r="BJ106" s="211"/>
      <c r="BK106" s="212"/>
      <c r="BL106" s="210"/>
      <c r="BM106" s="211"/>
      <c r="BN106" s="212"/>
      <c r="BO106" s="208"/>
      <c r="BP106" s="221"/>
      <c r="BQ106" s="208"/>
      <c r="BR106" s="211"/>
      <c r="BS106" s="211"/>
      <c r="BT106" s="247">
        <f>Plancontratacion2019[[#This Row],[FECHA PRORROGA EJECUCIÓN
  (AAAA-MM-DD)]]-Plancontratacion2019[[#This Row],[FECHA ACTA DE INICIO]]</f>
        <v>0</v>
      </c>
      <c r="BU106" s="211"/>
      <c r="BV106" s="208"/>
      <c r="BW106" s="211"/>
      <c r="BX106" s="208"/>
      <c r="BY106" s="212"/>
      <c r="BZ106" s="211"/>
      <c r="CA106" s="212"/>
      <c r="CB106" s="211"/>
      <c r="CC106" s="212"/>
      <c r="CD106" s="211"/>
      <c r="CE106" s="212"/>
      <c r="CF106" s="211"/>
      <c r="CG106" s="212"/>
      <c r="CH106" s="211"/>
      <c r="CI106" s="212"/>
      <c r="CJ106" s="211"/>
      <c r="CK106" s="212"/>
      <c r="CL106" s="211"/>
      <c r="CM106" s="222"/>
      <c r="CN106" s="218"/>
      <c r="CO106" s="211"/>
      <c r="CP106" s="220">
        <f t="shared" si="11"/>
        <v>0</v>
      </c>
      <c r="CQ106" s="223"/>
      <c r="CR106" s="212"/>
      <c r="CS106" s="212"/>
      <c r="CT106" s="212"/>
      <c r="CU106" s="212"/>
      <c r="CV106" s="212"/>
      <c r="CW106" s="212"/>
      <c r="CX106" s="212"/>
      <c r="CY106" s="212"/>
      <c r="CZ106" s="212"/>
      <c r="DA106" s="212"/>
      <c r="DB106" s="212"/>
      <c r="DC106" s="212"/>
      <c r="DD106" s="212"/>
      <c r="DE106" s="212"/>
      <c r="DF106" s="212"/>
      <c r="DG106" s="212"/>
      <c r="DH106" s="216">
        <f t="shared" si="9"/>
        <v>0</v>
      </c>
      <c r="DI106" s="216">
        <f t="shared" si="12"/>
        <v>0</v>
      </c>
      <c r="DJ106" s="224">
        <f t="shared" si="14"/>
        <v>0</v>
      </c>
      <c r="DK106" s="217"/>
      <c r="DL106" s="218"/>
      <c r="DM106" s="208"/>
      <c r="DN106" s="225"/>
      <c r="DO106" s="225"/>
      <c r="DP106" s="225"/>
      <c r="DQ106" s="225"/>
      <c r="DR106" s="225"/>
      <c r="DS106" s="225"/>
      <c r="DT106" s="225"/>
      <c r="DU106" s="225"/>
      <c r="DV106" s="225"/>
      <c r="DW106" s="225"/>
      <c r="DX106" s="225"/>
      <c r="DY106" s="225"/>
      <c r="DZ106" s="226"/>
      <c r="EA106" s="226"/>
      <c r="EB106" s="226"/>
      <c r="EC106" s="214"/>
      <c r="ED106" s="214"/>
      <c r="EE106" s="211"/>
      <c r="EF10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6" s="215" t="str">
        <f t="shared" si="13"/>
        <v>-</v>
      </c>
    </row>
    <row r="107" spans="1:137" ht="17.649999999999999" customHeight="1" x14ac:dyDescent="0.25">
      <c r="A107" s="79"/>
      <c r="B107" s="204"/>
      <c r="C107" s="205"/>
      <c r="D107" s="206"/>
      <c r="E107" s="207"/>
      <c r="F107" s="208"/>
      <c r="G107" s="209"/>
      <c r="H107" s="210"/>
      <c r="I107" s="211"/>
      <c r="J107" s="212"/>
      <c r="K107" s="209"/>
      <c r="L107" s="210"/>
      <c r="M107" s="211"/>
      <c r="N107" s="212"/>
      <c r="O107" s="213"/>
      <c r="P107" s="210"/>
      <c r="Q107" s="214"/>
      <c r="R107" s="215">
        <f>Plancontratacion2019[[#This Row],[RUBRO
(SE DEBE REPORTARTAR EN SIGEP SERVICIOS PERSONAS NATURALES)]]</f>
        <v>0</v>
      </c>
      <c r="S107" s="216">
        <f>Plancontratacion2019[[#This Row],[VALOR]]</f>
        <v>0</v>
      </c>
      <c r="T107" s="208"/>
      <c r="U107" s="211"/>
      <c r="V107" s="215">
        <f>Plancontratacion2019[[#This Row],[RUBRO ]]</f>
        <v>0</v>
      </c>
      <c r="W107" s="216">
        <f>Plancontratacion2019[[#This Row],[VALOR ]]</f>
        <v>0</v>
      </c>
      <c r="X107" s="216">
        <f>SUM($S107+$W107+Plancontratacion2019[[#This Row],[VALOR TOTAL DEL APOYO]])</f>
        <v>0</v>
      </c>
      <c r="Y107" s="210"/>
      <c r="Z107" s="204"/>
      <c r="AA107" s="204"/>
      <c r="AB107" s="205"/>
      <c r="AC107" s="204"/>
      <c r="AD107" s="204"/>
      <c r="AE107" s="214"/>
      <c r="AF107" s="214"/>
      <c r="AG107" s="214"/>
      <c r="AH107" s="211"/>
      <c r="AI107" s="211"/>
      <c r="AJ107" s="211"/>
      <c r="AK107" s="214"/>
      <c r="AL107" s="208"/>
      <c r="AM107" s="208"/>
      <c r="AN107" s="208"/>
      <c r="AO107" s="211"/>
      <c r="AP107" s="217"/>
      <c r="AQ107" s="204"/>
      <c r="AR107" s="218"/>
      <c r="AS107" s="204"/>
      <c r="AT107" s="218"/>
      <c r="AU107" s="204"/>
      <c r="AV107" s="208"/>
      <c r="AW107" s="208"/>
      <c r="AX107" s="219"/>
      <c r="AY107" s="212"/>
      <c r="AZ107" s="212"/>
      <c r="BA107" s="212"/>
      <c r="BB107" s="220">
        <f>Plancontratacion2019[[#This Row],[VALOR
INICIAL DEL CONTRATO]]+Plancontratacion2019[[#This Row],[VALOR ADICION AL CONTRATO]]-Plancontratacion2019[[#This Row],[VALOR REDUCCIÓN DEL CONTRATO]]</f>
        <v>0</v>
      </c>
      <c r="BC107" s="211"/>
      <c r="BD107" s="211"/>
      <c r="BE107" s="215">
        <f t="shared" si="10"/>
        <v>0</v>
      </c>
      <c r="BF107" s="211"/>
      <c r="BG107" s="208"/>
      <c r="BH107" s="206" t="str">
        <f>IFERROR(VLOOKUP('Formato Único de Contratación'!$BG107,TABLADEPARTAMENTOS,2,0),"DIGITE DEPARTAMENTO")</f>
        <v>DIGITE DEPARTAMENTO</v>
      </c>
      <c r="BI107" s="210"/>
      <c r="BJ107" s="211"/>
      <c r="BK107" s="212"/>
      <c r="BL107" s="210"/>
      <c r="BM107" s="211"/>
      <c r="BN107" s="212"/>
      <c r="BO107" s="208"/>
      <c r="BP107" s="221"/>
      <c r="BQ107" s="208"/>
      <c r="BR107" s="211"/>
      <c r="BS107" s="211"/>
      <c r="BT107" s="247">
        <f>Plancontratacion2019[[#This Row],[FECHA PRORROGA EJECUCIÓN
  (AAAA-MM-DD)]]-Plancontratacion2019[[#This Row],[FECHA ACTA DE INICIO]]</f>
        <v>0</v>
      </c>
      <c r="BU107" s="211"/>
      <c r="BV107" s="208"/>
      <c r="BW107" s="211"/>
      <c r="BX107" s="208"/>
      <c r="BY107" s="212"/>
      <c r="BZ107" s="211"/>
      <c r="CA107" s="212"/>
      <c r="CB107" s="211"/>
      <c r="CC107" s="212"/>
      <c r="CD107" s="211"/>
      <c r="CE107" s="212"/>
      <c r="CF107" s="211"/>
      <c r="CG107" s="212"/>
      <c r="CH107" s="211"/>
      <c r="CI107" s="212"/>
      <c r="CJ107" s="211"/>
      <c r="CK107" s="212"/>
      <c r="CL107" s="211"/>
      <c r="CM107" s="222"/>
      <c r="CN107" s="218"/>
      <c r="CO107" s="211"/>
      <c r="CP107" s="220">
        <f t="shared" si="11"/>
        <v>0</v>
      </c>
      <c r="CQ107" s="223"/>
      <c r="CR107" s="212"/>
      <c r="CS107" s="212"/>
      <c r="CT107" s="212"/>
      <c r="CU107" s="212"/>
      <c r="CV107" s="212"/>
      <c r="CW107" s="212"/>
      <c r="CX107" s="212"/>
      <c r="CY107" s="212"/>
      <c r="CZ107" s="212"/>
      <c r="DA107" s="212"/>
      <c r="DB107" s="212"/>
      <c r="DC107" s="212"/>
      <c r="DD107" s="212"/>
      <c r="DE107" s="212"/>
      <c r="DF107" s="212"/>
      <c r="DG107" s="212"/>
      <c r="DH107" s="216">
        <f t="shared" si="9"/>
        <v>0</v>
      </c>
      <c r="DI107" s="216">
        <f t="shared" si="12"/>
        <v>0</v>
      </c>
      <c r="DJ107" s="224">
        <f t="shared" si="14"/>
        <v>0</v>
      </c>
      <c r="DK107" s="217"/>
      <c r="DL107" s="218"/>
      <c r="DM107" s="208"/>
      <c r="DN107" s="225"/>
      <c r="DO107" s="225"/>
      <c r="DP107" s="225"/>
      <c r="DQ107" s="225"/>
      <c r="DR107" s="225"/>
      <c r="DS107" s="225"/>
      <c r="DT107" s="225"/>
      <c r="DU107" s="225"/>
      <c r="DV107" s="225"/>
      <c r="DW107" s="225"/>
      <c r="DX107" s="225"/>
      <c r="DY107" s="225"/>
      <c r="DZ107" s="226"/>
      <c r="EA107" s="226"/>
      <c r="EB107" s="226"/>
      <c r="EC107" s="214"/>
      <c r="ED107" s="214"/>
      <c r="EE107" s="211"/>
      <c r="EF10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7" s="215" t="str">
        <f t="shared" si="13"/>
        <v>-</v>
      </c>
    </row>
    <row r="108" spans="1:137" ht="17.649999999999999" customHeight="1" x14ac:dyDescent="0.25">
      <c r="A108" s="79"/>
      <c r="B108" s="204"/>
      <c r="C108" s="205"/>
      <c r="D108" s="206"/>
      <c r="E108" s="207"/>
      <c r="F108" s="208"/>
      <c r="G108" s="209"/>
      <c r="H108" s="210"/>
      <c r="I108" s="211"/>
      <c r="J108" s="212"/>
      <c r="K108" s="209"/>
      <c r="L108" s="210"/>
      <c r="M108" s="211"/>
      <c r="N108" s="212"/>
      <c r="O108" s="213"/>
      <c r="P108" s="210"/>
      <c r="Q108" s="214"/>
      <c r="R108" s="215">
        <f>Plancontratacion2019[[#This Row],[RUBRO
(SE DEBE REPORTARTAR EN SIGEP SERVICIOS PERSONAS NATURALES)]]</f>
        <v>0</v>
      </c>
      <c r="S108" s="216">
        <f>Plancontratacion2019[[#This Row],[VALOR]]</f>
        <v>0</v>
      </c>
      <c r="T108" s="208"/>
      <c r="U108" s="211"/>
      <c r="V108" s="215">
        <f>Plancontratacion2019[[#This Row],[RUBRO ]]</f>
        <v>0</v>
      </c>
      <c r="W108" s="216">
        <f>Plancontratacion2019[[#This Row],[VALOR ]]</f>
        <v>0</v>
      </c>
      <c r="X108" s="216">
        <f>SUM($S108+$W108+Plancontratacion2019[[#This Row],[VALOR TOTAL DEL APOYO]])</f>
        <v>0</v>
      </c>
      <c r="Y108" s="210"/>
      <c r="Z108" s="204"/>
      <c r="AA108" s="204"/>
      <c r="AB108" s="205"/>
      <c r="AC108" s="204"/>
      <c r="AD108" s="204"/>
      <c r="AE108" s="214"/>
      <c r="AF108" s="214"/>
      <c r="AG108" s="214"/>
      <c r="AH108" s="211"/>
      <c r="AI108" s="211"/>
      <c r="AJ108" s="211"/>
      <c r="AK108" s="214"/>
      <c r="AL108" s="208"/>
      <c r="AM108" s="208"/>
      <c r="AN108" s="208"/>
      <c r="AO108" s="211"/>
      <c r="AP108" s="217"/>
      <c r="AQ108" s="204"/>
      <c r="AR108" s="218"/>
      <c r="AS108" s="204"/>
      <c r="AT108" s="218"/>
      <c r="AU108" s="204"/>
      <c r="AV108" s="208"/>
      <c r="AW108" s="208"/>
      <c r="AX108" s="219"/>
      <c r="AY108" s="212"/>
      <c r="AZ108" s="212"/>
      <c r="BA108" s="212"/>
      <c r="BB108" s="220">
        <f>Plancontratacion2019[[#This Row],[VALOR
INICIAL DEL CONTRATO]]+Plancontratacion2019[[#This Row],[VALOR ADICION AL CONTRATO]]-Plancontratacion2019[[#This Row],[VALOR REDUCCIÓN DEL CONTRATO]]</f>
        <v>0</v>
      </c>
      <c r="BC108" s="211"/>
      <c r="BD108" s="211"/>
      <c r="BE108" s="215">
        <f t="shared" si="10"/>
        <v>0</v>
      </c>
      <c r="BF108" s="211"/>
      <c r="BG108" s="208"/>
      <c r="BH108" s="206" t="str">
        <f>IFERROR(VLOOKUP('Formato Único de Contratación'!$BG108,TABLADEPARTAMENTOS,2,0),"DIGITE DEPARTAMENTO")</f>
        <v>DIGITE DEPARTAMENTO</v>
      </c>
      <c r="BI108" s="210"/>
      <c r="BJ108" s="211"/>
      <c r="BK108" s="212"/>
      <c r="BL108" s="210"/>
      <c r="BM108" s="211"/>
      <c r="BN108" s="212"/>
      <c r="BO108" s="208"/>
      <c r="BP108" s="221"/>
      <c r="BQ108" s="208"/>
      <c r="BR108" s="211"/>
      <c r="BS108" s="211"/>
      <c r="BT108" s="247">
        <f>Plancontratacion2019[[#This Row],[FECHA PRORROGA EJECUCIÓN
  (AAAA-MM-DD)]]-Plancontratacion2019[[#This Row],[FECHA ACTA DE INICIO]]</f>
        <v>0</v>
      </c>
      <c r="BU108" s="211"/>
      <c r="BV108" s="208"/>
      <c r="BW108" s="211"/>
      <c r="BX108" s="208"/>
      <c r="BY108" s="212"/>
      <c r="BZ108" s="211"/>
      <c r="CA108" s="212"/>
      <c r="CB108" s="211"/>
      <c r="CC108" s="212"/>
      <c r="CD108" s="211"/>
      <c r="CE108" s="212"/>
      <c r="CF108" s="211"/>
      <c r="CG108" s="212"/>
      <c r="CH108" s="211"/>
      <c r="CI108" s="212"/>
      <c r="CJ108" s="211"/>
      <c r="CK108" s="212"/>
      <c r="CL108" s="211"/>
      <c r="CM108" s="222"/>
      <c r="CN108" s="218"/>
      <c r="CO108" s="211"/>
      <c r="CP108" s="220">
        <f t="shared" si="11"/>
        <v>0</v>
      </c>
      <c r="CQ108" s="223"/>
      <c r="CR108" s="212"/>
      <c r="CS108" s="212"/>
      <c r="CT108" s="212"/>
      <c r="CU108" s="212"/>
      <c r="CV108" s="212"/>
      <c r="CW108" s="212"/>
      <c r="CX108" s="212"/>
      <c r="CY108" s="212"/>
      <c r="CZ108" s="212"/>
      <c r="DA108" s="212"/>
      <c r="DB108" s="212"/>
      <c r="DC108" s="212"/>
      <c r="DD108" s="212"/>
      <c r="DE108" s="212"/>
      <c r="DF108" s="212"/>
      <c r="DG108" s="212"/>
      <c r="DH108" s="216">
        <f t="shared" si="9"/>
        <v>0</v>
      </c>
      <c r="DI108" s="216">
        <f t="shared" si="12"/>
        <v>0</v>
      </c>
      <c r="DJ108" s="224">
        <f t="shared" si="14"/>
        <v>0</v>
      </c>
      <c r="DK108" s="217"/>
      <c r="DL108" s="218"/>
      <c r="DM108" s="208"/>
      <c r="DN108" s="225"/>
      <c r="DO108" s="225"/>
      <c r="DP108" s="225"/>
      <c r="DQ108" s="225"/>
      <c r="DR108" s="225"/>
      <c r="DS108" s="225"/>
      <c r="DT108" s="225"/>
      <c r="DU108" s="225"/>
      <c r="DV108" s="225"/>
      <c r="DW108" s="225"/>
      <c r="DX108" s="225"/>
      <c r="DY108" s="225"/>
      <c r="DZ108" s="226"/>
      <c r="EA108" s="226"/>
      <c r="EB108" s="226"/>
      <c r="EC108" s="214"/>
      <c r="ED108" s="214"/>
      <c r="EE108" s="211"/>
      <c r="EF10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8" s="215" t="str">
        <f t="shared" si="13"/>
        <v>-</v>
      </c>
    </row>
    <row r="109" spans="1:137" ht="17.649999999999999" customHeight="1" x14ac:dyDescent="0.25">
      <c r="A109" s="79"/>
      <c r="B109" s="204"/>
      <c r="C109" s="205"/>
      <c r="D109" s="206"/>
      <c r="E109" s="207"/>
      <c r="F109" s="208"/>
      <c r="G109" s="209"/>
      <c r="H109" s="210"/>
      <c r="I109" s="211"/>
      <c r="J109" s="212"/>
      <c r="K109" s="209"/>
      <c r="L109" s="210"/>
      <c r="M109" s="211"/>
      <c r="N109" s="212"/>
      <c r="O109" s="213"/>
      <c r="P109" s="210"/>
      <c r="Q109" s="214"/>
      <c r="R109" s="215">
        <f>Plancontratacion2019[[#This Row],[RUBRO
(SE DEBE REPORTARTAR EN SIGEP SERVICIOS PERSONAS NATURALES)]]</f>
        <v>0</v>
      </c>
      <c r="S109" s="216">
        <f>Plancontratacion2019[[#This Row],[VALOR]]</f>
        <v>0</v>
      </c>
      <c r="T109" s="208"/>
      <c r="U109" s="211"/>
      <c r="V109" s="215">
        <f>Plancontratacion2019[[#This Row],[RUBRO ]]</f>
        <v>0</v>
      </c>
      <c r="W109" s="216">
        <f>Plancontratacion2019[[#This Row],[VALOR ]]</f>
        <v>0</v>
      </c>
      <c r="X109" s="216">
        <f>SUM($S109+$W109+Plancontratacion2019[[#This Row],[VALOR TOTAL DEL APOYO]])</f>
        <v>0</v>
      </c>
      <c r="Y109" s="210"/>
      <c r="Z109" s="204"/>
      <c r="AA109" s="204"/>
      <c r="AB109" s="205"/>
      <c r="AC109" s="204"/>
      <c r="AD109" s="204"/>
      <c r="AE109" s="214"/>
      <c r="AF109" s="214"/>
      <c r="AG109" s="214"/>
      <c r="AH109" s="211"/>
      <c r="AI109" s="211"/>
      <c r="AJ109" s="211"/>
      <c r="AK109" s="214"/>
      <c r="AL109" s="208"/>
      <c r="AM109" s="208"/>
      <c r="AN109" s="208"/>
      <c r="AO109" s="211"/>
      <c r="AP109" s="217"/>
      <c r="AQ109" s="204"/>
      <c r="AR109" s="218"/>
      <c r="AS109" s="204"/>
      <c r="AT109" s="218"/>
      <c r="AU109" s="204"/>
      <c r="AV109" s="208"/>
      <c r="AW109" s="208"/>
      <c r="AX109" s="219"/>
      <c r="AY109" s="212"/>
      <c r="AZ109" s="212"/>
      <c r="BA109" s="212"/>
      <c r="BB109" s="220">
        <f>Plancontratacion2019[[#This Row],[VALOR
INICIAL DEL CONTRATO]]+Plancontratacion2019[[#This Row],[VALOR ADICION AL CONTRATO]]-Plancontratacion2019[[#This Row],[VALOR REDUCCIÓN DEL CONTRATO]]</f>
        <v>0</v>
      </c>
      <c r="BC109" s="211"/>
      <c r="BD109" s="211"/>
      <c r="BE109" s="215">
        <f t="shared" si="10"/>
        <v>0</v>
      </c>
      <c r="BF109" s="211"/>
      <c r="BG109" s="208"/>
      <c r="BH109" s="206" t="str">
        <f>IFERROR(VLOOKUP('Formato Único de Contratación'!$BG109,TABLADEPARTAMENTOS,2,0),"DIGITE DEPARTAMENTO")</f>
        <v>DIGITE DEPARTAMENTO</v>
      </c>
      <c r="BI109" s="210"/>
      <c r="BJ109" s="211"/>
      <c r="BK109" s="212"/>
      <c r="BL109" s="210"/>
      <c r="BM109" s="211"/>
      <c r="BN109" s="212"/>
      <c r="BO109" s="208"/>
      <c r="BP109" s="221"/>
      <c r="BQ109" s="208"/>
      <c r="BR109" s="211"/>
      <c r="BS109" s="211"/>
      <c r="BT109" s="247">
        <f>Plancontratacion2019[[#This Row],[FECHA PRORROGA EJECUCIÓN
  (AAAA-MM-DD)]]-Plancontratacion2019[[#This Row],[FECHA ACTA DE INICIO]]</f>
        <v>0</v>
      </c>
      <c r="BU109" s="211"/>
      <c r="BV109" s="208"/>
      <c r="BW109" s="211"/>
      <c r="BX109" s="208"/>
      <c r="BY109" s="212"/>
      <c r="BZ109" s="211"/>
      <c r="CA109" s="212"/>
      <c r="CB109" s="211"/>
      <c r="CC109" s="212"/>
      <c r="CD109" s="211"/>
      <c r="CE109" s="212"/>
      <c r="CF109" s="211"/>
      <c r="CG109" s="212"/>
      <c r="CH109" s="211"/>
      <c r="CI109" s="212"/>
      <c r="CJ109" s="211"/>
      <c r="CK109" s="212"/>
      <c r="CL109" s="211"/>
      <c r="CM109" s="222"/>
      <c r="CN109" s="218"/>
      <c r="CO109" s="211"/>
      <c r="CP109" s="220">
        <f t="shared" si="11"/>
        <v>0</v>
      </c>
      <c r="CQ109" s="223"/>
      <c r="CR109" s="212"/>
      <c r="CS109" s="212"/>
      <c r="CT109" s="212"/>
      <c r="CU109" s="212"/>
      <c r="CV109" s="212"/>
      <c r="CW109" s="212"/>
      <c r="CX109" s="212"/>
      <c r="CY109" s="212"/>
      <c r="CZ109" s="212"/>
      <c r="DA109" s="212"/>
      <c r="DB109" s="212"/>
      <c r="DC109" s="212"/>
      <c r="DD109" s="212"/>
      <c r="DE109" s="212"/>
      <c r="DF109" s="212"/>
      <c r="DG109" s="212"/>
      <c r="DH109" s="216">
        <f t="shared" si="9"/>
        <v>0</v>
      </c>
      <c r="DI109" s="216">
        <f t="shared" si="12"/>
        <v>0</v>
      </c>
      <c r="DJ109" s="224">
        <f t="shared" si="14"/>
        <v>0</v>
      </c>
      <c r="DK109" s="217"/>
      <c r="DL109" s="218"/>
      <c r="DM109" s="208"/>
      <c r="DN109" s="225"/>
      <c r="DO109" s="225"/>
      <c r="DP109" s="225"/>
      <c r="DQ109" s="225"/>
      <c r="DR109" s="225"/>
      <c r="DS109" s="225"/>
      <c r="DT109" s="225"/>
      <c r="DU109" s="225"/>
      <c r="DV109" s="225"/>
      <c r="DW109" s="225"/>
      <c r="DX109" s="225"/>
      <c r="DY109" s="225"/>
      <c r="DZ109" s="226"/>
      <c r="EA109" s="226"/>
      <c r="EB109" s="226"/>
      <c r="EC109" s="214"/>
      <c r="ED109" s="214"/>
      <c r="EE109" s="211"/>
      <c r="EF10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09" s="215" t="str">
        <f t="shared" si="13"/>
        <v>-</v>
      </c>
    </row>
    <row r="110" spans="1:137" ht="17.649999999999999" customHeight="1" x14ac:dyDescent="0.25">
      <c r="A110" s="79"/>
      <c r="B110" s="204"/>
      <c r="C110" s="205"/>
      <c r="D110" s="206"/>
      <c r="E110" s="207"/>
      <c r="F110" s="208"/>
      <c r="G110" s="209"/>
      <c r="H110" s="210"/>
      <c r="I110" s="211"/>
      <c r="J110" s="212"/>
      <c r="K110" s="209"/>
      <c r="L110" s="210"/>
      <c r="M110" s="211"/>
      <c r="N110" s="212"/>
      <c r="O110" s="213"/>
      <c r="P110" s="210"/>
      <c r="Q110" s="214"/>
      <c r="R110" s="215">
        <f>Plancontratacion2019[[#This Row],[RUBRO
(SE DEBE REPORTARTAR EN SIGEP SERVICIOS PERSONAS NATURALES)]]</f>
        <v>0</v>
      </c>
      <c r="S110" s="216">
        <f>Plancontratacion2019[[#This Row],[VALOR]]</f>
        <v>0</v>
      </c>
      <c r="T110" s="208"/>
      <c r="U110" s="211"/>
      <c r="V110" s="215">
        <f>Plancontratacion2019[[#This Row],[RUBRO ]]</f>
        <v>0</v>
      </c>
      <c r="W110" s="216">
        <f>Plancontratacion2019[[#This Row],[VALOR ]]</f>
        <v>0</v>
      </c>
      <c r="X110" s="216">
        <f>SUM($S110+$W110+Plancontratacion2019[[#This Row],[VALOR TOTAL DEL APOYO]])</f>
        <v>0</v>
      </c>
      <c r="Y110" s="210"/>
      <c r="Z110" s="204"/>
      <c r="AA110" s="204"/>
      <c r="AB110" s="205"/>
      <c r="AC110" s="204"/>
      <c r="AD110" s="204"/>
      <c r="AE110" s="214"/>
      <c r="AF110" s="214"/>
      <c r="AG110" s="214"/>
      <c r="AH110" s="211"/>
      <c r="AI110" s="211"/>
      <c r="AJ110" s="211"/>
      <c r="AK110" s="214"/>
      <c r="AL110" s="208"/>
      <c r="AM110" s="208"/>
      <c r="AN110" s="208"/>
      <c r="AO110" s="211"/>
      <c r="AP110" s="217"/>
      <c r="AQ110" s="204"/>
      <c r="AR110" s="218"/>
      <c r="AS110" s="204"/>
      <c r="AT110" s="218"/>
      <c r="AU110" s="204"/>
      <c r="AV110" s="208"/>
      <c r="AW110" s="208"/>
      <c r="AX110" s="219"/>
      <c r="AY110" s="212"/>
      <c r="AZ110" s="212"/>
      <c r="BA110" s="212"/>
      <c r="BB110" s="220">
        <f>Plancontratacion2019[[#This Row],[VALOR
INICIAL DEL CONTRATO]]+Plancontratacion2019[[#This Row],[VALOR ADICION AL CONTRATO]]-Plancontratacion2019[[#This Row],[VALOR REDUCCIÓN DEL CONTRATO]]</f>
        <v>0</v>
      </c>
      <c r="BC110" s="211"/>
      <c r="BD110" s="211"/>
      <c r="BE110" s="215">
        <f t="shared" si="10"/>
        <v>0</v>
      </c>
      <c r="BF110" s="211"/>
      <c r="BG110" s="208"/>
      <c r="BH110" s="206" t="str">
        <f>IFERROR(VLOOKUP('Formato Único de Contratación'!$BG110,TABLADEPARTAMENTOS,2,0),"DIGITE DEPARTAMENTO")</f>
        <v>DIGITE DEPARTAMENTO</v>
      </c>
      <c r="BI110" s="210"/>
      <c r="BJ110" s="211"/>
      <c r="BK110" s="212"/>
      <c r="BL110" s="210"/>
      <c r="BM110" s="211"/>
      <c r="BN110" s="212"/>
      <c r="BO110" s="208"/>
      <c r="BP110" s="221"/>
      <c r="BQ110" s="208"/>
      <c r="BR110" s="211"/>
      <c r="BS110" s="211"/>
      <c r="BT110" s="247">
        <f>Plancontratacion2019[[#This Row],[FECHA PRORROGA EJECUCIÓN
  (AAAA-MM-DD)]]-Plancontratacion2019[[#This Row],[FECHA ACTA DE INICIO]]</f>
        <v>0</v>
      </c>
      <c r="BU110" s="211"/>
      <c r="BV110" s="208"/>
      <c r="BW110" s="211"/>
      <c r="BX110" s="208"/>
      <c r="BY110" s="212"/>
      <c r="BZ110" s="211"/>
      <c r="CA110" s="212"/>
      <c r="CB110" s="211"/>
      <c r="CC110" s="212"/>
      <c r="CD110" s="211"/>
      <c r="CE110" s="212"/>
      <c r="CF110" s="211"/>
      <c r="CG110" s="212"/>
      <c r="CH110" s="211"/>
      <c r="CI110" s="212"/>
      <c r="CJ110" s="211"/>
      <c r="CK110" s="212"/>
      <c r="CL110" s="211"/>
      <c r="CM110" s="222"/>
      <c r="CN110" s="218"/>
      <c r="CO110" s="211"/>
      <c r="CP110" s="220">
        <f t="shared" si="11"/>
        <v>0</v>
      </c>
      <c r="CQ110" s="223"/>
      <c r="CR110" s="212"/>
      <c r="CS110" s="212"/>
      <c r="CT110" s="212"/>
      <c r="CU110" s="212"/>
      <c r="CV110" s="212"/>
      <c r="CW110" s="212"/>
      <c r="CX110" s="212"/>
      <c r="CY110" s="212"/>
      <c r="CZ110" s="212"/>
      <c r="DA110" s="212"/>
      <c r="DB110" s="212"/>
      <c r="DC110" s="212"/>
      <c r="DD110" s="212"/>
      <c r="DE110" s="212"/>
      <c r="DF110" s="212"/>
      <c r="DG110" s="212"/>
      <c r="DH110" s="216">
        <f t="shared" si="9"/>
        <v>0</v>
      </c>
      <c r="DI110" s="216">
        <f t="shared" si="12"/>
        <v>0</v>
      </c>
      <c r="DJ110" s="224">
        <f t="shared" si="14"/>
        <v>0</v>
      </c>
      <c r="DK110" s="217"/>
      <c r="DL110" s="218"/>
      <c r="DM110" s="208"/>
      <c r="DN110" s="225"/>
      <c r="DO110" s="225"/>
      <c r="DP110" s="225"/>
      <c r="DQ110" s="225"/>
      <c r="DR110" s="225"/>
      <c r="DS110" s="225"/>
      <c r="DT110" s="225"/>
      <c r="DU110" s="225"/>
      <c r="DV110" s="225"/>
      <c r="DW110" s="225"/>
      <c r="DX110" s="225"/>
      <c r="DY110" s="225"/>
      <c r="DZ110" s="226"/>
      <c r="EA110" s="226"/>
      <c r="EB110" s="226"/>
      <c r="EC110" s="214"/>
      <c r="ED110" s="214"/>
      <c r="EE110" s="211"/>
      <c r="EF11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0" s="215" t="str">
        <f t="shared" si="13"/>
        <v>-</v>
      </c>
    </row>
    <row r="111" spans="1:137" ht="17.649999999999999" customHeight="1" x14ac:dyDescent="0.25">
      <c r="A111" s="79"/>
      <c r="B111" s="204"/>
      <c r="C111" s="205"/>
      <c r="D111" s="206"/>
      <c r="E111" s="207"/>
      <c r="F111" s="208"/>
      <c r="G111" s="209"/>
      <c r="H111" s="210"/>
      <c r="I111" s="211"/>
      <c r="J111" s="212"/>
      <c r="K111" s="209"/>
      <c r="L111" s="210"/>
      <c r="M111" s="211"/>
      <c r="N111" s="212"/>
      <c r="O111" s="213"/>
      <c r="P111" s="210"/>
      <c r="Q111" s="214"/>
      <c r="R111" s="215">
        <f>Plancontratacion2019[[#This Row],[RUBRO
(SE DEBE REPORTARTAR EN SIGEP SERVICIOS PERSONAS NATURALES)]]</f>
        <v>0</v>
      </c>
      <c r="S111" s="216">
        <f>Plancontratacion2019[[#This Row],[VALOR]]</f>
        <v>0</v>
      </c>
      <c r="T111" s="208"/>
      <c r="U111" s="211"/>
      <c r="V111" s="215">
        <f>Plancontratacion2019[[#This Row],[RUBRO ]]</f>
        <v>0</v>
      </c>
      <c r="W111" s="216">
        <f>Plancontratacion2019[[#This Row],[VALOR ]]</f>
        <v>0</v>
      </c>
      <c r="X111" s="216">
        <f>SUM($S111+$W111+Plancontratacion2019[[#This Row],[VALOR TOTAL DEL APOYO]])</f>
        <v>0</v>
      </c>
      <c r="Y111" s="210"/>
      <c r="Z111" s="204"/>
      <c r="AA111" s="204"/>
      <c r="AB111" s="205"/>
      <c r="AC111" s="204"/>
      <c r="AD111" s="204"/>
      <c r="AE111" s="214"/>
      <c r="AF111" s="214"/>
      <c r="AG111" s="214"/>
      <c r="AH111" s="211"/>
      <c r="AI111" s="211"/>
      <c r="AJ111" s="211"/>
      <c r="AK111" s="214"/>
      <c r="AL111" s="208"/>
      <c r="AM111" s="208"/>
      <c r="AN111" s="208"/>
      <c r="AO111" s="211"/>
      <c r="AP111" s="217"/>
      <c r="AQ111" s="204"/>
      <c r="AR111" s="218"/>
      <c r="AS111" s="204"/>
      <c r="AT111" s="218"/>
      <c r="AU111" s="204"/>
      <c r="AV111" s="208"/>
      <c r="AW111" s="208"/>
      <c r="AX111" s="219"/>
      <c r="AY111" s="212"/>
      <c r="AZ111" s="212"/>
      <c r="BA111" s="212"/>
      <c r="BB111" s="220">
        <f>Plancontratacion2019[[#This Row],[VALOR
INICIAL DEL CONTRATO]]+Plancontratacion2019[[#This Row],[VALOR ADICION AL CONTRATO]]-Plancontratacion2019[[#This Row],[VALOR REDUCCIÓN DEL CONTRATO]]</f>
        <v>0</v>
      </c>
      <c r="BC111" s="211"/>
      <c r="BD111" s="211"/>
      <c r="BE111" s="215">
        <f t="shared" si="10"/>
        <v>0</v>
      </c>
      <c r="BF111" s="211"/>
      <c r="BG111" s="208"/>
      <c r="BH111" s="206" t="str">
        <f>IFERROR(VLOOKUP('Formato Único de Contratación'!$BG111,TABLADEPARTAMENTOS,2,0),"DIGITE DEPARTAMENTO")</f>
        <v>DIGITE DEPARTAMENTO</v>
      </c>
      <c r="BI111" s="210"/>
      <c r="BJ111" s="211"/>
      <c r="BK111" s="212"/>
      <c r="BL111" s="210"/>
      <c r="BM111" s="211"/>
      <c r="BN111" s="212"/>
      <c r="BO111" s="208"/>
      <c r="BP111" s="221"/>
      <c r="BQ111" s="208"/>
      <c r="BR111" s="211"/>
      <c r="BS111" s="211"/>
      <c r="BT111" s="247">
        <f>Plancontratacion2019[[#This Row],[FECHA PRORROGA EJECUCIÓN
  (AAAA-MM-DD)]]-Plancontratacion2019[[#This Row],[FECHA ACTA DE INICIO]]</f>
        <v>0</v>
      </c>
      <c r="BU111" s="211"/>
      <c r="BV111" s="208"/>
      <c r="BW111" s="211"/>
      <c r="BX111" s="208"/>
      <c r="BY111" s="212"/>
      <c r="BZ111" s="211"/>
      <c r="CA111" s="212"/>
      <c r="CB111" s="211"/>
      <c r="CC111" s="212"/>
      <c r="CD111" s="211"/>
      <c r="CE111" s="212"/>
      <c r="CF111" s="211"/>
      <c r="CG111" s="212"/>
      <c r="CH111" s="211"/>
      <c r="CI111" s="212"/>
      <c r="CJ111" s="211"/>
      <c r="CK111" s="212"/>
      <c r="CL111" s="211"/>
      <c r="CM111" s="222"/>
      <c r="CN111" s="218"/>
      <c r="CO111" s="211"/>
      <c r="CP111" s="220">
        <f t="shared" si="11"/>
        <v>0</v>
      </c>
      <c r="CQ111" s="223"/>
      <c r="CR111" s="212"/>
      <c r="CS111" s="212"/>
      <c r="CT111" s="212"/>
      <c r="CU111" s="212"/>
      <c r="CV111" s="212"/>
      <c r="CW111" s="212"/>
      <c r="CX111" s="212"/>
      <c r="CY111" s="212"/>
      <c r="CZ111" s="212"/>
      <c r="DA111" s="212"/>
      <c r="DB111" s="212"/>
      <c r="DC111" s="212"/>
      <c r="DD111" s="212"/>
      <c r="DE111" s="212"/>
      <c r="DF111" s="212"/>
      <c r="DG111" s="212"/>
      <c r="DH111" s="216">
        <f t="shared" si="9"/>
        <v>0</v>
      </c>
      <c r="DI111" s="216">
        <f t="shared" si="12"/>
        <v>0</v>
      </c>
      <c r="DJ111" s="224">
        <f t="shared" si="14"/>
        <v>0</v>
      </c>
      <c r="DK111" s="217"/>
      <c r="DL111" s="218"/>
      <c r="DM111" s="208"/>
      <c r="DN111" s="225"/>
      <c r="DO111" s="225"/>
      <c r="DP111" s="225"/>
      <c r="DQ111" s="225"/>
      <c r="DR111" s="225"/>
      <c r="DS111" s="225"/>
      <c r="DT111" s="225"/>
      <c r="DU111" s="225"/>
      <c r="DV111" s="225"/>
      <c r="DW111" s="225"/>
      <c r="DX111" s="225"/>
      <c r="DY111" s="225"/>
      <c r="DZ111" s="226"/>
      <c r="EA111" s="226"/>
      <c r="EB111" s="226"/>
      <c r="EC111" s="214"/>
      <c r="ED111" s="214"/>
      <c r="EE111" s="211"/>
      <c r="EF11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1" s="215" t="str">
        <f t="shared" si="13"/>
        <v>-</v>
      </c>
    </row>
    <row r="112" spans="1:137" ht="17.649999999999999" customHeight="1" x14ac:dyDescent="0.25">
      <c r="A112" s="79"/>
      <c r="B112" s="204"/>
      <c r="C112" s="205"/>
      <c r="D112" s="206"/>
      <c r="E112" s="207"/>
      <c r="F112" s="208"/>
      <c r="G112" s="209"/>
      <c r="H112" s="210"/>
      <c r="I112" s="211"/>
      <c r="J112" s="212"/>
      <c r="K112" s="209"/>
      <c r="L112" s="210"/>
      <c r="M112" s="211"/>
      <c r="N112" s="212"/>
      <c r="O112" s="213"/>
      <c r="P112" s="210"/>
      <c r="Q112" s="214"/>
      <c r="R112" s="215">
        <f>Plancontratacion2019[[#This Row],[RUBRO
(SE DEBE REPORTARTAR EN SIGEP SERVICIOS PERSONAS NATURALES)]]</f>
        <v>0</v>
      </c>
      <c r="S112" s="216">
        <f>Plancontratacion2019[[#This Row],[VALOR]]</f>
        <v>0</v>
      </c>
      <c r="T112" s="208"/>
      <c r="U112" s="211"/>
      <c r="V112" s="215">
        <f>Plancontratacion2019[[#This Row],[RUBRO ]]</f>
        <v>0</v>
      </c>
      <c r="W112" s="216">
        <f>Plancontratacion2019[[#This Row],[VALOR ]]</f>
        <v>0</v>
      </c>
      <c r="X112" s="216">
        <f>SUM($S112+$W112+Plancontratacion2019[[#This Row],[VALOR TOTAL DEL APOYO]])</f>
        <v>0</v>
      </c>
      <c r="Y112" s="210"/>
      <c r="Z112" s="204"/>
      <c r="AA112" s="204"/>
      <c r="AB112" s="205"/>
      <c r="AC112" s="204"/>
      <c r="AD112" s="204"/>
      <c r="AE112" s="214"/>
      <c r="AF112" s="214"/>
      <c r="AG112" s="214"/>
      <c r="AH112" s="211"/>
      <c r="AI112" s="211"/>
      <c r="AJ112" s="211"/>
      <c r="AK112" s="214"/>
      <c r="AL112" s="208"/>
      <c r="AM112" s="208"/>
      <c r="AN112" s="208"/>
      <c r="AO112" s="211"/>
      <c r="AP112" s="217"/>
      <c r="AQ112" s="204"/>
      <c r="AR112" s="218"/>
      <c r="AS112" s="204"/>
      <c r="AT112" s="218"/>
      <c r="AU112" s="204"/>
      <c r="AV112" s="208"/>
      <c r="AW112" s="208"/>
      <c r="AX112" s="219"/>
      <c r="AY112" s="212"/>
      <c r="AZ112" s="212"/>
      <c r="BA112" s="212"/>
      <c r="BB112" s="220">
        <f>Plancontratacion2019[[#This Row],[VALOR
INICIAL DEL CONTRATO]]+Plancontratacion2019[[#This Row],[VALOR ADICION AL CONTRATO]]-Plancontratacion2019[[#This Row],[VALOR REDUCCIÓN DEL CONTRATO]]</f>
        <v>0</v>
      </c>
      <c r="BC112" s="211"/>
      <c r="BD112" s="211"/>
      <c r="BE112" s="215">
        <f t="shared" si="10"/>
        <v>0</v>
      </c>
      <c r="BF112" s="211"/>
      <c r="BG112" s="208"/>
      <c r="BH112" s="206" t="str">
        <f>IFERROR(VLOOKUP('Formato Único de Contratación'!$BG112,TABLADEPARTAMENTOS,2,0),"DIGITE DEPARTAMENTO")</f>
        <v>DIGITE DEPARTAMENTO</v>
      </c>
      <c r="BI112" s="210"/>
      <c r="BJ112" s="211"/>
      <c r="BK112" s="212"/>
      <c r="BL112" s="210"/>
      <c r="BM112" s="211"/>
      <c r="BN112" s="212"/>
      <c r="BO112" s="208"/>
      <c r="BP112" s="221"/>
      <c r="BQ112" s="208"/>
      <c r="BR112" s="211"/>
      <c r="BS112" s="211"/>
      <c r="BT112" s="247">
        <f>Plancontratacion2019[[#This Row],[FECHA PRORROGA EJECUCIÓN
  (AAAA-MM-DD)]]-Plancontratacion2019[[#This Row],[FECHA ACTA DE INICIO]]</f>
        <v>0</v>
      </c>
      <c r="BU112" s="211"/>
      <c r="BV112" s="208"/>
      <c r="BW112" s="211"/>
      <c r="BX112" s="208"/>
      <c r="BY112" s="212"/>
      <c r="BZ112" s="211"/>
      <c r="CA112" s="212"/>
      <c r="CB112" s="211"/>
      <c r="CC112" s="212"/>
      <c r="CD112" s="211"/>
      <c r="CE112" s="212"/>
      <c r="CF112" s="211"/>
      <c r="CG112" s="212"/>
      <c r="CH112" s="211"/>
      <c r="CI112" s="212"/>
      <c r="CJ112" s="211"/>
      <c r="CK112" s="212"/>
      <c r="CL112" s="211"/>
      <c r="CM112" s="222"/>
      <c r="CN112" s="218"/>
      <c r="CO112" s="211"/>
      <c r="CP112" s="220">
        <f t="shared" si="11"/>
        <v>0</v>
      </c>
      <c r="CQ112" s="223"/>
      <c r="CR112" s="212"/>
      <c r="CS112" s="212"/>
      <c r="CT112" s="212"/>
      <c r="CU112" s="212"/>
      <c r="CV112" s="212"/>
      <c r="CW112" s="212"/>
      <c r="CX112" s="212"/>
      <c r="CY112" s="212"/>
      <c r="CZ112" s="212"/>
      <c r="DA112" s="212"/>
      <c r="DB112" s="212"/>
      <c r="DC112" s="212"/>
      <c r="DD112" s="212"/>
      <c r="DE112" s="212"/>
      <c r="DF112" s="212"/>
      <c r="DG112" s="212"/>
      <c r="DH112" s="216">
        <f t="shared" ref="DH112:DH127" si="15">SUM(CS112:DD112)</f>
        <v>0</v>
      </c>
      <c r="DI112" s="216">
        <f t="shared" si="12"/>
        <v>0</v>
      </c>
      <c r="DJ112" s="224">
        <f t="shared" si="14"/>
        <v>0</v>
      </c>
      <c r="DK112" s="217"/>
      <c r="DL112" s="218"/>
      <c r="DM112" s="208"/>
      <c r="DN112" s="225"/>
      <c r="DO112" s="225"/>
      <c r="DP112" s="225"/>
      <c r="DQ112" s="225"/>
      <c r="DR112" s="225"/>
      <c r="DS112" s="225"/>
      <c r="DT112" s="225"/>
      <c r="DU112" s="225"/>
      <c r="DV112" s="225"/>
      <c r="DW112" s="225"/>
      <c r="DX112" s="225"/>
      <c r="DY112" s="225"/>
      <c r="DZ112" s="226"/>
      <c r="EA112" s="226"/>
      <c r="EB112" s="226"/>
      <c r="EC112" s="214"/>
      <c r="ED112" s="214"/>
      <c r="EE112" s="211"/>
      <c r="EF11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2" s="215" t="str">
        <f t="shared" si="13"/>
        <v>-</v>
      </c>
    </row>
    <row r="113" spans="1:137" ht="17.649999999999999" customHeight="1" x14ac:dyDescent="0.25">
      <c r="A113" s="79"/>
      <c r="B113" s="204"/>
      <c r="C113" s="205"/>
      <c r="D113" s="206"/>
      <c r="E113" s="207"/>
      <c r="F113" s="208"/>
      <c r="G113" s="209"/>
      <c r="H113" s="210"/>
      <c r="I113" s="211"/>
      <c r="J113" s="212"/>
      <c r="K113" s="209"/>
      <c r="L113" s="210"/>
      <c r="M113" s="211"/>
      <c r="N113" s="212"/>
      <c r="O113" s="213"/>
      <c r="P113" s="210"/>
      <c r="Q113" s="214"/>
      <c r="R113" s="215">
        <f>Plancontratacion2019[[#This Row],[RUBRO
(SE DEBE REPORTARTAR EN SIGEP SERVICIOS PERSONAS NATURALES)]]</f>
        <v>0</v>
      </c>
      <c r="S113" s="216">
        <f>Plancontratacion2019[[#This Row],[VALOR]]</f>
        <v>0</v>
      </c>
      <c r="T113" s="208"/>
      <c r="U113" s="211"/>
      <c r="V113" s="215">
        <f>Plancontratacion2019[[#This Row],[RUBRO ]]</f>
        <v>0</v>
      </c>
      <c r="W113" s="216">
        <f>Plancontratacion2019[[#This Row],[VALOR ]]</f>
        <v>0</v>
      </c>
      <c r="X113" s="216">
        <f>SUM($S113+$W113+Plancontratacion2019[[#This Row],[VALOR TOTAL DEL APOYO]])</f>
        <v>0</v>
      </c>
      <c r="Y113" s="210"/>
      <c r="Z113" s="204"/>
      <c r="AA113" s="204"/>
      <c r="AB113" s="205"/>
      <c r="AC113" s="204"/>
      <c r="AD113" s="204"/>
      <c r="AE113" s="214"/>
      <c r="AF113" s="214"/>
      <c r="AG113" s="214"/>
      <c r="AH113" s="211"/>
      <c r="AI113" s="211"/>
      <c r="AJ113" s="211"/>
      <c r="AK113" s="214"/>
      <c r="AL113" s="208"/>
      <c r="AM113" s="208"/>
      <c r="AN113" s="208"/>
      <c r="AO113" s="211"/>
      <c r="AP113" s="217"/>
      <c r="AQ113" s="204"/>
      <c r="AR113" s="218"/>
      <c r="AS113" s="204"/>
      <c r="AT113" s="218"/>
      <c r="AU113" s="204"/>
      <c r="AV113" s="208"/>
      <c r="AW113" s="208"/>
      <c r="AX113" s="219"/>
      <c r="AY113" s="212"/>
      <c r="AZ113" s="212"/>
      <c r="BA113" s="212"/>
      <c r="BB113" s="220">
        <f>Plancontratacion2019[[#This Row],[VALOR
INICIAL DEL CONTRATO]]+Plancontratacion2019[[#This Row],[VALOR ADICION AL CONTRATO]]-Plancontratacion2019[[#This Row],[VALOR REDUCCIÓN DEL CONTRATO]]</f>
        <v>0</v>
      </c>
      <c r="BC113" s="211"/>
      <c r="BD113" s="211"/>
      <c r="BE113" s="215">
        <f t="shared" si="10"/>
        <v>0</v>
      </c>
      <c r="BF113" s="211"/>
      <c r="BG113" s="208"/>
      <c r="BH113" s="206" t="str">
        <f>IFERROR(VLOOKUP('Formato Único de Contratación'!$BG113,TABLADEPARTAMENTOS,2,0),"DIGITE DEPARTAMENTO")</f>
        <v>DIGITE DEPARTAMENTO</v>
      </c>
      <c r="BI113" s="210"/>
      <c r="BJ113" s="211"/>
      <c r="BK113" s="212"/>
      <c r="BL113" s="210"/>
      <c r="BM113" s="211"/>
      <c r="BN113" s="212"/>
      <c r="BO113" s="208"/>
      <c r="BP113" s="221"/>
      <c r="BQ113" s="208"/>
      <c r="BR113" s="211"/>
      <c r="BS113" s="211"/>
      <c r="BT113" s="247">
        <f>Plancontratacion2019[[#This Row],[FECHA PRORROGA EJECUCIÓN
  (AAAA-MM-DD)]]-Plancontratacion2019[[#This Row],[FECHA ACTA DE INICIO]]</f>
        <v>0</v>
      </c>
      <c r="BU113" s="211"/>
      <c r="BV113" s="208"/>
      <c r="BW113" s="211"/>
      <c r="BX113" s="208"/>
      <c r="BY113" s="212"/>
      <c r="BZ113" s="211"/>
      <c r="CA113" s="212"/>
      <c r="CB113" s="211"/>
      <c r="CC113" s="212"/>
      <c r="CD113" s="211"/>
      <c r="CE113" s="212"/>
      <c r="CF113" s="211"/>
      <c r="CG113" s="212"/>
      <c r="CH113" s="211"/>
      <c r="CI113" s="212"/>
      <c r="CJ113" s="211"/>
      <c r="CK113" s="212"/>
      <c r="CL113" s="211"/>
      <c r="CM113" s="222"/>
      <c r="CN113" s="218"/>
      <c r="CO113" s="211"/>
      <c r="CP113" s="220">
        <f t="shared" si="11"/>
        <v>0</v>
      </c>
      <c r="CQ113" s="223"/>
      <c r="CR113" s="212"/>
      <c r="CS113" s="212"/>
      <c r="CT113" s="212"/>
      <c r="CU113" s="212"/>
      <c r="CV113" s="212"/>
      <c r="CW113" s="212"/>
      <c r="CX113" s="212"/>
      <c r="CY113" s="212"/>
      <c r="CZ113" s="212"/>
      <c r="DA113" s="212"/>
      <c r="DB113" s="212"/>
      <c r="DC113" s="212"/>
      <c r="DD113" s="212"/>
      <c r="DE113" s="212"/>
      <c r="DF113" s="212"/>
      <c r="DG113" s="212"/>
      <c r="DH113" s="216">
        <f t="shared" si="15"/>
        <v>0</v>
      </c>
      <c r="DI113" s="216">
        <f t="shared" si="12"/>
        <v>0</v>
      </c>
      <c r="DJ113" s="224">
        <f t="shared" si="14"/>
        <v>0</v>
      </c>
      <c r="DK113" s="217"/>
      <c r="DL113" s="218"/>
      <c r="DM113" s="208"/>
      <c r="DN113" s="225"/>
      <c r="DO113" s="225"/>
      <c r="DP113" s="225"/>
      <c r="DQ113" s="225"/>
      <c r="DR113" s="225"/>
      <c r="DS113" s="225"/>
      <c r="DT113" s="225"/>
      <c r="DU113" s="225"/>
      <c r="DV113" s="225"/>
      <c r="DW113" s="225"/>
      <c r="DX113" s="225"/>
      <c r="DY113" s="225"/>
      <c r="DZ113" s="226"/>
      <c r="EA113" s="226"/>
      <c r="EB113" s="226"/>
      <c r="EC113" s="214"/>
      <c r="ED113" s="214"/>
      <c r="EE113" s="211"/>
      <c r="EF11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3" s="215" t="str">
        <f t="shared" si="13"/>
        <v>-</v>
      </c>
    </row>
    <row r="114" spans="1:137" ht="17.649999999999999" customHeight="1" x14ac:dyDescent="0.25">
      <c r="A114" s="79"/>
      <c r="B114" s="204"/>
      <c r="C114" s="205"/>
      <c r="D114" s="206"/>
      <c r="E114" s="207"/>
      <c r="F114" s="208"/>
      <c r="G114" s="209"/>
      <c r="H114" s="210"/>
      <c r="I114" s="211"/>
      <c r="J114" s="212"/>
      <c r="K114" s="209"/>
      <c r="L114" s="210"/>
      <c r="M114" s="211"/>
      <c r="N114" s="212"/>
      <c r="O114" s="213"/>
      <c r="P114" s="210"/>
      <c r="Q114" s="214"/>
      <c r="R114" s="215">
        <f>Plancontratacion2019[[#This Row],[RUBRO
(SE DEBE REPORTARTAR EN SIGEP SERVICIOS PERSONAS NATURALES)]]</f>
        <v>0</v>
      </c>
      <c r="S114" s="216">
        <f>Plancontratacion2019[[#This Row],[VALOR]]</f>
        <v>0</v>
      </c>
      <c r="T114" s="208"/>
      <c r="U114" s="211"/>
      <c r="V114" s="215">
        <f>Plancontratacion2019[[#This Row],[RUBRO ]]</f>
        <v>0</v>
      </c>
      <c r="W114" s="216">
        <f>Plancontratacion2019[[#This Row],[VALOR ]]</f>
        <v>0</v>
      </c>
      <c r="X114" s="216">
        <f>SUM($S114+$W114+Plancontratacion2019[[#This Row],[VALOR TOTAL DEL APOYO]])</f>
        <v>0</v>
      </c>
      <c r="Y114" s="210"/>
      <c r="Z114" s="204"/>
      <c r="AA114" s="204"/>
      <c r="AB114" s="205"/>
      <c r="AC114" s="204"/>
      <c r="AD114" s="204"/>
      <c r="AE114" s="214"/>
      <c r="AF114" s="214"/>
      <c r="AG114" s="214"/>
      <c r="AH114" s="211"/>
      <c r="AI114" s="211"/>
      <c r="AJ114" s="211"/>
      <c r="AK114" s="214"/>
      <c r="AL114" s="208"/>
      <c r="AM114" s="208"/>
      <c r="AN114" s="208"/>
      <c r="AO114" s="211"/>
      <c r="AP114" s="217"/>
      <c r="AQ114" s="204"/>
      <c r="AR114" s="218"/>
      <c r="AS114" s="204"/>
      <c r="AT114" s="218"/>
      <c r="AU114" s="204"/>
      <c r="AV114" s="208"/>
      <c r="AW114" s="208"/>
      <c r="AX114" s="219"/>
      <c r="AY114" s="212"/>
      <c r="AZ114" s="212"/>
      <c r="BA114" s="212"/>
      <c r="BB114" s="220">
        <f>Plancontratacion2019[[#This Row],[VALOR
INICIAL DEL CONTRATO]]+Plancontratacion2019[[#This Row],[VALOR ADICION AL CONTRATO]]-Plancontratacion2019[[#This Row],[VALOR REDUCCIÓN DEL CONTRATO]]</f>
        <v>0</v>
      </c>
      <c r="BC114" s="211"/>
      <c r="BD114" s="211"/>
      <c r="BE114" s="215">
        <f t="shared" si="10"/>
        <v>0</v>
      </c>
      <c r="BF114" s="211"/>
      <c r="BG114" s="208"/>
      <c r="BH114" s="206" t="str">
        <f>IFERROR(VLOOKUP('Formato Único de Contratación'!$BG114,TABLADEPARTAMENTOS,2,0),"DIGITE DEPARTAMENTO")</f>
        <v>DIGITE DEPARTAMENTO</v>
      </c>
      <c r="BI114" s="210"/>
      <c r="BJ114" s="211"/>
      <c r="BK114" s="212"/>
      <c r="BL114" s="210"/>
      <c r="BM114" s="211"/>
      <c r="BN114" s="212"/>
      <c r="BO114" s="208"/>
      <c r="BP114" s="221"/>
      <c r="BQ114" s="208"/>
      <c r="BR114" s="211"/>
      <c r="BS114" s="211"/>
      <c r="BT114" s="247">
        <f>Plancontratacion2019[[#This Row],[FECHA PRORROGA EJECUCIÓN
  (AAAA-MM-DD)]]-Plancontratacion2019[[#This Row],[FECHA ACTA DE INICIO]]</f>
        <v>0</v>
      </c>
      <c r="BU114" s="211"/>
      <c r="BV114" s="208"/>
      <c r="BW114" s="211"/>
      <c r="BX114" s="208"/>
      <c r="BY114" s="212"/>
      <c r="BZ114" s="211"/>
      <c r="CA114" s="212"/>
      <c r="CB114" s="211"/>
      <c r="CC114" s="212"/>
      <c r="CD114" s="211"/>
      <c r="CE114" s="212"/>
      <c r="CF114" s="211"/>
      <c r="CG114" s="212"/>
      <c r="CH114" s="211"/>
      <c r="CI114" s="212"/>
      <c r="CJ114" s="211"/>
      <c r="CK114" s="212"/>
      <c r="CL114" s="211"/>
      <c r="CM114" s="222"/>
      <c r="CN114" s="218"/>
      <c r="CO114" s="211"/>
      <c r="CP114" s="220">
        <f t="shared" si="11"/>
        <v>0</v>
      </c>
      <c r="CQ114" s="223"/>
      <c r="CR114" s="212"/>
      <c r="CS114" s="212"/>
      <c r="CT114" s="212"/>
      <c r="CU114" s="212"/>
      <c r="CV114" s="212"/>
      <c r="CW114" s="212"/>
      <c r="CX114" s="212"/>
      <c r="CY114" s="212"/>
      <c r="CZ114" s="212"/>
      <c r="DA114" s="212"/>
      <c r="DB114" s="212"/>
      <c r="DC114" s="212"/>
      <c r="DD114" s="212"/>
      <c r="DE114" s="212"/>
      <c r="DF114" s="212"/>
      <c r="DG114" s="212"/>
      <c r="DH114" s="216">
        <f t="shared" si="15"/>
        <v>0</v>
      </c>
      <c r="DI114" s="216">
        <f t="shared" si="12"/>
        <v>0</v>
      </c>
      <c r="DJ114" s="224">
        <f t="shared" si="14"/>
        <v>0</v>
      </c>
      <c r="DK114" s="217"/>
      <c r="DL114" s="218"/>
      <c r="DM114" s="208"/>
      <c r="DN114" s="225"/>
      <c r="DO114" s="225"/>
      <c r="DP114" s="225"/>
      <c r="DQ114" s="225"/>
      <c r="DR114" s="225"/>
      <c r="DS114" s="225"/>
      <c r="DT114" s="225"/>
      <c r="DU114" s="225"/>
      <c r="DV114" s="225"/>
      <c r="DW114" s="225"/>
      <c r="DX114" s="225"/>
      <c r="DY114" s="225"/>
      <c r="DZ114" s="226"/>
      <c r="EA114" s="226"/>
      <c r="EB114" s="226"/>
      <c r="EC114" s="214"/>
      <c r="ED114" s="214"/>
      <c r="EE114" s="211"/>
      <c r="EF11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4" s="215" t="str">
        <f t="shared" si="13"/>
        <v>-</v>
      </c>
    </row>
    <row r="115" spans="1:137" ht="17.649999999999999" customHeight="1" x14ac:dyDescent="0.25">
      <c r="A115" s="79"/>
      <c r="B115" s="204"/>
      <c r="C115" s="205"/>
      <c r="D115" s="206"/>
      <c r="E115" s="207"/>
      <c r="F115" s="208"/>
      <c r="G115" s="209"/>
      <c r="H115" s="210"/>
      <c r="I115" s="211"/>
      <c r="J115" s="212"/>
      <c r="K115" s="209"/>
      <c r="L115" s="210"/>
      <c r="M115" s="211"/>
      <c r="N115" s="212"/>
      <c r="O115" s="213"/>
      <c r="P115" s="210"/>
      <c r="Q115" s="214"/>
      <c r="R115" s="215">
        <f>Plancontratacion2019[[#This Row],[RUBRO
(SE DEBE REPORTARTAR EN SIGEP SERVICIOS PERSONAS NATURALES)]]</f>
        <v>0</v>
      </c>
      <c r="S115" s="216">
        <f>Plancontratacion2019[[#This Row],[VALOR]]</f>
        <v>0</v>
      </c>
      <c r="T115" s="208"/>
      <c r="U115" s="211"/>
      <c r="V115" s="215">
        <f>Plancontratacion2019[[#This Row],[RUBRO ]]</f>
        <v>0</v>
      </c>
      <c r="W115" s="216">
        <f>Plancontratacion2019[[#This Row],[VALOR ]]</f>
        <v>0</v>
      </c>
      <c r="X115" s="216">
        <f>SUM($S115+$W115+Plancontratacion2019[[#This Row],[VALOR TOTAL DEL APOYO]])</f>
        <v>0</v>
      </c>
      <c r="Y115" s="210"/>
      <c r="Z115" s="204"/>
      <c r="AA115" s="204"/>
      <c r="AB115" s="205"/>
      <c r="AC115" s="204"/>
      <c r="AD115" s="204"/>
      <c r="AE115" s="214"/>
      <c r="AF115" s="214"/>
      <c r="AG115" s="214"/>
      <c r="AH115" s="211"/>
      <c r="AI115" s="211"/>
      <c r="AJ115" s="211"/>
      <c r="AK115" s="214"/>
      <c r="AL115" s="208"/>
      <c r="AM115" s="208"/>
      <c r="AN115" s="208"/>
      <c r="AO115" s="211"/>
      <c r="AP115" s="217"/>
      <c r="AQ115" s="204"/>
      <c r="AR115" s="218"/>
      <c r="AS115" s="204"/>
      <c r="AT115" s="218"/>
      <c r="AU115" s="204"/>
      <c r="AV115" s="208"/>
      <c r="AW115" s="208"/>
      <c r="AX115" s="219"/>
      <c r="AY115" s="212"/>
      <c r="AZ115" s="212"/>
      <c r="BA115" s="212"/>
      <c r="BB115" s="220">
        <f>Plancontratacion2019[[#This Row],[VALOR
INICIAL DEL CONTRATO]]+Plancontratacion2019[[#This Row],[VALOR ADICION AL CONTRATO]]-Plancontratacion2019[[#This Row],[VALOR REDUCCIÓN DEL CONTRATO]]</f>
        <v>0</v>
      </c>
      <c r="BC115" s="211"/>
      <c r="BD115" s="211"/>
      <c r="BE115" s="215">
        <f t="shared" si="10"/>
        <v>0</v>
      </c>
      <c r="BF115" s="211"/>
      <c r="BG115" s="208"/>
      <c r="BH115" s="206" t="str">
        <f>IFERROR(VLOOKUP('Formato Único de Contratación'!$BG115,TABLADEPARTAMENTOS,2,0),"DIGITE DEPARTAMENTO")</f>
        <v>DIGITE DEPARTAMENTO</v>
      </c>
      <c r="BI115" s="210"/>
      <c r="BJ115" s="211"/>
      <c r="BK115" s="212"/>
      <c r="BL115" s="210"/>
      <c r="BM115" s="211"/>
      <c r="BN115" s="212"/>
      <c r="BO115" s="208"/>
      <c r="BP115" s="221"/>
      <c r="BQ115" s="208"/>
      <c r="BR115" s="211"/>
      <c r="BS115" s="211"/>
      <c r="BT115" s="247">
        <f>Plancontratacion2019[[#This Row],[FECHA PRORROGA EJECUCIÓN
  (AAAA-MM-DD)]]-Plancontratacion2019[[#This Row],[FECHA ACTA DE INICIO]]</f>
        <v>0</v>
      </c>
      <c r="BU115" s="211"/>
      <c r="BV115" s="208"/>
      <c r="BW115" s="211"/>
      <c r="BX115" s="208"/>
      <c r="BY115" s="212"/>
      <c r="BZ115" s="211"/>
      <c r="CA115" s="212"/>
      <c r="CB115" s="211"/>
      <c r="CC115" s="212"/>
      <c r="CD115" s="211"/>
      <c r="CE115" s="212"/>
      <c r="CF115" s="211"/>
      <c r="CG115" s="212"/>
      <c r="CH115" s="211"/>
      <c r="CI115" s="212"/>
      <c r="CJ115" s="211"/>
      <c r="CK115" s="212"/>
      <c r="CL115" s="211"/>
      <c r="CM115" s="222"/>
      <c r="CN115" s="218"/>
      <c r="CO115" s="211"/>
      <c r="CP115" s="220">
        <f t="shared" si="11"/>
        <v>0</v>
      </c>
      <c r="CQ115" s="223"/>
      <c r="CR115" s="212"/>
      <c r="CS115" s="212"/>
      <c r="CT115" s="212"/>
      <c r="CU115" s="212"/>
      <c r="CV115" s="212"/>
      <c r="CW115" s="212"/>
      <c r="CX115" s="212"/>
      <c r="CY115" s="212"/>
      <c r="CZ115" s="212"/>
      <c r="DA115" s="212"/>
      <c r="DB115" s="212"/>
      <c r="DC115" s="212"/>
      <c r="DD115" s="212"/>
      <c r="DE115" s="212"/>
      <c r="DF115" s="212"/>
      <c r="DG115" s="212"/>
      <c r="DH115" s="216">
        <f t="shared" si="15"/>
        <v>0</v>
      </c>
      <c r="DI115" s="216">
        <f t="shared" si="12"/>
        <v>0</v>
      </c>
      <c r="DJ115" s="224">
        <f t="shared" si="14"/>
        <v>0</v>
      </c>
      <c r="DK115" s="217"/>
      <c r="DL115" s="218"/>
      <c r="DM115" s="208"/>
      <c r="DN115" s="225"/>
      <c r="DO115" s="225"/>
      <c r="DP115" s="225"/>
      <c r="DQ115" s="225"/>
      <c r="DR115" s="225"/>
      <c r="DS115" s="225"/>
      <c r="DT115" s="225"/>
      <c r="DU115" s="225"/>
      <c r="DV115" s="225"/>
      <c r="DW115" s="225"/>
      <c r="DX115" s="225"/>
      <c r="DY115" s="225"/>
      <c r="DZ115" s="226"/>
      <c r="EA115" s="226"/>
      <c r="EB115" s="226"/>
      <c r="EC115" s="214"/>
      <c r="ED115" s="214"/>
      <c r="EE115" s="211"/>
      <c r="EF11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5" s="215" t="str">
        <f t="shared" si="13"/>
        <v>-</v>
      </c>
    </row>
    <row r="116" spans="1:137" ht="17.649999999999999" customHeight="1" x14ac:dyDescent="0.25">
      <c r="A116" s="79"/>
      <c r="B116" s="204"/>
      <c r="C116" s="205"/>
      <c r="D116" s="206"/>
      <c r="E116" s="207"/>
      <c r="F116" s="208"/>
      <c r="G116" s="209"/>
      <c r="H116" s="210"/>
      <c r="I116" s="211"/>
      <c r="J116" s="212"/>
      <c r="K116" s="209"/>
      <c r="L116" s="210"/>
      <c r="M116" s="211"/>
      <c r="N116" s="212"/>
      <c r="O116" s="213"/>
      <c r="P116" s="210"/>
      <c r="Q116" s="214"/>
      <c r="R116" s="215">
        <f>Plancontratacion2019[[#This Row],[RUBRO
(SE DEBE REPORTARTAR EN SIGEP SERVICIOS PERSONAS NATURALES)]]</f>
        <v>0</v>
      </c>
      <c r="S116" s="216">
        <f>Plancontratacion2019[[#This Row],[VALOR]]</f>
        <v>0</v>
      </c>
      <c r="T116" s="208"/>
      <c r="U116" s="211"/>
      <c r="V116" s="215">
        <f>Plancontratacion2019[[#This Row],[RUBRO ]]</f>
        <v>0</v>
      </c>
      <c r="W116" s="216">
        <f>Plancontratacion2019[[#This Row],[VALOR ]]</f>
        <v>0</v>
      </c>
      <c r="X116" s="216">
        <f>SUM($S116+$W116+Plancontratacion2019[[#This Row],[VALOR TOTAL DEL APOYO]])</f>
        <v>0</v>
      </c>
      <c r="Y116" s="210"/>
      <c r="Z116" s="204"/>
      <c r="AA116" s="204"/>
      <c r="AB116" s="205"/>
      <c r="AC116" s="204"/>
      <c r="AD116" s="204"/>
      <c r="AE116" s="214"/>
      <c r="AF116" s="214"/>
      <c r="AG116" s="214"/>
      <c r="AH116" s="211"/>
      <c r="AI116" s="211"/>
      <c r="AJ116" s="211"/>
      <c r="AK116" s="214"/>
      <c r="AL116" s="208"/>
      <c r="AM116" s="208"/>
      <c r="AN116" s="208"/>
      <c r="AO116" s="211"/>
      <c r="AP116" s="217"/>
      <c r="AQ116" s="204"/>
      <c r="AR116" s="218"/>
      <c r="AS116" s="204"/>
      <c r="AT116" s="218"/>
      <c r="AU116" s="204"/>
      <c r="AV116" s="208"/>
      <c r="AW116" s="208"/>
      <c r="AX116" s="219"/>
      <c r="AY116" s="212"/>
      <c r="AZ116" s="212"/>
      <c r="BA116" s="212"/>
      <c r="BB116" s="220">
        <f>Plancontratacion2019[[#This Row],[VALOR
INICIAL DEL CONTRATO]]+Plancontratacion2019[[#This Row],[VALOR ADICION AL CONTRATO]]-Plancontratacion2019[[#This Row],[VALOR REDUCCIÓN DEL CONTRATO]]</f>
        <v>0</v>
      </c>
      <c r="BC116" s="211"/>
      <c r="BD116" s="211"/>
      <c r="BE116" s="215">
        <f t="shared" si="10"/>
        <v>0</v>
      </c>
      <c r="BF116" s="211"/>
      <c r="BG116" s="208"/>
      <c r="BH116" s="206" t="str">
        <f>IFERROR(VLOOKUP('Formato Único de Contratación'!$BG116,TABLADEPARTAMENTOS,2,0),"DIGITE DEPARTAMENTO")</f>
        <v>DIGITE DEPARTAMENTO</v>
      </c>
      <c r="BI116" s="210"/>
      <c r="BJ116" s="211"/>
      <c r="BK116" s="212"/>
      <c r="BL116" s="210"/>
      <c r="BM116" s="211"/>
      <c r="BN116" s="212"/>
      <c r="BO116" s="208"/>
      <c r="BP116" s="221"/>
      <c r="BQ116" s="208"/>
      <c r="BR116" s="211"/>
      <c r="BS116" s="211"/>
      <c r="BT116" s="247">
        <f>Plancontratacion2019[[#This Row],[FECHA PRORROGA EJECUCIÓN
  (AAAA-MM-DD)]]-Plancontratacion2019[[#This Row],[FECHA ACTA DE INICIO]]</f>
        <v>0</v>
      </c>
      <c r="BU116" s="211"/>
      <c r="BV116" s="208"/>
      <c r="BW116" s="211"/>
      <c r="BX116" s="208"/>
      <c r="BY116" s="212"/>
      <c r="BZ116" s="211"/>
      <c r="CA116" s="212"/>
      <c r="CB116" s="211"/>
      <c r="CC116" s="212"/>
      <c r="CD116" s="211"/>
      <c r="CE116" s="212"/>
      <c r="CF116" s="211"/>
      <c r="CG116" s="212"/>
      <c r="CH116" s="211"/>
      <c r="CI116" s="212"/>
      <c r="CJ116" s="211"/>
      <c r="CK116" s="212"/>
      <c r="CL116" s="211"/>
      <c r="CM116" s="222"/>
      <c r="CN116" s="218"/>
      <c r="CO116" s="211"/>
      <c r="CP116" s="220">
        <f t="shared" si="11"/>
        <v>0</v>
      </c>
      <c r="CQ116" s="223"/>
      <c r="CR116" s="212"/>
      <c r="CS116" s="212"/>
      <c r="CT116" s="212"/>
      <c r="CU116" s="212"/>
      <c r="CV116" s="212"/>
      <c r="CW116" s="212"/>
      <c r="CX116" s="212"/>
      <c r="CY116" s="212"/>
      <c r="CZ116" s="212"/>
      <c r="DA116" s="212"/>
      <c r="DB116" s="212"/>
      <c r="DC116" s="212"/>
      <c r="DD116" s="212"/>
      <c r="DE116" s="212"/>
      <c r="DF116" s="212"/>
      <c r="DG116" s="212"/>
      <c r="DH116" s="216">
        <f t="shared" si="15"/>
        <v>0</v>
      </c>
      <c r="DI116" s="216">
        <f t="shared" si="12"/>
        <v>0</v>
      </c>
      <c r="DJ116" s="224">
        <f t="shared" si="14"/>
        <v>0</v>
      </c>
      <c r="DK116" s="217"/>
      <c r="DL116" s="218"/>
      <c r="DM116" s="208"/>
      <c r="DN116" s="225"/>
      <c r="DO116" s="225"/>
      <c r="DP116" s="225"/>
      <c r="DQ116" s="225"/>
      <c r="DR116" s="225"/>
      <c r="DS116" s="225"/>
      <c r="DT116" s="225"/>
      <c r="DU116" s="225"/>
      <c r="DV116" s="225"/>
      <c r="DW116" s="225"/>
      <c r="DX116" s="225"/>
      <c r="DY116" s="225"/>
      <c r="DZ116" s="226"/>
      <c r="EA116" s="226"/>
      <c r="EB116" s="226"/>
      <c r="EC116" s="214"/>
      <c r="ED116" s="214"/>
      <c r="EE116" s="211"/>
      <c r="EF11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6" s="215" t="str">
        <f t="shared" si="13"/>
        <v>-</v>
      </c>
    </row>
    <row r="117" spans="1:137" ht="17.649999999999999" customHeight="1" x14ac:dyDescent="0.25">
      <c r="A117" s="79"/>
      <c r="B117" s="204"/>
      <c r="C117" s="205"/>
      <c r="D117" s="206"/>
      <c r="E117" s="207"/>
      <c r="F117" s="208"/>
      <c r="G117" s="209"/>
      <c r="H117" s="210"/>
      <c r="I117" s="211"/>
      <c r="J117" s="212"/>
      <c r="K117" s="209"/>
      <c r="L117" s="210"/>
      <c r="M117" s="211"/>
      <c r="N117" s="212"/>
      <c r="O117" s="213"/>
      <c r="P117" s="210"/>
      <c r="Q117" s="214"/>
      <c r="R117" s="215">
        <f>Plancontratacion2019[[#This Row],[RUBRO
(SE DEBE REPORTARTAR EN SIGEP SERVICIOS PERSONAS NATURALES)]]</f>
        <v>0</v>
      </c>
      <c r="S117" s="216">
        <f>Plancontratacion2019[[#This Row],[VALOR]]</f>
        <v>0</v>
      </c>
      <c r="T117" s="208"/>
      <c r="U117" s="211"/>
      <c r="V117" s="215">
        <f>Plancontratacion2019[[#This Row],[RUBRO ]]</f>
        <v>0</v>
      </c>
      <c r="W117" s="216">
        <f>Plancontratacion2019[[#This Row],[VALOR ]]</f>
        <v>0</v>
      </c>
      <c r="X117" s="216">
        <f>SUM($S117+$W117+Plancontratacion2019[[#This Row],[VALOR TOTAL DEL APOYO]])</f>
        <v>0</v>
      </c>
      <c r="Y117" s="210"/>
      <c r="Z117" s="204"/>
      <c r="AA117" s="204"/>
      <c r="AB117" s="205"/>
      <c r="AC117" s="204"/>
      <c r="AD117" s="204"/>
      <c r="AE117" s="214"/>
      <c r="AF117" s="214"/>
      <c r="AG117" s="214"/>
      <c r="AH117" s="211"/>
      <c r="AI117" s="211"/>
      <c r="AJ117" s="211"/>
      <c r="AK117" s="214"/>
      <c r="AL117" s="208"/>
      <c r="AM117" s="208"/>
      <c r="AN117" s="208"/>
      <c r="AO117" s="211"/>
      <c r="AP117" s="217"/>
      <c r="AQ117" s="204"/>
      <c r="AR117" s="218"/>
      <c r="AS117" s="204"/>
      <c r="AT117" s="218"/>
      <c r="AU117" s="204"/>
      <c r="AV117" s="208"/>
      <c r="AW117" s="208"/>
      <c r="AX117" s="219"/>
      <c r="AY117" s="212"/>
      <c r="AZ117" s="212"/>
      <c r="BA117" s="212"/>
      <c r="BB117" s="220">
        <f>Plancontratacion2019[[#This Row],[VALOR
INICIAL DEL CONTRATO]]+Plancontratacion2019[[#This Row],[VALOR ADICION AL CONTRATO]]-Plancontratacion2019[[#This Row],[VALOR REDUCCIÓN DEL CONTRATO]]</f>
        <v>0</v>
      </c>
      <c r="BC117" s="211"/>
      <c r="BD117" s="211"/>
      <c r="BE117" s="215">
        <f t="shared" si="10"/>
        <v>0</v>
      </c>
      <c r="BF117" s="211"/>
      <c r="BG117" s="208"/>
      <c r="BH117" s="206" t="str">
        <f>IFERROR(VLOOKUP('Formato Único de Contratación'!$BG117,TABLADEPARTAMENTOS,2,0),"DIGITE DEPARTAMENTO")</f>
        <v>DIGITE DEPARTAMENTO</v>
      </c>
      <c r="BI117" s="210"/>
      <c r="BJ117" s="211"/>
      <c r="BK117" s="212"/>
      <c r="BL117" s="210"/>
      <c r="BM117" s="211"/>
      <c r="BN117" s="212"/>
      <c r="BO117" s="208"/>
      <c r="BP117" s="221"/>
      <c r="BQ117" s="208"/>
      <c r="BR117" s="211"/>
      <c r="BS117" s="211"/>
      <c r="BT117" s="247">
        <f>Plancontratacion2019[[#This Row],[FECHA PRORROGA EJECUCIÓN
  (AAAA-MM-DD)]]-Plancontratacion2019[[#This Row],[FECHA ACTA DE INICIO]]</f>
        <v>0</v>
      </c>
      <c r="BU117" s="211"/>
      <c r="BV117" s="208"/>
      <c r="BW117" s="211"/>
      <c r="BX117" s="208"/>
      <c r="BY117" s="212"/>
      <c r="BZ117" s="211"/>
      <c r="CA117" s="212"/>
      <c r="CB117" s="211"/>
      <c r="CC117" s="212"/>
      <c r="CD117" s="211"/>
      <c r="CE117" s="212"/>
      <c r="CF117" s="211"/>
      <c r="CG117" s="212"/>
      <c r="CH117" s="211"/>
      <c r="CI117" s="212"/>
      <c r="CJ117" s="211"/>
      <c r="CK117" s="212"/>
      <c r="CL117" s="211"/>
      <c r="CM117" s="222"/>
      <c r="CN117" s="218"/>
      <c r="CO117" s="211"/>
      <c r="CP117" s="220">
        <f t="shared" si="11"/>
        <v>0</v>
      </c>
      <c r="CQ117" s="223"/>
      <c r="CR117" s="212"/>
      <c r="CS117" s="212"/>
      <c r="CT117" s="212"/>
      <c r="CU117" s="212"/>
      <c r="CV117" s="212"/>
      <c r="CW117" s="212"/>
      <c r="CX117" s="212"/>
      <c r="CY117" s="212"/>
      <c r="CZ117" s="212"/>
      <c r="DA117" s="212"/>
      <c r="DB117" s="212"/>
      <c r="DC117" s="212"/>
      <c r="DD117" s="212"/>
      <c r="DE117" s="212"/>
      <c r="DF117" s="212"/>
      <c r="DG117" s="212"/>
      <c r="DH117" s="216">
        <f t="shared" si="15"/>
        <v>0</v>
      </c>
      <c r="DI117" s="216">
        <f t="shared" si="12"/>
        <v>0</v>
      </c>
      <c r="DJ117" s="224">
        <f t="shared" si="14"/>
        <v>0</v>
      </c>
      <c r="DK117" s="217"/>
      <c r="DL117" s="218"/>
      <c r="DM117" s="208"/>
      <c r="DN117" s="225"/>
      <c r="DO117" s="225"/>
      <c r="DP117" s="225"/>
      <c r="DQ117" s="225"/>
      <c r="DR117" s="225"/>
      <c r="DS117" s="225"/>
      <c r="DT117" s="225"/>
      <c r="DU117" s="225"/>
      <c r="DV117" s="225"/>
      <c r="DW117" s="225"/>
      <c r="DX117" s="225"/>
      <c r="DY117" s="225"/>
      <c r="DZ117" s="226"/>
      <c r="EA117" s="226"/>
      <c r="EB117" s="226"/>
      <c r="EC117" s="214"/>
      <c r="ED117" s="214"/>
      <c r="EE117" s="211"/>
      <c r="EF11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7" s="215" t="str">
        <f t="shared" si="13"/>
        <v>-</v>
      </c>
    </row>
    <row r="118" spans="1:137" ht="17.649999999999999" customHeight="1" x14ac:dyDescent="0.25">
      <c r="A118" s="79"/>
      <c r="B118" s="204"/>
      <c r="C118" s="205"/>
      <c r="D118" s="206"/>
      <c r="E118" s="207"/>
      <c r="F118" s="208"/>
      <c r="G118" s="209"/>
      <c r="H118" s="210"/>
      <c r="I118" s="211"/>
      <c r="J118" s="212"/>
      <c r="K118" s="209"/>
      <c r="L118" s="210"/>
      <c r="M118" s="211"/>
      <c r="N118" s="212"/>
      <c r="O118" s="213"/>
      <c r="P118" s="210"/>
      <c r="Q118" s="214"/>
      <c r="R118" s="215">
        <f>Plancontratacion2019[[#This Row],[RUBRO
(SE DEBE REPORTARTAR EN SIGEP SERVICIOS PERSONAS NATURALES)]]</f>
        <v>0</v>
      </c>
      <c r="S118" s="216">
        <f>Plancontratacion2019[[#This Row],[VALOR]]</f>
        <v>0</v>
      </c>
      <c r="T118" s="208"/>
      <c r="U118" s="211"/>
      <c r="V118" s="215">
        <f>Plancontratacion2019[[#This Row],[RUBRO ]]</f>
        <v>0</v>
      </c>
      <c r="W118" s="216">
        <f>Plancontratacion2019[[#This Row],[VALOR ]]</f>
        <v>0</v>
      </c>
      <c r="X118" s="216">
        <f>SUM($S118+$W118+Plancontratacion2019[[#This Row],[VALOR TOTAL DEL APOYO]])</f>
        <v>0</v>
      </c>
      <c r="Y118" s="210"/>
      <c r="Z118" s="204"/>
      <c r="AA118" s="204"/>
      <c r="AB118" s="205"/>
      <c r="AC118" s="204"/>
      <c r="AD118" s="204"/>
      <c r="AE118" s="214"/>
      <c r="AF118" s="214"/>
      <c r="AG118" s="214"/>
      <c r="AH118" s="211"/>
      <c r="AI118" s="211"/>
      <c r="AJ118" s="211"/>
      <c r="AK118" s="214"/>
      <c r="AL118" s="208"/>
      <c r="AM118" s="208"/>
      <c r="AN118" s="208"/>
      <c r="AO118" s="211"/>
      <c r="AP118" s="217"/>
      <c r="AQ118" s="204"/>
      <c r="AR118" s="218"/>
      <c r="AS118" s="204"/>
      <c r="AT118" s="218"/>
      <c r="AU118" s="204"/>
      <c r="AV118" s="208"/>
      <c r="AW118" s="208"/>
      <c r="AX118" s="219"/>
      <c r="AY118" s="212"/>
      <c r="AZ118" s="212"/>
      <c r="BA118" s="212"/>
      <c r="BB118" s="220">
        <f>Plancontratacion2019[[#This Row],[VALOR
INICIAL DEL CONTRATO]]+Plancontratacion2019[[#This Row],[VALOR ADICION AL CONTRATO]]-Plancontratacion2019[[#This Row],[VALOR REDUCCIÓN DEL CONTRATO]]</f>
        <v>0</v>
      </c>
      <c r="BC118" s="211"/>
      <c r="BD118" s="211"/>
      <c r="BE118" s="215">
        <f t="shared" si="10"/>
        <v>0</v>
      </c>
      <c r="BF118" s="211"/>
      <c r="BG118" s="208"/>
      <c r="BH118" s="206" t="str">
        <f>IFERROR(VLOOKUP('Formato Único de Contratación'!$BG118,TABLADEPARTAMENTOS,2,0),"DIGITE DEPARTAMENTO")</f>
        <v>DIGITE DEPARTAMENTO</v>
      </c>
      <c r="BI118" s="210"/>
      <c r="BJ118" s="211"/>
      <c r="BK118" s="212"/>
      <c r="BL118" s="210"/>
      <c r="BM118" s="211"/>
      <c r="BN118" s="212"/>
      <c r="BO118" s="208"/>
      <c r="BP118" s="221"/>
      <c r="BQ118" s="208"/>
      <c r="BR118" s="211"/>
      <c r="BS118" s="211"/>
      <c r="BT118" s="247">
        <f>Plancontratacion2019[[#This Row],[FECHA PRORROGA EJECUCIÓN
  (AAAA-MM-DD)]]-Plancontratacion2019[[#This Row],[FECHA ACTA DE INICIO]]</f>
        <v>0</v>
      </c>
      <c r="BU118" s="211"/>
      <c r="BV118" s="208"/>
      <c r="BW118" s="211"/>
      <c r="BX118" s="208"/>
      <c r="BY118" s="212"/>
      <c r="BZ118" s="211"/>
      <c r="CA118" s="212"/>
      <c r="CB118" s="211"/>
      <c r="CC118" s="212"/>
      <c r="CD118" s="211"/>
      <c r="CE118" s="212"/>
      <c r="CF118" s="211"/>
      <c r="CG118" s="212"/>
      <c r="CH118" s="211"/>
      <c r="CI118" s="212"/>
      <c r="CJ118" s="211"/>
      <c r="CK118" s="212"/>
      <c r="CL118" s="211"/>
      <c r="CM118" s="222"/>
      <c r="CN118" s="218"/>
      <c r="CO118" s="211"/>
      <c r="CP118" s="220">
        <f t="shared" si="11"/>
        <v>0</v>
      </c>
      <c r="CQ118" s="223"/>
      <c r="CR118" s="212"/>
      <c r="CS118" s="212"/>
      <c r="CT118" s="212"/>
      <c r="CU118" s="212"/>
      <c r="CV118" s="212"/>
      <c r="CW118" s="212"/>
      <c r="CX118" s="212"/>
      <c r="CY118" s="212"/>
      <c r="CZ118" s="212"/>
      <c r="DA118" s="212"/>
      <c r="DB118" s="212"/>
      <c r="DC118" s="212"/>
      <c r="DD118" s="212"/>
      <c r="DE118" s="212"/>
      <c r="DF118" s="212"/>
      <c r="DG118" s="212"/>
      <c r="DH118" s="216">
        <f t="shared" si="15"/>
        <v>0</v>
      </c>
      <c r="DI118" s="216">
        <f t="shared" si="12"/>
        <v>0</v>
      </c>
      <c r="DJ118" s="224">
        <f t="shared" si="14"/>
        <v>0</v>
      </c>
      <c r="DK118" s="217"/>
      <c r="DL118" s="218"/>
      <c r="DM118" s="208"/>
      <c r="DN118" s="225"/>
      <c r="DO118" s="225"/>
      <c r="DP118" s="225"/>
      <c r="DQ118" s="225"/>
      <c r="DR118" s="225"/>
      <c r="DS118" s="225"/>
      <c r="DT118" s="225"/>
      <c r="DU118" s="225"/>
      <c r="DV118" s="225"/>
      <c r="DW118" s="225"/>
      <c r="DX118" s="225"/>
      <c r="DY118" s="225"/>
      <c r="DZ118" s="226"/>
      <c r="EA118" s="226"/>
      <c r="EB118" s="226"/>
      <c r="EC118" s="214"/>
      <c r="ED118" s="214"/>
      <c r="EE118" s="211"/>
      <c r="EF11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8" s="215" t="str">
        <f t="shared" si="13"/>
        <v>-</v>
      </c>
    </row>
    <row r="119" spans="1:137" ht="17.649999999999999" customHeight="1" x14ac:dyDescent="0.25">
      <c r="A119" s="79"/>
      <c r="B119" s="204"/>
      <c r="C119" s="205"/>
      <c r="D119" s="206"/>
      <c r="E119" s="207"/>
      <c r="F119" s="208"/>
      <c r="G119" s="209"/>
      <c r="H119" s="210"/>
      <c r="I119" s="211"/>
      <c r="J119" s="212"/>
      <c r="K119" s="209"/>
      <c r="L119" s="210"/>
      <c r="M119" s="211"/>
      <c r="N119" s="212"/>
      <c r="O119" s="213"/>
      <c r="P119" s="210"/>
      <c r="Q119" s="214"/>
      <c r="R119" s="215">
        <f>Plancontratacion2019[[#This Row],[RUBRO
(SE DEBE REPORTARTAR EN SIGEP SERVICIOS PERSONAS NATURALES)]]</f>
        <v>0</v>
      </c>
      <c r="S119" s="216">
        <f>Plancontratacion2019[[#This Row],[VALOR]]</f>
        <v>0</v>
      </c>
      <c r="T119" s="208"/>
      <c r="U119" s="211"/>
      <c r="V119" s="215">
        <f>Plancontratacion2019[[#This Row],[RUBRO ]]</f>
        <v>0</v>
      </c>
      <c r="W119" s="216">
        <f>Plancontratacion2019[[#This Row],[VALOR ]]</f>
        <v>0</v>
      </c>
      <c r="X119" s="216">
        <f>SUM($S119+$W119+Plancontratacion2019[[#This Row],[VALOR TOTAL DEL APOYO]])</f>
        <v>0</v>
      </c>
      <c r="Y119" s="210"/>
      <c r="Z119" s="204"/>
      <c r="AA119" s="204"/>
      <c r="AB119" s="205"/>
      <c r="AC119" s="204"/>
      <c r="AD119" s="204"/>
      <c r="AE119" s="214"/>
      <c r="AF119" s="214"/>
      <c r="AG119" s="214"/>
      <c r="AH119" s="211"/>
      <c r="AI119" s="211"/>
      <c r="AJ119" s="211"/>
      <c r="AK119" s="214"/>
      <c r="AL119" s="208"/>
      <c r="AM119" s="208"/>
      <c r="AN119" s="208"/>
      <c r="AO119" s="211"/>
      <c r="AP119" s="217"/>
      <c r="AQ119" s="204"/>
      <c r="AR119" s="218"/>
      <c r="AS119" s="204"/>
      <c r="AT119" s="218"/>
      <c r="AU119" s="204"/>
      <c r="AV119" s="208"/>
      <c r="AW119" s="208"/>
      <c r="AX119" s="219"/>
      <c r="AY119" s="212"/>
      <c r="AZ119" s="212"/>
      <c r="BA119" s="212"/>
      <c r="BB119" s="220">
        <f>Plancontratacion2019[[#This Row],[VALOR
INICIAL DEL CONTRATO]]+Plancontratacion2019[[#This Row],[VALOR ADICION AL CONTRATO]]-Plancontratacion2019[[#This Row],[VALOR REDUCCIÓN DEL CONTRATO]]</f>
        <v>0</v>
      </c>
      <c r="BC119" s="211"/>
      <c r="BD119" s="211"/>
      <c r="BE119" s="215">
        <f t="shared" si="10"/>
        <v>0</v>
      </c>
      <c r="BF119" s="211"/>
      <c r="BG119" s="208"/>
      <c r="BH119" s="206" t="str">
        <f>IFERROR(VLOOKUP('Formato Único de Contratación'!$BG119,TABLADEPARTAMENTOS,2,0),"DIGITE DEPARTAMENTO")</f>
        <v>DIGITE DEPARTAMENTO</v>
      </c>
      <c r="BI119" s="210"/>
      <c r="BJ119" s="211"/>
      <c r="BK119" s="212"/>
      <c r="BL119" s="210"/>
      <c r="BM119" s="211"/>
      <c r="BN119" s="212"/>
      <c r="BO119" s="208"/>
      <c r="BP119" s="221"/>
      <c r="BQ119" s="208"/>
      <c r="BR119" s="211"/>
      <c r="BS119" s="211"/>
      <c r="BT119" s="247">
        <f>Plancontratacion2019[[#This Row],[FECHA PRORROGA EJECUCIÓN
  (AAAA-MM-DD)]]-Plancontratacion2019[[#This Row],[FECHA ACTA DE INICIO]]</f>
        <v>0</v>
      </c>
      <c r="BU119" s="211"/>
      <c r="BV119" s="208"/>
      <c r="BW119" s="211"/>
      <c r="BX119" s="208"/>
      <c r="BY119" s="212"/>
      <c r="BZ119" s="211"/>
      <c r="CA119" s="212"/>
      <c r="CB119" s="211"/>
      <c r="CC119" s="212"/>
      <c r="CD119" s="211"/>
      <c r="CE119" s="212"/>
      <c r="CF119" s="211"/>
      <c r="CG119" s="212"/>
      <c r="CH119" s="211"/>
      <c r="CI119" s="212"/>
      <c r="CJ119" s="211"/>
      <c r="CK119" s="212"/>
      <c r="CL119" s="211"/>
      <c r="CM119" s="222"/>
      <c r="CN119" s="218"/>
      <c r="CO119" s="211"/>
      <c r="CP119" s="220">
        <f t="shared" si="11"/>
        <v>0</v>
      </c>
      <c r="CQ119" s="223"/>
      <c r="CR119" s="212"/>
      <c r="CS119" s="212"/>
      <c r="CT119" s="212"/>
      <c r="CU119" s="212"/>
      <c r="CV119" s="212"/>
      <c r="CW119" s="212"/>
      <c r="CX119" s="212"/>
      <c r="CY119" s="212"/>
      <c r="CZ119" s="212"/>
      <c r="DA119" s="212"/>
      <c r="DB119" s="212"/>
      <c r="DC119" s="212"/>
      <c r="DD119" s="212"/>
      <c r="DE119" s="212"/>
      <c r="DF119" s="212"/>
      <c r="DG119" s="212"/>
      <c r="DH119" s="216">
        <f t="shared" si="15"/>
        <v>0</v>
      </c>
      <c r="DI119" s="216">
        <f t="shared" si="12"/>
        <v>0</v>
      </c>
      <c r="DJ119" s="224">
        <f t="shared" si="14"/>
        <v>0</v>
      </c>
      <c r="DK119" s="217"/>
      <c r="DL119" s="218"/>
      <c r="DM119" s="208"/>
      <c r="DN119" s="225"/>
      <c r="DO119" s="225"/>
      <c r="DP119" s="225"/>
      <c r="DQ119" s="225"/>
      <c r="DR119" s="225"/>
      <c r="DS119" s="225"/>
      <c r="DT119" s="225"/>
      <c r="DU119" s="225"/>
      <c r="DV119" s="225"/>
      <c r="DW119" s="225"/>
      <c r="DX119" s="225"/>
      <c r="DY119" s="225"/>
      <c r="DZ119" s="226"/>
      <c r="EA119" s="226"/>
      <c r="EB119" s="226"/>
      <c r="EC119" s="214"/>
      <c r="ED119" s="214"/>
      <c r="EE119" s="211"/>
      <c r="EF11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19" s="215" t="str">
        <f t="shared" si="13"/>
        <v>-</v>
      </c>
    </row>
    <row r="120" spans="1:137" ht="17.649999999999999" customHeight="1" x14ac:dyDescent="0.25">
      <c r="A120" s="79"/>
      <c r="B120" s="204"/>
      <c r="C120" s="205"/>
      <c r="D120" s="206"/>
      <c r="E120" s="207"/>
      <c r="F120" s="208"/>
      <c r="G120" s="209"/>
      <c r="H120" s="210"/>
      <c r="I120" s="211"/>
      <c r="J120" s="212"/>
      <c r="K120" s="209"/>
      <c r="L120" s="210"/>
      <c r="M120" s="211"/>
      <c r="N120" s="212"/>
      <c r="O120" s="213"/>
      <c r="P120" s="210"/>
      <c r="Q120" s="214"/>
      <c r="R120" s="215">
        <f>Plancontratacion2019[[#This Row],[RUBRO
(SE DEBE REPORTARTAR EN SIGEP SERVICIOS PERSONAS NATURALES)]]</f>
        <v>0</v>
      </c>
      <c r="S120" s="216">
        <f>Plancontratacion2019[[#This Row],[VALOR]]</f>
        <v>0</v>
      </c>
      <c r="T120" s="208"/>
      <c r="U120" s="211"/>
      <c r="V120" s="215">
        <f>Plancontratacion2019[[#This Row],[RUBRO ]]</f>
        <v>0</v>
      </c>
      <c r="W120" s="216">
        <f>Plancontratacion2019[[#This Row],[VALOR ]]</f>
        <v>0</v>
      </c>
      <c r="X120" s="216">
        <f>SUM($S120+$W120+Plancontratacion2019[[#This Row],[VALOR TOTAL DEL APOYO]])</f>
        <v>0</v>
      </c>
      <c r="Y120" s="210"/>
      <c r="Z120" s="204"/>
      <c r="AA120" s="204"/>
      <c r="AB120" s="205"/>
      <c r="AC120" s="204"/>
      <c r="AD120" s="204"/>
      <c r="AE120" s="214"/>
      <c r="AF120" s="214"/>
      <c r="AG120" s="214"/>
      <c r="AH120" s="211"/>
      <c r="AI120" s="211"/>
      <c r="AJ120" s="211"/>
      <c r="AK120" s="214"/>
      <c r="AL120" s="208"/>
      <c r="AM120" s="208"/>
      <c r="AN120" s="208"/>
      <c r="AO120" s="211"/>
      <c r="AP120" s="217"/>
      <c r="AQ120" s="204"/>
      <c r="AR120" s="218"/>
      <c r="AS120" s="204"/>
      <c r="AT120" s="218"/>
      <c r="AU120" s="204"/>
      <c r="AV120" s="208"/>
      <c r="AW120" s="208"/>
      <c r="AX120" s="219"/>
      <c r="AY120" s="212"/>
      <c r="AZ120" s="212"/>
      <c r="BA120" s="212"/>
      <c r="BB120" s="220">
        <f>Plancontratacion2019[[#This Row],[VALOR
INICIAL DEL CONTRATO]]+Plancontratacion2019[[#This Row],[VALOR ADICION AL CONTRATO]]-Plancontratacion2019[[#This Row],[VALOR REDUCCIÓN DEL CONTRATO]]</f>
        <v>0</v>
      </c>
      <c r="BC120" s="211"/>
      <c r="BD120" s="211"/>
      <c r="BE120" s="215">
        <f t="shared" si="10"/>
        <v>0</v>
      </c>
      <c r="BF120" s="211"/>
      <c r="BG120" s="208"/>
      <c r="BH120" s="206" t="str">
        <f>IFERROR(VLOOKUP('Formato Único de Contratación'!$BG120,TABLADEPARTAMENTOS,2,0),"DIGITE DEPARTAMENTO")</f>
        <v>DIGITE DEPARTAMENTO</v>
      </c>
      <c r="BI120" s="210"/>
      <c r="BJ120" s="211"/>
      <c r="BK120" s="212"/>
      <c r="BL120" s="210"/>
      <c r="BM120" s="211"/>
      <c r="BN120" s="212"/>
      <c r="BO120" s="208"/>
      <c r="BP120" s="221"/>
      <c r="BQ120" s="208"/>
      <c r="BR120" s="211"/>
      <c r="BS120" s="211"/>
      <c r="BT120" s="247">
        <f>Plancontratacion2019[[#This Row],[FECHA PRORROGA EJECUCIÓN
  (AAAA-MM-DD)]]-Plancontratacion2019[[#This Row],[FECHA ACTA DE INICIO]]</f>
        <v>0</v>
      </c>
      <c r="BU120" s="211"/>
      <c r="BV120" s="208"/>
      <c r="BW120" s="211"/>
      <c r="BX120" s="208"/>
      <c r="BY120" s="212"/>
      <c r="BZ120" s="211"/>
      <c r="CA120" s="212"/>
      <c r="CB120" s="211"/>
      <c r="CC120" s="212"/>
      <c r="CD120" s="211"/>
      <c r="CE120" s="212"/>
      <c r="CF120" s="211"/>
      <c r="CG120" s="212"/>
      <c r="CH120" s="211"/>
      <c r="CI120" s="212"/>
      <c r="CJ120" s="211"/>
      <c r="CK120" s="212"/>
      <c r="CL120" s="211"/>
      <c r="CM120" s="222"/>
      <c r="CN120" s="218"/>
      <c r="CO120" s="211"/>
      <c r="CP120" s="220">
        <f t="shared" si="11"/>
        <v>0</v>
      </c>
      <c r="CQ120" s="223"/>
      <c r="CR120" s="212"/>
      <c r="CS120" s="212"/>
      <c r="CT120" s="212"/>
      <c r="CU120" s="212"/>
      <c r="CV120" s="212"/>
      <c r="CW120" s="212"/>
      <c r="CX120" s="212"/>
      <c r="CY120" s="212"/>
      <c r="CZ120" s="212"/>
      <c r="DA120" s="212"/>
      <c r="DB120" s="212"/>
      <c r="DC120" s="212"/>
      <c r="DD120" s="212"/>
      <c r="DE120" s="212"/>
      <c r="DF120" s="212"/>
      <c r="DG120" s="212"/>
      <c r="DH120" s="216">
        <f t="shared" si="15"/>
        <v>0</v>
      </c>
      <c r="DI120" s="216">
        <f t="shared" si="12"/>
        <v>0</v>
      </c>
      <c r="DJ120" s="224">
        <f t="shared" si="14"/>
        <v>0</v>
      </c>
      <c r="DK120" s="217"/>
      <c r="DL120" s="218"/>
      <c r="DM120" s="208"/>
      <c r="DN120" s="225"/>
      <c r="DO120" s="225"/>
      <c r="DP120" s="225"/>
      <c r="DQ120" s="225"/>
      <c r="DR120" s="225"/>
      <c r="DS120" s="225"/>
      <c r="DT120" s="225"/>
      <c r="DU120" s="225"/>
      <c r="DV120" s="225"/>
      <c r="DW120" s="225"/>
      <c r="DX120" s="225"/>
      <c r="DY120" s="225"/>
      <c r="DZ120" s="226"/>
      <c r="EA120" s="226"/>
      <c r="EB120" s="226"/>
      <c r="EC120" s="214"/>
      <c r="ED120" s="214"/>
      <c r="EE120" s="211"/>
      <c r="EF12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0" s="215" t="str">
        <f t="shared" si="13"/>
        <v>-</v>
      </c>
    </row>
    <row r="121" spans="1:137" ht="17.649999999999999" customHeight="1" x14ac:dyDescent="0.25">
      <c r="A121" s="79"/>
      <c r="B121" s="204"/>
      <c r="C121" s="205"/>
      <c r="D121" s="206"/>
      <c r="E121" s="207"/>
      <c r="F121" s="208"/>
      <c r="G121" s="209"/>
      <c r="H121" s="210"/>
      <c r="I121" s="211"/>
      <c r="J121" s="212"/>
      <c r="K121" s="209"/>
      <c r="L121" s="210"/>
      <c r="M121" s="211"/>
      <c r="N121" s="212"/>
      <c r="O121" s="213"/>
      <c r="P121" s="210"/>
      <c r="Q121" s="214"/>
      <c r="R121" s="215">
        <f>Plancontratacion2019[[#This Row],[RUBRO
(SE DEBE REPORTARTAR EN SIGEP SERVICIOS PERSONAS NATURALES)]]</f>
        <v>0</v>
      </c>
      <c r="S121" s="216">
        <f>Plancontratacion2019[[#This Row],[VALOR]]</f>
        <v>0</v>
      </c>
      <c r="T121" s="208"/>
      <c r="U121" s="211"/>
      <c r="V121" s="215">
        <f>Plancontratacion2019[[#This Row],[RUBRO ]]</f>
        <v>0</v>
      </c>
      <c r="W121" s="216">
        <f>Plancontratacion2019[[#This Row],[VALOR ]]</f>
        <v>0</v>
      </c>
      <c r="X121" s="216">
        <f>SUM($S121+$W121+Plancontratacion2019[[#This Row],[VALOR TOTAL DEL APOYO]])</f>
        <v>0</v>
      </c>
      <c r="Y121" s="210"/>
      <c r="Z121" s="204"/>
      <c r="AA121" s="204"/>
      <c r="AB121" s="205"/>
      <c r="AC121" s="204"/>
      <c r="AD121" s="204"/>
      <c r="AE121" s="214"/>
      <c r="AF121" s="214"/>
      <c r="AG121" s="214"/>
      <c r="AH121" s="211"/>
      <c r="AI121" s="211"/>
      <c r="AJ121" s="211"/>
      <c r="AK121" s="214"/>
      <c r="AL121" s="208"/>
      <c r="AM121" s="208"/>
      <c r="AN121" s="208"/>
      <c r="AO121" s="211"/>
      <c r="AP121" s="217"/>
      <c r="AQ121" s="204"/>
      <c r="AR121" s="218"/>
      <c r="AS121" s="204"/>
      <c r="AT121" s="218"/>
      <c r="AU121" s="204"/>
      <c r="AV121" s="208"/>
      <c r="AW121" s="208"/>
      <c r="AX121" s="219"/>
      <c r="AY121" s="212"/>
      <c r="AZ121" s="212"/>
      <c r="BA121" s="212"/>
      <c r="BB121" s="220">
        <f>Plancontratacion2019[[#This Row],[VALOR
INICIAL DEL CONTRATO]]+Plancontratacion2019[[#This Row],[VALOR ADICION AL CONTRATO]]-Plancontratacion2019[[#This Row],[VALOR REDUCCIÓN DEL CONTRATO]]</f>
        <v>0</v>
      </c>
      <c r="BC121" s="211"/>
      <c r="BD121" s="211"/>
      <c r="BE121" s="215">
        <f t="shared" si="10"/>
        <v>0</v>
      </c>
      <c r="BF121" s="211"/>
      <c r="BG121" s="208"/>
      <c r="BH121" s="206" t="str">
        <f>IFERROR(VLOOKUP('Formato Único de Contratación'!$BG121,TABLADEPARTAMENTOS,2,0),"DIGITE DEPARTAMENTO")</f>
        <v>DIGITE DEPARTAMENTO</v>
      </c>
      <c r="BI121" s="210"/>
      <c r="BJ121" s="211"/>
      <c r="BK121" s="212"/>
      <c r="BL121" s="210"/>
      <c r="BM121" s="211"/>
      <c r="BN121" s="212"/>
      <c r="BO121" s="208"/>
      <c r="BP121" s="221"/>
      <c r="BQ121" s="208"/>
      <c r="BR121" s="211"/>
      <c r="BS121" s="211"/>
      <c r="BT121" s="247">
        <f>Plancontratacion2019[[#This Row],[FECHA PRORROGA EJECUCIÓN
  (AAAA-MM-DD)]]-Plancontratacion2019[[#This Row],[FECHA ACTA DE INICIO]]</f>
        <v>0</v>
      </c>
      <c r="BU121" s="211"/>
      <c r="BV121" s="208"/>
      <c r="BW121" s="211"/>
      <c r="BX121" s="208"/>
      <c r="BY121" s="212"/>
      <c r="BZ121" s="211"/>
      <c r="CA121" s="212"/>
      <c r="CB121" s="211"/>
      <c r="CC121" s="212"/>
      <c r="CD121" s="211"/>
      <c r="CE121" s="212"/>
      <c r="CF121" s="211"/>
      <c r="CG121" s="212"/>
      <c r="CH121" s="211"/>
      <c r="CI121" s="212"/>
      <c r="CJ121" s="211"/>
      <c r="CK121" s="212"/>
      <c r="CL121" s="211"/>
      <c r="CM121" s="222"/>
      <c r="CN121" s="218"/>
      <c r="CO121" s="211"/>
      <c r="CP121" s="220">
        <f>COUNT(BY122,CA121,CE121,CG121,CI121,CK121,CC121,CN121)</f>
        <v>0</v>
      </c>
      <c r="CQ121" s="223"/>
      <c r="CR121" s="212"/>
      <c r="CS121" s="212"/>
      <c r="CT121" s="212"/>
      <c r="CU121" s="212"/>
      <c r="CV121" s="212"/>
      <c r="CW121" s="212"/>
      <c r="CX121" s="212"/>
      <c r="CY121" s="212"/>
      <c r="CZ121" s="212"/>
      <c r="DA121" s="212"/>
      <c r="DB121" s="212"/>
      <c r="DC121" s="212"/>
      <c r="DD121" s="212"/>
      <c r="DE121" s="212"/>
      <c r="DF121" s="212"/>
      <c r="DG121" s="212"/>
      <c r="DH121" s="216">
        <f>SUM(CS121:DD121)</f>
        <v>0</v>
      </c>
      <c r="DI121" s="216">
        <f>BB121-DH121</f>
        <v>0</v>
      </c>
      <c r="DJ121" s="224">
        <f>IFERROR(DH121/BB121,0)</f>
        <v>0</v>
      </c>
      <c r="DK121" s="217"/>
      <c r="DL121" s="218"/>
      <c r="DM121" s="208"/>
      <c r="DN121" s="225"/>
      <c r="DO121" s="225"/>
      <c r="DP121" s="225"/>
      <c r="DQ121" s="225"/>
      <c r="DR121" s="225"/>
      <c r="DS121" s="225"/>
      <c r="DT121" s="225"/>
      <c r="DU121" s="225"/>
      <c r="DV121" s="225"/>
      <c r="DW121" s="225"/>
      <c r="DX121" s="225"/>
      <c r="DY121" s="225"/>
      <c r="DZ121" s="226"/>
      <c r="EA121" s="226"/>
      <c r="EB121" s="226"/>
      <c r="EC121" s="214"/>
      <c r="ED121" s="214"/>
      <c r="EE121" s="211"/>
      <c r="EF12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1" s="215" t="str">
        <f t="shared" si="13"/>
        <v>-</v>
      </c>
    </row>
    <row r="122" spans="1:137" ht="17.649999999999999" customHeight="1" x14ac:dyDescent="0.25">
      <c r="A122" s="79"/>
      <c r="B122" s="204"/>
      <c r="C122" s="205"/>
      <c r="D122" s="206"/>
      <c r="E122" s="207"/>
      <c r="F122" s="208"/>
      <c r="G122" s="209"/>
      <c r="H122" s="210"/>
      <c r="I122" s="211"/>
      <c r="J122" s="212"/>
      <c r="K122" s="209"/>
      <c r="L122" s="210"/>
      <c r="M122" s="211"/>
      <c r="N122" s="212"/>
      <c r="O122" s="213"/>
      <c r="P122" s="210"/>
      <c r="Q122" s="214"/>
      <c r="R122" s="215">
        <f>Plancontratacion2019[[#This Row],[RUBRO
(SE DEBE REPORTARTAR EN SIGEP SERVICIOS PERSONAS NATURALES)]]</f>
        <v>0</v>
      </c>
      <c r="S122" s="216">
        <f>Plancontratacion2019[[#This Row],[VALOR]]</f>
        <v>0</v>
      </c>
      <c r="T122" s="208"/>
      <c r="U122" s="211"/>
      <c r="V122" s="215">
        <f>Plancontratacion2019[[#This Row],[RUBRO ]]</f>
        <v>0</v>
      </c>
      <c r="W122" s="216">
        <f>Plancontratacion2019[[#This Row],[VALOR ]]</f>
        <v>0</v>
      </c>
      <c r="X122" s="216">
        <f>SUM($S122+$W122+Plancontratacion2019[[#This Row],[VALOR TOTAL DEL APOYO]])</f>
        <v>0</v>
      </c>
      <c r="Y122" s="210"/>
      <c r="Z122" s="204"/>
      <c r="AA122" s="204"/>
      <c r="AB122" s="205"/>
      <c r="AC122" s="204"/>
      <c r="AD122" s="204"/>
      <c r="AE122" s="214"/>
      <c r="AF122" s="214"/>
      <c r="AG122" s="214"/>
      <c r="AH122" s="211"/>
      <c r="AI122" s="211"/>
      <c r="AJ122" s="211"/>
      <c r="AK122" s="214"/>
      <c r="AL122" s="208"/>
      <c r="AM122" s="208"/>
      <c r="AN122" s="208"/>
      <c r="AO122" s="211"/>
      <c r="AP122" s="217"/>
      <c r="AQ122" s="204"/>
      <c r="AR122" s="218"/>
      <c r="AS122" s="204"/>
      <c r="AT122" s="218"/>
      <c r="AU122" s="204"/>
      <c r="AV122" s="208"/>
      <c r="AW122" s="208"/>
      <c r="AX122" s="219"/>
      <c r="AY122" s="212"/>
      <c r="AZ122" s="212"/>
      <c r="BA122" s="212"/>
      <c r="BB122" s="220">
        <f>Plancontratacion2019[[#This Row],[VALOR
INICIAL DEL CONTRATO]]+Plancontratacion2019[[#This Row],[VALOR ADICION AL CONTRATO]]-Plancontratacion2019[[#This Row],[VALOR REDUCCIÓN DEL CONTRATO]]</f>
        <v>0</v>
      </c>
      <c r="BC122" s="211"/>
      <c r="BD122" s="211"/>
      <c r="BE122" s="215">
        <f t="shared" si="10"/>
        <v>0</v>
      </c>
      <c r="BF122" s="211"/>
      <c r="BG122" s="208"/>
      <c r="BH122" s="206" t="str">
        <f>IFERROR(VLOOKUP('Formato Único de Contratación'!$BG122,TABLADEPARTAMENTOS,2,0),"DIGITE DEPARTAMENTO")</f>
        <v>DIGITE DEPARTAMENTO</v>
      </c>
      <c r="BI122" s="210"/>
      <c r="BJ122" s="211"/>
      <c r="BK122" s="212"/>
      <c r="BL122" s="210"/>
      <c r="BM122" s="211"/>
      <c r="BN122" s="212"/>
      <c r="BO122" s="208"/>
      <c r="BP122" s="221"/>
      <c r="BQ122" s="208"/>
      <c r="BR122" s="211"/>
      <c r="BS122" s="211"/>
      <c r="BT122" s="247">
        <f>Plancontratacion2019[[#This Row],[FECHA PRORROGA EJECUCIÓN
  (AAAA-MM-DD)]]-Plancontratacion2019[[#This Row],[FECHA ACTA DE INICIO]]</f>
        <v>0</v>
      </c>
      <c r="BU122" s="211"/>
      <c r="BV122" s="208"/>
      <c r="BW122" s="211"/>
      <c r="BX122" s="208"/>
      <c r="BY122" s="212"/>
      <c r="BZ122" s="211"/>
      <c r="CA122" s="212"/>
      <c r="CB122" s="211"/>
      <c r="CC122" s="212"/>
      <c r="CD122" s="211"/>
      <c r="CE122" s="212"/>
      <c r="CF122" s="211"/>
      <c r="CG122" s="212"/>
      <c r="CH122" s="211"/>
      <c r="CI122" s="212"/>
      <c r="CJ122" s="211"/>
      <c r="CK122" s="212"/>
      <c r="CL122" s="211"/>
      <c r="CM122" s="222"/>
      <c r="CN122" s="218"/>
      <c r="CO122" s="211"/>
      <c r="CP122" s="220">
        <f>COUNT(#REF!,CA122,CE122,CG122,CI122,CK122,CC122,CN122)</f>
        <v>0</v>
      </c>
      <c r="CQ122" s="223"/>
      <c r="CR122" s="212"/>
      <c r="CS122" s="212"/>
      <c r="CT122" s="212"/>
      <c r="CU122" s="212"/>
      <c r="CV122" s="212"/>
      <c r="CW122" s="212"/>
      <c r="CX122" s="212"/>
      <c r="CY122" s="212"/>
      <c r="CZ122" s="212"/>
      <c r="DA122" s="212"/>
      <c r="DB122" s="212"/>
      <c r="DC122" s="212"/>
      <c r="DD122" s="212"/>
      <c r="DE122" s="212"/>
      <c r="DF122" s="212"/>
      <c r="DG122" s="212"/>
      <c r="DH122" s="216">
        <f>SUM(CS122:DD122)</f>
        <v>0</v>
      </c>
      <c r="DI122" s="216">
        <f>BB122-DH122</f>
        <v>0</v>
      </c>
      <c r="DJ122" s="224">
        <f>IFERROR(DH122/BB122,0)</f>
        <v>0</v>
      </c>
      <c r="DK122" s="217"/>
      <c r="DL122" s="218"/>
      <c r="DM122" s="208"/>
      <c r="DN122" s="225"/>
      <c r="DO122" s="225"/>
      <c r="DP122" s="225"/>
      <c r="DQ122" s="225"/>
      <c r="DR122" s="225"/>
      <c r="DS122" s="225"/>
      <c r="DT122" s="225"/>
      <c r="DU122" s="225"/>
      <c r="DV122" s="225"/>
      <c r="DW122" s="225"/>
      <c r="DX122" s="225"/>
      <c r="DY122" s="225"/>
      <c r="DZ122" s="226"/>
      <c r="EA122" s="226"/>
      <c r="EB122" s="226"/>
      <c r="EC122" s="214"/>
      <c r="ED122" s="214"/>
      <c r="EE122" s="211"/>
      <c r="EF12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2" s="215" t="str">
        <f t="shared" si="13"/>
        <v>-</v>
      </c>
    </row>
    <row r="123" spans="1:137" ht="17.649999999999999" customHeight="1" x14ac:dyDescent="0.25">
      <c r="A123" s="79"/>
      <c r="B123" s="204"/>
      <c r="C123" s="205"/>
      <c r="D123" s="206"/>
      <c r="E123" s="207"/>
      <c r="F123" s="208"/>
      <c r="G123" s="209"/>
      <c r="H123" s="210"/>
      <c r="I123" s="211"/>
      <c r="J123" s="212"/>
      <c r="K123" s="209"/>
      <c r="L123" s="210"/>
      <c r="M123" s="211"/>
      <c r="N123" s="212"/>
      <c r="O123" s="213"/>
      <c r="P123" s="210"/>
      <c r="Q123" s="214"/>
      <c r="R123" s="215">
        <f>Plancontratacion2019[[#This Row],[RUBRO
(SE DEBE REPORTARTAR EN SIGEP SERVICIOS PERSONAS NATURALES)]]</f>
        <v>0</v>
      </c>
      <c r="S123" s="216">
        <f>Plancontratacion2019[[#This Row],[VALOR]]</f>
        <v>0</v>
      </c>
      <c r="T123" s="208"/>
      <c r="U123" s="211"/>
      <c r="V123" s="215">
        <f>Plancontratacion2019[[#This Row],[RUBRO ]]</f>
        <v>0</v>
      </c>
      <c r="W123" s="216">
        <f>Plancontratacion2019[[#This Row],[VALOR ]]</f>
        <v>0</v>
      </c>
      <c r="X123" s="216">
        <f>SUM($S123+$W123+Plancontratacion2019[[#This Row],[VALOR TOTAL DEL APOYO]])</f>
        <v>0</v>
      </c>
      <c r="Y123" s="210"/>
      <c r="Z123" s="204"/>
      <c r="AA123" s="204"/>
      <c r="AB123" s="205"/>
      <c r="AC123" s="204"/>
      <c r="AD123" s="204"/>
      <c r="AE123" s="214"/>
      <c r="AF123" s="214"/>
      <c r="AG123" s="214"/>
      <c r="AH123" s="211"/>
      <c r="AI123" s="211"/>
      <c r="AJ123" s="211"/>
      <c r="AK123" s="214"/>
      <c r="AL123" s="208"/>
      <c r="AM123" s="208"/>
      <c r="AN123" s="208"/>
      <c r="AO123" s="211"/>
      <c r="AP123" s="217"/>
      <c r="AQ123" s="204"/>
      <c r="AR123" s="218"/>
      <c r="AS123" s="204"/>
      <c r="AT123" s="218"/>
      <c r="AU123" s="204"/>
      <c r="AV123" s="208"/>
      <c r="AW123" s="208"/>
      <c r="AX123" s="219"/>
      <c r="AY123" s="212"/>
      <c r="AZ123" s="212"/>
      <c r="BA123" s="212"/>
      <c r="BB123" s="220">
        <f>Plancontratacion2019[[#This Row],[VALOR
INICIAL DEL CONTRATO]]+Plancontratacion2019[[#This Row],[VALOR ADICION AL CONTRATO]]-Plancontratacion2019[[#This Row],[VALOR REDUCCIÓN DEL CONTRATO]]</f>
        <v>0</v>
      </c>
      <c r="BC123" s="211"/>
      <c r="BD123" s="211"/>
      <c r="BE123" s="215">
        <f t="shared" si="10"/>
        <v>0</v>
      </c>
      <c r="BF123" s="211"/>
      <c r="BG123" s="208"/>
      <c r="BH123" s="206" t="str">
        <f>IFERROR(VLOOKUP('Formato Único de Contratación'!$BG123,TABLADEPARTAMENTOS,2,0),"DIGITE DEPARTAMENTO")</f>
        <v>DIGITE DEPARTAMENTO</v>
      </c>
      <c r="BI123" s="210"/>
      <c r="BJ123" s="211"/>
      <c r="BK123" s="212"/>
      <c r="BL123" s="210"/>
      <c r="BM123" s="211"/>
      <c r="BN123" s="212"/>
      <c r="BO123" s="208"/>
      <c r="BP123" s="221"/>
      <c r="BQ123" s="208"/>
      <c r="BR123" s="211"/>
      <c r="BS123" s="211"/>
      <c r="BT123" s="247">
        <f>Plancontratacion2019[[#This Row],[FECHA PRORROGA EJECUCIÓN
  (AAAA-MM-DD)]]-Plancontratacion2019[[#This Row],[FECHA ACTA DE INICIO]]</f>
        <v>0</v>
      </c>
      <c r="BU123" s="211"/>
      <c r="BV123" s="208"/>
      <c r="BW123" s="211"/>
      <c r="BX123" s="208"/>
      <c r="BY123" s="212"/>
      <c r="BZ123" s="211"/>
      <c r="CA123" s="212"/>
      <c r="CB123" s="211"/>
      <c r="CC123" s="212"/>
      <c r="CD123" s="211"/>
      <c r="CE123" s="212"/>
      <c r="CF123" s="211"/>
      <c r="CG123" s="212"/>
      <c r="CH123" s="211"/>
      <c r="CI123" s="212"/>
      <c r="CJ123" s="211"/>
      <c r="CK123" s="212"/>
      <c r="CL123" s="211"/>
      <c r="CM123" s="222"/>
      <c r="CN123" s="218"/>
      <c r="CO123" s="211"/>
      <c r="CP123" s="220">
        <f>COUNT(BY123,CA123,CE123,CG123,CI123,CK123,CC123,CN123)</f>
        <v>0</v>
      </c>
      <c r="CQ123" s="223"/>
      <c r="CR123" s="212"/>
      <c r="CS123" s="212"/>
      <c r="CT123" s="212"/>
      <c r="CU123" s="212"/>
      <c r="CV123" s="212"/>
      <c r="CW123" s="212"/>
      <c r="CX123" s="212"/>
      <c r="CY123" s="212"/>
      <c r="CZ123" s="212"/>
      <c r="DA123" s="212"/>
      <c r="DB123" s="212"/>
      <c r="DC123" s="212"/>
      <c r="DD123" s="212"/>
      <c r="DE123" s="212"/>
      <c r="DF123" s="212"/>
      <c r="DG123" s="212"/>
      <c r="DH123" s="216">
        <f>SUM(CS123:DD123)</f>
        <v>0</v>
      </c>
      <c r="DI123" s="216">
        <f>BB123-DH123</f>
        <v>0</v>
      </c>
      <c r="DJ123" s="224">
        <f>IFERROR(DH123/BB123,0)</f>
        <v>0</v>
      </c>
      <c r="DK123" s="217"/>
      <c r="DL123" s="218"/>
      <c r="DM123" s="208"/>
      <c r="DN123" s="225"/>
      <c r="DO123" s="225"/>
      <c r="DP123" s="225"/>
      <c r="DQ123" s="225"/>
      <c r="DR123" s="225"/>
      <c r="DS123" s="225"/>
      <c r="DT123" s="225"/>
      <c r="DU123" s="225"/>
      <c r="DV123" s="225"/>
      <c r="DW123" s="225"/>
      <c r="DX123" s="225"/>
      <c r="DY123" s="225"/>
      <c r="DZ123" s="226"/>
      <c r="EA123" s="226"/>
      <c r="EB123" s="226"/>
      <c r="EC123" s="214"/>
      <c r="ED123" s="214"/>
      <c r="EE123" s="211"/>
      <c r="EF12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3" s="215" t="str">
        <f t="shared" si="13"/>
        <v>-</v>
      </c>
    </row>
    <row r="124" spans="1:137" ht="17.649999999999999" customHeight="1" x14ac:dyDescent="0.25">
      <c r="A124" s="79"/>
      <c r="B124" s="204"/>
      <c r="C124" s="205"/>
      <c r="D124" s="206"/>
      <c r="E124" s="207"/>
      <c r="F124" s="208"/>
      <c r="G124" s="209"/>
      <c r="H124" s="210"/>
      <c r="I124" s="211"/>
      <c r="J124" s="212"/>
      <c r="K124" s="209"/>
      <c r="L124" s="210"/>
      <c r="M124" s="211"/>
      <c r="N124" s="212"/>
      <c r="O124" s="213"/>
      <c r="P124" s="210"/>
      <c r="Q124" s="214"/>
      <c r="R124" s="215">
        <f>Plancontratacion2019[[#This Row],[RUBRO
(SE DEBE REPORTARTAR EN SIGEP SERVICIOS PERSONAS NATURALES)]]</f>
        <v>0</v>
      </c>
      <c r="S124" s="216">
        <f>Plancontratacion2019[[#This Row],[VALOR]]</f>
        <v>0</v>
      </c>
      <c r="T124" s="208"/>
      <c r="U124" s="211"/>
      <c r="V124" s="215">
        <f>Plancontratacion2019[[#This Row],[RUBRO ]]</f>
        <v>0</v>
      </c>
      <c r="W124" s="216">
        <f>Plancontratacion2019[[#This Row],[VALOR ]]</f>
        <v>0</v>
      </c>
      <c r="X124" s="216">
        <f>SUM($S124+$W124+Plancontratacion2019[[#This Row],[VALOR TOTAL DEL APOYO]])</f>
        <v>0</v>
      </c>
      <c r="Y124" s="210"/>
      <c r="Z124" s="204"/>
      <c r="AA124" s="204"/>
      <c r="AB124" s="205"/>
      <c r="AC124" s="204"/>
      <c r="AD124" s="204"/>
      <c r="AE124" s="214"/>
      <c r="AF124" s="214"/>
      <c r="AG124" s="214"/>
      <c r="AH124" s="211"/>
      <c r="AI124" s="211"/>
      <c r="AJ124" s="211"/>
      <c r="AK124" s="214"/>
      <c r="AL124" s="208"/>
      <c r="AM124" s="208"/>
      <c r="AN124" s="208"/>
      <c r="AO124" s="211"/>
      <c r="AP124" s="217"/>
      <c r="AQ124" s="204"/>
      <c r="AR124" s="218"/>
      <c r="AS124" s="204"/>
      <c r="AT124" s="218"/>
      <c r="AU124" s="204"/>
      <c r="AV124" s="208"/>
      <c r="AW124" s="208"/>
      <c r="AX124" s="219"/>
      <c r="AY124" s="212"/>
      <c r="AZ124" s="212"/>
      <c r="BA124" s="212"/>
      <c r="BB124" s="220">
        <f>Plancontratacion2019[[#This Row],[VALOR
INICIAL DEL CONTRATO]]+Plancontratacion2019[[#This Row],[VALOR ADICION AL CONTRATO]]-Plancontratacion2019[[#This Row],[VALOR REDUCCIÓN DEL CONTRATO]]</f>
        <v>0</v>
      </c>
      <c r="BC124" s="211"/>
      <c r="BD124" s="211"/>
      <c r="BE124" s="215">
        <f t="shared" si="10"/>
        <v>0</v>
      </c>
      <c r="BF124" s="211"/>
      <c r="BG124" s="208"/>
      <c r="BH124" s="206" t="str">
        <f>IFERROR(VLOOKUP('Formato Único de Contratación'!$BG124,TABLADEPARTAMENTOS,2,0),"DIGITE DEPARTAMENTO")</f>
        <v>DIGITE DEPARTAMENTO</v>
      </c>
      <c r="BI124" s="210"/>
      <c r="BJ124" s="211"/>
      <c r="BK124" s="212"/>
      <c r="BL124" s="210"/>
      <c r="BM124" s="211"/>
      <c r="BN124" s="212"/>
      <c r="BO124" s="208"/>
      <c r="BP124" s="221"/>
      <c r="BQ124" s="208"/>
      <c r="BR124" s="211"/>
      <c r="BS124" s="211"/>
      <c r="BT124" s="247">
        <f>Plancontratacion2019[[#This Row],[FECHA PRORROGA EJECUCIÓN
  (AAAA-MM-DD)]]-Plancontratacion2019[[#This Row],[FECHA ACTA DE INICIO]]</f>
        <v>0</v>
      </c>
      <c r="BU124" s="211"/>
      <c r="BV124" s="208"/>
      <c r="BW124" s="211"/>
      <c r="BX124" s="208"/>
      <c r="BY124" s="212"/>
      <c r="BZ124" s="211"/>
      <c r="CA124" s="212"/>
      <c r="CB124" s="211"/>
      <c r="CC124" s="212"/>
      <c r="CD124" s="211"/>
      <c r="CE124" s="212"/>
      <c r="CF124" s="211"/>
      <c r="CG124" s="212"/>
      <c r="CH124" s="211"/>
      <c r="CI124" s="212"/>
      <c r="CJ124" s="211"/>
      <c r="CK124" s="212"/>
      <c r="CL124" s="211"/>
      <c r="CM124" s="222"/>
      <c r="CN124" s="218"/>
      <c r="CO124" s="211"/>
      <c r="CP124" s="220">
        <f>COUNT(BY124,CA124,CE124,CG124,CI124,CK124,CC124,CN124)</f>
        <v>0</v>
      </c>
      <c r="CQ124" s="223"/>
      <c r="CR124" s="212"/>
      <c r="CS124" s="212"/>
      <c r="CT124" s="212"/>
      <c r="CU124" s="212"/>
      <c r="CV124" s="212"/>
      <c r="CW124" s="212"/>
      <c r="CX124" s="212"/>
      <c r="CY124" s="212"/>
      <c r="CZ124" s="212"/>
      <c r="DA124" s="212"/>
      <c r="DB124" s="212"/>
      <c r="DC124" s="212"/>
      <c r="DD124" s="212"/>
      <c r="DE124" s="212"/>
      <c r="DF124" s="212"/>
      <c r="DG124" s="212"/>
      <c r="DH124" s="216">
        <f>SUM(CS124:DD124)</f>
        <v>0</v>
      </c>
      <c r="DI124" s="216">
        <f>BB124-DH124</f>
        <v>0</v>
      </c>
      <c r="DJ124" s="224">
        <f>IFERROR(DH124/BB124,0)</f>
        <v>0</v>
      </c>
      <c r="DK124" s="217"/>
      <c r="DL124" s="218"/>
      <c r="DM124" s="208"/>
      <c r="DN124" s="225"/>
      <c r="DO124" s="225"/>
      <c r="DP124" s="225"/>
      <c r="DQ124" s="225"/>
      <c r="DR124" s="225"/>
      <c r="DS124" s="225"/>
      <c r="DT124" s="225"/>
      <c r="DU124" s="225"/>
      <c r="DV124" s="225"/>
      <c r="DW124" s="225"/>
      <c r="DX124" s="225"/>
      <c r="DY124" s="225"/>
      <c r="DZ124" s="226"/>
      <c r="EA124" s="226"/>
      <c r="EB124" s="226"/>
      <c r="EC124" s="214"/>
      <c r="ED124" s="214"/>
      <c r="EE124" s="211"/>
      <c r="EF12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4" s="215" t="str">
        <f t="shared" si="13"/>
        <v>-</v>
      </c>
    </row>
    <row r="125" spans="1:137" ht="17.649999999999999" customHeight="1" x14ac:dyDescent="0.25">
      <c r="A125" s="79"/>
      <c r="B125" s="204"/>
      <c r="C125" s="205"/>
      <c r="D125" s="206"/>
      <c r="E125" s="207"/>
      <c r="F125" s="208"/>
      <c r="G125" s="209"/>
      <c r="H125" s="210"/>
      <c r="I125" s="211"/>
      <c r="J125" s="212"/>
      <c r="K125" s="209"/>
      <c r="L125" s="210"/>
      <c r="M125" s="211"/>
      <c r="N125" s="212"/>
      <c r="O125" s="213"/>
      <c r="P125" s="210"/>
      <c r="Q125" s="214"/>
      <c r="R125" s="215">
        <f>Plancontratacion2019[[#This Row],[RUBRO
(SE DEBE REPORTARTAR EN SIGEP SERVICIOS PERSONAS NATURALES)]]</f>
        <v>0</v>
      </c>
      <c r="S125" s="216">
        <f>Plancontratacion2019[[#This Row],[VALOR]]</f>
        <v>0</v>
      </c>
      <c r="T125" s="208"/>
      <c r="U125" s="211"/>
      <c r="V125" s="215">
        <f>Plancontratacion2019[[#This Row],[RUBRO ]]</f>
        <v>0</v>
      </c>
      <c r="W125" s="216">
        <f>Plancontratacion2019[[#This Row],[VALOR ]]</f>
        <v>0</v>
      </c>
      <c r="X125" s="216">
        <f>SUM($S125+$W125+Plancontratacion2019[[#This Row],[VALOR TOTAL DEL APOYO]])</f>
        <v>0</v>
      </c>
      <c r="Y125" s="210"/>
      <c r="Z125" s="204"/>
      <c r="AA125" s="204"/>
      <c r="AB125" s="205"/>
      <c r="AC125" s="204"/>
      <c r="AD125" s="204"/>
      <c r="AE125" s="214"/>
      <c r="AF125" s="214"/>
      <c r="AG125" s="214"/>
      <c r="AH125" s="211"/>
      <c r="AI125" s="211"/>
      <c r="AJ125" s="211"/>
      <c r="AK125" s="214"/>
      <c r="AL125" s="208"/>
      <c r="AM125" s="208"/>
      <c r="AN125" s="208"/>
      <c r="AO125" s="211"/>
      <c r="AP125" s="217"/>
      <c r="AQ125" s="204"/>
      <c r="AR125" s="218"/>
      <c r="AS125" s="204"/>
      <c r="AT125" s="218"/>
      <c r="AU125" s="204"/>
      <c r="AV125" s="208"/>
      <c r="AW125" s="208"/>
      <c r="AX125" s="219"/>
      <c r="AY125" s="212"/>
      <c r="AZ125" s="212"/>
      <c r="BA125" s="212"/>
      <c r="BB125" s="220">
        <f>Plancontratacion2019[[#This Row],[VALOR
INICIAL DEL CONTRATO]]+Plancontratacion2019[[#This Row],[VALOR ADICION AL CONTRATO]]-Plancontratacion2019[[#This Row],[VALOR REDUCCIÓN DEL CONTRATO]]</f>
        <v>0</v>
      </c>
      <c r="BC125" s="211"/>
      <c r="BD125" s="211"/>
      <c r="BE125" s="215">
        <f t="shared" si="10"/>
        <v>0</v>
      </c>
      <c r="BF125" s="211"/>
      <c r="BG125" s="208"/>
      <c r="BH125" s="206" t="str">
        <f>IFERROR(VLOOKUP('Formato Único de Contratación'!$BG125,TABLADEPARTAMENTOS,2,0),"DIGITE DEPARTAMENTO")</f>
        <v>DIGITE DEPARTAMENTO</v>
      </c>
      <c r="BI125" s="210"/>
      <c r="BJ125" s="211"/>
      <c r="BK125" s="212"/>
      <c r="BL125" s="210"/>
      <c r="BM125" s="211"/>
      <c r="BN125" s="212"/>
      <c r="BO125" s="208"/>
      <c r="BP125" s="221"/>
      <c r="BQ125" s="208"/>
      <c r="BR125" s="211"/>
      <c r="BS125" s="211"/>
      <c r="BT125" s="247">
        <f>Plancontratacion2019[[#This Row],[FECHA PRORROGA EJECUCIÓN
  (AAAA-MM-DD)]]-Plancontratacion2019[[#This Row],[FECHA ACTA DE INICIO]]</f>
        <v>0</v>
      </c>
      <c r="BU125" s="211"/>
      <c r="BV125" s="208"/>
      <c r="BW125" s="211"/>
      <c r="BX125" s="208"/>
      <c r="BY125" s="212"/>
      <c r="BZ125" s="211"/>
      <c r="CA125" s="212"/>
      <c r="CB125" s="211"/>
      <c r="CC125" s="212"/>
      <c r="CD125" s="211"/>
      <c r="CE125" s="212"/>
      <c r="CF125" s="211"/>
      <c r="CG125" s="212"/>
      <c r="CH125" s="211"/>
      <c r="CI125" s="212"/>
      <c r="CJ125" s="211"/>
      <c r="CK125" s="212"/>
      <c r="CL125" s="211"/>
      <c r="CM125" s="222"/>
      <c r="CN125" s="218"/>
      <c r="CO125" s="211"/>
      <c r="CP125" s="220">
        <f>COUNT(BY125,CA125,CE125,CG125,CI125,CK125,CC125,CN125)</f>
        <v>0</v>
      </c>
      <c r="CQ125" s="223"/>
      <c r="CR125" s="212"/>
      <c r="CS125" s="212"/>
      <c r="CT125" s="212"/>
      <c r="CU125" s="212"/>
      <c r="CV125" s="212"/>
      <c r="CW125" s="212"/>
      <c r="CX125" s="212"/>
      <c r="CY125" s="212"/>
      <c r="CZ125" s="212"/>
      <c r="DA125" s="212"/>
      <c r="DB125" s="212"/>
      <c r="DC125" s="212"/>
      <c r="DD125" s="212"/>
      <c r="DE125" s="212"/>
      <c r="DF125" s="212"/>
      <c r="DG125" s="212"/>
      <c r="DH125" s="216">
        <f>SUM(CS125:DD125)</f>
        <v>0</v>
      </c>
      <c r="DI125" s="216">
        <f>BB125-DH125</f>
        <v>0</v>
      </c>
      <c r="DJ125" s="224">
        <f>IFERROR(DH125/BB125,0)</f>
        <v>0</v>
      </c>
      <c r="DK125" s="217"/>
      <c r="DL125" s="218"/>
      <c r="DM125" s="208"/>
      <c r="DN125" s="225"/>
      <c r="DO125" s="225"/>
      <c r="DP125" s="225"/>
      <c r="DQ125" s="225"/>
      <c r="DR125" s="225"/>
      <c r="DS125" s="225"/>
      <c r="DT125" s="225"/>
      <c r="DU125" s="225"/>
      <c r="DV125" s="225"/>
      <c r="DW125" s="225"/>
      <c r="DX125" s="225"/>
      <c r="DY125" s="225"/>
      <c r="DZ125" s="226"/>
      <c r="EA125" s="226"/>
      <c r="EB125" s="226"/>
      <c r="EC125" s="214"/>
      <c r="ED125" s="214"/>
      <c r="EE125" s="211"/>
      <c r="EF12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5" s="215" t="str">
        <f t="shared" si="13"/>
        <v>-</v>
      </c>
    </row>
    <row r="126" spans="1:137" ht="17.649999999999999" customHeight="1" x14ac:dyDescent="0.25">
      <c r="A126" s="79"/>
      <c r="B126" s="204"/>
      <c r="C126" s="205"/>
      <c r="D126" s="206"/>
      <c r="E126" s="207"/>
      <c r="F126" s="208"/>
      <c r="G126" s="209"/>
      <c r="H126" s="210"/>
      <c r="I126" s="211"/>
      <c r="J126" s="212"/>
      <c r="K126" s="209"/>
      <c r="L126" s="210"/>
      <c r="M126" s="211"/>
      <c r="N126" s="212"/>
      <c r="O126" s="213"/>
      <c r="P126" s="210"/>
      <c r="Q126" s="214"/>
      <c r="R126" s="215">
        <f>Plancontratacion2019[[#This Row],[RUBRO
(SE DEBE REPORTARTAR EN SIGEP SERVICIOS PERSONAS NATURALES)]]</f>
        <v>0</v>
      </c>
      <c r="S126" s="216">
        <f>Plancontratacion2019[[#This Row],[VALOR]]</f>
        <v>0</v>
      </c>
      <c r="T126" s="208"/>
      <c r="U126" s="211"/>
      <c r="V126" s="215">
        <f>Plancontratacion2019[[#This Row],[RUBRO ]]</f>
        <v>0</v>
      </c>
      <c r="W126" s="216">
        <f>Plancontratacion2019[[#This Row],[VALOR ]]</f>
        <v>0</v>
      </c>
      <c r="X126" s="216">
        <f>SUM($S126+$W126+Plancontratacion2019[[#This Row],[VALOR TOTAL DEL APOYO]])</f>
        <v>0</v>
      </c>
      <c r="Y126" s="210"/>
      <c r="Z126" s="204"/>
      <c r="AA126" s="204"/>
      <c r="AB126" s="205"/>
      <c r="AC126" s="204"/>
      <c r="AD126" s="204"/>
      <c r="AE126" s="214"/>
      <c r="AF126" s="214"/>
      <c r="AG126" s="214"/>
      <c r="AH126" s="211"/>
      <c r="AI126" s="211"/>
      <c r="AJ126" s="211"/>
      <c r="AK126" s="214"/>
      <c r="AL126" s="208"/>
      <c r="AM126" s="208"/>
      <c r="AN126" s="208"/>
      <c r="AO126" s="211"/>
      <c r="AP126" s="217"/>
      <c r="AQ126" s="204"/>
      <c r="AR126" s="218"/>
      <c r="AS126" s="204"/>
      <c r="AT126" s="218"/>
      <c r="AU126" s="204"/>
      <c r="AV126" s="208"/>
      <c r="AW126" s="208"/>
      <c r="AX126" s="219"/>
      <c r="AY126" s="212"/>
      <c r="AZ126" s="212"/>
      <c r="BA126" s="212"/>
      <c r="BB126" s="220">
        <f>Plancontratacion2019[[#This Row],[VALOR
INICIAL DEL CONTRATO]]+Plancontratacion2019[[#This Row],[VALOR ADICION AL CONTRATO]]-Plancontratacion2019[[#This Row],[VALOR REDUCCIÓN DEL CONTRATO]]</f>
        <v>0</v>
      </c>
      <c r="BC126" s="211"/>
      <c r="BD126" s="211"/>
      <c r="BE126" s="215">
        <f t="shared" si="10"/>
        <v>0</v>
      </c>
      <c r="BF126" s="211"/>
      <c r="BG126" s="208"/>
      <c r="BH126" s="206" t="str">
        <f>IFERROR(VLOOKUP('Formato Único de Contratación'!$BG126,TABLADEPARTAMENTOS,2,0),"DIGITE DEPARTAMENTO")</f>
        <v>DIGITE DEPARTAMENTO</v>
      </c>
      <c r="BI126" s="210"/>
      <c r="BJ126" s="211"/>
      <c r="BK126" s="212"/>
      <c r="BL126" s="210"/>
      <c r="BM126" s="211"/>
      <c r="BN126" s="212"/>
      <c r="BO126" s="208"/>
      <c r="BP126" s="221"/>
      <c r="BQ126" s="208"/>
      <c r="BR126" s="211"/>
      <c r="BS126" s="211"/>
      <c r="BT126" s="247">
        <f>Plancontratacion2019[[#This Row],[FECHA PRORROGA EJECUCIÓN
  (AAAA-MM-DD)]]-Plancontratacion2019[[#This Row],[FECHA ACTA DE INICIO]]</f>
        <v>0</v>
      </c>
      <c r="BU126" s="211"/>
      <c r="BV126" s="208"/>
      <c r="BW126" s="211"/>
      <c r="BX126" s="208"/>
      <c r="BY126" s="212"/>
      <c r="BZ126" s="211"/>
      <c r="CA126" s="212"/>
      <c r="CB126" s="211"/>
      <c r="CC126" s="212"/>
      <c r="CD126" s="211"/>
      <c r="CE126" s="212"/>
      <c r="CF126" s="211"/>
      <c r="CG126" s="212"/>
      <c r="CH126" s="211"/>
      <c r="CI126" s="212"/>
      <c r="CJ126" s="211"/>
      <c r="CK126" s="212"/>
      <c r="CL126" s="211"/>
      <c r="CM126" s="222"/>
      <c r="CN126" s="218"/>
      <c r="CO126" s="211"/>
      <c r="CP126" s="220">
        <f t="shared" si="11"/>
        <v>0</v>
      </c>
      <c r="CQ126" s="223"/>
      <c r="CR126" s="212"/>
      <c r="CS126" s="212"/>
      <c r="CT126" s="212"/>
      <c r="CU126" s="212"/>
      <c r="CV126" s="212"/>
      <c r="CW126" s="212"/>
      <c r="CX126" s="212"/>
      <c r="CY126" s="212"/>
      <c r="CZ126" s="212"/>
      <c r="DA126" s="212"/>
      <c r="DB126" s="212"/>
      <c r="DC126" s="212"/>
      <c r="DD126" s="212"/>
      <c r="DE126" s="212"/>
      <c r="DF126" s="212"/>
      <c r="DG126" s="212"/>
      <c r="DH126" s="216">
        <f t="shared" si="15"/>
        <v>0</v>
      </c>
      <c r="DI126" s="216">
        <f t="shared" si="12"/>
        <v>0</v>
      </c>
      <c r="DJ126" s="224">
        <f t="shared" si="14"/>
        <v>0</v>
      </c>
      <c r="DK126" s="217"/>
      <c r="DL126" s="218"/>
      <c r="DM126" s="208"/>
      <c r="DN126" s="225"/>
      <c r="DO126" s="225"/>
      <c r="DP126" s="225"/>
      <c r="DQ126" s="225"/>
      <c r="DR126" s="225"/>
      <c r="DS126" s="225"/>
      <c r="DT126" s="225"/>
      <c r="DU126" s="225"/>
      <c r="DV126" s="225"/>
      <c r="DW126" s="225"/>
      <c r="DX126" s="225"/>
      <c r="DY126" s="225"/>
      <c r="DZ126" s="226"/>
      <c r="EA126" s="226"/>
      <c r="EB126" s="226"/>
      <c r="EC126" s="214"/>
      <c r="ED126" s="214"/>
      <c r="EE126" s="211"/>
      <c r="EF12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6" s="215" t="str">
        <f t="shared" si="13"/>
        <v>-</v>
      </c>
    </row>
    <row r="127" spans="1:137" ht="17.649999999999999" customHeight="1" x14ac:dyDescent="0.25">
      <c r="A127" s="79"/>
      <c r="B127" s="204"/>
      <c r="C127" s="205"/>
      <c r="D127" s="206"/>
      <c r="E127" s="207"/>
      <c r="F127" s="208"/>
      <c r="G127" s="209"/>
      <c r="H127" s="210"/>
      <c r="I127" s="211"/>
      <c r="J127" s="212"/>
      <c r="K127" s="209"/>
      <c r="L127" s="210"/>
      <c r="M127" s="211"/>
      <c r="N127" s="212"/>
      <c r="O127" s="213"/>
      <c r="P127" s="210"/>
      <c r="Q127" s="214"/>
      <c r="R127" s="215">
        <f>Plancontratacion2019[[#This Row],[RUBRO
(SE DEBE REPORTARTAR EN SIGEP SERVICIOS PERSONAS NATURALES)]]</f>
        <v>0</v>
      </c>
      <c r="S127" s="216">
        <f>Plancontratacion2019[[#This Row],[VALOR]]</f>
        <v>0</v>
      </c>
      <c r="T127" s="208"/>
      <c r="U127" s="211"/>
      <c r="V127" s="215">
        <f>Plancontratacion2019[[#This Row],[RUBRO ]]</f>
        <v>0</v>
      </c>
      <c r="W127" s="216">
        <f>Plancontratacion2019[[#This Row],[VALOR ]]</f>
        <v>0</v>
      </c>
      <c r="X127" s="216">
        <f>SUM($S127+$W127+Plancontratacion2019[[#This Row],[VALOR TOTAL DEL APOYO]])</f>
        <v>0</v>
      </c>
      <c r="Y127" s="210"/>
      <c r="Z127" s="204"/>
      <c r="AA127" s="204"/>
      <c r="AB127" s="205"/>
      <c r="AC127" s="204"/>
      <c r="AD127" s="204"/>
      <c r="AE127" s="214"/>
      <c r="AF127" s="214"/>
      <c r="AG127" s="214"/>
      <c r="AH127" s="211"/>
      <c r="AI127" s="211"/>
      <c r="AJ127" s="211"/>
      <c r="AK127" s="214"/>
      <c r="AL127" s="208"/>
      <c r="AM127" s="208"/>
      <c r="AN127" s="208"/>
      <c r="AO127" s="211"/>
      <c r="AP127" s="217"/>
      <c r="AQ127" s="204"/>
      <c r="AR127" s="218"/>
      <c r="AS127" s="204"/>
      <c r="AT127" s="218"/>
      <c r="AU127" s="204"/>
      <c r="AV127" s="208"/>
      <c r="AW127" s="208"/>
      <c r="AX127" s="219"/>
      <c r="AY127" s="212"/>
      <c r="AZ127" s="212"/>
      <c r="BA127" s="212"/>
      <c r="BB127" s="220">
        <f>Plancontratacion2019[[#This Row],[VALOR
INICIAL DEL CONTRATO]]+Plancontratacion2019[[#This Row],[VALOR ADICION AL CONTRATO]]-Plancontratacion2019[[#This Row],[VALOR REDUCCIÓN DEL CONTRATO]]</f>
        <v>0</v>
      </c>
      <c r="BC127" s="211"/>
      <c r="BD127" s="211"/>
      <c r="BE127" s="215">
        <f t="shared" si="10"/>
        <v>0</v>
      </c>
      <c r="BF127" s="211"/>
      <c r="BG127" s="208"/>
      <c r="BH127" s="206" t="str">
        <f>IFERROR(VLOOKUP('Formato Único de Contratación'!$BG127,TABLADEPARTAMENTOS,2,0),"DIGITE DEPARTAMENTO")</f>
        <v>DIGITE DEPARTAMENTO</v>
      </c>
      <c r="BI127" s="210"/>
      <c r="BJ127" s="211"/>
      <c r="BK127" s="212"/>
      <c r="BL127" s="210"/>
      <c r="BM127" s="211"/>
      <c r="BN127" s="212"/>
      <c r="BO127" s="208"/>
      <c r="BP127" s="221"/>
      <c r="BQ127" s="208"/>
      <c r="BR127" s="211"/>
      <c r="BS127" s="211"/>
      <c r="BT127" s="247">
        <f>Plancontratacion2019[[#This Row],[FECHA PRORROGA EJECUCIÓN
  (AAAA-MM-DD)]]-Plancontratacion2019[[#This Row],[FECHA ACTA DE INICIO]]</f>
        <v>0</v>
      </c>
      <c r="BU127" s="211"/>
      <c r="BV127" s="208"/>
      <c r="BW127" s="211"/>
      <c r="BX127" s="208"/>
      <c r="BY127" s="212"/>
      <c r="BZ127" s="211"/>
      <c r="CA127" s="212"/>
      <c r="CB127" s="211"/>
      <c r="CC127" s="212"/>
      <c r="CD127" s="211"/>
      <c r="CE127" s="212"/>
      <c r="CF127" s="211"/>
      <c r="CG127" s="212"/>
      <c r="CH127" s="211"/>
      <c r="CI127" s="212"/>
      <c r="CJ127" s="211"/>
      <c r="CK127" s="212"/>
      <c r="CL127" s="211"/>
      <c r="CM127" s="222"/>
      <c r="CN127" s="218"/>
      <c r="CO127" s="211"/>
      <c r="CP127" s="220">
        <f t="shared" si="11"/>
        <v>0</v>
      </c>
      <c r="CQ127" s="223"/>
      <c r="CR127" s="212"/>
      <c r="CS127" s="212"/>
      <c r="CT127" s="212"/>
      <c r="CU127" s="212"/>
      <c r="CV127" s="212"/>
      <c r="CW127" s="212"/>
      <c r="CX127" s="212"/>
      <c r="CY127" s="212"/>
      <c r="CZ127" s="212"/>
      <c r="DA127" s="212"/>
      <c r="DB127" s="212"/>
      <c r="DC127" s="212"/>
      <c r="DD127" s="212"/>
      <c r="DE127" s="212"/>
      <c r="DF127" s="212"/>
      <c r="DG127" s="212"/>
      <c r="DH127" s="216">
        <f t="shared" si="15"/>
        <v>0</v>
      </c>
      <c r="DI127" s="216">
        <f t="shared" si="12"/>
        <v>0</v>
      </c>
      <c r="DJ127" s="224">
        <f t="shared" si="14"/>
        <v>0</v>
      </c>
      <c r="DK127" s="217"/>
      <c r="DL127" s="218"/>
      <c r="DM127" s="208"/>
      <c r="DN127" s="225"/>
      <c r="DO127" s="225"/>
      <c r="DP127" s="225"/>
      <c r="DQ127" s="225"/>
      <c r="DR127" s="225"/>
      <c r="DS127" s="225"/>
      <c r="DT127" s="225"/>
      <c r="DU127" s="225"/>
      <c r="DV127" s="225"/>
      <c r="DW127" s="225"/>
      <c r="DX127" s="225"/>
      <c r="DY127" s="225"/>
      <c r="DZ127" s="226"/>
      <c r="EA127" s="226"/>
      <c r="EB127" s="226"/>
      <c r="EC127" s="214"/>
      <c r="ED127" s="214"/>
      <c r="EE127" s="211"/>
      <c r="EF12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7" s="215" t="str">
        <f t="shared" si="13"/>
        <v>-</v>
      </c>
    </row>
    <row r="128" spans="1:137" ht="17.649999999999999" customHeight="1" x14ac:dyDescent="0.25">
      <c r="A128" s="79"/>
      <c r="B128" s="204"/>
      <c r="C128" s="205"/>
      <c r="D128" s="206"/>
      <c r="E128" s="207"/>
      <c r="F128" s="208"/>
      <c r="G128" s="209"/>
      <c r="H128" s="210"/>
      <c r="I128" s="211"/>
      <c r="J128" s="212"/>
      <c r="K128" s="209"/>
      <c r="L128" s="210"/>
      <c r="M128" s="211"/>
      <c r="N128" s="212"/>
      <c r="O128" s="213"/>
      <c r="P128" s="210"/>
      <c r="Q128" s="214"/>
      <c r="R128" s="215">
        <f>Plancontratacion2019[[#This Row],[RUBRO
(SE DEBE REPORTARTAR EN SIGEP SERVICIOS PERSONAS NATURALES)]]</f>
        <v>0</v>
      </c>
      <c r="S128" s="216">
        <f>Plancontratacion2019[[#This Row],[VALOR]]</f>
        <v>0</v>
      </c>
      <c r="T128" s="208"/>
      <c r="U128" s="211"/>
      <c r="V128" s="215">
        <f>Plancontratacion2019[[#This Row],[RUBRO ]]</f>
        <v>0</v>
      </c>
      <c r="W128" s="216">
        <f>Plancontratacion2019[[#This Row],[VALOR ]]</f>
        <v>0</v>
      </c>
      <c r="X128" s="216">
        <f>SUM($S128+$W128+Plancontratacion2019[[#This Row],[VALOR TOTAL DEL APOYO]])</f>
        <v>0</v>
      </c>
      <c r="Y128" s="210"/>
      <c r="Z128" s="204"/>
      <c r="AA128" s="204"/>
      <c r="AB128" s="205"/>
      <c r="AC128" s="204"/>
      <c r="AD128" s="204"/>
      <c r="AE128" s="214"/>
      <c r="AF128" s="214"/>
      <c r="AG128" s="214"/>
      <c r="AH128" s="211"/>
      <c r="AI128" s="211"/>
      <c r="AJ128" s="211"/>
      <c r="AK128" s="214"/>
      <c r="AL128" s="208"/>
      <c r="AM128" s="208"/>
      <c r="AN128" s="208"/>
      <c r="AO128" s="211"/>
      <c r="AP128" s="217"/>
      <c r="AQ128" s="204"/>
      <c r="AR128" s="218"/>
      <c r="AS128" s="204"/>
      <c r="AT128" s="218"/>
      <c r="AU128" s="204"/>
      <c r="AV128" s="208"/>
      <c r="AW128" s="208"/>
      <c r="AX128" s="219"/>
      <c r="AY128" s="212"/>
      <c r="AZ128" s="212"/>
      <c r="BA128" s="212"/>
      <c r="BB128" s="220">
        <f>Plancontratacion2019[[#This Row],[VALOR
INICIAL DEL CONTRATO]]+Plancontratacion2019[[#This Row],[VALOR ADICION AL CONTRATO]]-Plancontratacion2019[[#This Row],[VALOR REDUCCIÓN DEL CONTRATO]]</f>
        <v>0</v>
      </c>
      <c r="BC128" s="211"/>
      <c r="BD128" s="211"/>
      <c r="BE128" s="215">
        <f t="shared" si="10"/>
        <v>0</v>
      </c>
      <c r="BF128" s="211"/>
      <c r="BG128" s="208"/>
      <c r="BH128" s="206" t="str">
        <f>IFERROR(VLOOKUP('Formato Único de Contratación'!$BG128,TABLADEPARTAMENTOS,2,0),"DIGITE DEPARTAMENTO")</f>
        <v>DIGITE DEPARTAMENTO</v>
      </c>
      <c r="BI128" s="210"/>
      <c r="BJ128" s="211"/>
      <c r="BK128" s="212"/>
      <c r="BL128" s="210"/>
      <c r="BM128" s="211"/>
      <c r="BN128" s="212"/>
      <c r="BO128" s="208"/>
      <c r="BP128" s="221"/>
      <c r="BQ128" s="208"/>
      <c r="BR128" s="211"/>
      <c r="BS128" s="211"/>
      <c r="BT128" s="247">
        <f>Plancontratacion2019[[#This Row],[FECHA PRORROGA EJECUCIÓN
  (AAAA-MM-DD)]]-Plancontratacion2019[[#This Row],[FECHA ACTA DE INICIO]]</f>
        <v>0</v>
      </c>
      <c r="BU128" s="211"/>
      <c r="BV128" s="208"/>
      <c r="BW128" s="211"/>
      <c r="BX128" s="208"/>
      <c r="BY128" s="212"/>
      <c r="BZ128" s="211"/>
      <c r="CA128" s="212"/>
      <c r="CB128" s="211"/>
      <c r="CC128" s="212"/>
      <c r="CD128" s="211"/>
      <c r="CE128" s="212"/>
      <c r="CF128" s="211"/>
      <c r="CG128" s="212"/>
      <c r="CH128" s="211"/>
      <c r="CI128" s="212"/>
      <c r="CJ128" s="211"/>
      <c r="CK128" s="212"/>
      <c r="CL128" s="211"/>
      <c r="CM128" s="222"/>
      <c r="CN128" s="218"/>
      <c r="CO128" s="211"/>
      <c r="CP128" s="220">
        <f t="shared" si="11"/>
        <v>0</v>
      </c>
      <c r="CQ128" s="223"/>
      <c r="CR128" s="212"/>
      <c r="CS128" s="212"/>
      <c r="CT128" s="212"/>
      <c r="CU128" s="212"/>
      <c r="CV128" s="212"/>
      <c r="CW128" s="212"/>
      <c r="CX128" s="212"/>
      <c r="CY128" s="212"/>
      <c r="CZ128" s="212"/>
      <c r="DA128" s="212"/>
      <c r="DB128" s="212"/>
      <c r="DC128" s="212"/>
      <c r="DD128" s="212"/>
      <c r="DE128" s="212"/>
      <c r="DF128" s="212"/>
      <c r="DG128" s="212"/>
      <c r="DH128" s="216">
        <f>SUM(CS128:DD128)</f>
        <v>0</v>
      </c>
      <c r="DI128" s="216">
        <f t="shared" ref="DI128:DI149" si="16">BB128-DH128</f>
        <v>0</v>
      </c>
      <c r="DJ128" s="224">
        <f t="shared" si="14"/>
        <v>0</v>
      </c>
      <c r="DK128" s="217"/>
      <c r="DL128" s="218"/>
      <c r="DM128" s="208"/>
      <c r="DN128" s="225"/>
      <c r="DO128" s="225"/>
      <c r="DP128" s="225"/>
      <c r="DQ128" s="225"/>
      <c r="DR128" s="225"/>
      <c r="DS128" s="225"/>
      <c r="DT128" s="225"/>
      <c r="DU128" s="225"/>
      <c r="DV128" s="225"/>
      <c r="DW128" s="225"/>
      <c r="DX128" s="225"/>
      <c r="DY128" s="225"/>
      <c r="DZ128" s="226"/>
      <c r="EA128" s="226"/>
      <c r="EB128" s="226"/>
      <c r="EC128" s="214"/>
      <c r="ED128" s="214"/>
      <c r="EE128" s="211"/>
      <c r="EF12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8" s="215" t="str">
        <f t="shared" si="13"/>
        <v>-</v>
      </c>
    </row>
    <row r="129" spans="1:137" ht="17.649999999999999" customHeight="1" x14ac:dyDescent="0.25">
      <c r="A129" s="79"/>
      <c r="B129" s="204"/>
      <c r="C129" s="205"/>
      <c r="D129" s="206"/>
      <c r="E129" s="207"/>
      <c r="F129" s="208"/>
      <c r="G129" s="209"/>
      <c r="H129" s="210"/>
      <c r="I129" s="211"/>
      <c r="J129" s="212"/>
      <c r="K129" s="209"/>
      <c r="L129" s="210"/>
      <c r="M129" s="211"/>
      <c r="N129" s="212"/>
      <c r="O129" s="213"/>
      <c r="P129" s="210"/>
      <c r="Q129" s="214"/>
      <c r="R129" s="215">
        <f>Plancontratacion2019[[#This Row],[RUBRO
(SE DEBE REPORTARTAR EN SIGEP SERVICIOS PERSONAS NATURALES)]]</f>
        <v>0</v>
      </c>
      <c r="S129" s="216">
        <f>Plancontratacion2019[[#This Row],[VALOR]]</f>
        <v>0</v>
      </c>
      <c r="T129" s="208"/>
      <c r="U129" s="211"/>
      <c r="V129" s="215">
        <f>Plancontratacion2019[[#This Row],[RUBRO ]]</f>
        <v>0</v>
      </c>
      <c r="W129" s="216">
        <f>Plancontratacion2019[[#This Row],[VALOR ]]</f>
        <v>0</v>
      </c>
      <c r="X129" s="216">
        <f>SUM($S129+$W129+Plancontratacion2019[[#This Row],[VALOR TOTAL DEL APOYO]])</f>
        <v>0</v>
      </c>
      <c r="Y129" s="210"/>
      <c r="Z129" s="204"/>
      <c r="AA129" s="204"/>
      <c r="AB129" s="205"/>
      <c r="AC129" s="204"/>
      <c r="AD129" s="204"/>
      <c r="AE129" s="214"/>
      <c r="AF129" s="214"/>
      <c r="AG129" s="214"/>
      <c r="AH129" s="211"/>
      <c r="AI129" s="211"/>
      <c r="AJ129" s="211"/>
      <c r="AK129" s="214"/>
      <c r="AL129" s="208"/>
      <c r="AM129" s="208"/>
      <c r="AN129" s="208"/>
      <c r="AO129" s="211"/>
      <c r="AP129" s="217"/>
      <c r="AQ129" s="204"/>
      <c r="AR129" s="218"/>
      <c r="AS129" s="204"/>
      <c r="AT129" s="218"/>
      <c r="AU129" s="204"/>
      <c r="AV129" s="208"/>
      <c r="AW129" s="208"/>
      <c r="AX129" s="219"/>
      <c r="AY129" s="212"/>
      <c r="AZ129" s="212"/>
      <c r="BA129" s="212"/>
      <c r="BB129" s="220">
        <f>Plancontratacion2019[[#This Row],[VALOR
INICIAL DEL CONTRATO]]+Plancontratacion2019[[#This Row],[VALOR ADICION AL CONTRATO]]-Plancontratacion2019[[#This Row],[VALOR REDUCCIÓN DEL CONTRATO]]</f>
        <v>0</v>
      </c>
      <c r="BC129" s="211"/>
      <c r="BD129" s="211"/>
      <c r="BE129" s="215">
        <f t="shared" si="10"/>
        <v>0</v>
      </c>
      <c r="BF129" s="211"/>
      <c r="BG129" s="208"/>
      <c r="BH129" s="206" t="str">
        <f>IFERROR(VLOOKUP('Formato Único de Contratación'!$BG129,TABLADEPARTAMENTOS,2,0),"DIGITE DEPARTAMENTO")</f>
        <v>DIGITE DEPARTAMENTO</v>
      </c>
      <c r="BI129" s="210"/>
      <c r="BJ129" s="211"/>
      <c r="BK129" s="212"/>
      <c r="BL129" s="210"/>
      <c r="BM129" s="211"/>
      <c r="BN129" s="212"/>
      <c r="BO129" s="208"/>
      <c r="BP129" s="221"/>
      <c r="BQ129" s="208"/>
      <c r="BR129" s="211"/>
      <c r="BS129" s="211"/>
      <c r="BT129" s="247">
        <f>Plancontratacion2019[[#This Row],[FECHA PRORROGA EJECUCIÓN
  (AAAA-MM-DD)]]-Plancontratacion2019[[#This Row],[FECHA ACTA DE INICIO]]</f>
        <v>0</v>
      </c>
      <c r="BU129" s="211"/>
      <c r="BV129" s="208"/>
      <c r="BW129" s="211"/>
      <c r="BX129" s="208"/>
      <c r="BY129" s="212"/>
      <c r="BZ129" s="211"/>
      <c r="CA129" s="212"/>
      <c r="CB129" s="211"/>
      <c r="CC129" s="212"/>
      <c r="CD129" s="211"/>
      <c r="CE129" s="212"/>
      <c r="CF129" s="211"/>
      <c r="CG129" s="212"/>
      <c r="CH129" s="211"/>
      <c r="CI129" s="212"/>
      <c r="CJ129" s="211"/>
      <c r="CK129" s="212"/>
      <c r="CL129" s="211"/>
      <c r="CM129" s="222"/>
      <c r="CN129" s="218"/>
      <c r="CO129" s="211"/>
      <c r="CP129" s="220">
        <f t="shared" si="11"/>
        <v>0</v>
      </c>
      <c r="CQ129" s="223"/>
      <c r="CR129" s="212"/>
      <c r="CS129" s="212"/>
      <c r="CT129" s="212"/>
      <c r="CU129" s="212"/>
      <c r="CV129" s="212"/>
      <c r="CW129" s="212"/>
      <c r="CX129" s="212"/>
      <c r="CY129" s="212"/>
      <c r="CZ129" s="212"/>
      <c r="DA129" s="212"/>
      <c r="DB129" s="212"/>
      <c r="DC129" s="212"/>
      <c r="DD129" s="212"/>
      <c r="DE129" s="212"/>
      <c r="DF129" s="212"/>
      <c r="DG129" s="212"/>
      <c r="DH129" s="216">
        <f>SUM(CS129:DD129)</f>
        <v>0</v>
      </c>
      <c r="DI129" s="216">
        <f t="shared" si="16"/>
        <v>0</v>
      </c>
      <c r="DJ129" s="224">
        <f t="shared" si="14"/>
        <v>0</v>
      </c>
      <c r="DK129" s="217"/>
      <c r="DL129" s="218"/>
      <c r="DM129" s="208"/>
      <c r="DN129" s="225"/>
      <c r="DO129" s="225"/>
      <c r="DP129" s="225"/>
      <c r="DQ129" s="225"/>
      <c r="DR129" s="225"/>
      <c r="DS129" s="225"/>
      <c r="DT129" s="225"/>
      <c r="DU129" s="225"/>
      <c r="DV129" s="225"/>
      <c r="DW129" s="225"/>
      <c r="DX129" s="225"/>
      <c r="DY129" s="225"/>
      <c r="DZ129" s="226"/>
      <c r="EA129" s="226"/>
      <c r="EB129" s="226"/>
      <c r="EC129" s="214"/>
      <c r="ED129" s="214"/>
      <c r="EE129" s="211"/>
      <c r="EF12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29" s="215" t="str">
        <f t="shared" si="13"/>
        <v>-</v>
      </c>
    </row>
    <row r="130" spans="1:137" ht="17.649999999999999" customHeight="1" x14ac:dyDescent="0.25">
      <c r="A130" s="79"/>
      <c r="B130" s="204"/>
      <c r="C130" s="205"/>
      <c r="D130" s="206"/>
      <c r="E130" s="207"/>
      <c r="F130" s="208"/>
      <c r="G130" s="209"/>
      <c r="H130" s="210"/>
      <c r="I130" s="211"/>
      <c r="J130" s="212"/>
      <c r="K130" s="209"/>
      <c r="L130" s="210"/>
      <c r="M130" s="211"/>
      <c r="N130" s="212"/>
      <c r="O130" s="213"/>
      <c r="P130" s="210"/>
      <c r="Q130" s="214"/>
      <c r="R130" s="215">
        <f>Plancontratacion2019[[#This Row],[RUBRO
(SE DEBE REPORTARTAR EN SIGEP SERVICIOS PERSONAS NATURALES)]]</f>
        <v>0</v>
      </c>
      <c r="S130" s="216">
        <f>Plancontratacion2019[[#This Row],[VALOR]]</f>
        <v>0</v>
      </c>
      <c r="T130" s="208"/>
      <c r="U130" s="211"/>
      <c r="V130" s="215">
        <f>Plancontratacion2019[[#This Row],[RUBRO ]]</f>
        <v>0</v>
      </c>
      <c r="W130" s="216">
        <f>Plancontratacion2019[[#This Row],[VALOR ]]</f>
        <v>0</v>
      </c>
      <c r="X130" s="216">
        <f>SUM($S130+$W130+Plancontratacion2019[[#This Row],[VALOR TOTAL DEL APOYO]])</f>
        <v>0</v>
      </c>
      <c r="Y130" s="210"/>
      <c r="Z130" s="204"/>
      <c r="AA130" s="204"/>
      <c r="AB130" s="205"/>
      <c r="AC130" s="204"/>
      <c r="AD130" s="204"/>
      <c r="AE130" s="214"/>
      <c r="AF130" s="214"/>
      <c r="AG130" s="214"/>
      <c r="AH130" s="211"/>
      <c r="AI130" s="211"/>
      <c r="AJ130" s="211"/>
      <c r="AK130" s="214"/>
      <c r="AL130" s="208"/>
      <c r="AM130" s="208"/>
      <c r="AN130" s="208"/>
      <c r="AO130" s="211"/>
      <c r="AP130" s="217"/>
      <c r="AQ130" s="204"/>
      <c r="AR130" s="218"/>
      <c r="AS130" s="204"/>
      <c r="AT130" s="218"/>
      <c r="AU130" s="204"/>
      <c r="AV130" s="208"/>
      <c r="AW130" s="208"/>
      <c r="AX130" s="219"/>
      <c r="AY130" s="212"/>
      <c r="AZ130" s="212"/>
      <c r="BA130" s="212"/>
      <c r="BB130" s="220">
        <f>Plancontratacion2019[[#This Row],[VALOR
INICIAL DEL CONTRATO]]+Plancontratacion2019[[#This Row],[VALOR ADICION AL CONTRATO]]-Plancontratacion2019[[#This Row],[VALOR REDUCCIÓN DEL CONTRATO]]</f>
        <v>0</v>
      </c>
      <c r="BC130" s="211"/>
      <c r="BD130" s="211"/>
      <c r="BE130" s="215">
        <f t="shared" si="10"/>
        <v>0</v>
      </c>
      <c r="BF130" s="211"/>
      <c r="BG130" s="208"/>
      <c r="BH130" s="206" t="str">
        <f>IFERROR(VLOOKUP('Formato Único de Contratación'!$BG130,TABLADEPARTAMENTOS,2,0),"DIGITE DEPARTAMENTO")</f>
        <v>DIGITE DEPARTAMENTO</v>
      </c>
      <c r="BI130" s="210"/>
      <c r="BJ130" s="211"/>
      <c r="BK130" s="212"/>
      <c r="BL130" s="210"/>
      <c r="BM130" s="211"/>
      <c r="BN130" s="212"/>
      <c r="BO130" s="208"/>
      <c r="BP130" s="221"/>
      <c r="BQ130" s="208"/>
      <c r="BR130" s="211"/>
      <c r="BS130" s="211"/>
      <c r="BT130" s="247">
        <f>Plancontratacion2019[[#This Row],[FECHA PRORROGA EJECUCIÓN
  (AAAA-MM-DD)]]-Plancontratacion2019[[#This Row],[FECHA ACTA DE INICIO]]</f>
        <v>0</v>
      </c>
      <c r="BU130" s="211"/>
      <c r="BV130" s="208"/>
      <c r="BW130" s="211"/>
      <c r="BX130" s="208"/>
      <c r="BY130" s="212"/>
      <c r="BZ130" s="211"/>
      <c r="CA130" s="212"/>
      <c r="CB130" s="211"/>
      <c r="CC130" s="212"/>
      <c r="CD130" s="211"/>
      <c r="CE130" s="212"/>
      <c r="CF130" s="211"/>
      <c r="CG130" s="212"/>
      <c r="CH130" s="211"/>
      <c r="CI130" s="212"/>
      <c r="CJ130" s="211"/>
      <c r="CK130" s="212"/>
      <c r="CL130" s="211"/>
      <c r="CM130" s="222"/>
      <c r="CN130" s="218"/>
      <c r="CO130" s="211"/>
      <c r="CP130" s="220">
        <f t="shared" si="11"/>
        <v>0</v>
      </c>
      <c r="CQ130" s="223"/>
      <c r="CR130" s="212"/>
      <c r="CS130" s="212"/>
      <c r="CT130" s="212"/>
      <c r="CU130" s="212"/>
      <c r="CV130" s="212"/>
      <c r="CW130" s="212"/>
      <c r="CX130" s="212"/>
      <c r="CY130" s="212"/>
      <c r="CZ130" s="212"/>
      <c r="DA130" s="212"/>
      <c r="DB130" s="212"/>
      <c r="DC130" s="212"/>
      <c r="DD130" s="212"/>
      <c r="DE130" s="212"/>
      <c r="DF130" s="212"/>
      <c r="DG130" s="212"/>
      <c r="DH130" s="216">
        <f>SUM(CS130:DD130)</f>
        <v>0</v>
      </c>
      <c r="DI130" s="216">
        <f t="shared" si="16"/>
        <v>0</v>
      </c>
      <c r="DJ130" s="224">
        <f t="shared" si="14"/>
        <v>0</v>
      </c>
      <c r="DK130" s="217"/>
      <c r="DL130" s="218"/>
      <c r="DM130" s="208"/>
      <c r="DN130" s="225"/>
      <c r="DO130" s="225"/>
      <c r="DP130" s="225"/>
      <c r="DQ130" s="225"/>
      <c r="DR130" s="225"/>
      <c r="DS130" s="225"/>
      <c r="DT130" s="225"/>
      <c r="DU130" s="225"/>
      <c r="DV130" s="225"/>
      <c r="DW130" s="225"/>
      <c r="DX130" s="225"/>
      <c r="DY130" s="225"/>
      <c r="DZ130" s="226"/>
      <c r="EA130" s="226"/>
      <c r="EB130" s="226"/>
      <c r="EC130" s="214"/>
      <c r="ED130" s="214"/>
      <c r="EE130" s="211"/>
      <c r="EF13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0" s="215" t="str">
        <f t="shared" si="13"/>
        <v>-</v>
      </c>
    </row>
    <row r="131" spans="1:137" ht="17.649999999999999" customHeight="1" x14ac:dyDescent="0.25">
      <c r="A131" s="79"/>
      <c r="B131" s="204"/>
      <c r="C131" s="205"/>
      <c r="D131" s="206"/>
      <c r="E131" s="207"/>
      <c r="F131" s="208"/>
      <c r="G131" s="209"/>
      <c r="H131" s="210"/>
      <c r="I131" s="211"/>
      <c r="J131" s="212"/>
      <c r="K131" s="209"/>
      <c r="L131" s="210"/>
      <c r="M131" s="211"/>
      <c r="N131" s="212"/>
      <c r="O131" s="213"/>
      <c r="P131" s="210"/>
      <c r="Q131" s="214"/>
      <c r="R131" s="215">
        <f>Plancontratacion2019[[#This Row],[RUBRO
(SE DEBE REPORTARTAR EN SIGEP SERVICIOS PERSONAS NATURALES)]]</f>
        <v>0</v>
      </c>
      <c r="S131" s="216">
        <f>Plancontratacion2019[[#This Row],[VALOR]]</f>
        <v>0</v>
      </c>
      <c r="T131" s="208"/>
      <c r="U131" s="211"/>
      <c r="V131" s="215">
        <f>Plancontratacion2019[[#This Row],[RUBRO ]]</f>
        <v>0</v>
      </c>
      <c r="W131" s="216">
        <f>Plancontratacion2019[[#This Row],[VALOR ]]</f>
        <v>0</v>
      </c>
      <c r="X131" s="216">
        <f>SUM($S131+$W131+Plancontratacion2019[[#This Row],[VALOR TOTAL DEL APOYO]])</f>
        <v>0</v>
      </c>
      <c r="Y131" s="210"/>
      <c r="Z131" s="204"/>
      <c r="AA131" s="204"/>
      <c r="AB131" s="205"/>
      <c r="AC131" s="204"/>
      <c r="AD131" s="204"/>
      <c r="AE131" s="214"/>
      <c r="AF131" s="214"/>
      <c r="AG131" s="214"/>
      <c r="AH131" s="211"/>
      <c r="AI131" s="211"/>
      <c r="AJ131" s="211"/>
      <c r="AK131" s="214"/>
      <c r="AL131" s="208"/>
      <c r="AM131" s="208"/>
      <c r="AN131" s="208"/>
      <c r="AO131" s="211"/>
      <c r="AP131" s="217"/>
      <c r="AQ131" s="204"/>
      <c r="AR131" s="218"/>
      <c r="AS131" s="204"/>
      <c r="AT131" s="218"/>
      <c r="AU131" s="204"/>
      <c r="AV131" s="208"/>
      <c r="AW131" s="208"/>
      <c r="AX131" s="219"/>
      <c r="AY131" s="212"/>
      <c r="AZ131" s="212"/>
      <c r="BA131" s="212"/>
      <c r="BB131" s="220">
        <f>Plancontratacion2019[[#This Row],[VALOR
INICIAL DEL CONTRATO]]+Plancontratacion2019[[#This Row],[VALOR ADICION AL CONTRATO]]-Plancontratacion2019[[#This Row],[VALOR REDUCCIÓN DEL CONTRATO]]</f>
        <v>0</v>
      </c>
      <c r="BC131" s="211"/>
      <c r="BD131" s="211"/>
      <c r="BE131" s="215">
        <f t="shared" si="10"/>
        <v>0</v>
      </c>
      <c r="BF131" s="211"/>
      <c r="BG131" s="208"/>
      <c r="BH131" s="206" t="str">
        <f>IFERROR(VLOOKUP('Formato Único de Contratación'!$BG131,TABLADEPARTAMENTOS,2,0),"DIGITE DEPARTAMENTO")</f>
        <v>DIGITE DEPARTAMENTO</v>
      </c>
      <c r="BI131" s="210"/>
      <c r="BJ131" s="211"/>
      <c r="BK131" s="212"/>
      <c r="BL131" s="210"/>
      <c r="BM131" s="211"/>
      <c r="BN131" s="212"/>
      <c r="BO131" s="208"/>
      <c r="BP131" s="221"/>
      <c r="BQ131" s="208"/>
      <c r="BR131" s="211"/>
      <c r="BS131" s="211"/>
      <c r="BT131" s="247">
        <f>Plancontratacion2019[[#This Row],[FECHA PRORROGA EJECUCIÓN
  (AAAA-MM-DD)]]-Plancontratacion2019[[#This Row],[FECHA ACTA DE INICIO]]</f>
        <v>0</v>
      </c>
      <c r="BU131" s="211"/>
      <c r="BV131" s="208"/>
      <c r="BW131" s="211"/>
      <c r="BX131" s="208"/>
      <c r="BY131" s="212"/>
      <c r="BZ131" s="211"/>
      <c r="CA131" s="212"/>
      <c r="CB131" s="211"/>
      <c r="CC131" s="212"/>
      <c r="CD131" s="211"/>
      <c r="CE131" s="212"/>
      <c r="CF131" s="211"/>
      <c r="CG131" s="212"/>
      <c r="CH131" s="211"/>
      <c r="CI131" s="212"/>
      <c r="CJ131" s="211"/>
      <c r="CK131" s="212"/>
      <c r="CL131" s="211"/>
      <c r="CM131" s="222"/>
      <c r="CN131" s="218"/>
      <c r="CO131" s="211"/>
      <c r="CP131" s="220">
        <f t="shared" si="11"/>
        <v>0</v>
      </c>
      <c r="CQ131" s="223"/>
      <c r="CR131" s="212"/>
      <c r="CS131" s="212"/>
      <c r="CT131" s="212"/>
      <c r="CU131" s="212"/>
      <c r="CV131" s="212"/>
      <c r="CW131" s="212"/>
      <c r="CX131" s="212"/>
      <c r="CY131" s="212"/>
      <c r="CZ131" s="212"/>
      <c r="DA131" s="212"/>
      <c r="DB131" s="212"/>
      <c r="DC131" s="212"/>
      <c r="DD131" s="212"/>
      <c r="DE131" s="212"/>
      <c r="DF131" s="212"/>
      <c r="DG131" s="212"/>
      <c r="DH131" s="216">
        <f>SUM(CS131:DD131)</f>
        <v>0</v>
      </c>
      <c r="DI131" s="216">
        <f t="shared" si="16"/>
        <v>0</v>
      </c>
      <c r="DJ131" s="224">
        <f t="shared" si="14"/>
        <v>0</v>
      </c>
      <c r="DK131" s="217"/>
      <c r="DL131" s="218"/>
      <c r="DM131" s="208"/>
      <c r="DN131" s="225"/>
      <c r="DO131" s="225"/>
      <c r="DP131" s="225"/>
      <c r="DQ131" s="225"/>
      <c r="DR131" s="225"/>
      <c r="DS131" s="225"/>
      <c r="DT131" s="225"/>
      <c r="DU131" s="225"/>
      <c r="DV131" s="225"/>
      <c r="DW131" s="225"/>
      <c r="DX131" s="225"/>
      <c r="DY131" s="225"/>
      <c r="DZ131" s="226"/>
      <c r="EA131" s="226"/>
      <c r="EB131" s="226"/>
      <c r="EC131" s="214"/>
      <c r="ED131" s="214"/>
      <c r="EE131" s="211"/>
      <c r="EF13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1" s="215" t="str">
        <f t="shared" si="13"/>
        <v>-</v>
      </c>
    </row>
    <row r="132" spans="1:137" ht="17.649999999999999" customHeight="1" x14ac:dyDescent="0.25">
      <c r="A132" s="79"/>
      <c r="B132" s="204"/>
      <c r="C132" s="205"/>
      <c r="D132" s="206"/>
      <c r="E132" s="207"/>
      <c r="F132" s="208"/>
      <c r="G132" s="209"/>
      <c r="H132" s="210"/>
      <c r="I132" s="211"/>
      <c r="J132" s="212"/>
      <c r="K132" s="209"/>
      <c r="L132" s="210"/>
      <c r="M132" s="211"/>
      <c r="N132" s="212"/>
      <c r="O132" s="213"/>
      <c r="P132" s="210"/>
      <c r="Q132" s="214"/>
      <c r="R132" s="215">
        <f>Plancontratacion2019[[#This Row],[RUBRO
(SE DEBE REPORTARTAR EN SIGEP SERVICIOS PERSONAS NATURALES)]]</f>
        <v>0</v>
      </c>
      <c r="S132" s="216">
        <f>Plancontratacion2019[[#This Row],[VALOR]]</f>
        <v>0</v>
      </c>
      <c r="T132" s="208"/>
      <c r="U132" s="211"/>
      <c r="V132" s="215">
        <f>Plancontratacion2019[[#This Row],[RUBRO ]]</f>
        <v>0</v>
      </c>
      <c r="W132" s="216">
        <f>Plancontratacion2019[[#This Row],[VALOR ]]</f>
        <v>0</v>
      </c>
      <c r="X132" s="216">
        <f>SUM($S132+$W132+Plancontratacion2019[[#This Row],[VALOR TOTAL DEL APOYO]])</f>
        <v>0</v>
      </c>
      <c r="Y132" s="210"/>
      <c r="Z132" s="204"/>
      <c r="AA132" s="204"/>
      <c r="AB132" s="205"/>
      <c r="AC132" s="204"/>
      <c r="AD132" s="204"/>
      <c r="AE132" s="214"/>
      <c r="AF132" s="214"/>
      <c r="AG132" s="214"/>
      <c r="AH132" s="211"/>
      <c r="AI132" s="211"/>
      <c r="AJ132" s="211"/>
      <c r="AK132" s="214"/>
      <c r="AL132" s="208"/>
      <c r="AM132" s="208"/>
      <c r="AN132" s="208"/>
      <c r="AO132" s="211"/>
      <c r="AP132" s="217"/>
      <c r="AQ132" s="204"/>
      <c r="AR132" s="218"/>
      <c r="AS132" s="204"/>
      <c r="AT132" s="218"/>
      <c r="AU132" s="204"/>
      <c r="AV132" s="208"/>
      <c r="AW132" s="208"/>
      <c r="AX132" s="219"/>
      <c r="AY132" s="212"/>
      <c r="AZ132" s="212"/>
      <c r="BA132" s="212"/>
      <c r="BB132" s="220">
        <f>Plancontratacion2019[[#This Row],[VALOR
INICIAL DEL CONTRATO]]+Plancontratacion2019[[#This Row],[VALOR ADICION AL CONTRATO]]-Plancontratacion2019[[#This Row],[VALOR REDUCCIÓN DEL CONTRATO]]</f>
        <v>0</v>
      </c>
      <c r="BC132" s="211"/>
      <c r="BD132" s="211"/>
      <c r="BE132" s="215">
        <f t="shared" si="10"/>
        <v>0</v>
      </c>
      <c r="BF132" s="211"/>
      <c r="BG132" s="208"/>
      <c r="BH132" s="206" t="str">
        <f>IFERROR(VLOOKUP('Formato Único de Contratación'!$BG132,TABLADEPARTAMENTOS,2,0),"DIGITE DEPARTAMENTO")</f>
        <v>DIGITE DEPARTAMENTO</v>
      </c>
      <c r="BI132" s="210"/>
      <c r="BJ132" s="211"/>
      <c r="BK132" s="212"/>
      <c r="BL132" s="210"/>
      <c r="BM132" s="211"/>
      <c r="BN132" s="212"/>
      <c r="BO132" s="208"/>
      <c r="BP132" s="221"/>
      <c r="BQ132" s="208"/>
      <c r="BR132" s="211"/>
      <c r="BS132" s="211"/>
      <c r="BT132" s="247">
        <f>Plancontratacion2019[[#This Row],[FECHA PRORROGA EJECUCIÓN
  (AAAA-MM-DD)]]-Plancontratacion2019[[#This Row],[FECHA ACTA DE INICIO]]</f>
        <v>0</v>
      </c>
      <c r="BU132" s="211"/>
      <c r="BV132" s="208"/>
      <c r="BW132" s="211"/>
      <c r="BX132" s="208"/>
      <c r="BY132" s="212"/>
      <c r="BZ132" s="211"/>
      <c r="CA132" s="212"/>
      <c r="CB132" s="211"/>
      <c r="CC132" s="212"/>
      <c r="CD132" s="211"/>
      <c r="CE132" s="212"/>
      <c r="CF132" s="211"/>
      <c r="CG132" s="212"/>
      <c r="CH132" s="211"/>
      <c r="CI132" s="212"/>
      <c r="CJ132" s="211"/>
      <c r="CK132" s="212"/>
      <c r="CL132" s="211"/>
      <c r="CM132" s="222"/>
      <c r="CN132" s="218"/>
      <c r="CO132" s="211"/>
      <c r="CP132" s="220">
        <f t="shared" si="11"/>
        <v>0</v>
      </c>
      <c r="CQ132" s="223"/>
      <c r="CR132" s="212"/>
      <c r="CS132" s="212"/>
      <c r="CT132" s="212"/>
      <c r="CU132" s="212"/>
      <c r="CV132" s="212"/>
      <c r="CW132" s="212"/>
      <c r="CX132" s="212"/>
      <c r="CY132" s="212"/>
      <c r="CZ132" s="212"/>
      <c r="DA132" s="212"/>
      <c r="DB132" s="212"/>
      <c r="DC132" s="212"/>
      <c r="DD132" s="212"/>
      <c r="DE132" s="212"/>
      <c r="DF132" s="212"/>
      <c r="DG132" s="212"/>
      <c r="DH132" s="216">
        <f t="shared" ref="DH132:DH153" si="17">SUM(CS132:DD132)</f>
        <v>0</v>
      </c>
      <c r="DI132" s="216">
        <f t="shared" si="16"/>
        <v>0</v>
      </c>
      <c r="DJ132" s="224">
        <f t="shared" si="14"/>
        <v>0</v>
      </c>
      <c r="DK132" s="217"/>
      <c r="DL132" s="218"/>
      <c r="DM132" s="208"/>
      <c r="DN132" s="225"/>
      <c r="DO132" s="225"/>
      <c r="DP132" s="225"/>
      <c r="DQ132" s="225"/>
      <c r="DR132" s="225"/>
      <c r="DS132" s="225"/>
      <c r="DT132" s="225"/>
      <c r="DU132" s="225"/>
      <c r="DV132" s="225"/>
      <c r="DW132" s="225"/>
      <c r="DX132" s="225"/>
      <c r="DY132" s="225"/>
      <c r="DZ132" s="226"/>
      <c r="EA132" s="226"/>
      <c r="EB132" s="226"/>
      <c r="EC132" s="214"/>
      <c r="ED132" s="214"/>
      <c r="EE132" s="211"/>
      <c r="EF13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2" s="215" t="str">
        <f t="shared" si="13"/>
        <v>-</v>
      </c>
    </row>
    <row r="133" spans="1:137" ht="17.649999999999999" customHeight="1" x14ac:dyDescent="0.25">
      <c r="A133" s="79"/>
      <c r="B133" s="204"/>
      <c r="C133" s="205"/>
      <c r="D133" s="206"/>
      <c r="E133" s="207"/>
      <c r="F133" s="208"/>
      <c r="G133" s="209"/>
      <c r="H133" s="210"/>
      <c r="I133" s="211"/>
      <c r="J133" s="212"/>
      <c r="K133" s="209"/>
      <c r="L133" s="210"/>
      <c r="M133" s="211"/>
      <c r="N133" s="212"/>
      <c r="O133" s="213"/>
      <c r="P133" s="210"/>
      <c r="Q133" s="214"/>
      <c r="R133" s="215">
        <f>Plancontratacion2019[[#This Row],[RUBRO
(SE DEBE REPORTARTAR EN SIGEP SERVICIOS PERSONAS NATURALES)]]</f>
        <v>0</v>
      </c>
      <c r="S133" s="216">
        <f>Plancontratacion2019[[#This Row],[VALOR]]</f>
        <v>0</v>
      </c>
      <c r="T133" s="208"/>
      <c r="U133" s="211"/>
      <c r="V133" s="215">
        <f>Plancontratacion2019[[#This Row],[RUBRO ]]</f>
        <v>0</v>
      </c>
      <c r="W133" s="216">
        <f>Plancontratacion2019[[#This Row],[VALOR ]]</f>
        <v>0</v>
      </c>
      <c r="X133" s="216">
        <f>SUM($S133+$W133+Plancontratacion2019[[#This Row],[VALOR TOTAL DEL APOYO]])</f>
        <v>0</v>
      </c>
      <c r="Y133" s="210"/>
      <c r="Z133" s="204"/>
      <c r="AA133" s="204"/>
      <c r="AB133" s="205"/>
      <c r="AC133" s="204"/>
      <c r="AD133" s="204"/>
      <c r="AE133" s="214"/>
      <c r="AF133" s="214"/>
      <c r="AG133" s="214"/>
      <c r="AH133" s="211"/>
      <c r="AI133" s="211"/>
      <c r="AJ133" s="211"/>
      <c r="AK133" s="214"/>
      <c r="AL133" s="208"/>
      <c r="AM133" s="208"/>
      <c r="AN133" s="208"/>
      <c r="AO133" s="211"/>
      <c r="AP133" s="217"/>
      <c r="AQ133" s="204"/>
      <c r="AR133" s="218"/>
      <c r="AS133" s="204"/>
      <c r="AT133" s="218"/>
      <c r="AU133" s="204"/>
      <c r="AV133" s="208"/>
      <c r="AW133" s="208"/>
      <c r="AX133" s="219"/>
      <c r="AY133" s="212"/>
      <c r="AZ133" s="212"/>
      <c r="BA133" s="212"/>
      <c r="BB133" s="220">
        <f>Plancontratacion2019[[#This Row],[VALOR
INICIAL DEL CONTRATO]]+Plancontratacion2019[[#This Row],[VALOR ADICION AL CONTRATO]]-Plancontratacion2019[[#This Row],[VALOR REDUCCIÓN DEL CONTRATO]]</f>
        <v>0</v>
      </c>
      <c r="BC133" s="211"/>
      <c r="BD133" s="211"/>
      <c r="BE133" s="215">
        <f t="shared" si="10"/>
        <v>0</v>
      </c>
      <c r="BF133" s="211"/>
      <c r="BG133" s="208"/>
      <c r="BH133" s="206" t="str">
        <f>IFERROR(VLOOKUP('Formato Único de Contratación'!$BG133,TABLADEPARTAMENTOS,2,0),"DIGITE DEPARTAMENTO")</f>
        <v>DIGITE DEPARTAMENTO</v>
      </c>
      <c r="BI133" s="210"/>
      <c r="BJ133" s="211"/>
      <c r="BK133" s="212"/>
      <c r="BL133" s="210"/>
      <c r="BM133" s="211"/>
      <c r="BN133" s="212"/>
      <c r="BO133" s="208"/>
      <c r="BP133" s="221"/>
      <c r="BQ133" s="208"/>
      <c r="BR133" s="211"/>
      <c r="BS133" s="211"/>
      <c r="BT133" s="247">
        <f>Plancontratacion2019[[#This Row],[FECHA PRORROGA EJECUCIÓN
  (AAAA-MM-DD)]]-Plancontratacion2019[[#This Row],[FECHA ACTA DE INICIO]]</f>
        <v>0</v>
      </c>
      <c r="BU133" s="211"/>
      <c r="BV133" s="208"/>
      <c r="BW133" s="211"/>
      <c r="BX133" s="208"/>
      <c r="BY133" s="212"/>
      <c r="BZ133" s="211"/>
      <c r="CA133" s="212"/>
      <c r="CB133" s="211"/>
      <c r="CC133" s="212"/>
      <c r="CD133" s="211"/>
      <c r="CE133" s="212"/>
      <c r="CF133" s="211"/>
      <c r="CG133" s="212"/>
      <c r="CH133" s="211"/>
      <c r="CI133" s="212"/>
      <c r="CJ133" s="211"/>
      <c r="CK133" s="212"/>
      <c r="CL133" s="211"/>
      <c r="CM133" s="222"/>
      <c r="CN133" s="218"/>
      <c r="CO133" s="211"/>
      <c r="CP133" s="220">
        <f t="shared" si="11"/>
        <v>0</v>
      </c>
      <c r="CQ133" s="223"/>
      <c r="CR133" s="212"/>
      <c r="CS133" s="212"/>
      <c r="CT133" s="212"/>
      <c r="CU133" s="212"/>
      <c r="CV133" s="212"/>
      <c r="CW133" s="212"/>
      <c r="CX133" s="212"/>
      <c r="CY133" s="212"/>
      <c r="CZ133" s="212"/>
      <c r="DA133" s="212"/>
      <c r="DB133" s="212"/>
      <c r="DC133" s="212"/>
      <c r="DD133" s="212"/>
      <c r="DE133" s="212"/>
      <c r="DF133" s="212"/>
      <c r="DG133" s="212"/>
      <c r="DH133" s="216">
        <f t="shared" si="17"/>
        <v>0</v>
      </c>
      <c r="DI133" s="216">
        <f t="shared" si="16"/>
        <v>0</v>
      </c>
      <c r="DJ133" s="224">
        <f t="shared" si="14"/>
        <v>0</v>
      </c>
      <c r="DK133" s="217"/>
      <c r="DL133" s="218"/>
      <c r="DM133" s="208"/>
      <c r="DN133" s="225"/>
      <c r="DO133" s="225"/>
      <c r="DP133" s="225"/>
      <c r="DQ133" s="225"/>
      <c r="DR133" s="225"/>
      <c r="DS133" s="225"/>
      <c r="DT133" s="225"/>
      <c r="DU133" s="225"/>
      <c r="DV133" s="225"/>
      <c r="DW133" s="225"/>
      <c r="DX133" s="225"/>
      <c r="DY133" s="225"/>
      <c r="DZ133" s="226"/>
      <c r="EA133" s="226"/>
      <c r="EB133" s="226"/>
      <c r="EC133" s="214"/>
      <c r="ED133" s="214"/>
      <c r="EE133" s="211"/>
      <c r="EF13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3" s="215" t="str">
        <f t="shared" si="13"/>
        <v>-</v>
      </c>
    </row>
    <row r="134" spans="1:137" ht="17.649999999999999" customHeight="1" x14ac:dyDescent="0.25">
      <c r="A134" s="79"/>
      <c r="B134" s="204"/>
      <c r="C134" s="205"/>
      <c r="D134" s="206"/>
      <c r="E134" s="207"/>
      <c r="F134" s="208"/>
      <c r="G134" s="209"/>
      <c r="H134" s="210"/>
      <c r="I134" s="211"/>
      <c r="J134" s="212"/>
      <c r="K134" s="209"/>
      <c r="L134" s="210"/>
      <c r="M134" s="211"/>
      <c r="N134" s="212"/>
      <c r="O134" s="213"/>
      <c r="P134" s="210"/>
      <c r="Q134" s="214"/>
      <c r="R134" s="215">
        <f>Plancontratacion2019[[#This Row],[RUBRO
(SE DEBE REPORTARTAR EN SIGEP SERVICIOS PERSONAS NATURALES)]]</f>
        <v>0</v>
      </c>
      <c r="S134" s="216">
        <f>Plancontratacion2019[[#This Row],[VALOR]]</f>
        <v>0</v>
      </c>
      <c r="T134" s="208"/>
      <c r="U134" s="211"/>
      <c r="V134" s="215">
        <f>Plancontratacion2019[[#This Row],[RUBRO ]]</f>
        <v>0</v>
      </c>
      <c r="W134" s="216">
        <f>Plancontratacion2019[[#This Row],[VALOR ]]</f>
        <v>0</v>
      </c>
      <c r="X134" s="216">
        <f>SUM($S134+$W134+Plancontratacion2019[[#This Row],[VALOR TOTAL DEL APOYO]])</f>
        <v>0</v>
      </c>
      <c r="Y134" s="210"/>
      <c r="Z134" s="204"/>
      <c r="AA134" s="204"/>
      <c r="AB134" s="205"/>
      <c r="AC134" s="204"/>
      <c r="AD134" s="204"/>
      <c r="AE134" s="214"/>
      <c r="AF134" s="214"/>
      <c r="AG134" s="214"/>
      <c r="AH134" s="211"/>
      <c r="AI134" s="211"/>
      <c r="AJ134" s="211"/>
      <c r="AK134" s="214"/>
      <c r="AL134" s="208"/>
      <c r="AM134" s="208"/>
      <c r="AN134" s="208"/>
      <c r="AO134" s="211"/>
      <c r="AP134" s="217"/>
      <c r="AQ134" s="204"/>
      <c r="AR134" s="218"/>
      <c r="AS134" s="204"/>
      <c r="AT134" s="218"/>
      <c r="AU134" s="204"/>
      <c r="AV134" s="208"/>
      <c r="AW134" s="208"/>
      <c r="AX134" s="219"/>
      <c r="AY134" s="212"/>
      <c r="AZ134" s="212"/>
      <c r="BA134" s="212"/>
      <c r="BB134" s="220">
        <f>Plancontratacion2019[[#This Row],[VALOR
INICIAL DEL CONTRATO]]+Plancontratacion2019[[#This Row],[VALOR ADICION AL CONTRATO]]-Plancontratacion2019[[#This Row],[VALOR REDUCCIÓN DEL CONTRATO]]</f>
        <v>0</v>
      </c>
      <c r="BC134" s="211"/>
      <c r="BD134" s="211"/>
      <c r="BE134" s="215">
        <f t="shared" si="10"/>
        <v>0</v>
      </c>
      <c r="BF134" s="211"/>
      <c r="BG134" s="208"/>
      <c r="BH134" s="206" t="str">
        <f>IFERROR(VLOOKUP('Formato Único de Contratación'!$BG134,TABLADEPARTAMENTOS,2,0),"DIGITE DEPARTAMENTO")</f>
        <v>DIGITE DEPARTAMENTO</v>
      </c>
      <c r="BI134" s="210"/>
      <c r="BJ134" s="211"/>
      <c r="BK134" s="212"/>
      <c r="BL134" s="210"/>
      <c r="BM134" s="211"/>
      <c r="BN134" s="212"/>
      <c r="BO134" s="208"/>
      <c r="BP134" s="221"/>
      <c r="BQ134" s="208"/>
      <c r="BR134" s="211"/>
      <c r="BS134" s="211"/>
      <c r="BT134" s="247">
        <f>Plancontratacion2019[[#This Row],[FECHA PRORROGA EJECUCIÓN
  (AAAA-MM-DD)]]-Plancontratacion2019[[#This Row],[FECHA ACTA DE INICIO]]</f>
        <v>0</v>
      </c>
      <c r="BU134" s="211"/>
      <c r="BV134" s="208"/>
      <c r="BW134" s="211"/>
      <c r="BX134" s="208"/>
      <c r="BY134" s="212"/>
      <c r="BZ134" s="211"/>
      <c r="CA134" s="212"/>
      <c r="CB134" s="211"/>
      <c r="CC134" s="212"/>
      <c r="CD134" s="211"/>
      <c r="CE134" s="212"/>
      <c r="CF134" s="211"/>
      <c r="CG134" s="212"/>
      <c r="CH134" s="211"/>
      <c r="CI134" s="212"/>
      <c r="CJ134" s="211"/>
      <c r="CK134" s="212"/>
      <c r="CL134" s="211"/>
      <c r="CM134" s="222"/>
      <c r="CN134" s="218"/>
      <c r="CO134" s="211"/>
      <c r="CP134" s="220">
        <f t="shared" si="11"/>
        <v>0</v>
      </c>
      <c r="CQ134" s="223"/>
      <c r="CR134" s="212"/>
      <c r="CS134" s="212"/>
      <c r="CT134" s="212"/>
      <c r="CU134" s="212"/>
      <c r="CV134" s="212"/>
      <c r="CW134" s="212"/>
      <c r="CX134" s="212"/>
      <c r="CY134" s="212"/>
      <c r="CZ134" s="212"/>
      <c r="DA134" s="212"/>
      <c r="DB134" s="212"/>
      <c r="DC134" s="212"/>
      <c r="DD134" s="212"/>
      <c r="DE134" s="212"/>
      <c r="DF134" s="212"/>
      <c r="DG134" s="212"/>
      <c r="DH134" s="216">
        <f t="shared" si="17"/>
        <v>0</v>
      </c>
      <c r="DI134" s="216">
        <f t="shared" si="16"/>
        <v>0</v>
      </c>
      <c r="DJ134" s="224">
        <f t="shared" si="14"/>
        <v>0</v>
      </c>
      <c r="DK134" s="217"/>
      <c r="DL134" s="218"/>
      <c r="DM134" s="208"/>
      <c r="DN134" s="225"/>
      <c r="DO134" s="225"/>
      <c r="DP134" s="225"/>
      <c r="DQ134" s="225"/>
      <c r="DR134" s="225"/>
      <c r="DS134" s="225"/>
      <c r="DT134" s="225"/>
      <c r="DU134" s="225"/>
      <c r="DV134" s="225"/>
      <c r="DW134" s="225"/>
      <c r="DX134" s="225"/>
      <c r="DY134" s="225"/>
      <c r="DZ134" s="226"/>
      <c r="EA134" s="226"/>
      <c r="EB134" s="226"/>
      <c r="EC134" s="214"/>
      <c r="ED134" s="214"/>
      <c r="EE134" s="211"/>
      <c r="EF13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4" s="215" t="str">
        <f t="shared" si="13"/>
        <v>-</v>
      </c>
    </row>
    <row r="135" spans="1:137" ht="17.649999999999999" customHeight="1" x14ac:dyDescent="0.25">
      <c r="A135" s="79"/>
      <c r="B135" s="204"/>
      <c r="C135" s="205"/>
      <c r="D135" s="206"/>
      <c r="E135" s="207"/>
      <c r="F135" s="208"/>
      <c r="G135" s="209"/>
      <c r="H135" s="210"/>
      <c r="I135" s="211"/>
      <c r="J135" s="212"/>
      <c r="K135" s="209"/>
      <c r="L135" s="210"/>
      <c r="M135" s="211"/>
      <c r="N135" s="212"/>
      <c r="O135" s="213"/>
      <c r="P135" s="210"/>
      <c r="Q135" s="214"/>
      <c r="R135" s="215">
        <f>Plancontratacion2019[[#This Row],[RUBRO
(SE DEBE REPORTARTAR EN SIGEP SERVICIOS PERSONAS NATURALES)]]</f>
        <v>0</v>
      </c>
      <c r="S135" s="216">
        <f>Plancontratacion2019[[#This Row],[VALOR]]</f>
        <v>0</v>
      </c>
      <c r="T135" s="208"/>
      <c r="U135" s="211"/>
      <c r="V135" s="215">
        <f>Plancontratacion2019[[#This Row],[RUBRO ]]</f>
        <v>0</v>
      </c>
      <c r="W135" s="216">
        <f>Plancontratacion2019[[#This Row],[VALOR ]]</f>
        <v>0</v>
      </c>
      <c r="X135" s="216">
        <f>SUM($S135+$W135+Plancontratacion2019[[#This Row],[VALOR TOTAL DEL APOYO]])</f>
        <v>0</v>
      </c>
      <c r="Y135" s="210"/>
      <c r="Z135" s="204"/>
      <c r="AA135" s="204"/>
      <c r="AB135" s="205"/>
      <c r="AC135" s="204"/>
      <c r="AD135" s="204"/>
      <c r="AE135" s="214"/>
      <c r="AF135" s="214"/>
      <c r="AG135" s="214"/>
      <c r="AH135" s="211"/>
      <c r="AI135" s="211"/>
      <c r="AJ135" s="211"/>
      <c r="AK135" s="214"/>
      <c r="AL135" s="208"/>
      <c r="AM135" s="208"/>
      <c r="AN135" s="208"/>
      <c r="AO135" s="211"/>
      <c r="AP135" s="217"/>
      <c r="AQ135" s="204"/>
      <c r="AR135" s="218"/>
      <c r="AS135" s="204"/>
      <c r="AT135" s="218"/>
      <c r="AU135" s="204"/>
      <c r="AV135" s="208"/>
      <c r="AW135" s="208"/>
      <c r="AX135" s="219"/>
      <c r="AY135" s="212"/>
      <c r="AZ135" s="212"/>
      <c r="BA135" s="212"/>
      <c r="BB135" s="220">
        <f>Plancontratacion2019[[#This Row],[VALOR
INICIAL DEL CONTRATO]]+Plancontratacion2019[[#This Row],[VALOR ADICION AL CONTRATO]]-Plancontratacion2019[[#This Row],[VALOR REDUCCIÓN DEL CONTRATO]]</f>
        <v>0</v>
      </c>
      <c r="BC135" s="211"/>
      <c r="BD135" s="211"/>
      <c r="BE135" s="215">
        <f t="shared" si="10"/>
        <v>0</v>
      </c>
      <c r="BF135" s="211"/>
      <c r="BG135" s="208"/>
      <c r="BH135" s="206" t="str">
        <f>IFERROR(VLOOKUP('Formato Único de Contratación'!$BG135,TABLADEPARTAMENTOS,2,0),"DIGITE DEPARTAMENTO")</f>
        <v>DIGITE DEPARTAMENTO</v>
      </c>
      <c r="BI135" s="210"/>
      <c r="BJ135" s="211"/>
      <c r="BK135" s="212"/>
      <c r="BL135" s="210"/>
      <c r="BM135" s="211"/>
      <c r="BN135" s="212"/>
      <c r="BO135" s="208"/>
      <c r="BP135" s="221"/>
      <c r="BQ135" s="208"/>
      <c r="BR135" s="211"/>
      <c r="BS135" s="211"/>
      <c r="BT135" s="247">
        <f>Plancontratacion2019[[#This Row],[FECHA PRORROGA EJECUCIÓN
  (AAAA-MM-DD)]]-Plancontratacion2019[[#This Row],[FECHA ACTA DE INICIO]]</f>
        <v>0</v>
      </c>
      <c r="BU135" s="211"/>
      <c r="BV135" s="208"/>
      <c r="BW135" s="211"/>
      <c r="BX135" s="208"/>
      <c r="BY135" s="212"/>
      <c r="BZ135" s="211"/>
      <c r="CA135" s="212"/>
      <c r="CB135" s="211"/>
      <c r="CC135" s="212"/>
      <c r="CD135" s="211"/>
      <c r="CE135" s="212"/>
      <c r="CF135" s="211"/>
      <c r="CG135" s="212"/>
      <c r="CH135" s="211"/>
      <c r="CI135" s="212"/>
      <c r="CJ135" s="211"/>
      <c r="CK135" s="212"/>
      <c r="CL135" s="211"/>
      <c r="CM135" s="222"/>
      <c r="CN135" s="218"/>
      <c r="CO135" s="211"/>
      <c r="CP135" s="220">
        <f t="shared" si="11"/>
        <v>0</v>
      </c>
      <c r="CQ135" s="223"/>
      <c r="CR135" s="212"/>
      <c r="CS135" s="212"/>
      <c r="CT135" s="212"/>
      <c r="CU135" s="212"/>
      <c r="CV135" s="212"/>
      <c r="CW135" s="212"/>
      <c r="CX135" s="212"/>
      <c r="CY135" s="212"/>
      <c r="CZ135" s="212"/>
      <c r="DA135" s="212"/>
      <c r="DB135" s="212"/>
      <c r="DC135" s="212"/>
      <c r="DD135" s="212"/>
      <c r="DE135" s="212"/>
      <c r="DF135" s="212"/>
      <c r="DG135" s="212"/>
      <c r="DH135" s="216">
        <f t="shared" si="17"/>
        <v>0</v>
      </c>
      <c r="DI135" s="216">
        <f t="shared" si="16"/>
        <v>0</v>
      </c>
      <c r="DJ135" s="224">
        <f t="shared" si="14"/>
        <v>0</v>
      </c>
      <c r="DK135" s="217"/>
      <c r="DL135" s="218"/>
      <c r="DM135" s="208"/>
      <c r="DN135" s="225"/>
      <c r="DO135" s="225"/>
      <c r="DP135" s="225"/>
      <c r="DQ135" s="225"/>
      <c r="DR135" s="225"/>
      <c r="DS135" s="225"/>
      <c r="DT135" s="225"/>
      <c r="DU135" s="225"/>
      <c r="DV135" s="225"/>
      <c r="DW135" s="225"/>
      <c r="DX135" s="225"/>
      <c r="DY135" s="225"/>
      <c r="DZ135" s="226"/>
      <c r="EA135" s="226"/>
      <c r="EB135" s="226"/>
      <c r="EC135" s="214"/>
      <c r="ED135" s="214"/>
      <c r="EE135" s="211"/>
      <c r="EF13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5" s="215" t="str">
        <f t="shared" si="13"/>
        <v>-</v>
      </c>
    </row>
    <row r="136" spans="1:137" ht="17.649999999999999" customHeight="1" x14ac:dyDescent="0.25">
      <c r="A136" s="79"/>
      <c r="B136" s="204"/>
      <c r="C136" s="205"/>
      <c r="D136" s="206"/>
      <c r="E136" s="207"/>
      <c r="F136" s="208"/>
      <c r="G136" s="209"/>
      <c r="H136" s="210"/>
      <c r="I136" s="211"/>
      <c r="J136" s="212"/>
      <c r="K136" s="209"/>
      <c r="L136" s="210"/>
      <c r="M136" s="211"/>
      <c r="N136" s="212"/>
      <c r="O136" s="213"/>
      <c r="P136" s="210"/>
      <c r="Q136" s="214"/>
      <c r="R136" s="215">
        <f>Plancontratacion2019[[#This Row],[RUBRO
(SE DEBE REPORTARTAR EN SIGEP SERVICIOS PERSONAS NATURALES)]]</f>
        <v>0</v>
      </c>
      <c r="S136" s="216">
        <f>Plancontratacion2019[[#This Row],[VALOR]]</f>
        <v>0</v>
      </c>
      <c r="T136" s="208"/>
      <c r="U136" s="211"/>
      <c r="V136" s="215">
        <f>Plancontratacion2019[[#This Row],[RUBRO ]]</f>
        <v>0</v>
      </c>
      <c r="W136" s="216">
        <f>Plancontratacion2019[[#This Row],[VALOR ]]</f>
        <v>0</v>
      </c>
      <c r="X136" s="216">
        <f>SUM($S136+$W136+Plancontratacion2019[[#This Row],[VALOR TOTAL DEL APOYO]])</f>
        <v>0</v>
      </c>
      <c r="Y136" s="210"/>
      <c r="Z136" s="204"/>
      <c r="AA136" s="204"/>
      <c r="AB136" s="205"/>
      <c r="AC136" s="204"/>
      <c r="AD136" s="204"/>
      <c r="AE136" s="214"/>
      <c r="AF136" s="214"/>
      <c r="AG136" s="214"/>
      <c r="AH136" s="211"/>
      <c r="AI136" s="211"/>
      <c r="AJ136" s="211"/>
      <c r="AK136" s="214"/>
      <c r="AL136" s="208"/>
      <c r="AM136" s="208"/>
      <c r="AN136" s="208"/>
      <c r="AO136" s="211"/>
      <c r="AP136" s="217"/>
      <c r="AQ136" s="204"/>
      <c r="AR136" s="218"/>
      <c r="AS136" s="204"/>
      <c r="AT136" s="218"/>
      <c r="AU136" s="204"/>
      <c r="AV136" s="208"/>
      <c r="AW136" s="208"/>
      <c r="AX136" s="219"/>
      <c r="AY136" s="212"/>
      <c r="AZ136" s="212"/>
      <c r="BA136" s="212"/>
      <c r="BB136" s="220">
        <f>Plancontratacion2019[[#This Row],[VALOR
INICIAL DEL CONTRATO]]+Plancontratacion2019[[#This Row],[VALOR ADICION AL CONTRATO]]-Plancontratacion2019[[#This Row],[VALOR REDUCCIÓN DEL CONTRATO]]</f>
        <v>0</v>
      </c>
      <c r="BC136" s="211"/>
      <c r="BD136" s="211"/>
      <c r="BE136" s="215">
        <f t="shared" si="10"/>
        <v>0</v>
      </c>
      <c r="BF136" s="211"/>
      <c r="BG136" s="208"/>
      <c r="BH136" s="206" t="str">
        <f>IFERROR(VLOOKUP('Formato Único de Contratación'!$BG136,TABLADEPARTAMENTOS,2,0),"DIGITE DEPARTAMENTO")</f>
        <v>DIGITE DEPARTAMENTO</v>
      </c>
      <c r="BI136" s="210"/>
      <c r="BJ136" s="211"/>
      <c r="BK136" s="212"/>
      <c r="BL136" s="210"/>
      <c r="BM136" s="211"/>
      <c r="BN136" s="212"/>
      <c r="BO136" s="208"/>
      <c r="BP136" s="221"/>
      <c r="BQ136" s="208"/>
      <c r="BR136" s="211"/>
      <c r="BS136" s="211"/>
      <c r="BT136" s="247">
        <f>Plancontratacion2019[[#This Row],[FECHA PRORROGA EJECUCIÓN
  (AAAA-MM-DD)]]-Plancontratacion2019[[#This Row],[FECHA ACTA DE INICIO]]</f>
        <v>0</v>
      </c>
      <c r="BU136" s="211"/>
      <c r="BV136" s="208"/>
      <c r="BW136" s="211"/>
      <c r="BX136" s="208"/>
      <c r="BY136" s="212"/>
      <c r="BZ136" s="211"/>
      <c r="CA136" s="212"/>
      <c r="CB136" s="211"/>
      <c r="CC136" s="212"/>
      <c r="CD136" s="211"/>
      <c r="CE136" s="212"/>
      <c r="CF136" s="211"/>
      <c r="CG136" s="212"/>
      <c r="CH136" s="211"/>
      <c r="CI136" s="212"/>
      <c r="CJ136" s="211"/>
      <c r="CK136" s="212"/>
      <c r="CL136" s="211"/>
      <c r="CM136" s="222"/>
      <c r="CN136" s="218"/>
      <c r="CO136" s="211"/>
      <c r="CP136" s="220">
        <f t="shared" si="11"/>
        <v>0</v>
      </c>
      <c r="CQ136" s="223"/>
      <c r="CR136" s="212"/>
      <c r="CS136" s="212"/>
      <c r="CT136" s="212"/>
      <c r="CU136" s="212"/>
      <c r="CV136" s="212"/>
      <c r="CW136" s="212"/>
      <c r="CX136" s="212"/>
      <c r="CY136" s="212"/>
      <c r="CZ136" s="212"/>
      <c r="DA136" s="212"/>
      <c r="DB136" s="212"/>
      <c r="DC136" s="212"/>
      <c r="DD136" s="212"/>
      <c r="DE136" s="212"/>
      <c r="DF136" s="212"/>
      <c r="DG136" s="212"/>
      <c r="DH136" s="216">
        <f t="shared" si="17"/>
        <v>0</v>
      </c>
      <c r="DI136" s="216">
        <f t="shared" si="16"/>
        <v>0</v>
      </c>
      <c r="DJ136" s="224">
        <f t="shared" si="14"/>
        <v>0</v>
      </c>
      <c r="DK136" s="217"/>
      <c r="DL136" s="218"/>
      <c r="DM136" s="208"/>
      <c r="DN136" s="225"/>
      <c r="DO136" s="225"/>
      <c r="DP136" s="225"/>
      <c r="DQ136" s="225"/>
      <c r="DR136" s="225"/>
      <c r="DS136" s="225"/>
      <c r="DT136" s="225"/>
      <c r="DU136" s="225"/>
      <c r="DV136" s="225"/>
      <c r="DW136" s="225"/>
      <c r="DX136" s="225"/>
      <c r="DY136" s="225"/>
      <c r="DZ136" s="226"/>
      <c r="EA136" s="226"/>
      <c r="EB136" s="226"/>
      <c r="EC136" s="214"/>
      <c r="ED136" s="214"/>
      <c r="EE136" s="211"/>
      <c r="EF13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6" s="215" t="str">
        <f t="shared" si="13"/>
        <v>-</v>
      </c>
    </row>
    <row r="137" spans="1:137" ht="17.649999999999999" customHeight="1" x14ac:dyDescent="0.25">
      <c r="A137" s="79"/>
      <c r="B137" s="204"/>
      <c r="C137" s="205"/>
      <c r="D137" s="206"/>
      <c r="E137" s="207"/>
      <c r="F137" s="208"/>
      <c r="G137" s="209"/>
      <c r="H137" s="210"/>
      <c r="I137" s="211"/>
      <c r="J137" s="212"/>
      <c r="K137" s="209"/>
      <c r="L137" s="210"/>
      <c r="M137" s="211"/>
      <c r="N137" s="212"/>
      <c r="O137" s="213"/>
      <c r="P137" s="210"/>
      <c r="Q137" s="214"/>
      <c r="R137" s="215">
        <f>Plancontratacion2019[[#This Row],[RUBRO
(SE DEBE REPORTARTAR EN SIGEP SERVICIOS PERSONAS NATURALES)]]</f>
        <v>0</v>
      </c>
      <c r="S137" s="216">
        <f>Plancontratacion2019[[#This Row],[VALOR]]</f>
        <v>0</v>
      </c>
      <c r="T137" s="208"/>
      <c r="U137" s="211"/>
      <c r="V137" s="215">
        <f>Plancontratacion2019[[#This Row],[RUBRO ]]</f>
        <v>0</v>
      </c>
      <c r="W137" s="216">
        <f>Plancontratacion2019[[#This Row],[VALOR ]]</f>
        <v>0</v>
      </c>
      <c r="X137" s="216">
        <f>SUM($S137+$W137+Plancontratacion2019[[#This Row],[VALOR TOTAL DEL APOYO]])</f>
        <v>0</v>
      </c>
      <c r="Y137" s="210"/>
      <c r="Z137" s="204"/>
      <c r="AA137" s="204"/>
      <c r="AB137" s="205"/>
      <c r="AC137" s="204"/>
      <c r="AD137" s="204"/>
      <c r="AE137" s="214"/>
      <c r="AF137" s="214"/>
      <c r="AG137" s="214"/>
      <c r="AH137" s="211"/>
      <c r="AI137" s="211"/>
      <c r="AJ137" s="211"/>
      <c r="AK137" s="214"/>
      <c r="AL137" s="208"/>
      <c r="AM137" s="208"/>
      <c r="AN137" s="208"/>
      <c r="AO137" s="211"/>
      <c r="AP137" s="217"/>
      <c r="AQ137" s="204"/>
      <c r="AR137" s="218"/>
      <c r="AS137" s="204"/>
      <c r="AT137" s="218"/>
      <c r="AU137" s="204"/>
      <c r="AV137" s="208"/>
      <c r="AW137" s="208"/>
      <c r="AX137" s="219"/>
      <c r="AY137" s="212"/>
      <c r="AZ137" s="212"/>
      <c r="BA137" s="212"/>
      <c r="BB137" s="220">
        <f>Plancontratacion2019[[#This Row],[VALOR
INICIAL DEL CONTRATO]]+Plancontratacion2019[[#This Row],[VALOR ADICION AL CONTRATO]]-Plancontratacion2019[[#This Row],[VALOR REDUCCIÓN DEL CONTRATO]]</f>
        <v>0</v>
      </c>
      <c r="BC137" s="211"/>
      <c r="BD137" s="211"/>
      <c r="BE137" s="215">
        <f t="shared" si="10"/>
        <v>0</v>
      </c>
      <c r="BF137" s="211"/>
      <c r="BG137" s="208"/>
      <c r="BH137" s="206" t="str">
        <f>IFERROR(VLOOKUP('Formato Único de Contratación'!$BG137,TABLADEPARTAMENTOS,2,0),"DIGITE DEPARTAMENTO")</f>
        <v>DIGITE DEPARTAMENTO</v>
      </c>
      <c r="BI137" s="210"/>
      <c r="BJ137" s="211"/>
      <c r="BK137" s="212"/>
      <c r="BL137" s="210"/>
      <c r="BM137" s="211"/>
      <c r="BN137" s="212"/>
      <c r="BO137" s="208"/>
      <c r="BP137" s="221"/>
      <c r="BQ137" s="208"/>
      <c r="BR137" s="211"/>
      <c r="BS137" s="211"/>
      <c r="BT137" s="247">
        <f>Plancontratacion2019[[#This Row],[FECHA PRORROGA EJECUCIÓN
  (AAAA-MM-DD)]]-Plancontratacion2019[[#This Row],[FECHA ACTA DE INICIO]]</f>
        <v>0</v>
      </c>
      <c r="BU137" s="211"/>
      <c r="BV137" s="208"/>
      <c r="BW137" s="211"/>
      <c r="BX137" s="208"/>
      <c r="BY137" s="212"/>
      <c r="BZ137" s="211"/>
      <c r="CA137" s="212"/>
      <c r="CB137" s="211"/>
      <c r="CC137" s="212"/>
      <c r="CD137" s="211"/>
      <c r="CE137" s="212"/>
      <c r="CF137" s="211"/>
      <c r="CG137" s="212"/>
      <c r="CH137" s="211"/>
      <c r="CI137" s="212"/>
      <c r="CJ137" s="211"/>
      <c r="CK137" s="212"/>
      <c r="CL137" s="211"/>
      <c r="CM137" s="222"/>
      <c r="CN137" s="218"/>
      <c r="CO137" s="211"/>
      <c r="CP137" s="220">
        <f t="shared" si="11"/>
        <v>0</v>
      </c>
      <c r="CQ137" s="223"/>
      <c r="CR137" s="212"/>
      <c r="CS137" s="212"/>
      <c r="CT137" s="212"/>
      <c r="CU137" s="212"/>
      <c r="CV137" s="212"/>
      <c r="CW137" s="212"/>
      <c r="CX137" s="212"/>
      <c r="CY137" s="212"/>
      <c r="CZ137" s="212"/>
      <c r="DA137" s="212"/>
      <c r="DB137" s="212"/>
      <c r="DC137" s="212"/>
      <c r="DD137" s="212"/>
      <c r="DE137" s="212"/>
      <c r="DF137" s="212"/>
      <c r="DG137" s="212"/>
      <c r="DH137" s="216">
        <f t="shared" si="17"/>
        <v>0</v>
      </c>
      <c r="DI137" s="216">
        <f t="shared" si="16"/>
        <v>0</v>
      </c>
      <c r="DJ137" s="224">
        <f t="shared" si="14"/>
        <v>0</v>
      </c>
      <c r="DK137" s="217"/>
      <c r="DL137" s="218"/>
      <c r="DM137" s="208"/>
      <c r="DN137" s="225"/>
      <c r="DO137" s="225"/>
      <c r="DP137" s="225"/>
      <c r="DQ137" s="225"/>
      <c r="DR137" s="225"/>
      <c r="DS137" s="225"/>
      <c r="DT137" s="225"/>
      <c r="DU137" s="225"/>
      <c r="DV137" s="225"/>
      <c r="DW137" s="225"/>
      <c r="DX137" s="225"/>
      <c r="DY137" s="225"/>
      <c r="DZ137" s="226"/>
      <c r="EA137" s="226"/>
      <c r="EB137" s="226"/>
      <c r="EC137" s="214"/>
      <c r="ED137" s="214"/>
      <c r="EE137" s="211"/>
      <c r="EF13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7" s="215" t="str">
        <f t="shared" si="13"/>
        <v>-</v>
      </c>
    </row>
    <row r="138" spans="1:137" ht="17.649999999999999" customHeight="1" x14ac:dyDescent="0.25">
      <c r="A138" s="79"/>
      <c r="B138" s="204"/>
      <c r="C138" s="205"/>
      <c r="D138" s="206"/>
      <c r="E138" s="207"/>
      <c r="F138" s="208"/>
      <c r="G138" s="209"/>
      <c r="H138" s="210"/>
      <c r="I138" s="211"/>
      <c r="J138" s="212"/>
      <c r="K138" s="209"/>
      <c r="L138" s="210"/>
      <c r="M138" s="211"/>
      <c r="N138" s="212"/>
      <c r="O138" s="213"/>
      <c r="P138" s="210"/>
      <c r="Q138" s="214"/>
      <c r="R138" s="215">
        <f>Plancontratacion2019[[#This Row],[RUBRO
(SE DEBE REPORTARTAR EN SIGEP SERVICIOS PERSONAS NATURALES)]]</f>
        <v>0</v>
      </c>
      <c r="S138" s="216">
        <f>Plancontratacion2019[[#This Row],[VALOR]]</f>
        <v>0</v>
      </c>
      <c r="T138" s="208"/>
      <c r="U138" s="211"/>
      <c r="V138" s="215">
        <f>Plancontratacion2019[[#This Row],[RUBRO ]]</f>
        <v>0</v>
      </c>
      <c r="W138" s="216">
        <f>Plancontratacion2019[[#This Row],[VALOR ]]</f>
        <v>0</v>
      </c>
      <c r="X138" s="216">
        <f>SUM($S138+$W138+Plancontratacion2019[[#This Row],[VALOR TOTAL DEL APOYO]])</f>
        <v>0</v>
      </c>
      <c r="Y138" s="210"/>
      <c r="Z138" s="204"/>
      <c r="AA138" s="204"/>
      <c r="AB138" s="205"/>
      <c r="AC138" s="204"/>
      <c r="AD138" s="204"/>
      <c r="AE138" s="214"/>
      <c r="AF138" s="214"/>
      <c r="AG138" s="214"/>
      <c r="AH138" s="211"/>
      <c r="AI138" s="211"/>
      <c r="AJ138" s="211"/>
      <c r="AK138" s="214"/>
      <c r="AL138" s="208"/>
      <c r="AM138" s="208"/>
      <c r="AN138" s="208"/>
      <c r="AO138" s="211"/>
      <c r="AP138" s="217"/>
      <c r="AQ138" s="204"/>
      <c r="AR138" s="218"/>
      <c r="AS138" s="204"/>
      <c r="AT138" s="218"/>
      <c r="AU138" s="204"/>
      <c r="AV138" s="208"/>
      <c r="AW138" s="208"/>
      <c r="AX138" s="219"/>
      <c r="AY138" s="212"/>
      <c r="AZ138" s="212"/>
      <c r="BA138" s="212"/>
      <c r="BB138" s="220">
        <f>Plancontratacion2019[[#This Row],[VALOR
INICIAL DEL CONTRATO]]+Plancontratacion2019[[#This Row],[VALOR ADICION AL CONTRATO]]-Plancontratacion2019[[#This Row],[VALOR REDUCCIÓN DEL CONTRATO]]</f>
        <v>0</v>
      </c>
      <c r="BC138" s="211"/>
      <c r="BD138" s="211"/>
      <c r="BE138" s="215">
        <f t="shared" si="10"/>
        <v>0</v>
      </c>
      <c r="BF138" s="211"/>
      <c r="BG138" s="208"/>
      <c r="BH138" s="206" t="str">
        <f>IFERROR(VLOOKUP('Formato Único de Contratación'!$BG138,TABLADEPARTAMENTOS,2,0),"DIGITE DEPARTAMENTO")</f>
        <v>DIGITE DEPARTAMENTO</v>
      </c>
      <c r="BI138" s="210"/>
      <c r="BJ138" s="211"/>
      <c r="BK138" s="212"/>
      <c r="BL138" s="210"/>
      <c r="BM138" s="211"/>
      <c r="BN138" s="212"/>
      <c r="BO138" s="208"/>
      <c r="BP138" s="221"/>
      <c r="BQ138" s="208"/>
      <c r="BR138" s="211"/>
      <c r="BS138" s="211"/>
      <c r="BT138" s="247">
        <f>Plancontratacion2019[[#This Row],[FECHA PRORROGA EJECUCIÓN
  (AAAA-MM-DD)]]-Plancontratacion2019[[#This Row],[FECHA ACTA DE INICIO]]</f>
        <v>0</v>
      </c>
      <c r="BU138" s="211"/>
      <c r="BV138" s="208"/>
      <c r="BW138" s="211"/>
      <c r="BX138" s="208"/>
      <c r="BY138" s="212"/>
      <c r="BZ138" s="211"/>
      <c r="CA138" s="212"/>
      <c r="CB138" s="211"/>
      <c r="CC138" s="212"/>
      <c r="CD138" s="211"/>
      <c r="CE138" s="212"/>
      <c r="CF138" s="211"/>
      <c r="CG138" s="212"/>
      <c r="CH138" s="211"/>
      <c r="CI138" s="212"/>
      <c r="CJ138" s="211"/>
      <c r="CK138" s="212"/>
      <c r="CL138" s="211"/>
      <c r="CM138" s="222"/>
      <c r="CN138" s="218"/>
      <c r="CO138" s="211"/>
      <c r="CP138" s="220">
        <f t="shared" si="11"/>
        <v>0</v>
      </c>
      <c r="CQ138" s="223"/>
      <c r="CR138" s="212"/>
      <c r="CS138" s="212"/>
      <c r="CT138" s="212"/>
      <c r="CU138" s="212"/>
      <c r="CV138" s="212"/>
      <c r="CW138" s="212"/>
      <c r="CX138" s="212"/>
      <c r="CY138" s="212"/>
      <c r="CZ138" s="212"/>
      <c r="DA138" s="212"/>
      <c r="DB138" s="212"/>
      <c r="DC138" s="212"/>
      <c r="DD138" s="212"/>
      <c r="DE138" s="212"/>
      <c r="DF138" s="212"/>
      <c r="DG138" s="212"/>
      <c r="DH138" s="216">
        <f t="shared" si="17"/>
        <v>0</v>
      </c>
      <c r="DI138" s="216">
        <f t="shared" si="16"/>
        <v>0</v>
      </c>
      <c r="DJ138" s="224">
        <f t="shared" si="14"/>
        <v>0</v>
      </c>
      <c r="DK138" s="217"/>
      <c r="DL138" s="218"/>
      <c r="DM138" s="208"/>
      <c r="DN138" s="225"/>
      <c r="DO138" s="225"/>
      <c r="DP138" s="225"/>
      <c r="DQ138" s="225"/>
      <c r="DR138" s="225"/>
      <c r="DS138" s="225"/>
      <c r="DT138" s="225"/>
      <c r="DU138" s="225"/>
      <c r="DV138" s="225"/>
      <c r="DW138" s="225"/>
      <c r="DX138" s="225"/>
      <c r="DY138" s="225"/>
      <c r="DZ138" s="226"/>
      <c r="EA138" s="226"/>
      <c r="EB138" s="226"/>
      <c r="EC138" s="214"/>
      <c r="ED138" s="214"/>
      <c r="EE138" s="211"/>
      <c r="EF13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8" s="215" t="str">
        <f t="shared" si="13"/>
        <v>-</v>
      </c>
    </row>
    <row r="139" spans="1:137" ht="17.649999999999999" customHeight="1" x14ac:dyDescent="0.25">
      <c r="A139" s="79"/>
      <c r="B139" s="204"/>
      <c r="C139" s="205"/>
      <c r="D139" s="206"/>
      <c r="E139" s="207"/>
      <c r="F139" s="208"/>
      <c r="G139" s="209"/>
      <c r="H139" s="210"/>
      <c r="I139" s="211"/>
      <c r="J139" s="212"/>
      <c r="K139" s="209"/>
      <c r="L139" s="210"/>
      <c r="M139" s="211"/>
      <c r="N139" s="212"/>
      <c r="O139" s="213"/>
      <c r="P139" s="210"/>
      <c r="Q139" s="214"/>
      <c r="R139" s="215">
        <f>Plancontratacion2019[[#This Row],[RUBRO
(SE DEBE REPORTARTAR EN SIGEP SERVICIOS PERSONAS NATURALES)]]</f>
        <v>0</v>
      </c>
      <c r="S139" s="216">
        <f>Plancontratacion2019[[#This Row],[VALOR]]</f>
        <v>0</v>
      </c>
      <c r="T139" s="208"/>
      <c r="U139" s="211"/>
      <c r="V139" s="215">
        <f>Plancontratacion2019[[#This Row],[RUBRO ]]</f>
        <v>0</v>
      </c>
      <c r="W139" s="216">
        <f>Plancontratacion2019[[#This Row],[VALOR ]]</f>
        <v>0</v>
      </c>
      <c r="X139" s="216">
        <f>SUM($S139+$W139+Plancontratacion2019[[#This Row],[VALOR TOTAL DEL APOYO]])</f>
        <v>0</v>
      </c>
      <c r="Y139" s="210"/>
      <c r="Z139" s="204"/>
      <c r="AA139" s="204"/>
      <c r="AB139" s="205"/>
      <c r="AC139" s="204"/>
      <c r="AD139" s="204"/>
      <c r="AE139" s="214"/>
      <c r="AF139" s="214"/>
      <c r="AG139" s="214"/>
      <c r="AH139" s="211"/>
      <c r="AI139" s="211"/>
      <c r="AJ139" s="211"/>
      <c r="AK139" s="214"/>
      <c r="AL139" s="208"/>
      <c r="AM139" s="208"/>
      <c r="AN139" s="208"/>
      <c r="AO139" s="211"/>
      <c r="AP139" s="217"/>
      <c r="AQ139" s="204"/>
      <c r="AR139" s="218"/>
      <c r="AS139" s="204"/>
      <c r="AT139" s="218"/>
      <c r="AU139" s="204"/>
      <c r="AV139" s="208"/>
      <c r="AW139" s="208"/>
      <c r="AX139" s="219"/>
      <c r="AY139" s="212"/>
      <c r="AZ139" s="212"/>
      <c r="BA139" s="212"/>
      <c r="BB139" s="220">
        <f>Plancontratacion2019[[#This Row],[VALOR
INICIAL DEL CONTRATO]]+Plancontratacion2019[[#This Row],[VALOR ADICION AL CONTRATO]]-Plancontratacion2019[[#This Row],[VALOR REDUCCIÓN DEL CONTRATO]]</f>
        <v>0</v>
      </c>
      <c r="BC139" s="211"/>
      <c r="BD139" s="211"/>
      <c r="BE139" s="215">
        <f t="shared" si="10"/>
        <v>0</v>
      </c>
      <c r="BF139" s="211"/>
      <c r="BG139" s="208"/>
      <c r="BH139" s="206" t="str">
        <f>IFERROR(VLOOKUP('Formato Único de Contratación'!$BG139,TABLADEPARTAMENTOS,2,0),"DIGITE DEPARTAMENTO")</f>
        <v>DIGITE DEPARTAMENTO</v>
      </c>
      <c r="BI139" s="210"/>
      <c r="BJ139" s="211"/>
      <c r="BK139" s="212"/>
      <c r="BL139" s="210"/>
      <c r="BM139" s="211"/>
      <c r="BN139" s="212"/>
      <c r="BO139" s="208"/>
      <c r="BP139" s="221"/>
      <c r="BQ139" s="208"/>
      <c r="BR139" s="211"/>
      <c r="BS139" s="211"/>
      <c r="BT139" s="247">
        <f>Plancontratacion2019[[#This Row],[FECHA PRORROGA EJECUCIÓN
  (AAAA-MM-DD)]]-Plancontratacion2019[[#This Row],[FECHA ACTA DE INICIO]]</f>
        <v>0</v>
      </c>
      <c r="BU139" s="211"/>
      <c r="BV139" s="208"/>
      <c r="BW139" s="211"/>
      <c r="BX139" s="208"/>
      <c r="BY139" s="212"/>
      <c r="BZ139" s="211"/>
      <c r="CA139" s="212"/>
      <c r="CB139" s="211"/>
      <c r="CC139" s="212"/>
      <c r="CD139" s="211"/>
      <c r="CE139" s="212"/>
      <c r="CF139" s="211"/>
      <c r="CG139" s="212"/>
      <c r="CH139" s="211"/>
      <c r="CI139" s="212"/>
      <c r="CJ139" s="211"/>
      <c r="CK139" s="212"/>
      <c r="CL139" s="211"/>
      <c r="CM139" s="222"/>
      <c r="CN139" s="218"/>
      <c r="CO139" s="211"/>
      <c r="CP139" s="220">
        <f t="shared" si="11"/>
        <v>0</v>
      </c>
      <c r="CQ139" s="223"/>
      <c r="CR139" s="212"/>
      <c r="CS139" s="212"/>
      <c r="CT139" s="212"/>
      <c r="CU139" s="212"/>
      <c r="CV139" s="212"/>
      <c r="CW139" s="212"/>
      <c r="CX139" s="212"/>
      <c r="CY139" s="212"/>
      <c r="CZ139" s="212"/>
      <c r="DA139" s="212"/>
      <c r="DB139" s="212"/>
      <c r="DC139" s="212"/>
      <c r="DD139" s="212"/>
      <c r="DE139" s="212"/>
      <c r="DF139" s="212"/>
      <c r="DG139" s="212"/>
      <c r="DH139" s="216">
        <f t="shared" si="17"/>
        <v>0</v>
      </c>
      <c r="DI139" s="216">
        <f t="shared" si="16"/>
        <v>0</v>
      </c>
      <c r="DJ139" s="224">
        <f t="shared" si="14"/>
        <v>0</v>
      </c>
      <c r="DK139" s="217"/>
      <c r="DL139" s="218"/>
      <c r="DM139" s="208"/>
      <c r="DN139" s="225"/>
      <c r="DO139" s="225"/>
      <c r="DP139" s="225"/>
      <c r="DQ139" s="225"/>
      <c r="DR139" s="225"/>
      <c r="DS139" s="225"/>
      <c r="DT139" s="225"/>
      <c r="DU139" s="225"/>
      <c r="DV139" s="225"/>
      <c r="DW139" s="225"/>
      <c r="DX139" s="225"/>
      <c r="DY139" s="225"/>
      <c r="DZ139" s="226"/>
      <c r="EA139" s="226"/>
      <c r="EB139" s="226"/>
      <c r="EC139" s="214"/>
      <c r="ED139" s="214"/>
      <c r="EE139" s="211"/>
      <c r="EF13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39" s="215" t="str">
        <f t="shared" si="13"/>
        <v>-</v>
      </c>
    </row>
    <row r="140" spans="1:137" ht="17.649999999999999" customHeight="1" x14ac:dyDescent="0.25">
      <c r="A140" s="79"/>
      <c r="B140" s="204"/>
      <c r="C140" s="205"/>
      <c r="D140" s="206"/>
      <c r="E140" s="207"/>
      <c r="F140" s="208"/>
      <c r="G140" s="209"/>
      <c r="H140" s="210"/>
      <c r="I140" s="211"/>
      <c r="J140" s="212"/>
      <c r="K140" s="209"/>
      <c r="L140" s="210"/>
      <c r="M140" s="211"/>
      <c r="N140" s="212"/>
      <c r="O140" s="213"/>
      <c r="P140" s="210"/>
      <c r="Q140" s="214"/>
      <c r="R140" s="215">
        <f>Plancontratacion2019[[#This Row],[RUBRO
(SE DEBE REPORTARTAR EN SIGEP SERVICIOS PERSONAS NATURALES)]]</f>
        <v>0</v>
      </c>
      <c r="S140" s="216">
        <f>Plancontratacion2019[[#This Row],[VALOR]]</f>
        <v>0</v>
      </c>
      <c r="T140" s="208"/>
      <c r="U140" s="211"/>
      <c r="V140" s="215">
        <f>Plancontratacion2019[[#This Row],[RUBRO ]]</f>
        <v>0</v>
      </c>
      <c r="W140" s="216">
        <f>Plancontratacion2019[[#This Row],[VALOR ]]</f>
        <v>0</v>
      </c>
      <c r="X140" s="216">
        <f>SUM($S140+$W140+Plancontratacion2019[[#This Row],[VALOR TOTAL DEL APOYO]])</f>
        <v>0</v>
      </c>
      <c r="Y140" s="210"/>
      <c r="Z140" s="204"/>
      <c r="AA140" s="204"/>
      <c r="AB140" s="205"/>
      <c r="AC140" s="204"/>
      <c r="AD140" s="204"/>
      <c r="AE140" s="214"/>
      <c r="AF140" s="214"/>
      <c r="AG140" s="214"/>
      <c r="AH140" s="211"/>
      <c r="AI140" s="211"/>
      <c r="AJ140" s="211"/>
      <c r="AK140" s="214"/>
      <c r="AL140" s="208"/>
      <c r="AM140" s="208"/>
      <c r="AN140" s="208"/>
      <c r="AO140" s="211"/>
      <c r="AP140" s="217"/>
      <c r="AQ140" s="204"/>
      <c r="AR140" s="218"/>
      <c r="AS140" s="204"/>
      <c r="AT140" s="218"/>
      <c r="AU140" s="204"/>
      <c r="AV140" s="208"/>
      <c r="AW140" s="208"/>
      <c r="AX140" s="219"/>
      <c r="AY140" s="212"/>
      <c r="AZ140" s="212"/>
      <c r="BA140" s="212"/>
      <c r="BB140" s="220">
        <f>Plancontratacion2019[[#This Row],[VALOR
INICIAL DEL CONTRATO]]+Plancontratacion2019[[#This Row],[VALOR ADICION AL CONTRATO]]-Plancontratacion2019[[#This Row],[VALOR REDUCCIÓN DEL CONTRATO]]</f>
        <v>0</v>
      </c>
      <c r="BC140" s="211"/>
      <c r="BD140" s="211"/>
      <c r="BE140" s="215">
        <f t="shared" si="10"/>
        <v>0</v>
      </c>
      <c r="BF140" s="211"/>
      <c r="BG140" s="208"/>
      <c r="BH140" s="206" t="str">
        <f>IFERROR(VLOOKUP('Formato Único de Contratación'!$BG140,TABLADEPARTAMENTOS,2,0),"DIGITE DEPARTAMENTO")</f>
        <v>DIGITE DEPARTAMENTO</v>
      </c>
      <c r="BI140" s="210"/>
      <c r="BJ140" s="211"/>
      <c r="BK140" s="212"/>
      <c r="BL140" s="210"/>
      <c r="BM140" s="211"/>
      <c r="BN140" s="212"/>
      <c r="BO140" s="208"/>
      <c r="BP140" s="221"/>
      <c r="BQ140" s="208"/>
      <c r="BR140" s="211"/>
      <c r="BS140" s="211"/>
      <c r="BT140" s="247">
        <f>Plancontratacion2019[[#This Row],[FECHA PRORROGA EJECUCIÓN
  (AAAA-MM-DD)]]-Plancontratacion2019[[#This Row],[FECHA ACTA DE INICIO]]</f>
        <v>0</v>
      </c>
      <c r="BU140" s="211"/>
      <c r="BV140" s="208"/>
      <c r="BW140" s="211"/>
      <c r="BX140" s="208"/>
      <c r="BY140" s="212"/>
      <c r="BZ140" s="211"/>
      <c r="CA140" s="212"/>
      <c r="CB140" s="211"/>
      <c r="CC140" s="212"/>
      <c r="CD140" s="211"/>
      <c r="CE140" s="212"/>
      <c r="CF140" s="211"/>
      <c r="CG140" s="212"/>
      <c r="CH140" s="211"/>
      <c r="CI140" s="212"/>
      <c r="CJ140" s="211"/>
      <c r="CK140" s="212"/>
      <c r="CL140" s="211"/>
      <c r="CM140" s="222"/>
      <c r="CN140" s="218"/>
      <c r="CO140" s="211"/>
      <c r="CP140" s="220">
        <f t="shared" si="11"/>
        <v>0</v>
      </c>
      <c r="CQ140" s="223"/>
      <c r="CR140" s="212"/>
      <c r="CS140" s="212"/>
      <c r="CT140" s="212"/>
      <c r="CU140" s="212"/>
      <c r="CV140" s="212"/>
      <c r="CW140" s="212"/>
      <c r="CX140" s="212"/>
      <c r="CY140" s="212"/>
      <c r="CZ140" s="212"/>
      <c r="DA140" s="212"/>
      <c r="DB140" s="212"/>
      <c r="DC140" s="212"/>
      <c r="DD140" s="212"/>
      <c r="DE140" s="212"/>
      <c r="DF140" s="212"/>
      <c r="DG140" s="212"/>
      <c r="DH140" s="216">
        <f t="shared" si="17"/>
        <v>0</v>
      </c>
      <c r="DI140" s="216">
        <f t="shared" si="16"/>
        <v>0</v>
      </c>
      <c r="DJ140" s="224">
        <f t="shared" si="14"/>
        <v>0</v>
      </c>
      <c r="DK140" s="217"/>
      <c r="DL140" s="218"/>
      <c r="DM140" s="208"/>
      <c r="DN140" s="225"/>
      <c r="DO140" s="225"/>
      <c r="DP140" s="225"/>
      <c r="DQ140" s="225"/>
      <c r="DR140" s="225"/>
      <c r="DS140" s="225"/>
      <c r="DT140" s="225"/>
      <c r="DU140" s="225"/>
      <c r="DV140" s="225"/>
      <c r="DW140" s="225"/>
      <c r="DX140" s="225"/>
      <c r="DY140" s="225"/>
      <c r="DZ140" s="226"/>
      <c r="EA140" s="226"/>
      <c r="EB140" s="226"/>
      <c r="EC140" s="214"/>
      <c r="ED140" s="214"/>
      <c r="EE140" s="211"/>
      <c r="EF14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0" s="215" t="str">
        <f t="shared" si="13"/>
        <v>-</v>
      </c>
    </row>
    <row r="141" spans="1:137" ht="17.649999999999999" customHeight="1" x14ac:dyDescent="0.25">
      <c r="A141" s="79"/>
      <c r="B141" s="204"/>
      <c r="C141" s="205"/>
      <c r="D141" s="206"/>
      <c r="E141" s="207"/>
      <c r="F141" s="208"/>
      <c r="G141" s="209"/>
      <c r="H141" s="210"/>
      <c r="I141" s="211"/>
      <c r="J141" s="212"/>
      <c r="K141" s="209"/>
      <c r="L141" s="210"/>
      <c r="M141" s="211"/>
      <c r="N141" s="212"/>
      <c r="O141" s="213"/>
      <c r="P141" s="210"/>
      <c r="Q141" s="214"/>
      <c r="R141" s="215">
        <f>Plancontratacion2019[[#This Row],[RUBRO
(SE DEBE REPORTARTAR EN SIGEP SERVICIOS PERSONAS NATURALES)]]</f>
        <v>0</v>
      </c>
      <c r="S141" s="216">
        <f>Plancontratacion2019[[#This Row],[VALOR]]</f>
        <v>0</v>
      </c>
      <c r="T141" s="208"/>
      <c r="U141" s="211"/>
      <c r="V141" s="215">
        <f>Plancontratacion2019[[#This Row],[RUBRO ]]</f>
        <v>0</v>
      </c>
      <c r="W141" s="216">
        <f>Plancontratacion2019[[#This Row],[VALOR ]]</f>
        <v>0</v>
      </c>
      <c r="X141" s="216">
        <f>SUM($S141+$W141+Plancontratacion2019[[#This Row],[VALOR TOTAL DEL APOYO]])</f>
        <v>0</v>
      </c>
      <c r="Y141" s="210"/>
      <c r="Z141" s="204"/>
      <c r="AA141" s="204"/>
      <c r="AB141" s="205"/>
      <c r="AC141" s="204"/>
      <c r="AD141" s="204"/>
      <c r="AE141" s="214"/>
      <c r="AF141" s="214"/>
      <c r="AG141" s="214"/>
      <c r="AH141" s="211"/>
      <c r="AI141" s="211"/>
      <c r="AJ141" s="211"/>
      <c r="AK141" s="214"/>
      <c r="AL141" s="208"/>
      <c r="AM141" s="208"/>
      <c r="AN141" s="208"/>
      <c r="AO141" s="211"/>
      <c r="AP141" s="217"/>
      <c r="AQ141" s="204"/>
      <c r="AR141" s="218"/>
      <c r="AS141" s="204"/>
      <c r="AT141" s="218"/>
      <c r="AU141" s="204"/>
      <c r="AV141" s="208"/>
      <c r="AW141" s="208"/>
      <c r="AX141" s="219"/>
      <c r="AY141" s="212"/>
      <c r="AZ141" s="212"/>
      <c r="BA141" s="212"/>
      <c r="BB141" s="220">
        <f>Plancontratacion2019[[#This Row],[VALOR
INICIAL DEL CONTRATO]]+Plancontratacion2019[[#This Row],[VALOR ADICION AL CONTRATO]]-Plancontratacion2019[[#This Row],[VALOR REDUCCIÓN DEL CONTRATO]]</f>
        <v>0</v>
      </c>
      <c r="BC141" s="211"/>
      <c r="BD141" s="211"/>
      <c r="BE141" s="215">
        <f t="shared" si="10"/>
        <v>0</v>
      </c>
      <c r="BF141" s="211"/>
      <c r="BG141" s="208"/>
      <c r="BH141" s="206" t="str">
        <f>IFERROR(VLOOKUP('Formato Único de Contratación'!$BG141,TABLADEPARTAMENTOS,2,0),"DIGITE DEPARTAMENTO")</f>
        <v>DIGITE DEPARTAMENTO</v>
      </c>
      <c r="BI141" s="210"/>
      <c r="BJ141" s="211"/>
      <c r="BK141" s="212"/>
      <c r="BL141" s="210"/>
      <c r="BM141" s="211"/>
      <c r="BN141" s="212"/>
      <c r="BO141" s="208"/>
      <c r="BP141" s="221"/>
      <c r="BQ141" s="208"/>
      <c r="BR141" s="211"/>
      <c r="BS141" s="211"/>
      <c r="BT141" s="247">
        <f>Plancontratacion2019[[#This Row],[FECHA PRORROGA EJECUCIÓN
  (AAAA-MM-DD)]]-Plancontratacion2019[[#This Row],[FECHA ACTA DE INICIO]]</f>
        <v>0</v>
      </c>
      <c r="BU141" s="211"/>
      <c r="BV141" s="208"/>
      <c r="BW141" s="211"/>
      <c r="BX141" s="208"/>
      <c r="BY141" s="212"/>
      <c r="BZ141" s="211"/>
      <c r="CA141" s="212"/>
      <c r="CB141" s="211"/>
      <c r="CC141" s="212"/>
      <c r="CD141" s="211"/>
      <c r="CE141" s="212"/>
      <c r="CF141" s="211"/>
      <c r="CG141" s="212"/>
      <c r="CH141" s="211"/>
      <c r="CI141" s="212"/>
      <c r="CJ141" s="211"/>
      <c r="CK141" s="212"/>
      <c r="CL141" s="211"/>
      <c r="CM141" s="222"/>
      <c r="CN141" s="218"/>
      <c r="CO141" s="211"/>
      <c r="CP141" s="220">
        <f t="shared" si="11"/>
        <v>0</v>
      </c>
      <c r="CQ141" s="223"/>
      <c r="CR141" s="212"/>
      <c r="CS141" s="212"/>
      <c r="CT141" s="212"/>
      <c r="CU141" s="212"/>
      <c r="CV141" s="212"/>
      <c r="CW141" s="212"/>
      <c r="CX141" s="212"/>
      <c r="CY141" s="212"/>
      <c r="CZ141" s="212"/>
      <c r="DA141" s="212"/>
      <c r="DB141" s="212"/>
      <c r="DC141" s="212"/>
      <c r="DD141" s="212"/>
      <c r="DE141" s="212"/>
      <c r="DF141" s="212"/>
      <c r="DG141" s="212"/>
      <c r="DH141" s="216">
        <f t="shared" si="17"/>
        <v>0</v>
      </c>
      <c r="DI141" s="216">
        <f t="shared" si="16"/>
        <v>0</v>
      </c>
      <c r="DJ141" s="224">
        <f t="shared" si="14"/>
        <v>0</v>
      </c>
      <c r="DK141" s="217"/>
      <c r="DL141" s="218"/>
      <c r="DM141" s="208"/>
      <c r="DN141" s="225"/>
      <c r="DO141" s="225"/>
      <c r="DP141" s="225"/>
      <c r="DQ141" s="225"/>
      <c r="DR141" s="225"/>
      <c r="DS141" s="225"/>
      <c r="DT141" s="225"/>
      <c r="DU141" s="225"/>
      <c r="DV141" s="225"/>
      <c r="DW141" s="225"/>
      <c r="DX141" s="225"/>
      <c r="DY141" s="225"/>
      <c r="DZ141" s="226"/>
      <c r="EA141" s="226"/>
      <c r="EB141" s="226"/>
      <c r="EC141" s="214"/>
      <c r="ED141" s="214"/>
      <c r="EE141" s="211"/>
      <c r="EF14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1" s="215" t="str">
        <f t="shared" si="13"/>
        <v>-</v>
      </c>
    </row>
    <row r="142" spans="1:137" ht="17.649999999999999" customHeight="1" x14ac:dyDescent="0.25">
      <c r="A142" s="79"/>
      <c r="B142" s="204"/>
      <c r="C142" s="205"/>
      <c r="D142" s="206"/>
      <c r="E142" s="207"/>
      <c r="F142" s="208"/>
      <c r="G142" s="209"/>
      <c r="H142" s="210"/>
      <c r="I142" s="211"/>
      <c r="J142" s="212"/>
      <c r="K142" s="209"/>
      <c r="L142" s="210"/>
      <c r="M142" s="211"/>
      <c r="N142" s="212"/>
      <c r="O142" s="213"/>
      <c r="P142" s="210"/>
      <c r="Q142" s="214"/>
      <c r="R142" s="215">
        <f>Plancontratacion2019[[#This Row],[RUBRO
(SE DEBE REPORTARTAR EN SIGEP SERVICIOS PERSONAS NATURALES)]]</f>
        <v>0</v>
      </c>
      <c r="S142" s="216">
        <f>Plancontratacion2019[[#This Row],[VALOR]]</f>
        <v>0</v>
      </c>
      <c r="T142" s="208"/>
      <c r="U142" s="211"/>
      <c r="V142" s="215">
        <f>Plancontratacion2019[[#This Row],[RUBRO ]]</f>
        <v>0</v>
      </c>
      <c r="W142" s="216">
        <f>Plancontratacion2019[[#This Row],[VALOR ]]</f>
        <v>0</v>
      </c>
      <c r="X142" s="216">
        <f>SUM($S142+$W142+Plancontratacion2019[[#This Row],[VALOR TOTAL DEL APOYO]])</f>
        <v>0</v>
      </c>
      <c r="Y142" s="210"/>
      <c r="Z142" s="204"/>
      <c r="AA142" s="204"/>
      <c r="AB142" s="205"/>
      <c r="AC142" s="204"/>
      <c r="AD142" s="204"/>
      <c r="AE142" s="214"/>
      <c r="AF142" s="214"/>
      <c r="AG142" s="214"/>
      <c r="AH142" s="211"/>
      <c r="AI142" s="211"/>
      <c r="AJ142" s="211"/>
      <c r="AK142" s="214"/>
      <c r="AL142" s="208"/>
      <c r="AM142" s="208"/>
      <c r="AN142" s="208"/>
      <c r="AO142" s="211"/>
      <c r="AP142" s="217"/>
      <c r="AQ142" s="204"/>
      <c r="AR142" s="218"/>
      <c r="AS142" s="204"/>
      <c r="AT142" s="218"/>
      <c r="AU142" s="204"/>
      <c r="AV142" s="208"/>
      <c r="AW142" s="208"/>
      <c r="AX142" s="219"/>
      <c r="AY142" s="212"/>
      <c r="AZ142" s="212"/>
      <c r="BA142" s="212"/>
      <c r="BB142" s="220">
        <f>Plancontratacion2019[[#This Row],[VALOR
INICIAL DEL CONTRATO]]+Plancontratacion2019[[#This Row],[VALOR ADICION AL CONTRATO]]-Plancontratacion2019[[#This Row],[VALOR REDUCCIÓN DEL CONTRATO]]</f>
        <v>0</v>
      </c>
      <c r="BC142" s="211"/>
      <c r="BD142" s="211"/>
      <c r="BE142" s="215">
        <f t="shared" si="10"/>
        <v>0</v>
      </c>
      <c r="BF142" s="211"/>
      <c r="BG142" s="208"/>
      <c r="BH142" s="206" t="str">
        <f>IFERROR(VLOOKUP('Formato Único de Contratación'!$BG142,TABLADEPARTAMENTOS,2,0),"DIGITE DEPARTAMENTO")</f>
        <v>DIGITE DEPARTAMENTO</v>
      </c>
      <c r="BI142" s="210"/>
      <c r="BJ142" s="211"/>
      <c r="BK142" s="212"/>
      <c r="BL142" s="210"/>
      <c r="BM142" s="211"/>
      <c r="BN142" s="212"/>
      <c r="BO142" s="208"/>
      <c r="BP142" s="221"/>
      <c r="BQ142" s="208"/>
      <c r="BR142" s="211"/>
      <c r="BS142" s="211"/>
      <c r="BT142" s="247">
        <f>Plancontratacion2019[[#This Row],[FECHA PRORROGA EJECUCIÓN
  (AAAA-MM-DD)]]-Plancontratacion2019[[#This Row],[FECHA ACTA DE INICIO]]</f>
        <v>0</v>
      </c>
      <c r="BU142" s="211"/>
      <c r="BV142" s="208"/>
      <c r="BW142" s="211"/>
      <c r="BX142" s="208"/>
      <c r="BY142" s="212"/>
      <c r="BZ142" s="211"/>
      <c r="CA142" s="212"/>
      <c r="CB142" s="211"/>
      <c r="CC142" s="212"/>
      <c r="CD142" s="211"/>
      <c r="CE142" s="212"/>
      <c r="CF142" s="211"/>
      <c r="CG142" s="212"/>
      <c r="CH142" s="211"/>
      <c r="CI142" s="212"/>
      <c r="CJ142" s="211"/>
      <c r="CK142" s="212"/>
      <c r="CL142" s="211"/>
      <c r="CM142" s="222"/>
      <c r="CN142" s="218"/>
      <c r="CO142" s="211"/>
      <c r="CP142" s="220">
        <f t="shared" si="11"/>
        <v>0</v>
      </c>
      <c r="CQ142" s="223"/>
      <c r="CR142" s="212"/>
      <c r="CS142" s="212"/>
      <c r="CT142" s="212"/>
      <c r="CU142" s="212"/>
      <c r="CV142" s="212"/>
      <c r="CW142" s="212"/>
      <c r="CX142" s="212"/>
      <c r="CY142" s="212"/>
      <c r="CZ142" s="212"/>
      <c r="DA142" s="212"/>
      <c r="DB142" s="212"/>
      <c r="DC142" s="212"/>
      <c r="DD142" s="212"/>
      <c r="DE142" s="212"/>
      <c r="DF142" s="212"/>
      <c r="DG142" s="212"/>
      <c r="DH142" s="216">
        <f t="shared" si="17"/>
        <v>0</v>
      </c>
      <c r="DI142" s="216">
        <f t="shared" si="16"/>
        <v>0</v>
      </c>
      <c r="DJ142" s="224">
        <f t="shared" si="14"/>
        <v>0</v>
      </c>
      <c r="DK142" s="217"/>
      <c r="DL142" s="218"/>
      <c r="DM142" s="208"/>
      <c r="DN142" s="225"/>
      <c r="DO142" s="225"/>
      <c r="DP142" s="225"/>
      <c r="DQ142" s="225"/>
      <c r="DR142" s="225"/>
      <c r="DS142" s="225"/>
      <c r="DT142" s="225"/>
      <c r="DU142" s="225"/>
      <c r="DV142" s="225"/>
      <c r="DW142" s="225"/>
      <c r="DX142" s="225"/>
      <c r="DY142" s="225"/>
      <c r="DZ142" s="226"/>
      <c r="EA142" s="226"/>
      <c r="EB142" s="226"/>
      <c r="EC142" s="214"/>
      <c r="ED142" s="214"/>
      <c r="EE142" s="211"/>
      <c r="EF14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2" s="215" t="str">
        <f t="shared" si="13"/>
        <v>-</v>
      </c>
    </row>
    <row r="143" spans="1:137" ht="17.649999999999999" customHeight="1" x14ac:dyDescent="0.25">
      <c r="A143" s="79"/>
      <c r="B143" s="204"/>
      <c r="C143" s="205"/>
      <c r="D143" s="206"/>
      <c r="E143" s="207"/>
      <c r="F143" s="208"/>
      <c r="G143" s="209"/>
      <c r="H143" s="210"/>
      <c r="I143" s="211"/>
      <c r="J143" s="212"/>
      <c r="K143" s="209"/>
      <c r="L143" s="210"/>
      <c r="M143" s="211"/>
      <c r="N143" s="212"/>
      <c r="O143" s="213"/>
      <c r="P143" s="210"/>
      <c r="Q143" s="214"/>
      <c r="R143" s="215">
        <f>Plancontratacion2019[[#This Row],[RUBRO
(SE DEBE REPORTARTAR EN SIGEP SERVICIOS PERSONAS NATURALES)]]</f>
        <v>0</v>
      </c>
      <c r="S143" s="216">
        <f>Plancontratacion2019[[#This Row],[VALOR]]</f>
        <v>0</v>
      </c>
      <c r="T143" s="208"/>
      <c r="U143" s="211"/>
      <c r="V143" s="215">
        <f>Plancontratacion2019[[#This Row],[RUBRO ]]</f>
        <v>0</v>
      </c>
      <c r="W143" s="216">
        <f>Plancontratacion2019[[#This Row],[VALOR ]]</f>
        <v>0</v>
      </c>
      <c r="X143" s="216">
        <f>SUM($S143+$W143+Plancontratacion2019[[#This Row],[VALOR TOTAL DEL APOYO]])</f>
        <v>0</v>
      </c>
      <c r="Y143" s="210"/>
      <c r="Z143" s="204"/>
      <c r="AA143" s="204"/>
      <c r="AB143" s="205"/>
      <c r="AC143" s="204"/>
      <c r="AD143" s="204"/>
      <c r="AE143" s="214"/>
      <c r="AF143" s="214"/>
      <c r="AG143" s="214"/>
      <c r="AH143" s="211"/>
      <c r="AI143" s="211"/>
      <c r="AJ143" s="211"/>
      <c r="AK143" s="214"/>
      <c r="AL143" s="208"/>
      <c r="AM143" s="208"/>
      <c r="AN143" s="208"/>
      <c r="AO143" s="211"/>
      <c r="AP143" s="217"/>
      <c r="AQ143" s="204"/>
      <c r="AR143" s="218"/>
      <c r="AS143" s="204"/>
      <c r="AT143" s="218"/>
      <c r="AU143" s="204"/>
      <c r="AV143" s="208"/>
      <c r="AW143" s="208"/>
      <c r="AX143" s="219"/>
      <c r="AY143" s="212"/>
      <c r="AZ143" s="212"/>
      <c r="BA143" s="212"/>
      <c r="BB143" s="220">
        <f>Plancontratacion2019[[#This Row],[VALOR
INICIAL DEL CONTRATO]]+Plancontratacion2019[[#This Row],[VALOR ADICION AL CONTRATO]]-Plancontratacion2019[[#This Row],[VALOR REDUCCIÓN DEL CONTRATO]]</f>
        <v>0</v>
      </c>
      <c r="BC143" s="211"/>
      <c r="BD143" s="211"/>
      <c r="BE143" s="215">
        <f t="shared" si="10"/>
        <v>0</v>
      </c>
      <c r="BF143" s="211"/>
      <c r="BG143" s="208"/>
      <c r="BH143" s="206" t="str">
        <f>IFERROR(VLOOKUP('Formato Único de Contratación'!$BG143,TABLADEPARTAMENTOS,2,0),"DIGITE DEPARTAMENTO")</f>
        <v>DIGITE DEPARTAMENTO</v>
      </c>
      <c r="BI143" s="210"/>
      <c r="BJ143" s="211"/>
      <c r="BK143" s="212"/>
      <c r="BL143" s="210"/>
      <c r="BM143" s="211"/>
      <c r="BN143" s="212"/>
      <c r="BO143" s="208"/>
      <c r="BP143" s="221"/>
      <c r="BQ143" s="208"/>
      <c r="BR143" s="211"/>
      <c r="BS143" s="211"/>
      <c r="BT143" s="247">
        <f>Plancontratacion2019[[#This Row],[FECHA PRORROGA EJECUCIÓN
  (AAAA-MM-DD)]]-Plancontratacion2019[[#This Row],[FECHA ACTA DE INICIO]]</f>
        <v>0</v>
      </c>
      <c r="BU143" s="211"/>
      <c r="BV143" s="208"/>
      <c r="BW143" s="211"/>
      <c r="BX143" s="208"/>
      <c r="BY143" s="212"/>
      <c r="BZ143" s="211"/>
      <c r="CA143" s="212"/>
      <c r="CB143" s="211"/>
      <c r="CC143" s="212"/>
      <c r="CD143" s="211"/>
      <c r="CE143" s="212"/>
      <c r="CF143" s="211"/>
      <c r="CG143" s="212"/>
      <c r="CH143" s="211"/>
      <c r="CI143" s="212"/>
      <c r="CJ143" s="211"/>
      <c r="CK143" s="212"/>
      <c r="CL143" s="211"/>
      <c r="CM143" s="222"/>
      <c r="CN143" s="218"/>
      <c r="CO143" s="211"/>
      <c r="CP143" s="220">
        <f t="shared" si="11"/>
        <v>0</v>
      </c>
      <c r="CQ143" s="223"/>
      <c r="CR143" s="212"/>
      <c r="CS143" s="212"/>
      <c r="CT143" s="212"/>
      <c r="CU143" s="212"/>
      <c r="CV143" s="212"/>
      <c r="CW143" s="212"/>
      <c r="CX143" s="212"/>
      <c r="CY143" s="212"/>
      <c r="CZ143" s="212"/>
      <c r="DA143" s="212"/>
      <c r="DB143" s="212"/>
      <c r="DC143" s="212"/>
      <c r="DD143" s="212"/>
      <c r="DE143" s="212"/>
      <c r="DF143" s="212"/>
      <c r="DG143" s="212"/>
      <c r="DH143" s="216">
        <f t="shared" si="17"/>
        <v>0</v>
      </c>
      <c r="DI143" s="216">
        <f t="shared" si="16"/>
        <v>0</v>
      </c>
      <c r="DJ143" s="224">
        <f t="shared" si="14"/>
        <v>0</v>
      </c>
      <c r="DK143" s="217"/>
      <c r="DL143" s="218"/>
      <c r="DM143" s="208"/>
      <c r="DN143" s="225"/>
      <c r="DO143" s="225"/>
      <c r="DP143" s="225"/>
      <c r="DQ143" s="225"/>
      <c r="DR143" s="225"/>
      <c r="DS143" s="225"/>
      <c r="DT143" s="225"/>
      <c r="DU143" s="225"/>
      <c r="DV143" s="225"/>
      <c r="DW143" s="225"/>
      <c r="DX143" s="225"/>
      <c r="DY143" s="225"/>
      <c r="DZ143" s="226"/>
      <c r="EA143" s="226"/>
      <c r="EB143" s="226"/>
      <c r="EC143" s="214"/>
      <c r="ED143" s="214"/>
      <c r="EE143" s="211"/>
      <c r="EF14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3" s="215" t="str">
        <f t="shared" si="13"/>
        <v>-</v>
      </c>
    </row>
    <row r="144" spans="1:137" ht="17.649999999999999" customHeight="1" x14ac:dyDescent="0.25">
      <c r="A144" s="79"/>
      <c r="B144" s="204"/>
      <c r="C144" s="205"/>
      <c r="D144" s="206"/>
      <c r="E144" s="207"/>
      <c r="F144" s="208"/>
      <c r="G144" s="209"/>
      <c r="H144" s="210"/>
      <c r="I144" s="211"/>
      <c r="J144" s="212"/>
      <c r="K144" s="209"/>
      <c r="L144" s="210"/>
      <c r="M144" s="211"/>
      <c r="N144" s="212"/>
      <c r="O144" s="213"/>
      <c r="P144" s="210"/>
      <c r="Q144" s="214"/>
      <c r="R144" s="215">
        <f>Plancontratacion2019[[#This Row],[RUBRO
(SE DEBE REPORTARTAR EN SIGEP SERVICIOS PERSONAS NATURALES)]]</f>
        <v>0</v>
      </c>
      <c r="S144" s="216">
        <f>Plancontratacion2019[[#This Row],[VALOR]]</f>
        <v>0</v>
      </c>
      <c r="T144" s="208"/>
      <c r="U144" s="211"/>
      <c r="V144" s="215">
        <f>Plancontratacion2019[[#This Row],[RUBRO ]]</f>
        <v>0</v>
      </c>
      <c r="W144" s="216">
        <f>Plancontratacion2019[[#This Row],[VALOR ]]</f>
        <v>0</v>
      </c>
      <c r="X144" s="216">
        <f>SUM($S144+$W144+Plancontratacion2019[[#This Row],[VALOR TOTAL DEL APOYO]])</f>
        <v>0</v>
      </c>
      <c r="Y144" s="210"/>
      <c r="Z144" s="204"/>
      <c r="AA144" s="204"/>
      <c r="AB144" s="205"/>
      <c r="AC144" s="204"/>
      <c r="AD144" s="204"/>
      <c r="AE144" s="214"/>
      <c r="AF144" s="214"/>
      <c r="AG144" s="214"/>
      <c r="AH144" s="211"/>
      <c r="AI144" s="211"/>
      <c r="AJ144" s="211"/>
      <c r="AK144" s="214"/>
      <c r="AL144" s="208"/>
      <c r="AM144" s="208"/>
      <c r="AN144" s="208"/>
      <c r="AO144" s="211"/>
      <c r="AP144" s="217"/>
      <c r="AQ144" s="204"/>
      <c r="AR144" s="218"/>
      <c r="AS144" s="204"/>
      <c r="AT144" s="218"/>
      <c r="AU144" s="204"/>
      <c r="AV144" s="208"/>
      <c r="AW144" s="208"/>
      <c r="AX144" s="219"/>
      <c r="AY144" s="212"/>
      <c r="AZ144" s="212"/>
      <c r="BA144" s="212"/>
      <c r="BB144" s="220">
        <f>Plancontratacion2019[[#This Row],[VALOR
INICIAL DEL CONTRATO]]+Plancontratacion2019[[#This Row],[VALOR ADICION AL CONTRATO]]-Plancontratacion2019[[#This Row],[VALOR REDUCCIÓN DEL CONTRATO]]</f>
        <v>0</v>
      </c>
      <c r="BC144" s="211"/>
      <c r="BD144" s="211"/>
      <c r="BE144" s="215">
        <f t="shared" si="10"/>
        <v>0</v>
      </c>
      <c r="BF144" s="211"/>
      <c r="BG144" s="208"/>
      <c r="BH144" s="206" t="str">
        <f>IFERROR(VLOOKUP('Formato Único de Contratación'!$BG144,TABLADEPARTAMENTOS,2,0),"DIGITE DEPARTAMENTO")</f>
        <v>DIGITE DEPARTAMENTO</v>
      </c>
      <c r="BI144" s="210"/>
      <c r="BJ144" s="211"/>
      <c r="BK144" s="212"/>
      <c r="BL144" s="210"/>
      <c r="BM144" s="211"/>
      <c r="BN144" s="212"/>
      <c r="BO144" s="208"/>
      <c r="BP144" s="221"/>
      <c r="BQ144" s="208"/>
      <c r="BR144" s="211"/>
      <c r="BS144" s="211"/>
      <c r="BT144" s="247">
        <f>Plancontratacion2019[[#This Row],[FECHA PRORROGA EJECUCIÓN
  (AAAA-MM-DD)]]-Plancontratacion2019[[#This Row],[FECHA ACTA DE INICIO]]</f>
        <v>0</v>
      </c>
      <c r="BU144" s="211"/>
      <c r="BV144" s="208"/>
      <c r="BW144" s="211"/>
      <c r="BX144" s="208"/>
      <c r="BY144" s="212"/>
      <c r="BZ144" s="211"/>
      <c r="CA144" s="212"/>
      <c r="CB144" s="211"/>
      <c r="CC144" s="212"/>
      <c r="CD144" s="211"/>
      <c r="CE144" s="212"/>
      <c r="CF144" s="211"/>
      <c r="CG144" s="212"/>
      <c r="CH144" s="211"/>
      <c r="CI144" s="212"/>
      <c r="CJ144" s="211"/>
      <c r="CK144" s="212"/>
      <c r="CL144" s="211"/>
      <c r="CM144" s="222"/>
      <c r="CN144" s="218"/>
      <c r="CO144" s="211"/>
      <c r="CP144" s="220">
        <f t="shared" si="11"/>
        <v>0</v>
      </c>
      <c r="CQ144" s="223"/>
      <c r="CR144" s="212"/>
      <c r="CS144" s="212"/>
      <c r="CT144" s="212"/>
      <c r="CU144" s="212"/>
      <c r="CV144" s="212"/>
      <c r="CW144" s="212"/>
      <c r="CX144" s="212"/>
      <c r="CY144" s="212"/>
      <c r="CZ144" s="212"/>
      <c r="DA144" s="212"/>
      <c r="DB144" s="212"/>
      <c r="DC144" s="212"/>
      <c r="DD144" s="212"/>
      <c r="DE144" s="212"/>
      <c r="DF144" s="212"/>
      <c r="DG144" s="212"/>
      <c r="DH144" s="216">
        <f t="shared" si="17"/>
        <v>0</v>
      </c>
      <c r="DI144" s="216">
        <f t="shared" si="16"/>
        <v>0</v>
      </c>
      <c r="DJ144" s="224">
        <f t="shared" si="14"/>
        <v>0</v>
      </c>
      <c r="DK144" s="217"/>
      <c r="DL144" s="218"/>
      <c r="DM144" s="208"/>
      <c r="DN144" s="225"/>
      <c r="DO144" s="225"/>
      <c r="DP144" s="225"/>
      <c r="DQ144" s="225"/>
      <c r="DR144" s="225"/>
      <c r="DS144" s="225"/>
      <c r="DT144" s="225"/>
      <c r="DU144" s="225"/>
      <c r="DV144" s="225"/>
      <c r="DW144" s="225"/>
      <c r="DX144" s="225"/>
      <c r="DY144" s="225"/>
      <c r="DZ144" s="226"/>
      <c r="EA144" s="226"/>
      <c r="EB144" s="226"/>
      <c r="EC144" s="214"/>
      <c r="ED144" s="214"/>
      <c r="EE144" s="211"/>
      <c r="EF14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4" s="215" t="str">
        <f t="shared" si="13"/>
        <v>-</v>
      </c>
    </row>
    <row r="145" spans="1:137" s="150" customFormat="1" ht="22.5" x14ac:dyDescent="0.25">
      <c r="A145" s="149"/>
      <c r="B145" s="204"/>
      <c r="C145" s="205"/>
      <c r="D145" s="206"/>
      <c r="E145" s="207"/>
      <c r="F145" s="208"/>
      <c r="G145" s="209"/>
      <c r="H145" s="210"/>
      <c r="I145" s="211"/>
      <c r="J145" s="212"/>
      <c r="K145" s="209"/>
      <c r="L145" s="210"/>
      <c r="M145" s="211"/>
      <c r="N145" s="212"/>
      <c r="O145" s="213"/>
      <c r="P145" s="210"/>
      <c r="Q145" s="214"/>
      <c r="R145" s="215">
        <f>Plancontratacion2019[[#This Row],[RUBRO
(SE DEBE REPORTARTAR EN SIGEP SERVICIOS PERSONAS NATURALES)]]</f>
        <v>0</v>
      </c>
      <c r="S145" s="216">
        <f>Plancontratacion2019[[#This Row],[VALOR]]</f>
        <v>0</v>
      </c>
      <c r="T145" s="208"/>
      <c r="U145" s="211"/>
      <c r="V145" s="215">
        <f>Plancontratacion2019[[#This Row],[RUBRO ]]</f>
        <v>0</v>
      </c>
      <c r="W145" s="216">
        <f>Plancontratacion2019[[#This Row],[VALOR ]]</f>
        <v>0</v>
      </c>
      <c r="X145" s="216">
        <f>SUM($S145+$W145+Plancontratacion2019[[#This Row],[VALOR TOTAL DEL APOYO]])</f>
        <v>0</v>
      </c>
      <c r="Y145" s="210"/>
      <c r="Z145" s="204"/>
      <c r="AA145" s="204"/>
      <c r="AB145" s="205"/>
      <c r="AC145" s="204"/>
      <c r="AD145" s="204"/>
      <c r="AE145" s="214"/>
      <c r="AF145" s="214"/>
      <c r="AG145" s="214"/>
      <c r="AH145" s="211"/>
      <c r="AI145" s="211"/>
      <c r="AJ145" s="211"/>
      <c r="AK145" s="214"/>
      <c r="AL145" s="208"/>
      <c r="AM145" s="208"/>
      <c r="AN145" s="208"/>
      <c r="AO145" s="211"/>
      <c r="AP145" s="204"/>
      <c r="AQ145" s="204"/>
      <c r="AR145" s="218"/>
      <c r="AS145" s="204"/>
      <c r="AT145" s="218"/>
      <c r="AU145" s="204"/>
      <c r="AV145" s="208"/>
      <c r="AW145" s="208"/>
      <c r="AX145" s="219"/>
      <c r="AY145" s="212"/>
      <c r="AZ145" s="212"/>
      <c r="BA145" s="212"/>
      <c r="BB145" s="220">
        <f>Plancontratacion2019[[#This Row],[VALOR
INICIAL DEL CONTRATO]]+Plancontratacion2019[[#This Row],[VALOR ADICION AL CONTRATO]]-Plancontratacion2019[[#This Row],[VALOR REDUCCIÓN DEL CONTRATO]]</f>
        <v>0</v>
      </c>
      <c r="BC145" s="211"/>
      <c r="BD145" s="211"/>
      <c r="BE145" s="215">
        <f t="shared" si="10"/>
        <v>0</v>
      </c>
      <c r="BF145" s="211"/>
      <c r="BG145" s="208"/>
      <c r="BH145" s="206" t="str">
        <f>IFERROR(VLOOKUP('Formato Único de Contratación'!$BG145,TABLADEPARTAMENTOS,2,0),"DIGITE DEPARTAMENTO")</f>
        <v>DIGITE DEPARTAMENTO</v>
      </c>
      <c r="BI145" s="210"/>
      <c r="BJ145" s="211"/>
      <c r="BK145" s="212"/>
      <c r="BL145" s="210"/>
      <c r="BM145" s="211"/>
      <c r="BN145" s="212"/>
      <c r="BO145" s="208"/>
      <c r="BP145" s="221"/>
      <c r="BQ145" s="208"/>
      <c r="BR145" s="211"/>
      <c r="BS145" s="211"/>
      <c r="BT145" s="247">
        <f>Plancontratacion2019[[#This Row],[FECHA PRORROGA EJECUCIÓN
  (AAAA-MM-DD)]]-Plancontratacion2019[[#This Row],[FECHA ACTA DE INICIO]]</f>
        <v>0</v>
      </c>
      <c r="BU145" s="211"/>
      <c r="BV145" s="208"/>
      <c r="BW145" s="211"/>
      <c r="BX145" s="208"/>
      <c r="BY145" s="212"/>
      <c r="BZ145" s="211"/>
      <c r="CA145" s="212"/>
      <c r="CB145" s="211"/>
      <c r="CC145" s="212"/>
      <c r="CD145" s="211"/>
      <c r="CE145" s="212"/>
      <c r="CF145" s="211"/>
      <c r="CG145" s="212"/>
      <c r="CH145" s="211"/>
      <c r="CI145" s="212"/>
      <c r="CJ145" s="211"/>
      <c r="CK145" s="212"/>
      <c r="CL145" s="211"/>
      <c r="CM145" s="222"/>
      <c r="CN145" s="218"/>
      <c r="CO145" s="211"/>
      <c r="CP145" s="220">
        <f t="shared" si="11"/>
        <v>0</v>
      </c>
      <c r="CQ145" s="223"/>
      <c r="CR145" s="212"/>
      <c r="CS145" s="212"/>
      <c r="CT145" s="212"/>
      <c r="CU145" s="212"/>
      <c r="CV145" s="212"/>
      <c r="CW145" s="212"/>
      <c r="CX145" s="212"/>
      <c r="CY145" s="212"/>
      <c r="CZ145" s="212"/>
      <c r="DA145" s="212"/>
      <c r="DB145" s="212"/>
      <c r="DC145" s="212"/>
      <c r="DD145" s="212"/>
      <c r="DE145" s="212"/>
      <c r="DF145" s="212"/>
      <c r="DG145" s="212"/>
      <c r="DH145" s="216">
        <f t="shared" si="17"/>
        <v>0</v>
      </c>
      <c r="DI145" s="216">
        <f t="shared" si="16"/>
        <v>0</v>
      </c>
      <c r="DJ145" s="224">
        <f t="shared" si="14"/>
        <v>0</v>
      </c>
      <c r="DK145" s="204"/>
      <c r="DL145" s="218"/>
      <c r="DM145" s="208"/>
      <c r="DN145" s="225"/>
      <c r="DO145" s="225"/>
      <c r="DP145" s="225"/>
      <c r="DQ145" s="225"/>
      <c r="DR145" s="225"/>
      <c r="DS145" s="225"/>
      <c r="DT145" s="225"/>
      <c r="DU145" s="225"/>
      <c r="DV145" s="225"/>
      <c r="DW145" s="225"/>
      <c r="DX145" s="225"/>
      <c r="DY145" s="225"/>
      <c r="DZ145" s="226"/>
      <c r="EA145" s="226"/>
      <c r="EB145" s="226"/>
      <c r="EC145" s="214"/>
      <c r="ED145" s="214"/>
      <c r="EE145" s="211"/>
      <c r="EF14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5" s="215" t="str">
        <f t="shared" si="13"/>
        <v>-</v>
      </c>
    </row>
    <row r="146" spans="1:137" s="150" customFormat="1" ht="22.5" x14ac:dyDescent="0.25">
      <c r="A146" s="149"/>
      <c r="B146" s="204"/>
      <c r="C146" s="205"/>
      <c r="D146" s="206"/>
      <c r="E146" s="207"/>
      <c r="F146" s="208"/>
      <c r="G146" s="209"/>
      <c r="H146" s="210"/>
      <c r="I146" s="211"/>
      <c r="J146" s="212"/>
      <c r="K146" s="209"/>
      <c r="L146" s="210"/>
      <c r="M146" s="211"/>
      <c r="N146" s="212"/>
      <c r="O146" s="213"/>
      <c r="P146" s="210"/>
      <c r="Q146" s="214"/>
      <c r="R146" s="215">
        <f>Plancontratacion2019[[#This Row],[RUBRO
(SE DEBE REPORTARTAR EN SIGEP SERVICIOS PERSONAS NATURALES)]]</f>
        <v>0</v>
      </c>
      <c r="S146" s="216">
        <f>Plancontratacion2019[[#This Row],[VALOR]]</f>
        <v>0</v>
      </c>
      <c r="T146" s="208"/>
      <c r="U146" s="211"/>
      <c r="V146" s="215">
        <f>Plancontratacion2019[[#This Row],[RUBRO ]]</f>
        <v>0</v>
      </c>
      <c r="W146" s="216">
        <f>Plancontratacion2019[[#This Row],[VALOR ]]</f>
        <v>0</v>
      </c>
      <c r="X146" s="216">
        <f>SUM($S146+$W146+Plancontratacion2019[[#This Row],[VALOR TOTAL DEL APOYO]])</f>
        <v>0</v>
      </c>
      <c r="Y146" s="210"/>
      <c r="Z146" s="204"/>
      <c r="AA146" s="204"/>
      <c r="AB146" s="205"/>
      <c r="AC146" s="204"/>
      <c r="AD146" s="204"/>
      <c r="AE146" s="214"/>
      <c r="AF146" s="214"/>
      <c r="AG146" s="214"/>
      <c r="AH146" s="211"/>
      <c r="AI146" s="211"/>
      <c r="AJ146" s="211"/>
      <c r="AK146" s="214"/>
      <c r="AL146" s="208"/>
      <c r="AM146" s="208"/>
      <c r="AN146" s="208"/>
      <c r="AO146" s="211"/>
      <c r="AP146" s="204"/>
      <c r="AQ146" s="204"/>
      <c r="AR146" s="218"/>
      <c r="AS146" s="204"/>
      <c r="AT146" s="218"/>
      <c r="AU146" s="204"/>
      <c r="AV146" s="208"/>
      <c r="AW146" s="208"/>
      <c r="AX146" s="219"/>
      <c r="AY146" s="212"/>
      <c r="AZ146" s="212"/>
      <c r="BA146" s="212"/>
      <c r="BB146" s="220">
        <f>Plancontratacion2019[[#This Row],[VALOR
INICIAL DEL CONTRATO]]+Plancontratacion2019[[#This Row],[VALOR ADICION AL CONTRATO]]-Plancontratacion2019[[#This Row],[VALOR REDUCCIÓN DEL CONTRATO]]</f>
        <v>0</v>
      </c>
      <c r="BC146" s="211"/>
      <c r="BD146" s="211"/>
      <c r="BE146" s="215">
        <f t="shared" ref="BE146:BE173" si="18">$BD146-$BC146</f>
        <v>0</v>
      </c>
      <c r="BF146" s="211"/>
      <c r="BG146" s="208"/>
      <c r="BH146" s="206" t="str">
        <f>IFERROR(VLOOKUP('Formato Único de Contratación'!$BG146,TABLADEPARTAMENTOS,2,0),"DIGITE DEPARTAMENTO")</f>
        <v>DIGITE DEPARTAMENTO</v>
      </c>
      <c r="BI146" s="210"/>
      <c r="BJ146" s="211"/>
      <c r="BK146" s="212"/>
      <c r="BL146" s="210"/>
      <c r="BM146" s="211"/>
      <c r="BN146" s="212"/>
      <c r="BO146" s="208"/>
      <c r="BP146" s="221"/>
      <c r="BQ146" s="208"/>
      <c r="BR146" s="211"/>
      <c r="BS146" s="211"/>
      <c r="BT146" s="247">
        <f>Plancontratacion2019[[#This Row],[FECHA PRORROGA EJECUCIÓN
  (AAAA-MM-DD)]]-Plancontratacion2019[[#This Row],[FECHA ACTA DE INICIO]]</f>
        <v>0</v>
      </c>
      <c r="BU146" s="211"/>
      <c r="BV146" s="208"/>
      <c r="BW146" s="211"/>
      <c r="BX146" s="208"/>
      <c r="BY146" s="212"/>
      <c r="BZ146" s="211"/>
      <c r="CA146" s="212"/>
      <c r="CB146" s="211"/>
      <c r="CC146" s="212"/>
      <c r="CD146" s="211"/>
      <c r="CE146" s="212"/>
      <c r="CF146" s="211"/>
      <c r="CG146" s="212"/>
      <c r="CH146" s="211"/>
      <c r="CI146" s="212"/>
      <c r="CJ146" s="211"/>
      <c r="CK146" s="212"/>
      <c r="CL146" s="211"/>
      <c r="CM146" s="222"/>
      <c r="CN146" s="218"/>
      <c r="CO146" s="211"/>
      <c r="CP146" s="220">
        <f t="shared" si="11"/>
        <v>0</v>
      </c>
      <c r="CQ146" s="223"/>
      <c r="CR146" s="212"/>
      <c r="CS146" s="212"/>
      <c r="CT146" s="212"/>
      <c r="CU146" s="212"/>
      <c r="CV146" s="212"/>
      <c r="CW146" s="212"/>
      <c r="CX146" s="212"/>
      <c r="CY146" s="212"/>
      <c r="CZ146" s="212"/>
      <c r="DA146" s="212"/>
      <c r="DB146" s="212"/>
      <c r="DC146" s="212"/>
      <c r="DD146" s="212"/>
      <c r="DE146" s="212"/>
      <c r="DF146" s="212"/>
      <c r="DG146" s="212"/>
      <c r="DH146" s="216">
        <f t="shared" si="17"/>
        <v>0</v>
      </c>
      <c r="DI146" s="216">
        <f t="shared" si="16"/>
        <v>0</v>
      </c>
      <c r="DJ146" s="224">
        <f t="shared" si="14"/>
        <v>0</v>
      </c>
      <c r="DK146" s="204"/>
      <c r="DL146" s="218"/>
      <c r="DM146" s="208"/>
      <c r="DN146" s="225"/>
      <c r="DO146" s="225"/>
      <c r="DP146" s="225"/>
      <c r="DQ146" s="225"/>
      <c r="DR146" s="225"/>
      <c r="DS146" s="225"/>
      <c r="DT146" s="225"/>
      <c r="DU146" s="225"/>
      <c r="DV146" s="225"/>
      <c r="DW146" s="225"/>
      <c r="DX146" s="225"/>
      <c r="DY146" s="225"/>
      <c r="DZ146" s="226"/>
      <c r="EA146" s="226"/>
      <c r="EB146" s="226"/>
      <c r="EC146" s="214"/>
      <c r="ED146" s="214"/>
      <c r="EE146" s="211"/>
      <c r="EF14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6" s="215" t="str">
        <f t="shared" si="13"/>
        <v>-</v>
      </c>
    </row>
    <row r="147" spans="1:137" s="150" customFormat="1" ht="22.5" x14ac:dyDescent="0.25">
      <c r="A147" s="149"/>
      <c r="B147" s="204"/>
      <c r="C147" s="205"/>
      <c r="D147" s="206"/>
      <c r="E147" s="207"/>
      <c r="F147" s="208"/>
      <c r="G147" s="209"/>
      <c r="H147" s="210"/>
      <c r="I147" s="211"/>
      <c r="J147" s="212"/>
      <c r="K147" s="209"/>
      <c r="L147" s="210"/>
      <c r="M147" s="211"/>
      <c r="N147" s="212"/>
      <c r="O147" s="213"/>
      <c r="P147" s="210"/>
      <c r="Q147" s="214"/>
      <c r="R147" s="215">
        <f>Plancontratacion2019[[#This Row],[RUBRO
(SE DEBE REPORTARTAR EN SIGEP SERVICIOS PERSONAS NATURALES)]]</f>
        <v>0</v>
      </c>
      <c r="S147" s="216">
        <f>Plancontratacion2019[[#This Row],[VALOR]]</f>
        <v>0</v>
      </c>
      <c r="T147" s="208"/>
      <c r="U147" s="211"/>
      <c r="V147" s="215">
        <f>Plancontratacion2019[[#This Row],[RUBRO ]]</f>
        <v>0</v>
      </c>
      <c r="W147" s="216">
        <f>Plancontratacion2019[[#This Row],[VALOR ]]</f>
        <v>0</v>
      </c>
      <c r="X147" s="216">
        <f>SUM($S147+$W147+Plancontratacion2019[[#This Row],[VALOR TOTAL DEL APOYO]])</f>
        <v>0</v>
      </c>
      <c r="Y147" s="210"/>
      <c r="Z147" s="204"/>
      <c r="AA147" s="204"/>
      <c r="AB147" s="205"/>
      <c r="AC147" s="204"/>
      <c r="AD147" s="204"/>
      <c r="AE147" s="214"/>
      <c r="AF147" s="214"/>
      <c r="AG147" s="214"/>
      <c r="AH147" s="211"/>
      <c r="AI147" s="211"/>
      <c r="AJ147" s="211"/>
      <c r="AK147" s="214"/>
      <c r="AL147" s="208"/>
      <c r="AM147" s="208"/>
      <c r="AN147" s="208"/>
      <c r="AO147" s="211"/>
      <c r="AP147" s="204"/>
      <c r="AQ147" s="204"/>
      <c r="AR147" s="218"/>
      <c r="AS147" s="204"/>
      <c r="AT147" s="218"/>
      <c r="AU147" s="204"/>
      <c r="AV147" s="208"/>
      <c r="AW147" s="208"/>
      <c r="AX147" s="219"/>
      <c r="AY147" s="212"/>
      <c r="AZ147" s="212"/>
      <c r="BA147" s="212"/>
      <c r="BB147" s="220">
        <f>Plancontratacion2019[[#This Row],[VALOR
INICIAL DEL CONTRATO]]+Plancontratacion2019[[#This Row],[VALOR ADICION AL CONTRATO]]-Plancontratacion2019[[#This Row],[VALOR REDUCCIÓN DEL CONTRATO]]</f>
        <v>0</v>
      </c>
      <c r="BC147" s="211"/>
      <c r="BD147" s="211"/>
      <c r="BE147" s="215">
        <f t="shared" si="18"/>
        <v>0</v>
      </c>
      <c r="BF147" s="211"/>
      <c r="BG147" s="208"/>
      <c r="BH147" s="206" t="str">
        <f>IFERROR(VLOOKUP('Formato Único de Contratación'!$BG147,TABLADEPARTAMENTOS,2,0),"DIGITE DEPARTAMENTO")</f>
        <v>DIGITE DEPARTAMENTO</v>
      </c>
      <c r="BI147" s="210"/>
      <c r="BJ147" s="211"/>
      <c r="BK147" s="212"/>
      <c r="BL147" s="210"/>
      <c r="BM147" s="211"/>
      <c r="BN147" s="212"/>
      <c r="BO147" s="208"/>
      <c r="BP147" s="221"/>
      <c r="BQ147" s="208"/>
      <c r="BR147" s="211"/>
      <c r="BS147" s="211"/>
      <c r="BT147" s="247">
        <f>Plancontratacion2019[[#This Row],[FECHA PRORROGA EJECUCIÓN
  (AAAA-MM-DD)]]-Plancontratacion2019[[#This Row],[FECHA ACTA DE INICIO]]</f>
        <v>0</v>
      </c>
      <c r="BU147" s="211"/>
      <c r="BV147" s="208"/>
      <c r="BW147" s="211"/>
      <c r="BX147" s="208"/>
      <c r="BY147" s="212"/>
      <c r="BZ147" s="211"/>
      <c r="CA147" s="212"/>
      <c r="CB147" s="211"/>
      <c r="CC147" s="212"/>
      <c r="CD147" s="211"/>
      <c r="CE147" s="212"/>
      <c r="CF147" s="211"/>
      <c r="CG147" s="212"/>
      <c r="CH147" s="211"/>
      <c r="CI147" s="212"/>
      <c r="CJ147" s="211"/>
      <c r="CK147" s="212"/>
      <c r="CL147" s="211"/>
      <c r="CM147" s="222"/>
      <c r="CN147" s="218"/>
      <c r="CO147" s="211"/>
      <c r="CP147" s="220">
        <f t="shared" si="11"/>
        <v>0</v>
      </c>
      <c r="CQ147" s="223"/>
      <c r="CR147" s="212"/>
      <c r="CS147" s="212"/>
      <c r="CT147" s="212"/>
      <c r="CU147" s="212"/>
      <c r="CV147" s="212"/>
      <c r="CW147" s="212"/>
      <c r="CX147" s="212"/>
      <c r="CY147" s="212"/>
      <c r="CZ147" s="212"/>
      <c r="DA147" s="212"/>
      <c r="DB147" s="212"/>
      <c r="DC147" s="212"/>
      <c r="DD147" s="212"/>
      <c r="DE147" s="212"/>
      <c r="DF147" s="212"/>
      <c r="DG147" s="212"/>
      <c r="DH147" s="216">
        <f t="shared" si="17"/>
        <v>0</v>
      </c>
      <c r="DI147" s="216">
        <f t="shared" si="16"/>
        <v>0</v>
      </c>
      <c r="DJ147" s="224">
        <f t="shared" si="14"/>
        <v>0</v>
      </c>
      <c r="DK147" s="204"/>
      <c r="DL147" s="218"/>
      <c r="DM147" s="208"/>
      <c r="DN147" s="225"/>
      <c r="DO147" s="225"/>
      <c r="DP147" s="225"/>
      <c r="DQ147" s="225"/>
      <c r="DR147" s="225"/>
      <c r="DS147" s="225"/>
      <c r="DT147" s="225"/>
      <c r="DU147" s="225"/>
      <c r="DV147" s="225"/>
      <c r="DW147" s="225"/>
      <c r="DX147" s="225"/>
      <c r="DY147" s="225"/>
      <c r="DZ147" s="226"/>
      <c r="EA147" s="226"/>
      <c r="EB147" s="226"/>
      <c r="EC147" s="214"/>
      <c r="ED147" s="214"/>
      <c r="EE147" s="211"/>
      <c r="EF14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7" s="215" t="str">
        <f t="shared" si="13"/>
        <v>-</v>
      </c>
    </row>
    <row r="148" spans="1:137" s="150" customFormat="1" ht="22.5" x14ac:dyDescent="0.25">
      <c r="A148" s="149"/>
      <c r="B148" s="204"/>
      <c r="C148" s="205"/>
      <c r="D148" s="206"/>
      <c r="E148" s="207"/>
      <c r="F148" s="208"/>
      <c r="G148" s="209"/>
      <c r="H148" s="210"/>
      <c r="I148" s="211"/>
      <c r="J148" s="212"/>
      <c r="K148" s="209"/>
      <c r="L148" s="210"/>
      <c r="M148" s="211"/>
      <c r="N148" s="212"/>
      <c r="O148" s="213"/>
      <c r="P148" s="210"/>
      <c r="Q148" s="214"/>
      <c r="R148" s="215">
        <f>Plancontratacion2019[[#This Row],[RUBRO
(SE DEBE REPORTARTAR EN SIGEP SERVICIOS PERSONAS NATURALES)]]</f>
        <v>0</v>
      </c>
      <c r="S148" s="216">
        <f>Plancontratacion2019[[#This Row],[VALOR]]</f>
        <v>0</v>
      </c>
      <c r="T148" s="208"/>
      <c r="U148" s="211"/>
      <c r="V148" s="215">
        <f>Plancontratacion2019[[#This Row],[RUBRO ]]</f>
        <v>0</v>
      </c>
      <c r="W148" s="216">
        <f>Plancontratacion2019[[#This Row],[VALOR ]]</f>
        <v>0</v>
      </c>
      <c r="X148" s="216">
        <f>SUM($S148+$W148+Plancontratacion2019[[#This Row],[VALOR TOTAL DEL APOYO]])</f>
        <v>0</v>
      </c>
      <c r="Y148" s="210"/>
      <c r="Z148" s="204"/>
      <c r="AA148" s="204"/>
      <c r="AB148" s="205"/>
      <c r="AC148" s="204"/>
      <c r="AD148" s="204"/>
      <c r="AE148" s="214"/>
      <c r="AF148" s="214"/>
      <c r="AG148" s="214"/>
      <c r="AH148" s="211"/>
      <c r="AI148" s="211"/>
      <c r="AJ148" s="211"/>
      <c r="AK148" s="214"/>
      <c r="AL148" s="208"/>
      <c r="AM148" s="208"/>
      <c r="AN148" s="208"/>
      <c r="AO148" s="211"/>
      <c r="AP148" s="204"/>
      <c r="AQ148" s="204"/>
      <c r="AR148" s="218"/>
      <c r="AS148" s="204"/>
      <c r="AT148" s="218"/>
      <c r="AU148" s="204"/>
      <c r="AV148" s="208"/>
      <c r="AW148" s="208"/>
      <c r="AX148" s="219"/>
      <c r="AY148" s="212"/>
      <c r="AZ148" s="212"/>
      <c r="BA148" s="212"/>
      <c r="BB148" s="220">
        <f>Plancontratacion2019[[#This Row],[VALOR
INICIAL DEL CONTRATO]]+Plancontratacion2019[[#This Row],[VALOR ADICION AL CONTRATO]]-Plancontratacion2019[[#This Row],[VALOR REDUCCIÓN DEL CONTRATO]]</f>
        <v>0</v>
      </c>
      <c r="BC148" s="211"/>
      <c r="BD148" s="211"/>
      <c r="BE148" s="215">
        <f t="shared" si="18"/>
        <v>0</v>
      </c>
      <c r="BF148" s="211"/>
      <c r="BG148" s="208"/>
      <c r="BH148" s="206" t="str">
        <f>IFERROR(VLOOKUP('Formato Único de Contratación'!$BG148,TABLADEPARTAMENTOS,2,0),"DIGITE DEPARTAMENTO")</f>
        <v>DIGITE DEPARTAMENTO</v>
      </c>
      <c r="BI148" s="210"/>
      <c r="BJ148" s="211"/>
      <c r="BK148" s="212"/>
      <c r="BL148" s="210"/>
      <c r="BM148" s="211"/>
      <c r="BN148" s="212"/>
      <c r="BO148" s="208"/>
      <c r="BP148" s="221"/>
      <c r="BQ148" s="208"/>
      <c r="BR148" s="211"/>
      <c r="BS148" s="211"/>
      <c r="BT148" s="247">
        <f>Plancontratacion2019[[#This Row],[FECHA PRORROGA EJECUCIÓN
  (AAAA-MM-DD)]]-Plancontratacion2019[[#This Row],[FECHA ACTA DE INICIO]]</f>
        <v>0</v>
      </c>
      <c r="BU148" s="211"/>
      <c r="BV148" s="208"/>
      <c r="BW148" s="211"/>
      <c r="BX148" s="208"/>
      <c r="BY148" s="212"/>
      <c r="BZ148" s="211"/>
      <c r="CA148" s="212"/>
      <c r="CB148" s="211"/>
      <c r="CC148" s="212"/>
      <c r="CD148" s="211"/>
      <c r="CE148" s="212"/>
      <c r="CF148" s="211"/>
      <c r="CG148" s="212"/>
      <c r="CH148" s="211"/>
      <c r="CI148" s="212"/>
      <c r="CJ148" s="211"/>
      <c r="CK148" s="212"/>
      <c r="CL148" s="211"/>
      <c r="CM148" s="222"/>
      <c r="CN148" s="218"/>
      <c r="CO148" s="211"/>
      <c r="CP148" s="220">
        <f t="shared" si="11"/>
        <v>0</v>
      </c>
      <c r="CQ148" s="223"/>
      <c r="CR148" s="212"/>
      <c r="CS148" s="212"/>
      <c r="CT148" s="212"/>
      <c r="CU148" s="212"/>
      <c r="CV148" s="212"/>
      <c r="CW148" s="212"/>
      <c r="CX148" s="212"/>
      <c r="CY148" s="212"/>
      <c r="CZ148" s="212"/>
      <c r="DA148" s="212"/>
      <c r="DB148" s="212"/>
      <c r="DC148" s="212"/>
      <c r="DD148" s="212"/>
      <c r="DE148" s="212"/>
      <c r="DF148" s="212"/>
      <c r="DG148" s="212"/>
      <c r="DH148" s="216">
        <f t="shared" si="17"/>
        <v>0</v>
      </c>
      <c r="DI148" s="216">
        <f t="shared" si="16"/>
        <v>0</v>
      </c>
      <c r="DJ148" s="224">
        <f t="shared" si="14"/>
        <v>0</v>
      </c>
      <c r="DK148" s="204"/>
      <c r="DL148" s="218"/>
      <c r="DM148" s="208"/>
      <c r="DN148" s="225"/>
      <c r="DO148" s="225"/>
      <c r="DP148" s="225"/>
      <c r="DQ148" s="225"/>
      <c r="DR148" s="225"/>
      <c r="DS148" s="225"/>
      <c r="DT148" s="225"/>
      <c r="DU148" s="225"/>
      <c r="DV148" s="225"/>
      <c r="DW148" s="225"/>
      <c r="DX148" s="225"/>
      <c r="DY148" s="225"/>
      <c r="DZ148" s="226"/>
      <c r="EA148" s="226"/>
      <c r="EB148" s="226"/>
      <c r="EC148" s="214"/>
      <c r="ED148" s="214"/>
      <c r="EE148" s="211"/>
      <c r="EF14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8" s="215" t="str">
        <f t="shared" si="13"/>
        <v>-</v>
      </c>
    </row>
    <row r="149" spans="1:137" s="150" customFormat="1" ht="22.5" x14ac:dyDescent="0.25">
      <c r="A149" s="149"/>
      <c r="B149" s="204"/>
      <c r="C149" s="205"/>
      <c r="D149" s="206"/>
      <c r="E149" s="207"/>
      <c r="F149" s="208"/>
      <c r="G149" s="209"/>
      <c r="H149" s="210"/>
      <c r="I149" s="211"/>
      <c r="J149" s="212"/>
      <c r="K149" s="209"/>
      <c r="L149" s="210"/>
      <c r="M149" s="211"/>
      <c r="N149" s="212"/>
      <c r="O149" s="213"/>
      <c r="P149" s="210"/>
      <c r="Q149" s="214"/>
      <c r="R149" s="215">
        <f>Plancontratacion2019[[#This Row],[RUBRO
(SE DEBE REPORTARTAR EN SIGEP SERVICIOS PERSONAS NATURALES)]]</f>
        <v>0</v>
      </c>
      <c r="S149" s="216">
        <f>Plancontratacion2019[[#This Row],[VALOR]]</f>
        <v>0</v>
      </c>
      <c r="T149" s="208"/>
      <c r="U149" s="211"/>
      <c r="V149" s="215">
        <f>Plancontratacion2019[[#This Row],[RUBRO ]]</f>
        <v>0</v>
      </c>
      <c r="W149" s="216">
        <f>Plancontratacion2019[[#This Row],[VALOR ]]</f>
        <v>0</v>
      </c>
      <c r="X149" s="216">
        <f>SUM($S149+$W149+Plancontratacion2019[[#This Row],[VALOR TOTAL DEL APOYO]])</f>
        <v>0</v>
      </c>
      <c r="Y149" s="210"/>
      <c r="Z149" s="204"/>
      <c r="AA149" s="204"/>
      <c r="AB149" s="205"/>
      <c r="AC149" s="204"/>
      <c r="AD149" s="204"/>
      <c r="AE149" s="214"/>
      <c r="AF149" s="214"/>
      <c r="AG149" s="214"/>
      <c r="AH149" s="211"/>
      <c r="AI149" s="211"/>
      <c r="AJ149" s="211"/>
      <c r="AK149" s="214"/>
      <c r="AL149" s="208"/>
      <c r="AM149" s="208"/>
      <c r="AN149" s="208"/>
      <c r="AO149" s="211"/>
      <c r="AP149" s="204"/>
      <c r="AQ149" s="204"/>
      <c r="AR149" s="218"/>
      <c r="AS149" s="204"/>
      <c r="AT149" s="218"/>
      <c r="AU149" s="204"/>
      <c r="AV149" s="208"/>
      <c r="AW149" s="208"/>
      <c r="AX149" s="219"/>
      <c r="AY149" s="212"/>
      <c r="AZ149" s="212"/>
      <c r="BA149" s="212"/>
      <c r="BB149" s="220">
        <f>Plancontratacion2019[[#This Row],[VALOR
INICIAL DEL CONTRATO]]+Plancontratacion2019[[#This Row],[VALOR ADICION AL CONTRATO]]-Plancontratacion2019[[#This Row],[VALOR REDUCCIÓN DEL CONTRATO]]</f>
        <v>0</v>
      </c>
      <c r="BC149" s="211"/>
      <c r="BD149" s="211"/>
      <c r="BE149" s="215">
        <f t="shared" si="18"/>
        <v>0</v>
      </c>
      <c r="BF149" s="211"/>
      <c r="BG149" s="208"/>
      <c r="BH149" s="206" t="str">
        <f>IFERROR(VLOOKUP('Formato Único de Contratación'!$BG149,TABLADEPARTAMENTOS,2,0),"DIGITE DEPARTAMENTO")</f>
        <v>DIGITE DEPARTAMENTO</v>
      </c>
      <c r="BI149" s="210"/>
      <c r="BJ149" s="211"/>
      <c r="BK149" s="212"/>
      <c r="BL149" s="210"/>
      <c r="BM149" s="211"/>
      <c r="BN149" s="212"/>
      <c r="BO149" s="208"/>
      <c r="BP149" s="221"/>
      <c r="BQ149" s="208"/>
      <c r="BR149" s="211"/>
      <c r="BS149" s="211"/>
      <c r="BT149" s="247">
        <f>Plancontratacion2019[[#This Row],[FECHA PRORROGA EJECUCIÓN
  (AAAA-MM-DD)]]-Plancontratacion2019[[#This Row],[FECHA ACTA DE INICIO]]</f>
        <v>0</v>
      </c>
      <c r="BU149" s="211"/>
      <c r="BV149" s="208"/>
      <c r="BW149" s="211"/>
      <c r="BX149" s="208"/>
      <c r="BY149" s="212"/>
      <c r="BZ149" s="211"/>
      <c r="CA149" s="212"/>
      <c r="CB149" s="211"/>
      <c r="CC149" s="212"/>
      <c r="CD149" s="211"/>
      <c r="CE149" s="212"/>
      <c r="CF149" s="211"/>
      <c r="CG149" s="212"/>
      <c r="CH149" s="211"/>
      <c r="CI149" s="212"/>
      <c r="CJ149" s="211"/>
      <c r="CK149" s="212"/>
      <c r="CL149" s="211"/>
      <c r="CM149" s="222"/>
      <c r="CN149" s="218"/>
      <c r="CO149" s="211"/>
      <c r="CP149" s="220">
        <f t="shared" si="11"/>
        <v>0</v>
      </c>
      <c r="CQ149" s="223"/>
      <c r="CR149" s="212"/>
      <c r="CS149" s="212"/>
      <c r="CT149" s="212"/>
      <c r="CU149" s="212"/>
      <c r="CV149" s="212"/>
      <c r="CW149" s="212"/>
      <c r="CX149" s="212"/>
      <c r="CY149" s="212"/>
      <c r="CZ149" s="212"/>
      <c r="DA149" s="212"/>
      <c r="DB149" s="212"/>
      <c r="DC149" s="212"/>
      <c r="DD149" s="212"/>
      <c r="DE149" s="212"/>
      <c r="DF149" s="212"/>
      <c r="DG149" s="212"/>
      <c r="DH149" s="216">
        <f t="shared" si="17"/>
        <v>0</v>
      </c>
      <c r="DI149" s="216">
        <f t="shared" si="16"/>
        <v>0</v>
      </c>
      <c r="DJ149" s="224">
        <f t="shared" si="14"/>
        <v>0</v>
      </c>
      <c r="DK149" s="204"/>
      <c r="DL149" s="218"/>
      <c r="DM149" s="208"/>
      <c r="DN149" s="225"/>
      <c r="DO149" s="225"/>
      <c r="DP149" s="225"/>
      <c r="DQ149" s="225"/>
      <c r="DR149" s="225"/>
      <c r="DS149" s="225"/>
      <c r="DT149" s="225"/>
      <c r="DU149" s="225"/>
      <c r="DV149" s="225"/>
      <c r="DW149" s="225"/>
      <c r="DX149" s="225"/>
      <c r="DY149" s="225"/>
      <c r="DZ149" s="226"/>
      <c r="EA149" s="226"/>
      <c r="EB149" s="226"/>
      <c r="EC149" s="214"/>
      <c r="ED149" s="214"/>
      <c r="EE149" s="211"/>
      <c r="EF14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49" s="215" t="str">
        <f t="shared" si="13"/>
        <v>-</v>
      </c>
    </row>
    <row r="150" spans="1:137" s="150" customFormat="1" ht="22.5" x14ac:dyDescent="0.25">
      <c r="A150" s="149"/>
      <c r="B150" s="204"/>
      <c r="C150" s="205"/>
      <c r="D150" s="206"/>
      <c r="E150" s="207"/>
      <c r="F150" s="208"/>
      <c r="G150" s="209"/>
      <c r="H150" s="210"/>
      <c r="I150" s="211"/>
      <c r="J150" s="212"/>
      <c r="K150" s="209"/>
      <c r="L150" s="210"/>
      <c r="M150" s="211"/>
      <c r="N150" s="212"/>
      <c r="O150" s="213"/>
      <c r="P150" s="210"/>
      <c r="Q150" s="214"/>
      <c r="R150" s="215">
        <f>Plancontratacion2019[[#This Row],[RUBRO
(SE DEBE REPORTARTAR EN SIGEP SERVICIOS PERSONAS NATURALES)]]</f>
        <v>0</v>
      </c>
      <c r="S150" s="216">
        <f>Plancontratacion2019[[#This Row],[VALOR]]</f>
        <v>0</v>
      </c>
      <c r="T150" s="208"/>
      <c r="U150" s="211"/>
      <c r="V150" s="215">
        <f>Plancontratacion2019[[#This Row],[RUBRO ]]</f>
        <v>0</v>
      </c>
      <c r="W150" s="216">
        <f>Plancontratacion2019[[#This Row],[VALOR ]]</f>
        <v>0</v>
      </c>
      <c r="X150" s="216">
        <f>SUM($S150+$W150+Plancontratacion2019[[#This Row],[VALOR TOTAL DEL APOYO]])</f>
        <v>0</v>
      </c>
      <c r="Y150" s="210"/>
      <c r="Z150" s="204"/>
      <c r="AA150" s="204"/>
      <c r="AB150" s="205"/>
      <c r="AC150" s="204"/>
      <c r="AD150" s="204"/>
      <c r="AE150" s="214"/>
      <c r="AF150" s="214"/>
      <c r="AG150" s="214"/>
      <c r="AH150" s="211"/>
      <c r="AI150" s="211"/>
      <c r="AJ150" s="211"/>
      <c r="AK150" s="214"/>
      <c r="AL150" s="208"/>
      <c r="AM150" s="208"/>
      <c r="AN150" s="208"/>
      <c r="AO150" s="211"/>
      <c r="AP150" s="204"/>
      <c r="AQ150" s="204"/>
      <c r="AR150" s="218"/>
      <c r="AS150" s="204"/>
      <c r="AT150" s="218"/>
      <c r="AU150" s="204"/>
      <c r="AV150" s="208"/>
      <c r="AW150" s="208"/>
      <c r="AX150" s="219"/>
      <c r="AY150" s="212"/>
      <c r="AZ150" s="212"/>
      <c r="BA150" s="212"/>
      <c r="BB150" s="220">
        <f>Plancontratacion2019[[#This Row],[VALOR
INICIAL DEL CONTRATO]]+Plancontratacion2019[[#This Row],[VALOR ADICION AL CONTRATO]]-Plancontratacion2019[[#This Row],[VALOR REDUCCIÓN DEL CONTRATO]]</f>
        <v>0</v>
      </c>
      <c r="BC150" s="211"/>
      <c r="BD150" s="211"/>
      <c r="BE150" s="215">
        <f t="shared" si="18"/>
        <v>0</v>
      </c>
      <c r="BF150" s="211"/>
      <c r="BG150" s="208"/>
      <c r="BH150" s="206" t="str">
        <f>IFERROR(VLOOKUP('Formato Único de Contratación'!$BG150,TABLADEPARTAMENTOS,2,0),"DIGITE DEPARTAMENTO")</f>
        <v>DIGITE DEPARTAMENTO</v>
      </c>
      <c r="BI150" s="210"/>
      <c r="BJ150" s="211"/>
      <c r="BK150" s="212"/>
      <c r="BL150" s="210"/>
      <c r="BM150" s="211"/>
      <c r="BN150" s="212"/>
      <c r="BO150" s="208"/>
      <c r="BP150" s="221"/>
      <c r="BQ150" s="208"/>
      <c r="BR150" s="211"/>
      <c r="BS150" s="211"/>
      <c r="BT150" s="247">
        <f>Plancontratacion2019[[#This Row],[FECHA PRORROGA EJECUCIÓN
  (AAAA-MM-DD)]]-Plancontratacion2019[[#This Row],[FECHA ACTA DE INICIO]]</f>
        <v>0</v>
      </c>
      <c r="BU150" s="211"/>
      <c r="BV150" s="208"/>
      <c r="BW150" s="211"/>
      <c r="BX150" s="208"/>
      <c r="BY150" s="212"/>
      <c r="BZ150" s="211"/>
      <c r="CA150" s="212"/>
      <c r="CB150" s="211"/>
      <c r="CC150" s="212"/>
      <c r="CD150" s="211"/>
      <c r="CE150" s="212"/>
      <c r="CF150" s="211"/>
      <c r="CG150" s="212"/>
      <c r="CH150" s="211"/>
      <c r="CI150" s="212"/>
      <c r="CJ150" s="211"/>
      <c r="CK150" s="212"/>
      <c r="CL150" s="211"/>
      <c r="CM150" s="222"/>
      <c r="CN150" s="218"/>
      <c r="CO150" s="211"/>
      <c r="CP150" s="220">
        <f t="shared" ref="CP150:CP173" si="19">COUNT(BY150,CA150,CE150,CG150,CI150,CK150,CC150,CN150)</f>
        <v>0</v>
      </c>
      <c r="CQ150" s="223"/>
      <c r="CR150" s="212"/>
      <c r="CS150" s="212"/>
      <c r="CT150" s="212"/>
      <c r="CU150" s="212"/>
      <c r="CV150" s="212"/>
      <c r="CW150" s="212"/>
      <c r="CX150" s="212"/>
      <c r="CY150" s="212"/>
      <c r="CZ150" s="212"/>
      <c r="DA150" s="212"/>
      <c r="DB150" s="212"/>
      <c r="DC150" s="212"/>
      <c r="DD150" s="212"/>
      <c r="DE150" s="212"/>
      <c r="DF150" s="212"/>
      <c r="DG150" s="212"/>
      <c r="DH150" s="216">
        <f t="shared" si="17"/>
        <v>0</v>
      </c>
      <c r="DI150" s="216">
        <f t="shared" ref="DI150:DI173" si="20">BB150-DH150</f>
        <v>0</v>
      </c>
      <c r="DJ150" s="224">
        <f t="shared" si="14"/>
        <v>0</v>
      </c>
      <c r="DK150" s="204"/>
      <c r="DL150" s="218"/>
      <c r="DM150" s="208"/>
      <c r="DN150" s="225"/>
      <c r="DO150" s="225"/>
      <c r="DP150" s="225"/>
      <c r="DQ150" s="225"/>
      <c r="DR150" s="225"/>
      <c r="DS150" s="225"/>
      <c r="DT150" s="225"/>
      <c r="DU150" s="225"/>
      <c r="DV150" s="225"/>
      <c r="DW150" s="225"/>
      <c r="DX150" s="225"/>
      <c r="DY150" s="225"/>
      <c r="DZ150" s="226"/>
      <c r="EA150" s="226"/>
      <c r="EB150" s="226"/>
      <c r="EC150" s="214"/>
      <c r="ED150" s="214"/>
      <c r="EE150" s="211"/>
      <c r="EF15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0" s="215" t="str">
        <f t="shared" si="13"/>
        <v>-</v>
      </c>
    </row>
    <row r="151" spans="1:137" s="150" customFormat="1" ht="22.5" x14ac:dyDescent="0.25">
      <c r="A151" s="149"/>
      <c r="B151" s="204"/>
      <c r="C151" s="205"/>
      <c r="D151" s="206"/>
      <c r="E151" s="207"/>
      <c r="F151" s="208"/>
      <c r="G151" s="209"/>
      <c r="H151" s="210"/>
      <c r="I151" s="211"/>
      <c r="J151" s="212"/>
      <c r="K151" s="209"/>
      <c r="L151" s="210"/>
      <c r="M151" s="211"/>
      <c r="N151" s="212"/>
      <c r="O151" s="213"/>
      <c r="P151" s="210"/>
      <c r="Q151" s="214"/>
      <c r="R151" s="215">
        <f>Plancontratacion2019[[#This Row],[RUBRO
(SE DEBE REPORTARTAR EN SIGEP SERVICIOS PERSONAS NATURALES)]]</f>
        <v>0</v>
      </c>
      <c r="S151" s="216">
        <f>Plancontratacion2019[[#This Row],[VALOR]]</f>
        <v>0</v>
      </c>
      <c r="T151" s="208"/>
      <c r="U151" s="211"/>
      <c r="V151" s="215">
        <f>Plancontratacion2019[[#This Row],[RUBRO ]]</f>
        <v>0</v>
      </c>
      <c r="W151" s="216">
        <f>Plancontratacion2019[[#This Row],[VALOR ]]</f>
        <v>0</v>
      </c>
      <c r="X151" s="216">
        <f>SUM($S151+$W151+Plancontratacion2019[[#This Row],[VALOR TOTAL DEL APOYO]])</f>
        <v>0</v>
      </c>
      <c r="Y151" s="210"/>
      <c r="Z151" s="204"/>
      <c r="AA151" s="204"/>
      <c r="AB151" s="205"/>
      <c r="AC151" s="204"/>
      <c r="AD151" s="204"/>
      <c r="AE151" s="214"/>
      <c r="AF151" s="214"/>
      <c r="AG151" s="214"/>
      <c r="AH151" s="211"/>
      <c r="AI151" s="211"/>
      <c r="AJ151" s="211"/>
      <c r="AK151" s="214"/>
      <c r="AL151" s="208"/>
      <c r="AM151" s="208"/>
      <c r="AN151" s="208"/>
      <c r="AO151" s="211"/>
      <c r="AP151" s="204"/>
      <c r="AQ151" s="204"/>
      <c r="AR151" s="218"/>
      <c r="AS151" s="204"/>
      <c r="AT151" s="218"/>
      <c r="AU151" s="204"/>
      <c r="AV151" s="208"/>
      <c r="AW151" s="208"/>
      <c r="AX151" s="219"/>
      <c r="AY151" s="212"/>
      <c r="AZ151" s="212"/>
      <c r="BA151" s="212"/>
      <c r="BB151" s="220">
        <f>Plancontratacion2019[[#This Row],[VALOR
INICIAL DEL CONTRATO]]+Plancontratacion2019[[#This Row],[VALOR ADICION AL CONTRATO]]-Plancontratacion2019[[#This Row],[VALOR REDUCCIÓN DEL CONTRATO]]</f>
        <v>0</v>
      </c>
      <c r="BC151" s="211"/>
      <c r="BD151" s="211"/>
      <c r="BE151" s="215">
        <f t="shared" si="18"/>
        <v>0</v>
      </c>
      <c r="BF151" s="211"/>
      <c r="BG151" s="208"/>
      <c r="BH151" s="206" t="str">
        <f>IFERROR(VLOOKUP('Formato Único de Contratación'!$BG151,TABLADEPARTAMENTOS,2,0),"DIGITE DEPARTAMENTO")</f>
        <v>DIGITE DEPARTAMENTO</v>
      </c>
      <c r="BI151" s="210"/>
      <c r="BJ151" s="211"/>
      <c r="BK151" s="212"/>
      <c r="BL151" s="210"/>
      <c r="BM151" s="211"/>
      <c r="BN151" s="212"/>
      <c r="BO151" s="208"/>
      <c r="BP151" s="221"/>
      <c r="BQ151" s="208"/>
      <c r="BR151" s="211"/>
      <c r="BS151" s="211"/>
      <c r="BT151" s="247">
        <f>Plancontratacion2019[[#This Row],[FECHA PRORROGA EJECUCIÓN
  (AAAA-MM-DD)]]-Plancontratacion2019[[#This Row],[FECHA ACTA DE INICIO]]</f>
        <v>0</v>
      </c>
      <c r="BU151" s="211"/>
      <c r="BV151" s="208"/>
      <c r="BW151" s="211"/>
      <c r="BX151" s="208"/>
      <c r="BY151" s="212"/>
      <c r="BZ151" s="211"/>
      <c r="CA151" s="212"/>
      <c r="CB151" s="211"/>
      <c r="CC151" s="212"/>
      <c r="CD151" s="211"/>
      <c r="CE151" s="212"/>
      <c r="CF151" s="211"/>
      <c r="CG151" s="212"/>
      <c r="CH151" s="211"/>
      <c r="CI151" s="212"/>
      <c r="CJ151" s="211"/>
      <c r="CK151" s="212"/>
      <c r="CL151" s="211"/>
      <c r="CM151" s="222"/>
      <c r="CN151" s="218"/>
      <c r="CO151" s="211"/>
      <c r="CP151" s="220">
        <f t="shared" si="19"/>
        <v>0</v>
      </c>
      <c r="CQ151" s="223"/>
      <c r="CR151" s="212"/>
      <c r="CS151" s="212"/>
      <c r="CT151" s="212"/>
      <c r="CU151" s="212"/>
      <c r="CV151" s="212"/>
      <c r="CW151" s="212"/>
      <c r="CX151" s="212"/>
      <c r="CY151" s="212"/>
      <c r="CZ151" s="212"/>
      <c r="DA151" s="212"/>
      <c r="DB151" s="212"/>
      <c r="DC151" s="212"/>
      <c r="DD151" s="212"/>
      <c r="DE151" s="212"/>
      <c r="DF151" s="212"/>
      <c r="DG151" s="212"/>
      <c r="DH151" s="216">
        <f t="shared" si="17"/>
        <v>0</v>
      </c>
      <c r="DI151" s="216">
        <f t="shared" si="20"/>
        <v>0</v>
      </c>
      <c r="DJ151" s="224">
        <f t="shared" ref="DJ151:DJ173" si="21">IFERROR(DH151/BB151,0)</f>
        <v>0</v>
      </c>
      <c r="DK151" s="204"/>
      <c r="DL151" s="218"/>
      <c r="DM151" s="208"/>
      <c r="DN151" s="225"/>
      <c r="DO151" s="225"/>
      <c r="DP151" s="225"/>
      <c r="DQ151" s="225"/>
      <c r="DR151" s="225"/>
      <c r="DS151" s="225"/>
      <c r="DT151" s="225"/>
      <c r="DU151" s="225"/>
      <c r="DV151" s="225"/>
      <c r="DW151" s="225"/>
      <c r="DX151" s="225"/>
      <c r="DY151" s="225"/>
      <c r="DZ151" s="226"/>
      <c r="EA151" s="226"/>
      <c r="EB151" s="226"/>
      <c r="EC151" s="214"/>
      <c r="ED151" s="214"/>
      <c r="EE151" s="211"/>
      <c r="EF15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1" s="215" t="str">
        <f t="shared" si="13"/>
        <v>-</v>
      </c>
    </row>
    <row r="152" spans="1:137" s="150" customFormat="1" ht="22.5" x14ac:dyDescent="0.25">
      <c r="A152" s="149"/>
      <c r="B152" s="204"/>
      <c r="C152" s="205"/>
      <c r="D152" s="206"/>
      <c r="E152" s="207"/>
      <c r="F152" s="208"/>
      <c r="G152" s="209"/>
      <c r="H152" s="210"/>
      <c r="I152" s="211"/>
      <c r="J152" s="212"/>
      <c r="K152" s="209"/>
      <c r="L152" s="210"/>
      <c r="M152" s="211"/>
      <c r="N152" s="212"/>
      <c r="O152" s="213"/>
      <c r="P152" s="210"/>
      <c r="Q152" s="214"/>
      <c r="R152" s="215">
        <f>Plancontratacion2019[[#This Row],[RUBRO
(SE DEBE REPORTARTAR EN SIGEP SERVICIOS PERSONAS NATURALES)]]</f>
        <v>0</v>
      </c>
      <c r="S152" s="216">
        <f>Plancontratacion2019[[#This Row],[VALOR]]</f>
        <v>0</v>
      </c>
      <c r="T152" s="208"/>
      <c r="U152" s="211"/>
      <c r="V152" s="215">
        <f>Plancontratacion2019[[#This Row],[RUBRO ]]</f>
        <v>0</v>
      </c>
      <c r="W152" s="216">
        <f>Plancontratacion2019[[#This Row],[VALOR ]]</f>
        <v>0</v>
      </c>
      <c r="X152" s="216">
        <f>SUM($S152+$W152+Plancontratacion2019[[#This Row],[VALOR TOTAL DEL APOYO]])</f>
        <v>0</v>
      </c>
      <c r="Y152" s="210"/>
      <c r="Z152" s="204"/>
      <c r="AA152" s="204"/>
      <c r="AB152" s="205"/>
      <c r="AC152" s="204"/>
      <c r="AD152" s="204"/>
      <c r="AE152" s="214"/>
      <c r="AF152" s="214"/>
      <c r="AG152" s="214"/>
      <c r="AH152" s="211"/>
      <c r="AI152" s="211"/>
      <c r="AJ152" s="211"/>
      <c r="AK152" s="214"/>
      <c r="AL152" s="208"/>
      <c r="AM152" s="208"/>
      <c r="AN152" s="208"/>
      <c r="AO152" s="211"/>
      <c r="AP152" s="204"/>
      <c r="AQ152" s="204"/>
      <c r="AR152" s="218"/>
      <c r="AS152" s="204"/>
      <c r="AT152" s="218"/>
      <c r="AU152" s="204"/>
      <c r="AV152" s="208"/>
      <c r="AW152" s="208"/>
      <c r="AX152" s="219"/>
      <c r="AY152" s="212"/>
      <c r="AZ152" s="212"/>
      <c r="BA152" s="212"/>
      <c r="BB152" s="220">
        <f>Plancontratacion2019[[#This Row],[VALOR
INICIAL DEL CONTRATO]]+Plancontratacion2019[[#This Row],[VALOR ADICION AL CONTRATO]]-Plancontratacion2019[[#This Row],[VALOR REDUCCIÓN DEL CONTRATO]]</f>
        <v>0</v>
      </c>
      <c r="BC152" s="211"/>
      <c r="BD152" s="211"/>
      <c r="BE152" s="215">
        <f t="shared" si="18"/>
        <v>0</v>
      </c>
      <c r="BF152" s="211"/>
      <c r="BG152" s="208"/>
      <c r="BH152" s="206" t="str">
        <f>IFERROR(VLOOKUP('Formato Único de Contratación'!$BG152,TABLADEPARTAMENTOS,2,0),"DIGITE DEPARTAMENTO")</f>
        <v>DIGITE DEPARTAMENTO</v>
      </c>
      <c r="BI152" s="210"/>
      <c r="BJ152" s="211"/>
      <c r="BK152" s="212"/>
      <c r="BL152" s="210"/>
      <c r="BM152" s="211"/>
      <c r="BN152" s="212"/>
      <c r="BO152" s="208"/>
      <c r="BP152" s="221"/>
      <c r="BQ152" s="208"/>
      <c r="BR152" s="211"/>
      <c r="BS152" s="211"/>
      <c r="BT152" s="247">
        <f>Plancontratacion2019[[#This Row],[FECHA PRORROGA EJECUCIÓN
  (AAAA-MM-DD)]]-Plancontratacion2019[[#This Row],[FECHA ACTA DE INICIO]]</f>
        <v>0</v>
      </c>
      <c r="BU152" s="211"/>
      <c r="BV152" s="208"/>
      <c r="BW152" s="211"/>
      <c r="BX152" s="208"/>
      <c r="BY152" s="212"/>
      <c r="BZ152" s="211"/>
      <c r="CA152" s="212"/>
      <c r="CB152" s="211"/>
      <c r="CC152" s="212"/>
      <c r="CD152" s="211"/>
      <c r="CE152" s="212"/>
      <c r="CF152" s="211"/>
      <c r="CG152" s="212"/>
      <c r="CH152" s="211"/>
      <c r="CI152" s="212"/>
      <c r="CJ152" s="211"/>
      <c r="CK152" s="212"/>
      <c r="CL152" s="211"/>
      <c r="CM152" s="222"/>
      <c r="CN152" s="218"/>
      <c r="CO152" s="211"/>
      <c r="CP152" s="220">
        <f t="shared" si="19"/>
        <v>0</v>
      </c>
      <c r="CQ152" s="223"/>
      <c r="CR152" s="212"/>
      <c r="CS152" s="212"/>
      <c r="CT152" s="212"/>
      <c r="CU152" s="212"/>
      <c r="CV152" s="212"/>
      <c r="CW152" s="212"/>
      <c r="CX152" s="212"/>
      <c r="CY152" s="212"/>
      <c r="CZ152" s="212"/>
      <c r="DA152" s="212"/>
      <c r="DB152" s="212"/>
      <c r="DC152" s="212"/>
      <c r="DD152" s="212"/>
      <c r="DE152" s="212"/>
      <c r="DF152" s="212"/>
      <c r="DG152" s="212"/>
      <c r="DH152" s="216">
        <f t="shared" si="17"/>
        <v>0</v>
      </c>
      <c r="DI152" s="216">
        <f t="shared" si="20"/>
        <v>0</v>
      </c>
      <c r="DJ152" s="224">
        <f t="shared" si="21"/>
        <v>0</v>
      </c>
      <c r="DK152" s="204"/>
      <c r="DL152" s="218"/>
      <c r="DM152" s="208"/>
      <c r="DN152" s="225"/>
      <c r="DO152" s="225"/>
      <c r="DP152" s="225"/>
      <c r="DQ152" s="225"/>
      <c r="DR152" s="225"/>
      <c r="DS152" s="225"/>
      <c r="DT152" s="225"/>
      <c r="DU152" s="225"/>
      <c r="DV152" s="225"/>
      <c r="DW152" s="225"/>
      <c r="DX152" s="225"/>
      <c r="DY152" s="225"/>
      <c r="DZ152" s="226"/>
      <c r="EA152" s="226"/>
      <c r="EB152" s="226"/>
      <c r="EC152" s="214"/>
      <c r="ED152" s="214"/>
      <c r="EE152" s="211"/>
      <c r="EF15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2" s="215" t="str">
        <f t="shared" si="13"/>
        <v>-</v>
      </c>
    </row>
    <row r="153" spans="1:137" s="150" customFormat="1" ht="22.5" x14ac:dyDescent="0.25">
      <c r="A153" s="149"/>
      <c r="B153" s="204"/>
      <c r="C153" s="205"/>
      <c r="D153" s="206"/>
      <c r="E153" s="207"/>
      <c r="F153" s="208"/>
      <c r="G153" s="209"/>
      <c r="H153" s="210"/>
      <c r="I153" s="211"/>
      <c r="J153" s="212"/>
      <c r="K153" s="209"/>
      <c r="L153" s="210"/>
      <c r="M153" s="211"/>
      <c r="N153" s="212"/>
      <c r="O153" s="213"/>
      <c r="P153" s="210"/>
      <c r="Q153" s="214"/>
      <c r="R153" s="215">
        <f>Plancontratacion2019[[#This Row],[RUBRO
(SE DEBE REPORTARTAR EN SIGEP SERVICIOS PERSONAS NATURALES)]]</f>
        <v>0</v>
      </c>
      <c r="S153" s="216">
        <f>Plancontratacion2019[[#This Row],[VALOR]]</f>
        <v>0</v>
      </c>
      <c r="T153" s="208"/>
      <c r="U153" s="211"/>
      <c r="V153" s="215">
        <f>Plancontratacion2019[[#This Row],[RUBRO ]]</f>
        <v>0</v>
      </c>
      <c r="W153" s="216">
        <f>Plancontratacion2019[[#This Row],[VALOR ]]</f>
        <v>0</v>
      </c>
      <c r="X153" s="216">
        <f>SUM($S153+$W153+Plancontratacion2019[[#This Row],[VALOR TOTAL DEL APOYO]])</f>
        <v>0</v>
      </c>
      <c r="Y153" s="210"/>
      <c r="Z153" s="204"/>
      <c r="AA153" s="204"/>
      <c r="AB153" s="205"/>
      <c r="AC153" s="204"/>
      <c r="AD153" s="204"/>
      <c r="AE153" s="214"/>
      <c r="AF153" s="214"/>
      <c r="AG153" s="214"/>
      <c r="AH153" s="211"/>
      <c r="AI153" s="211"/>
      <c r="AJ153" s="211"/>
      <c r="AK153" s="214"/>
      <c r="AL153" s="208"/>
      <c r="AM153" s="208"/>
      <c r="AN153" s="208"/>
      <c r="AO153" s="211"/>
      <c r="AP153" s="204"/>
      <c r="AQ153" s="204"/>
      <c r="AR153" s="218"/>
      <c r="AS153" s="204"/>
      <c r="AT153" s="218"/>
      <c r="AU153" s="204"/>
      <c r="AV153" s="208"/>
      <c r="AW153" s="208"/>
      <c r="AX153" s="219"/>
      <c r="AY153" s="212"/>
      <c r="AZ153" s="212"/>
      <c r="BA153" s="212"/>
      <c r="BB153" s="220">
        <f>Plancontratacion2019[[#This Row],[VALOR
INICIAL DEL CONTRATO]]+Plancontratacion2019[[#This Row],[VALOR ADICION AL CONTRATO]]-Plancontratacion2019[[#This Row],[VALOR REDUCCIÓN DEL CONTRATO]]</f>
        <v>0</v>
      </c>
      <c r="BC153" s="211"/>
      <c r="BD153" s="211"/>
      <c r="BE153" s="215">
        <f t="shared" si="18"/>
        <v>0</v>
      </c>
      <c r="BF153" s="211"/>
      <c r="BG153" s="208"/>
      <c r="BH153" s="206" t="str">
        <f>IFERROR(VLOOKUP('Formato Único de Contratación'!$BG153,TABLADEPARTAMENTOS,2,0),"DIGITE DEPARTAMENTO")</f>
        <v>DIGITE DEPARTAMENTO</v>
      </c>
      <c r="BI153" s="210"/>
      <c r="BJ153" s="211"/>
      <c r="BK153" s="212"/>
      <c r="BL153" s="210"/>
      <c r="BM153" s="211"/>
      <c r="BN153" s="212"/>
      <c r="BO153" s="208"/>
      <c r="BP153" s="221"/>
      <c r="BQ153" s="208"/>
      <c r="BR153" s="211"/>
      <c r="BS153" s="211"/>
      <c r="BT153" s="247">
        <f>Plancontratacion2019[[#This Row],[FECHA PRORROGA EJECUCIÓN
  (AAAA-MM-DD)]]-Plancontratacion2019[[#This Row],[FECHA ACTA DE INICIO]]</f>
        <v>0</v>
      </c>
      <c r="BU153" s="211"/>
      <c r="BV153" s="208"/>
      <c r="BW153" s="211"/>
      <c r="BX153" s="208"/>
      <c r="BY153" s="212"/>
      <c r="BZ153" s="211"/>
      <c r="CA153" s="212"/>
      <c r="CB153" s="211"/>
      <c r="CC153" s="212"/>
      <c r="CD153" s="211"/>
      <c r="CE153" s="212"/>
      <c r="CF153" s="211"/>
      <c r="CG153" s="212"/>
      <c r="CH153" s="211"/>
      <c r="CI153" s="212"/>
      <c r="CJ153" s="211"/>
      <c r="CK153" s="212"/>
      <c r="CL153" s="211"/>
      <c r="CM153" s="222"/>
      <c r="CN153" s="218"/>
      <c r="CO153" s="211"/>
      <c r="CP153" s="220">
        <f t="shared" si="19"/>
        <v>0</v>
      </c>
      <c r="CQ153" s="223"/>
      <c r="CR153" s="212"/>
      <c r="CS153" s="212"/>
      <c r="CT153" s="212"/>
      <c r="CU153" s="212"/>
      <c r="CV153" s="212"/>
      <c r="CW153" s="212"/>
      <c r="CX153" s="212"/>
      <c r="CY153" s="212"/>
      <c r="CZ153" s="212"/>
      <c r="DA153" s="212"/>
      <c r="DB153" s="212"/>
      <c r="DC153" s="212"/>
      <c r="DD153" s="212"/>
      <c r="DE153" s="212"/>
      <c r="DF153" s="212"/>
      <c r="DG153" s="212"/>
      <c r="DH153" s="216">
        <f t="shared" si="17"/>
        <v>0</v>
      </c>
      <c r="DI153" s="216">
        <f t="shared" si="20"/>
        <v>0</v>
      </c>
      <c r="DJ153" s="224">
        <f t="shared" si="21"/>
        <v>0</v>
      </c>
      <c r="DK153" s="204"/>
      <c r="DL153" s="218"/>
      <c r="DM153" s="208"/>
      <c r="DN153" s="225"/>
      <c r="DO153" s="225"/>
      <c r="DP153" s="225"/>
      <c r="DQ153" s="225"/>
      <c r="DR153" s="225"/>
      <c r="DS153" s="225"/>
      <c r="DT153" s="225"/>
      <c r="DU153" s="225"/>
      <c r="DV153" s="225"/>
      <c r="DW153" s="225"/>
      <c r="DX153" s="225"/>
      <c r="DY153" s="225"/>
      <c r="DZ153" s="226"/>
      <c r="EA153" s="226"/>
      <c r="EB153" s="226"/>
      <c r="EC153" s="214"/>
      <c r="ED153" s="214"/>
      <c r="EE153" s="211"/>
      <c r="EF15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3" s="215" t="s">
        <v>210</v>
      </c>
    </row>
    <row r="154" spans="1:137" s="150" customFormat="1" ht="22.5" x14ac:dyDescent="0.25">
      <c r="A154" s="149"/>
      <c r="B154" s="204"/>
      <c r="C154" s="205"/>
      <c r="D154" s="206"/>
      <c r="E154" s="207"/>
      <c r="F154" s="208"/>
      <c r="G154" s="209"/>
      <c r="H154" s="210"/>
      <c r="I154" s="211"/>
      <c r="J154" s="212"/>
      <c r="K154" s="209"/>
      <c r="L154" s="210"/>
      <c r="M154" s="211"/>
      <c r="N154" s="212"/>
      <c r="O154" s="213"/>
      <c r="P154" s="210"/>
      <c r="Q154" s="214"/>
      <c r="R154" s="215">
        <f>Plancontratacion2019[[#This Row],[RUBRO
(SE DEBE REPORTARTAR EN SIGEP SERVICIOS PERSONAS NATURALES)]]</f>
        <v>0</v>
      </c>
      <c r="S154" s="216">
        <f>Plancontratacion2019[[#This Row],[VALOR]]</f>
        <v>0</v>
      </c>
      <c r="T154" s="208"/>
      <c r="U154" s="211"/>
      <c r="V154" s="215">
        <f>Plancontratacion2019[[#This Row],[RUBRO ]]</f>
        <v>0</v>
      </c>
      <c r="W154" s="216">
        <f>Plancontratacion2019[[#This Row],[VALOR ]]</f>
        <v>0</v>
      </c>
      <c r="X154" s="216">
        <f>SUM($S154+$W154+Plancontratacion2019[[#This Row],[VALOR TOTAL DEL APOYO]])</f>
        <v>0</v>
      </c>
      <c r="Y154" s="210"/>
      <c r="Z154" s="204"/>
      <c r="AA154" s="204"/>
      <c r="AB154" s="205"/>
      <c r="AC154" s="204"/>
      <c r="AD154" s="204"/>
      <c r="AE154" s="214"/>
      <c r="AF154" s="214"/>
      <c r="AG154" s="214"/>
      <c r="AH154" s="211"/>
      <c r="AI154" s="211"/>
      <c r="AJ154" s="211"/>
      <c r="AK154" s="214"/>
      <c r="AL154" s="208"/>
      <c r="AM154" s="208"/>
      <c r="AN154" s="208"/>
      <c r="AO154" s="211"/>
      <c r="AP154" s="204"/>
      <c r="AQ154" s="204"/>
      <c r="AR154" s="218"/>
      <c r="AS154" s="204"/>
      <c r="AT154" s="218"/>
      <c r="AU154" s="204"/>
      <c r="AV154" s="208"/>
      <c r="AW154" s="208"/>
      <c r="AX154" s="219"/>
      <c r="AY154" s="212"/>
      <c r="AZ154" s="212"/>
      <c r="BA154" s="212"/>
      <c r="BB154" s="220">
        <f>Plancontratacion2019[[#This Row],[VALOR
INICIAL DEL CONTRATO]]+Plancontratacion2019[[#This Row],[VALOR ADICION AL CONTRATO]]-Plancontratacion2019[[#This Row],[VALOR REDUCCIÓN DEL CONTRATO]]</f>
        <v>0</v>
      </c>
      <c r="BC154" s="211"/>
      <c r="BD154" s="211"/>
      <c r="BE154" s="215">
        <f t="shared" si="18"/>
        <v>0</v>
      </c>
      <c r="BF154" s="211"/>
      <c r="BG154" s="208"/>
      <c r="BH154" s="206" t="str">
        <f>IFERROR(VLOOKUP('Formato Único de Contratación'!$BG154,TABLADEPARTAMENTOS,2,0),"DIGITE DEPARTAMENTO")</f>
        <v>DIGITE DEPARTAMENTO</v>
      </c>
      <c r="BI154" s="210"/>
      <c r="BJ154" s="211"/>
      <c r="BK154" s="212"/>
      <c r="BL154" s="210"/>
      <c r="BM154" s="211"/>
      <c r="BN154" s="212"/>
      <c r="BO154" s="208"/>
      <c r="BP154" s="221"/>
      <c r="BQ154" s="208"/>
      <c r="BR154" s="211"/>
      <c r="BS154" s="211"/>
      <c r="BT154" s="247">
        <f>Plancontratacion2019[[#This Row],[FECHA PRORROGA EJECUCIÓN
  (AAAA-MM-DD)]]-Plancontratacion2019[[#This Row],[FECHA ACTA DE INICIO]]</f>
        <v>0</v>
      </c>
      <c r="BU154" s="211"/>
      <c r="BV154" s="208"/>
      <c r="BW154" s="211"/>
      <c r="BX154" s="208"/>
      <c r="BY154" s="212"/>
      <c r="BZ154" s="211"/>
      <c r="CA154" s="212"/>
      <c r="CB154" s="211"/>
      <c r="CC154" s="212"/>
      <c r="CD154" s="211"/>
      <c r="CE154" s="212"/>
      <c r="CF154" s="211"/>
      <c r="CG154" s="212"/>
      <c r="CH154" s="211"/>
      <c r="CI154" s="212"/>
      <c r="CJ154" s="211"/>
      <c r="CK154" s="212"/>
      <c r="CL154" s="211"/>
      <c r="CM154" s="222"/>
      <c r="CN154" s="218"/>
      <c r="CO154" s="211"/>
      <c r="CP154" s="220">
        <f t="shared" si="19"/>
        <v>0</v>
      </c>
      <c r="CQ154" s="223"/>
      <c r="CR154" s="212"/>
      <c r="CS154" s="212"/>
      <c r="CT154" s="212"/>
      <c r="CU154" s="212"/>
      <c r="CV154" s="212"/>
      <c r="CW154" s="212"/>
      <c r="CX154" s="212"/>
      <c r="CY154" s="212"/>
      <c r="CZ154" s="212"/>
      <c r="DA154" s="212"/>
      <c r="DB154" s="212"/>
      <c r="DC154" s="212"/>
      <c r="DD154" s="212"/>
      <c r="DE154" s="212"/>
      <c r="DF154" s="212"/>
      <c r="DG154" s="212"/>
      <c r="DH154" s="216">
        <f t="shared" ref="DH154:DH172" si="22">SUM(CS154:DD154)</f>
        <v>0</v>
      </c>
      <c r="DI154" s="216">
        <f t="shared" si="20"/>
        <v>0</v>
      </c>
      <c r="DJ154" s="224">
        <f t="shared" si="21"/>
        <v>0</v>
      </c>
      <c r="DK154" s="204"/>
      <c r="DL154" s="218"/>
      <c r="DM154" s="208"/>
      <c r="DN154" s="225"/>
      <c r="DO154" s="225"/>
      <c r="DP154" s="225"/>
      <c r="DQ154" s="225"/>
      <c r="DR154" s="225"/>
      <c r="DS154" s="225"/>
      <c r="DT154" s="225"/>
      <c r="DU154" s="225"/>
      <c r="DV154" s="225"/>
      <c r="DW154" s="225"/>
      <c r="DX154" s="225"/>
      <c r="DY154" s="225"/>
      <c r="DZ154" s="226"/>
      <c r="EA154" s="226"/>
      <c r="EB154" s="226"/>
      <c r="EC154" s="214"/>
      <c r="ED154" s="214"/>
      <c r="EE154" s="211"/>
      <c r="EF15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4" s="215" t="s">
        <v>210</v>
      </c>
    </row>
    <row r="155" spans="1:137" s="150" customFormat="1" ht="22.5" x14ac:dyDescent="0.25">
      <c r="A155" s="149"/>
      <c r="B155" s="204"/>
      <c r="C155" s="205"/>
      <c r="D155" s="206"/>
      <c r="E155" s="207"/>
      <c r="F155" s="208"/>
      <c r="G155" s="209"/>
      <c r="H155" s="210"/>
      <c r="I155" s="211"/>
      <c r="J155" s="212"/>
      <c r="K155" s="209"/>
      <c r="L155" s="210"/>
      <c r="M155" s="211"/>
      <c r="N155" s="212"/>
      <c r="O155" s="213"/>
      <c r="P155" s="210"/>
      <c r="Q155" s="214"/>
      <c r="R155" s="215">
        <f>Plancontratacion2019[[#This Row],[RUBRO
(SE DEBE REPORTARTAR EN SIGEP SERVICIOS PERSONAS NATURALES)]]</f>
        <v>0</v>
      </c>
      <c r="S155" s="216">
        <f>Plancontratacion2019[[#This Row],[VALOR]]</f>
        <v>0</v>
      </c>
      <c r="T155" s="208"/>
      <c r="U155" s="211"/>
      <c r="V155" s="215">
        <f>Plancontratacion2019[[#This Row],[RUBRO ]]</f>
        <v>0</v>
      </c>
      <c r="W155" s="216">
        <f>Plancontratacion2019[[#This Row],[VALOR ]]</f>
        <v>0</v>
      </c>
      <c r="X155" s="216">
        <f>SUM($S155+$W155+Plancontratacion2019[[#This Row],[VALOR TOTAL DEL APOYO]])</f>
        <v>0</v>
      </c>
      <c r="Y155" s="210"/>
      <c r="Z155" s="204"/>
      <c r="AA155" s="204"/>
      <c r="AB155" s="205"/>
      <c r="AC155" s="204"/>
      <c r="AD155" s="204"/>
      <c r="AE155" s="214"/>
      <c r="AF155" s="214"/>
      <c r="AG155" s="214"/>
      <c r="AH155" s="211"/>
      <c r="AI155" s="211"/>
      <c r="AJ155" s="211"/>
      <c r="AK155" s="214"/>
      <c r="AL155" s="208"/>
      <c r="AM155" s="208"/>
      <c r="AN155" s="208"/>
      <c r="AO155" s="211"/>
      <c r="AP155" s="204"/>
      <c r="AQ155" s="204"/>
      <c r="AR155" s="218"/>
      <c r="AS155" s="204"/>
      <c r="AT155" s="218"/>
      <c r="AU155" s="204"/>
      <c r="AV155" s="208"/>
      <c r="AW155" s="208"/>
      <c r="AX155" s="219"/>
      <c r="AY155" s="212"/>
      <c r="AZ155" s="212"/>
      <c r="BA155" s="212"/>
      <c r="BB155" s="220">
        <f>Plancontratacion2019[[#This Row],[VALOR
INICIAL DEL CONTRATO]]+Plancontratacion2019[[#This Row],[VALOR ADICION AL CONTRATO]]-Plancontratacion2019[[#This Row],[VALOR REDUCCIÓN DEL CONTRATO]]</f>
        <v>0</v>
      </c>
      <c r="BC155" s="211"/>
      <c r="BD155" s="211"/>
      <c r="BE155" s="215">
        <f t="shared" si="18"/>
        <v>0</v>
      </c>
      <c r="BF155" s="211"/>
      <c r="BG155" s="208"/>
      <c r="BH155" s="206" t="str">
        <f>IFERROR(VLOOKUP('Formato Único de Contratación'!$BG155,TABLADEPARTAMENTOS,2,0),"DIGITE DEPARTAMENTO")</f>
        <v>DIGITE DEPARTAMENTO</v>
      </c>
      <c r="BI155" s="210"/>
      <c r="BJ155" s="211"/>
      <c r="BK155" s="212"/>
      <c r="BL155" s="210"/>
      <c r="BM155" s="211"/>
      <c r="BN155" s="212"/>
      <c r="BO155" s="208"/>
      <c r="BP155" s="221"/>
      <c r="BQ155" s="208"/>
      <c r="BR155" s="211"/>
      <c r="BS155" s="211"/>
      <c r="BT155" s="247">
        <f>Plancontratacion2019[[#This Row],[FECHA PRORROGA EJECUCIÓN
  (AAAA-MM-DD)]]-Plancontratacion2019[[#This Row],[FECHA ACTA DE INICIO]]</f>
        <v>0</v>
      </c>
      <c r="BU155" s="211"/>
      <c r="BV155" s="208"/>
      <c r="BW155" s="211"/>
      <c r="BX155" s="208"/>
      <c r="BY155" s="212"/>
      <c r="BZ155" s="211"/>
      <c r="CA155" s="212"/>
      <c r="CB155" s="211"/>
      <c r="CC155" s="212"/>
      <c r="CD155" s="211"/>
      <c r="CE155" s="212"/>
      <c r="CF155" s="211"/>
      <c r="CG155" s="212"/>
      <c r="CH155" s="211"/>
      <c r="CI155" s="212"/>
      <c r="CJ155" s="211"/>
      <c r="CK155" s="212"/>
      <c r="CL155" s="211"/>
      <c r="CM155" s="222"/>
      <c r="CN155" s="218"/>
      <c r="CO155" s="211"/>
      <c r="CP155" s="220">
        <f t="shared" si="19"/>
        <v>0</v>
      </c>
      <c r="CQ155" s="223"/>
      <c r="CR155" s="212"/>
      <c r="CS155" s="212"/>
      <c r="CT155" s="212"/>
      <c r="CU155" s="212"/>
      <c r="CV155" s="212"/>
      <c r="CW155" s="212"/>
      <c r="CX155" s="212"/>
      <c r="CY155" s="212"/>
      <c r="CZ155" s="212"/>
      <c r="DA155" s="212"/>
      <c r="DB155" s="212"/>
      <c r="DC155" s="212"/>
      <c r="DD155" s="212"/>
      <c r="DE155" s="212"/>
      <c r="DF155" s="212"/>
      <c r="DG155" s="212"/>
      <c r="DH155" s="216">
        <f t="shared" si="22"/>
        <v>0</v>
      </c>
      <c r="DI155" s="216">
        <f t="shared" si="20"/>
        <v>0</v>
      </c>
      <c r="DJ155" s="224">
        <f t="shared" si="21"/>
        <v>0</v>
      </c>
      <c r="DK155" s="204"/>
      <c r="DL155" s="218"/>
      <c r="DM155" s="208"/>
      <c r="DN155" s="225"/>
      <c r="DO155" s="225"/>
      <c r="DP155" s="225"/>
      <c r="DQ155" s="225"/>
      <c r="DR155" s="225"/>
      <c r="DS155" s="225"/>
      <c r="DT155" s="225"/>
      <c r="DU155" s="225"/>
      <c r="DV155" s="225"/>
      <c r="DW155" s="225"/>
      <c r="DX155" s="225"/>
      <c r="DY155" s="225"/>
      <c r="DZ155" s="226"/>
      <c r="EA155" s="226"/>
      <c r="EB155" s="226"/>
      <c r="EC155" s="214"/>
      <c r="ED155" s="214"/>
      <c r="EE155" s="211"/>
      <c r="EF15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5" s="215" t="str">
        <f t="shared" ref="EG155:EG173" si="23">IFERROR(VLOOKUP(MID(B155,8,1),NOMENCLATURA,2,FALSE),"-")</f>
        <v>-</v>
      </c>
    </row>
    <row r="156" spans="1:137" s="150" customFormat="1" ht="22.5" x14ac:dyDescent="0.25">
      <c r="A156" s="149"/>
      <c r="B156" s="204"/>
      <c r="C156" s="205"/>
      <c r="D156" s="206"/>
      <c r="E156" s="207"/>
      <c r="F156" s="208"/>
      <c r="G156" s="209"/>
      <c r="H156" s="210"/>
      <c r="I156" s="211"/>
      <c r="J156" s="212"/>
      <c r="K156" s="209"/>
      <c r="L156" s="210"/>
      <c r="M156" s="211"/>
      <c r="N156" s="212"/>
      <c r="O156" s="213"/>
      <c r="P156" s="210"/>
      <c r="Q156" s="214"/>
      <c r="R156" s="215">
        <f>Plancontratacion2019[[#This Row],[RUBRO
(SE DEBE REPORTARTAR EN SIGEP SERVICIOS PERSONAS NATURALES)]]</f>
        <v>0</v>
      </c>
      <c r="S156" s="216">
        <f>Plancontratacion2019[[#This Row],[VALOR]]</f>
        <v>0</v>
      </c>
      <c r="T156" s="208"/>
      <c r="U156" s="211"/>
      <c r="V156" s="215">
        <f>Plancontratacion2019[[#This Row],[RUBRO ]]</f>
        <v>0</v>
      </c>
      <c r="W156" s="216">
        <f>Plancontratacion2019[[#This Row],[VALOR ]]</f>
        <v>0</v>
      </c>
      <c r="X156" s="216">
        <f>SUM($S156+$W156+Plancontratacion2019[[#This Row],[VALOR TOTAL DEL APOYO]])</f>
        <v>0</v>
      </c>
      <c r="Y156" s="210"/>
      <c r="Z156" s="204"/>
      <c r="AA156" s="204"/>
      <c r="AB156" s="205"/>
      <c r="AC156" s="204"/>
      <c r="AD156" s="204"/>
      <c r="AE156" s="214"/>
      <c r="AF156" s="214"/>
      <c r="AG156" s="214"/>
      <c r="AH156" s="211"/>
      <c r="AI156" s="211"/>
      <c r="AJ156" s="211"/>
      <c r="AK156" s="214"/>
      <c r="AL156" s="208"/>
      <c r="AM156" s="208"/>
      <c r="AN156" s="208"/>
      <c r="AO156" s="211"/>
      <c r="AP156" s="204"/>
      <c r="AQ156" s="204"/>
      <c r="AR156" s="218"/>
      <c r="AS156" s="204"/>
      <c r="AT156" s="218"/>
      <c r="AU156" s="204"/>
      <c r="AV156" s="208"/>
      <c r="AW156" s="208"/>
      <c r="AX156" s="219"/>
      <c r="AY156" s="212"/>
      <c r="AZ156" s="212"/>
      <c r="BA156" s="212"/>
      <c r="BB156" s="220">
        <f>Plancontratacion2019[[#This Row],[VALOR
INICIAL DEL CONTRATO]]+Plancontratacion2019[[#This Row],[VALOR ADICION AL CONTRATO]]-Plancontratacion2019[[#This Row],[VALOR REDUCCIÓN DEL CONTRATO]]</f>
        <v>0</v>
      </c>
      <c r="BC156" s="211"/>
      <c r="BD156" s="211"/>
      <c r="BE156" s="215">
        <f t="shared" si="18"/>
        <v>0</v>
      </c>
      <c r="BF156" s="211"/>
      <c r="BG156" s="208"/>
      <c r="BH156" s="206" t="str">
        <f>IFERROR(VLOOKUP('Formato Único de Contratación'!$BG156,TABLADEPARTAMENTOS,2,0),"DIGITE DEPARTAMENTO")</f>
        <v>DIGITE DEPARTAMENTO</v>
      </c>
      <c r="BI156" s="210"/>
      <c r="BJ156" s="211"/>
      <c r="BK156" s="212"/>
      <c r="BL156" s="210"/>
      <c r="BM156" s="211"/>
      <c r="BN156" s="212"/>
      <c r="BO156" s="208"/>
      <c r="BP156" s="221"/>
      <c r="BQ156" s="208"/>
      <c r="BR156" s="211"/>
      <c r="BS156" s="211"/>
      <c r="BT156" s="247">
        <f>Plancontratacion2019[[#This Row],[FECHA PRORROGA EJECUCIÓN
  (AAAA-MM-DD)]]-Plancontratacion2019[[#This Row],[FECHA ACTA DE INICIO]]</f>
        <v>0</v>
      </c>
      <c r="BU156" s="211"/>
      <c r="BV156" s="208"/>
      <c r="BW156" s="211"/>
      <c r="BX156" s="208"/>
      <c r="BY156" s="212"/>
      <c r="BZ156" s="211"/>
      <c r="CA156" s="212"/>
      <c r="CB156" s="211"/>
      <c r="CC156" s="212"/>
      <c r="CD156" s="211"/>
      <c r="CE156" s="212"/>
      <c r="CF156" s="211"/>
      <c r="CG156" s="212"/>
      <c r="CH156" s="211"/>
      <c r="CI156" s="212"/>
      <c r="CJ156" s="211"/>
      <c r="CK156" s="212"/>
      <c r="CL156" s="211"/>
      <c r="CM156" s="222"/>
      <c r="CN156" s="218"/>
      <c r="CO156" s="211"/>
      <c r="CP156" s="220">
        <f t="shared" si="19"/>
        <v>0</v>
      </c>
      <c r="CQ156" s="223"/>
      <c r="CR156" s="212"/>
      <c r="CS156" s="212"/>
      <c r="CT156" s="212"/>
      <c r="CU156" s="212"/>
      <c r="CV156" s="212"/>
      <c r="CW156" s="212"/>
      <c r="CX156" s="212"/>
      <c r="CY156" s="212"/>
      <c r="CZ156" s="212"/>
      <c r="DA156" s="212"/>
      <c r="DB156" s="212"/>
      <c r="DC156" s="212"/>
      <c r="DD156" s="212"/>
      <c r="DE156" s="212"/>
      <c r="DF156" s="212"/>
      <c r="DG156" s="212"/>
      <c r="DH156" s="216">
        <f t="shared" si="22"/>
        <v>0</v>
      </c>
      <c r="DI156" s="216">
        <f t="shared" si="20"/>
        <v>0</v>
      </c>
      <c r="DJ156" s="224">
        <f t="shared" si="21"/>
        <v>0</v>
      </c>
      <c r="DK156" s="204"/>
      <c r="DL156" s="218"/>
      <c r="DM156" s="208"/>
      <c r="DN156" s="225"/>
      <c r="DO156" s="225"/>
      <c r="DP156" s="225"/>
      <c r="DQ156" s="225"/>
      <c r="DR156" s="225"/>
      <c r="DS156" s="225"/>
      <c r="DT156" s="225"/>
      <c r="DU156" s="225"/>
      <c r="DV156" s="225"/>
      <c r="DW156" s="225"/>
      <c r="DX156" s="225"/>
      <c r="DY156" s="225"/>
      <c r="DZ156" s="226"/>
      <c r="EA156" s="226"/>
      <c r="EB156" s="226"/>
      <c r="EC156" s="214"/>
      <c r="ED156" s="214"/>
      <c r="EE156" s="211"/>
      <c r="EF15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6" s="215" t="str">
        <f t="shared" si="23"/>
        <v>-</v>
      </c>
    </row>
    <row r="157" spans="1:137" s="150" customFormat="1" ht="22.5" x14ac:dyDescent="0.25">
      <c r="A157" s="149"/>
      <c r="B157" s="204"/>
      <c r="C157" s="205"/>
      <c r="D157" s="206"/>
      <c r="E157" s="207"/>
      <c r="F157" s="208"/>
      <c r="G157" s="209"/>
      <c r="H157" s="210"/>
      <c r="I157" s="211"/>
      <c r="J157" s="212"/>
      <c r="K157" s="209"/>
      <c r="L157" s="210"/>
      <c r="M157" s="211"/>
      <c r="N157" s="212"/>
      <c r="O157" s="213"/>
      <c r="P157" s="210"/>
      <c r="Q157" s="214"/>
      <c r="R157" s="215">
        <f>Plancontratacion2019[[#This Row],[RUBRO
(SE DEBE REPORTARTAR EN SIGEP SERVICIOS PERSONAS NATURALES)]]</f>
        <v>0</v>
      </c>
      <c r="S157" s="216">
        <f>Plancontratacion2019[[#This Row],[VALOR]]</f>
        <v>0</v>
      </c>
      <c r="T157" s="208"/>
      <c r="U157" s="211"/>
      <c r="V157" s="215">
        <f>Plancontratacion2019[[#This Row],[RUBRO ]]</f>
        <v>0</v>
      </c>
      <c r="W157" s="216">
        <f>Plancontratacion2019[[#This Row],[VALOR ]]</f>
        <v>0</v>
      </c>
      <c r="X157" s="216">
        <f>SUM($S157+$W157+Plancontratacion2019[[#This Row],[VALOR TOTAL DEL APOYO]])</f>
        <v>0</v>
      </c>
      <c r="Y157" s="210"/>
      <c r="Z157" s="204"/>
      <c r="AA157" s="204"/>
      <c r="AB157" s="205"/>
      <c r="AC157" s="204"/>
      <c r="AD157" s="204"/>
      <c r="AE157" s="214"/>
      <c r="AF157" s="214"/>
      <c r="AG157" s="214"/>
      <c r="AH157" s="211"/>
      <c r="AI157" s="211"/>
      <c r="AJ157" s="211"/>
      <c r="AK157" s="214"/>
      <c r="AL157" s="208"/>
      <c r="AM157" s="208"/>
      <c r="AN157" s="208"/>
      <c r="AO157" s="211"/>
      <c r="AP157" s="204"/>
      <c r="AQ157" s="204"/>
      <c r="AR157" s="218"/>
      <c r="AS157" s="204"/>
      <c r="AT157" s="218"/>
      <c r="AU157" s="204"/>
      <c r="AV157" s="208"/>
      <c r="AW157" s="208"/>
      <c r="AX157" s="219"/>
      <c r="AY157" s="212"/>
      <c r="AZ157" s="212"/>
      <c r="BA157" s="212"/>
      <c r="BB157" s="220">
        <f>Plancontratacion2019[[#This Row],[VALOR
INICIAL DEL CONTRATO]]+Plancontratacion2019[[#This Row],[VALOR ADICION AL CONTRATO]]-Plancontratacion2019[[#This Row],[VALOR REDUCCIÓN DEL CONTRATO]]</f>
        <v>0</v>
      </c>
      <c r="BC157" s="211"/>
      <c r="BD157" s="211"/>
      <c r="BE157" s="215">
        <f t="shared" si="18"/>
        <v>0</v>
      </c>
      <c r="BF157" s="211"/>
      <c r="BG157" s="208"/>
      <c r="BH157" s="206" t="str">
        <f>IFERROR(VLOOKUP('Formato Único de Contratación'!$BG157,TABLADEPARTAMENTOS,2,0),"DIGITE DEPARTAMENTO")</f>
        <v>DIGITE DEPARTAMENTO</v>
      </c>
      <c r="BI157" s="210"/>
      <c r="BJ157" s="211"/>
      <c r="BK157" s="212"/>
      <c r="BL157" s="210"/>
      <c r="BM157" s="211"/>
      <c r="BN157" s="212"/>
      <c r="BO157" s="208"/>
      <c r="BP157" s="221"/>
      <c r="BQ157" s="208"/>
      <c r="BR157" s="211"/>
      <c r="BS157" s="211"/>
      <c r="BT157" s="247">
        <f>Plancontratacion2019[[#This Row],[FECHA PRORROGA EJECUCIÓN
  (AAAA-MM-DD)]]-Plancontratacion2019[[#This Row],[FECHA ACTA DE INICIO]]</f>
        <v>0</v>
      </c>
      <c r="BU157" s="211"/>
      <c r="BV157" s="208"/>
      <c r="BW157" s="211"/>
      <c r="BX157" s="208"/>
      <c r="BY157" s="212"/>
      <c r="BZ157" s="211"/>
      <c r="CA157" s="212"/>
      <c r="CB157" s="211"/>
      <c r="CC157" s="212"/>
      <c r="CD157" s="211"/>
      <c r="CE157" s="212"/>
      <c r="CF157" s="211"/>
      <c r="CG157" s="212"/>
      <c r="CH157" s="211"/>
      <c r="CI157" s="212"/>
      <c r="CJ157" s="211"/>
      <c r="CK157" s="212"/>
      <c r="CL157" s="211"/>
      <c r="CM157" s="222"/>
      <c r="CN157" s="218"/>
      <c r="CO157" s="211"/>
      <c r="CP157" s="220">
        <f t="shared" si="19"/>
        <v>0</v>
      </c>
      <c r="CQ157" s="223"/>
      <c r="CR157" s="212"/>
      <c r="CS157" s="212"/>
      <c r="CT157" s="212"/>
      <c r="CU157" s="212"/>
      <c r="CV157" s="212"/>
      <c r="CW157" s="212"/>
      <c r="CX157" s="212"/>
      <c r="CY157" s="212"/>
      <c r="CZ157" s="212"/>
      <c r="DA157" s="212"/>
      <c r="DB157" s="212"/>
      <c r="DC157" s="212"/>
      <c r="DD157" s="212"/>
      <c r="DE157" s="212"/>
      <c r="DF157" s="212"/>
      <c r="DG157" s="212"/>
      <c r="DH157" s="216">
        <f t="shared" si="22"/>
        <v>0</v>
      </c>
      <c r="DI157" s="216">
        <f t="shared" si="20"/>
        <v>0</v>
      </c>
      <c r="DJ157" s="224">
        <f t="shared" si="21"/>
        <v>0</v>
      </c>
      <c r="DK157" s="204"/>
      <c r="DL157" s="218"/>
      <c r="DM157" s="208"/>
      <c r="DN157" s="225"/>
      <c r="DO157" s="225"/>
      <c r="DP157" s="225"/>
      <c r="DQ157" s="225"/>
      <c r="DR157" s="225"/>
      <c r="DS157" s="225"/>
      <c r="DT157" s="225"/>
      <c r="DU157" s="225"/>
      <c r="DV157" s="225"/>
      <c r="DW157" s="225"/>
      <c r="DX157" s="225"/>
      <c r="DY157" s="225"/>
      <c r="DZ157" s="226"/>
      <c r="EA157" s="226"/>
      <c r="EB157" s="226"/>
      <c r="EC157" s="214"/>
      <c r="ED157" s="214"/>
      <c r="EE157" s="211"/>
      <c r="EF15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7" s="215" t="str">
        <f t="shared" si="23"/>
        <v>-</v>
      </c>
    </row>
    <row r="158" spans="1:137" s="150" customFormat="1" ht="22.5" x14ac:dyDescent="0.25">
      <c r="A158" s="149"/>
      <c r="B158" s="204"/>
      <c r="C158" s="205"/>
      <c r="D158" s="206"/>
      <c r="E158" s="207"/>
      <c r="F158" s="208"/>
      <c r="G158" s="209"/>
      <c r="H158" s="210"/>
      <c r="I158" s="211"/>
      <c r="J158" s="212"/>
      <c r="K158" s="209"/>
      <c r="L158" s="210"/>
      <c r="M158" s="211"/>
      <c r="N158" s="212"/>
      <c r="O158" s="213"/>
      <c r="P158" s="210"/>
      <c r="Q158" s="214"/>
      <c r="R158" s="215">
        <f>Plancontratacion2019[[#This Row],[RUBRO
(SE DEBE REPORTARTAR EN SIGEP SERVICIOS PERSONAS NATURALES)]]</f>
        <v>0</v>
      </c>
      <c r="S158" s="216">
        <f>Plancontratacion2019[[#This Row],[VALOR]]</f>
        <v>0</v>
      </c>
      <c r="T158" s="208"/>
      <c r="U158" s="211"/>
      <c r="V158" s="215">
        <f>Plancontratacion2019[[#This Row],[RUBRO ]]</f>
        <v>0</v>
      </c>
      <c r="W158" s="216">
        <f>Plancontratacion2019[[#This Row],[VALOR ]]</f>
        <v>0</v>
      </c>
      <c r="X158" s="216">
        <f>SUM($S158+$W158+Plancontratacion2019[[#This Row],[VALOR TOTAL DEL APOYO]])</f>
        <v>0</v>
      </c>
      <c r="Y158" s="210"/>
      <c r="Z158" s="204"/>
      <c r="AA158" s="204"/>
      <c r="AB158" s="205"/>
      <c r="AC158" s="204"/>
      <c r="AD158" s="204"/>
      <c r="AE158" s="214"/>
      <c r="AF158" s="214"/>
      <c r="AG158" s="214"/>
      <c r="AH158" s="211"/>
      <c r="AI158" s="211"/>
      <c r="AJ158" s="211"/>
      <c r="AK158" s="214"/>
      <c r="AL158" s="208"/>
      <c r="AM158" s="208"/>
      <c r="AN158" s="208"/>
      <c r="AO158" s="211"/>
      <c r="AP158" s="204"/>
      <c r="AQ158" s="204"/>
      <c r="AR158" s="218"/>
      <c r="AS158" s="204"/>
      <c r="AT158" s="218"/>
      <c r="AU158" s="204"/>
      <c r="AV158" s="208"/>
      <c r="AW158" s="208"/>
      <c r="AX158" s="219"/>
      <c r="AY158" s="212"/>
      <c r="AZ158" s="212"/>
      <c r="BA158" s="212"/>
      <c r="BB158" s="220">
        <f>Plancontratacion2019[[#This Row],[VALOR
INICIAL DEL CONTRATO]]+Plancontratacion2019[[#This Row],[VALOR ADICION AL CONTRATO]]-Plancontratacion2019[[#This Row],[VALOR REDUCCIÓN DEL CONTRATO]]</f>
        <v>0</v>
      </c>
      <c r="BC158" s="211"/>
      <c r="BD158" s="211"/>
      <c r="BE158" s="215">
        <f t="shared" si="18"/>
        <v>0</v>
      </c>
      <c r="BF158" s="211"/>
      <c r="BG158" s="208"/>
      <c r="BH158" s="206" t="str">
        <f>IFERROR(VLOOKUP('Formato Único de Contratación'!$BG158,TABLADEPARTAMENTOS,2,0),"DIGITE DEPARTAMENTO")</f>
        <v>DIGITE DEPARTAMENTO</v>
      </c>
      <c r="BI158" s="210"/>
      <c r="BJ158" s="211"/>
      <c r="BK158" s="212"/>
      <c r="BL158" s="210"/>
      <c r="BM158" s="211"/>
      <c r="BN158" s="212"/>
      <c r="BO158" s="208"/>
      <c r="BP158" s="221"/>
      <c r="BQ158" s="208"/>
      <c r="BR158" s="211"/>
      <c r="BS158" s="211"/>
      <c r="BT158" s="247">
        <f>Plancontratacion2019[[#This Row],[FECHA PRORROGA EJECUCIÓN
  (AAAA-MM-DD)]]-Plancontratacion2019[[#This Row],[FECHA ACTA DE INICIO]]</f>
        <v>0</v>
      </c>
      <c r="BU158" s="211"/>
      <c r="BV158" s="208"/>
      <c r="BW158" s="211"/>
      <c r="BX158" s="208"/>
      <c r="BY158" s="212"/>
      <c r="BZ158" s="211"/>
      <c r="CA158" s="212"/>
      <c r="CB158" s="211"/>
      <c r="CC158" s="212"/>
      <c r="CD158" s="211"/>
      <c r="CE158" s="212"/>
      <c r="CF158" s="211"/>
      <c r="CG158" s="212"/>
      <c r="CH158" s="211"/>
      <c r="CI158" s="212"/>
      <c r="CJ158" s="211"/>
      <c r="CK158" s="212"/>
      <c r="CL158" s="211"/>
      <c r="CM158" s="222"/>
      <c r="CN158" s="218"/>
      <c r="CO158" s="211"/>
      <c r="CP158" s="220">
        <f t="shared" si="19"/>
        <v>0</v>
      </c>
      <c r="CQ158" s="223"/>
      <c r="CR158" s="212"/>
      <c r="CS158" s="212"/>
      <c r="CT158" s="212"/>
      <c r="CU158" s="212"/>
      <c r="CV158" s="212"/>
      <c r="CW158" s="212"/>
      <c r="CX158" s="212"/>
      <c r="CY158" s="212"/>
      <c r="CZ158" s="212"/>
      <c r="DA158" s="212"/>
      <c r="DB158" s="212"/>
      <c r="DC158" s="212"/>
      <c r="DD158" s="212"/>
      <c r="DE158" s="212"/>
      <c r="DF158" s="212"/>
      <c r="DG158" s="212"/>
      <c r="DH158" s="216">
        <f t="shared" si="22"/>
        <v>0</v>
      </c>
      <c r="DI158" s="216">
        <f t="shared" si="20"/>
        <v>0</v>
      </c>
      <c r="DJ158" s="224">
        <f t="shared" si="21"/>
        <v>0</v>
      </c>
      <c r="DK158" s="204"/>
      <c r="DL158" s="218"/>
      <c r="DM158" s="208"/>
      <c r="DN158" s="225"/>
      <c r="DO158" s="225"/>
      <c r="DP158" s="225"/>
      <c r="DQ158" s="225"/>
      <c r="DR158" s="225"/>
      <c r="DS158" s="225"/>
      <c r="DT158" s="225"/>
      <c r="DU158" s="225"/>
      <c r="DV158" s="225"/>
      <c r="DW158" s="225"/>
      <c r="DX158" s="225"/>
      <c r="DY158" s="225"/>
      <c r="DZ158" s="226"/>
      <c r="EA158" s="226"/>
      <c r="EB158" s="226"/>
      <c r="EC158" s="214"/>
      <c r="ED158" s="214"/>
      <c r="EE158" s="211"/>
      <c r="EF15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8" s="215" t="str">
        <f t="shared" si="23"/>
        <v>-</v>
      </c>
    </row>
    <row r="159" spans="1:137" s="150" customFormat="1" ht="22.5" x14ac:dyDescent="0.25">
      <c r="A159" s="149"/>
      <c r="B159" s="204"/>
      <c r="C159" s="205"/>
      <c r="D159" s="206"/>
      <c r="E159" s="207"/>
      <c r="F159" s="208"/>
      <c r="G159" s="209"/>
      <c r="H159" s="210"/>
      <c r="I159" s="211"/>
      <c r="J159" s="212"/>
      <c r="K159" s="209"/>
      <c r="L159" s="210"/>
      <c r="M159" s="211"/>
      <c r="N159" s="212"/>
      <c r="O159" s="213"/>
      <c r="P159" s="210"/>
      <c r="Q159" s="214"/>
      <c r="R159" s="215">
        <f>Plancontratacion2019[[#This Row],[RUBRO
(SE DEBE REPORTARTAR EN SIGEP SERVICIOS PERSONAS NATURALES)]]</f>
        <v>0</v>
      </c>
      <c r="S159" s="216">
        <f>Plancontratacion2019[[#This Row],[VALOR]]</f>
        <v>0</v>
      </c>
      <c r="T159" s="208"/>
      <c r="U159" s="211"/>
      <c r="V159" s="215">
        <f>Plancontratacion2019[[#This Row],[RUBRO ]]</f>
        <v>0</v>
      </c>
      <c r="W159" s="216">
        <f>Plancontratacion2019[[#This Row],[VALOR ]]</f>
        <v>0</v>
      </c>
      <c r="X159" s="216">
        <f>SUM($S159+$W159+Plancontratacion2019[[#This Row],[VALOR TOTAL DEL APOYO]])</f>
        <v>0</v>
      </c>
      <c r="Y159" s="210"/>
      <c r="Z159" s="204"/>
      <c r="AA159" s="204"/>
      <c r="AB159" s="205"/>
      <c r="AC159" s="204"/>
      <c r="AD159" s="204"/>
      <c r="AE159" s="214"/>
      <c r="AF159" s="214"/>
      <c r="AG159" s="214"/>
      <c r="AH159" s="211"/>
      <c r="AI159" s="211"/>
      <c r="AJ159" s="211"/>
      <c r="AK159" s="214"/>
      <c r="AL159" s="208"/>
      <c r="AM159" s="208"/>
      <c r="AN159" s="208"/>
      <c r="AO159" s="211"/>
      <c r="AP159" s="204"/>
      <c r="AQ159" s="204"/>
      <c r="AR159" s="218"/>
      <c r="AS159" s="204"/>
      <c r="AT159" s="218"/>
      <c r="AU159" s="204"/>
      <c r="AV159" s="208"/>
      <c r="AW159" s="208"/>
      <c r="AX159" s="219"/>
      <c r="AY159" s="212"/>
      <c r="AZ159" s="212"/>
      <c r="BA159" s="212"/>
      <c r="BB159" s="220">
        <f>Plancontratacion2019[[#This Row],[VALOR
INICIAL DEL CONTRATO]]+Plancontratacion2019[[#This Row],[VALOR ADICION AL CONTRATO]]-Plancontratacion2019[[#This Row],[VALOR REDUCCIÓN DEL CONTRATO]]</f>
        <v>0</v>
      </c>
      <c r="BC159" s="211"/>
      <c r="BD159" s="211"/>
      <c r="BE159" s="215">
        <f t="shared" si="18"/>
        <v>0</v>
      </c>
      <c r="BF159" s="211"/>
      <c r="BG159" s="208"/>
      <c r="BH159" s="206" t="str">
        <f>IFERROR(VLOOKUP('Formato Único de Contratación'!$BG159,TABLADEPARTAMENTOS,2,0),"DIGITE DEPARTAMENTO")</f>
        <v>DIGITE DEPARTAMENTO</v>
      </c>
      <c r="BI159" s="210"/>
      <c r="BJ159" s="211"/>
      <c r="BK159" s="212"/>
      <c r="BL159" s="210"/>
      <c r="BM159" s="211"/>
      <c r="BN159" s="212"/>
      <c r="BO159" s="208"/>
      <c r="BP159" s="221"/>
      <c r="BQ159" s="208"/>
      <c r="BR159" s="211"/>
      <c r="BS159" s="211"/>
      <c r="BT159" s="247">
        <f>Plancontratacion2019[[#This Row],[FECHA PRORROGA EJECUCIÓN
  (AAAA-MM-DD)]]-Plancontratacion2019[[#This Row],[FECHA ACTA DE INICIO]]</f>
        <v>0</v>
      </c>
      <c r="BU159" s="211"/>
      <c r="BV159" s="208"/>
      <c r="BW159" s="211"/>
      <c r="BX159" s="208"/>
      <c r="BY159" s="212"/>
      <c r="BZ159" s="211"/>
      <c r="CA159" s="212"/>
      <c r="CB159" s="211"/>
      <c r="CC159" s="212"/>
      <c r="CD159" s="211"/>
      <c r="CE159" s="212"/>
      <c r="CF159" s="211"/>
      <c r="CG159" s="212"/>
      <c r="CH159" s="211"/>
      <c r="CI159" s="212"/>
      <c r="CJ159" s="211"/>
      <c r="CK159" s="212"/>
      <c r="CL159" s="211"/>
      <c r="CM159" s="222"/>
      <c r="CN159" s="218"/>
      <c r="CO159" s="211"/>
      <c r="CP159" s="220">
        <f t="shared" si="19"/>
        <v>0</v>
      </c>
      <c r="CQ159" s="223"/>
      <c r="CR159" s="212"/>
      <c r="CS159" s="212"/>
      <c r="CT159" s="212"/>
      <c r="CU159" s="212"/>
      <c r="CV159" s="212"/>
      <c r="CW159" s="212"/>
      <c r="CX159" s="212"/>
      <c r="CY159" s="212"/>
      <c r="CZ159" s="212"/>
      <c r="DA159" s="212"/>
      <c r="DB159" s="212"/>
      <c r="DC159" s="212"/>
      <c r="DD159" s="212"/>
      <c r="DE159" s="212"/>
      <c r="DF159" s="212"/>
      <c r="DG159" s="212"/>
      <c r="DH159" s="216">
        <f t="shared" si="22"/>
        <v>0</v>
      </c>
      <c r="DI159" s="216">
        <f t="shared" si="20"/>
        <v>0</v>
      </c>
      <c r="DJ159" s="224">
        <f t="shared" si="21"/>
        <v>0</v>
      </c>
      <c r="DK159" s="204"/>
      <c r="DL159" s="218"/>
      <c r="DM159" s="208"/>
      <c r="DN159" s="225"/>
      <c r="DO159" s="225"/>
      <c r="DP159" s="225"/>
      <c r="DQ159" s="225"/>
      <c r="DR159" s="225"/>
      <c r="DS159" s="225"/>
      <c r="DT159" s="225"/>
      <c r="DU159" s="225"/>
      <c r="DV159" s="225"/>
      <c r="DW159" s="225"/>
      <c r="DX159" s="225"/>
      <c r="DY159" s="225"/>
      <c r="DZ159" s="226"/>
      <c r="EA159" s="226"/>
      <c r="EB159" s="226"/>
      <c r="EC159" s="214"/>
      <c r="ED159" s="214"/>
      <c r="EE159" s="211"/>
      <c r="EF15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59" s="215" t="str">
        <f t="shared" si="23"/>
        <v>-</v>
      </c>
    </row>
    <row r="160" spans="1:137" s="150" customFormat="1" ht="22.5" x14ac:dyDescent="0.25">
      <c r="A160" s="149"/>
      <c r="B160" s="204"/>
      <c r="C160" s="205"/>
      <c r="D160" s="206"/>
      <c r="E160" s="207"/>
      <c r="F160" s="208"/>
      <c r="G160" s="209"/>
      <c r="H160" s="210"/>
      <c r="I160" s="211"/>
      <c r="J160" s="212"/>
      <c r="K160" s="209"/>
      <c r="L160" s="210"/>
      <c r="M160" s="211"/>
      <c r="N160" s="212"/>
      <c r="O160" s="213"/>
      <c r="P160" s="210"/>
      <c r="Q160" s="214"/>
      <c r="R160" s="215">
        <f>Plancontratacion2019[[#This Row],[RUBRO
(SE DEBE REPORTARTAR EN SIGEP SERVICIOS PERSONAS NATURALES)]]</f>
        <v>0</v>
      </c>
      <c r="S160" s="216">
        <f>Plancontratacion2019[[#This Row],[VALOR]]</f>
        <v>0</v>
      </c>
      <c r="T160" s="208"/>
      <c r="U160" s="211"/>
      <c r="V160" s="215">
        <f>Plancontratacion2019[[#This Row],[RUBRO ]]</f>
        <v>0</v>
      </c>
      <c r="W160" s="216">
        <f>Plancontratacion2019[[#This Row],[VALOR ]]</f>
        <v>0</v>
      </c>
      <c r="X160" s="216">
        <f>SUM($S160+$W160+Plancontratacion2019[[#This Row],[VALOR TOTAL DEL APOYO]])</f>
        <v>0</v>
      </c>
      <c r="Y160" s="210"/>
      <c r="Z160" s="204"/>
      <c r="AA160" s="204"/>
      <c r="AB160" s="205"/>
      <c r="AC160" s="204"/>
      <c r="AD160" s="204"/>
      <c r="AE160" s="214"/>
      <c r="AF160" s="214"/>
      <c r="AG160" s="214"/>
      <c r="AH160" s="211"/>
      <c r="AI160" s="211"/>
      <c r="AJ160" s="211"/>
      <c r="AK160" s="214"/>
      <c r="AL160" s="208"/>
      <c r="AM160" s="208"/>
      <c r="AN160" s="208"/>
      <c r="AO160" s="211"/>
      <c r="AP160" s="204"/>
      <c r="AQ160" s="204"/>
      <c r="AR160" s="218"/>
      <c r="AS160" s="204"/>
      <c r="AT160" s="218"/>
      <c r="AU160" s="204"/>
      <c r="AV160" s="208"/>
      <c r="AW160" s="208"/>
      <c r="AX160" s="219"/>
      <c r="AY160" s="212"/>
      <c r="AZ160" s="212"/>
      <c r="BA160" s="212"/>
      <c r="BB160" s="220">
        <f>Plancontratacion2019[[#This Row],[VALOR
INICIAL DEL CONTRATO]]+Plancontratacion2019[[#This Row],[VALOR ADICION AL CONTRATO]]-Plancontratacion2019[[#This Row],[VALOR REDUCCIÓN DEL CONTRATO]]</f>
        <v>0</v>
      </c>
      <c r="BC160" s="211"/>
      <c r="BD160" s="211"/>
      <c r="BE160" s="215">
        <f t="shared" si="18"/>
        <v>0</v>
      </c>
      <c r="BF160" s="211"/>
      <c r="BG160" s="208"/>
      <c r="BH160" s="206" t="str">
        <f>IFERROR(VLOOKUP('Formato Único de Contratación'!$BG160,TABLADEPARTAMENTOS,2,0),"DIGITE DEPARTAMENTO")</f>
        <v>DIGITE DEPARTAMENTO</v>
      </c>
      <c r="BI160" s="210"/>
      <c r="BJ160" s="211"/>
      <c r="BK160" s="212"/>
      <c r="BL160" s="210"/>
      <c r="BM160" s="211"/>
      <c r="BN160" s="212"/>
      <c r="BO160" s="208"/>
      <c r="BP160" s="221"/>
      <c r="BQ160" s="208"/>
      <c r="BR160" s="211"/>
      <c r="BS160" s="211"/>
      <c r="BT160" s="247">
        <f>Plancontratacion2019[[#This Row],[FECHA PRORROGA EJECUCIÓN
  (AAAA-MM-DD)]]-Plancontratacion2019[[#This Row],[FECHA ACTA DE INICIO]]</f>
        <v>0</v>
      </c>
      <c r="BU160" s="211"/>
      <c r="BV160" s="208"/>
      <c r="BW160" s="211"/>
      <c r="BX160" s="208"/>
      <c r="BY160" s="212"/>
      <c r="BZ160" s="211"/>
      <c r="CA160" s="212"/>
      <c r="CB160" s="211"/>
      <c r="CC160" s="212"/>
      <c r="CD160" s="211"/>
      <c r="CE160" s="212"/>
      <c r="CF160" s="211"/>
      <c r="CG160" s="212"/>
      <c r="CH160" s="211"/>
      <c r="CI160" s="212"/>
      <c r="CJ160" s="211"/>
      <c r="CK160" s="212"/>
      <c r="CL160" s="211"/>
      <c r="CM160" s="222"/>
      <c r="CN160" s="218"/>
      <c r="CO160" s="211"/>
      <c r="CP160" s="220">
        <f t="shared" si="19"/>
        <v>0</v>
      </c>
      <c r="CQ160" s="223"/>
      <c r="CR160" s="212"/>
      <c r="CS160" s="212"/>
      <c r="CT160" s="212"/>
      <c r="CU160" s="212"/>
      <c r="CV160" s="212"/>
      <c r="CW160" s="212"/>
      <c r="CX160" s="212"/>
      <c r="CY160" s="212"/>
      <c r="CZ160" s="212"/>
      <c r="DA160" s="212"/>
      <c r="DB160" s="212"/>
      <c r="DC160" s="212"/>
      <c r="DD160" s="212"/>
      <c r="DE160" s="212"/>
      <c r="DF160" s="212"/>
      <c r="DG160" s="212"/>
      <c r="DH160" s="216">
        <f t="shared" si="22"/>
        <v>0</v>
      </c>
      <c r="DI160" s="216">
        <f t="shared" si="20"/>
        <v>0</v>
      </c>
      <c r="DJ160" s="224">
        <f t="shared" si="21"/>
        <v>0</v>
      </c>
      <c r="DK160" s="204"/>
      <c r="DL160" s="218"/>
      <c r="DM160" s="208"/>
      <c r="DN160" s="225"/>
      <c r="DO160" s="225"/>
      <c r="DP160" s="225"/>
      <c r="DQ160" s="225"/>
      <c r="DR160" s="225"/>
      <c r="DS160" s="225"/>
      <c r="DT160" s="225"/>
      <c r="DU160" s="225"/>
      <c r="DV160" s="225"/>
      <c r="DW160" s="225"/>
      <c r="DX160" s="225"/>
      <c r="DY160" s="225"/>
      <c r="DZ160" s="226"/>
      <c r="EA160" s="226"/>
      <c r="EB160" s="226"/>
      <c r="EC160" s="214"/>
      <c r="ED160" s="214"/>
      <c r="EE160" s="211"/>
      <c r="EF16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0" s="215" t="str">
        <f t="shared" si="23"/>
        <v>-</v>
      </c>
    </row>
    <row r="161" spans="1:137" s="150" customFormat="1" ht="22.5" x14ac:dyDescent="0.25">
      <c r="A161" s="149"/>
      <c r="B161" s="204"/>
      <c r="C161" s="205"/>
      <c r="D161" s="206"/>
      <c r="E161" s="207"/>
      <c r="F161" s="208"/>
      <c r="G161" s="209"/>
      <c r="H161" s="210"/>
      <c r="I161" s="211"/>
      <c r="J161" s="212"/>
      <c r="K161" s="209"/>
      <c r="L161" s="210"/>
      <c r="M161" s="211"/>
      <c r="N161" s="212"/>
      <c r="O161" s="213"/>
      <c r="P161" s="210"/>
      <c r="Q161" s="214"/>
      <c r="R161" s="215">
        <f>Plancontratacion2019[[#This Row],[RUBRO
(SE DEBE REPORTARTAR EN SIGEP SERVICIOS PERSONAS NATURALES)]]</f>
        <v>0</v>
      </c>
      <c r="S161" s="216">
        <f>Plancontratacion2019[[#This Row],[VALOR]]</f>
        <v>0</v>
      </c>
      <c r="T161" s="208"/>
      <c r="U161" s="211"/>
      <c r="V161" s="215">
        <f>Plancontratacion2019[[#This Row],[RUBRO ]]</f>
        <v>0</v>
      </c>
      <c r="W161" s="216">
        <f>Plancontratacion2019[[#This Row],[VALOR ]]</f>
        <v>0</v>
      </c>
      <c r="X161" s="216">
        <f>SUM($S161+$W161+Plancontratacion2019[[#This Row],[VALOR TOTAL DEL APOYO]])</f>
        <v>0</v>
      </c>
      <c r="Y161" s="210"/>
      <c r="Z161" s="204"/>
      <c r="AA161" s="204"/>
      <c r="AB161" s="205"/>
      <c r="AC161" s="204"/>
      <c r="AD161" s="204"/>
      <c r="AE161" s="214"/>
      <c r="AF161" s="214"/>
      <c r="AG161" s="214"/>
      <c r="AH161" s="211"/>
      <c r="AI161" s="211"/>
      <c r="AJ161" s="211"/>
      <c r="AK161" s="214"/>
      <c r="AL161" s="208"/>
      <c r="AM161" s="208"/>
      <c r="AN161" s="208"/>
      <c r="AO161" s="211"/>
      <c r="AP161" s="204"/>
      <c r="AQ161" s="204"/>
      <c r="AR161" s="218"/>
      <c r="AS161" s="204"/>
      <c r="AT161" s="218"/>
      <c r="AU161" s="204"/>
      <c r="AV161" s="208"/>
      <c r="AW161" s="208"/>
      <c r="AX161" s="219"/>
      <c r="AY161" s="212"/>
      <c r="AZ161" s="212"/>
      <c r="BA161" s="212"/>
      <c r="BB161" s="220">
        <f>Plancontratacion2019[[#This Row],[VALOR
INICIAL DEL CONTRATO]]+Plancontratacion2019[[#This Row],[VALOR ADICION AL CONTRATO]]-Plancontratacion2019[[#This Row],[VALOR REDUCCIÓN DEL CONTRATO]]</f>
        <v>0</v>
      </c>
      <c r="BC161" s="211"/>
      <c r="BD161" s="211"/>
      <c r="BE161" s="215">
        <f t="shared" si="18"/>
        <v>0</v>
      </c>
      <c r="BF161" s="211"/>
      <c r="BG161" s="208"/>
      <c r="BH161" s="206" t="str">
        <f>IFERROR(VLOOKUP('Formato Único de Contratación'!$BG161,TABLADEPARTAMENTOS,2,0),"DIGITE DEPARTAMENTO")</f>
        <v>DIGITE DEPARTAMENTO</v>
      </c>
      <c r="BI161" s="210"/>
      <c r="BJ161" s="211"/>
      <c r="BK161" s="212"/>
      <c r="BL161" s="210"/>
      <c r="BM161" s="211"/>
      <c r="BN161" s="212"/>
      <c r="BO161" s="208"/>
      <c r="BP161" s="221"/>
      <c r="BQ161" s="208"/>
      <c r="BR161" s="211"/>
      <c r="BS161" s="211"/>
      <c r="BT161" s="247">
        <f>Plancontratacion2019[[#This Row],[FECHA PRORROGA EJECUCIÓN
  (AAAA-MM-DD)]]-Plancontratacion2019[[#This Row],[FECHA ACTA DE INICIO]]</f>
        <v>0</v>
      </c>
      <c r="BU161" s="211"/>
      <c r="BV161" s="208"/>
      <c r="BW161" s="211"/>
      <c r="BX161" s="208"/>
      <c r="BY161" s="212"/>
      <c r="BZ161" s="211"/>
      <c r="CA161" s="212"/>
      <c r="CB161" s="211"/>
      <c r="CC161" s="212"/>
      <c r="CD161" s="211"/>
      <c r="CE161" s="212"/>
      <c r="CF161" s="211"/>
      <c r="CG161" s="212"/>
      <c r="CH161" s="211"/>
      <c r="CI161" s="212"/>
      <c r="CJ161" s="211"/>
      <c r="CK161" s="212"/>
      <c r="CL161" s="211"/>
      <c r="CM161" s="222"/>
      <c r="CN161" s="218"/>
      <c r="CO161" s="211"/>
      <c r="CP161" s="220">
        <f t="shared" si="19"/>
        <v>0</v>
      </c>
      <c r="CQ161" s="223"/>
      <c r="CR161" s="212"/>
      <c r="CS161" s="212"/>
      <c r="CT161" s="212"/>
      <c r="CU161" s="212"/>
      <c r="CV161" s="212"/>
      <c r="CW161" s="212"/>
      <c r="CX161" s="212"/>
      <c r="CY161" s="212"/>
      <c r="CZ161" s="212"/>
      <c r="DA161" s="212"/>
      <c r="DB161" s="212"/>
      <c r="DC161" s="212"/>
      <c r="DD161" s="212"/>
      <c r="DE161" s="212"/>
      <c r="DF161" s="212"/>
      <c r="DG161" s="212"/>
      <c r="DH161" s="216">
        <f t="shared" si="22"/>
        <v>0</v>
      </c>
      <c r="DI161" s="216">
        <f t="shared" si="20"/>
        <v>0</v>
      </c>
      <c r="DJ161" s="224">
        <f t="shared" si="21"/>
        <v>0</v>
      </c>
      <c r="DK161" s="204"/>
      <c r="DL161" s="218"/>
      <c r="DM161" s="208"/>
      <c r="DN161" s="225"/>
      <c r="DO161" s="225"/>
      <c r="DP161" s="225"/>
      <c r="DQ161" s="225"/>
      <c r="DR161" s="225"/>
      <c r="DS161" s="225"/>
      <c r="DT161" s="225"/>
      <c r="DU161" s="225"/>
      <c r="DV161" s="225"/>
      <c r="DW161" s="225"/>
      <c r="DX161" s="225"/>
      <c r="DY161" s="225"/>
      <c r="DZ161" s="226"/>
      <c r="EA161" s="226"/>
      <c r="EB161" s="226"/>
      <c r="EC161" s="214"/>
      <c r="ED161" s="214"/>
      <c r="EE161" s="211"/>
      <c r="EF16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1" s="215" t="str">
        <f t="shared" si="23"/>
        <v>-</v>
      </c>
    </row>
    <row r="162" spans="1:137" s="150" customFormat="1" ht="22.5" x14ac:dyDescent="0.25">
      <c r="A162" s="149"/>
      <c r="B162" s="204"/>
      <c r="C162" s="205"/>
      <c r="D162" s="206"/>
      <c r="E162" s="207"/>
      <c r="F162" s="208"/>
      <c r="G162" s="209"/>
      <c r="H162" s="210"/>
      <c r="I162" s="211"/>
      <c r="J162" s="212"/>
      <c r="K162" s="209"/>
      <c r="L162" s="210"/>
      <c r="M162" s="211"/>
      <c r="N162" s="212"/>
      <c r="O162" s="213"/>
      <c r="P162" s="210"/>
      <c r="Q162" s="214"/>
      <c r="R162" s="215">
        <f>Plancontratacion2019[[#This Row],[RUBRO
(SE DEBE REPORTARTAR EN SIGEP SERVICIOS PERSONAS NATURALES)]]</f>
        <v>0</v>
      </c>
      <c r="S162" s="216">
        <f>Plancontratacion2019[[#This Row],[VALOR]]</f>
        <v>0</v>
      </c>
      <c r="T162" s="208"/>
      <c r="U162" s="211"/>
      <c r="V162" s="215">
        <f>Plancontratacion2019[[#This Row],[RUBRO ]]</f>
        <v>0</v>
      </c>
      <c r="W162" s="216">
        <f>Plancontratacion2019[[#This Row],[VALOR ]]</f>
        <v>0</v>
      </c>
      <c r="X162" s="216">
        <f>SUM($S162+$W162+Plancontratacion2019[[#This Row],[VALOR TOTAL DEL APOYO]])</f>
        <v>0</v>
      </c>
      <c r="Y162" s="210"/>
      <c r="Z162" s="204"/>
      <c r="AA162" s="204"/>
      <c r="AB162" s="205"/>
      <c r="AC162" s="204"/>
      <c r="AD162" s="204"/>
      <c r="AE162" s="214"/>
      <c r="AF162" s="214"/>
      <c r="AG162" s="214"/>
      <c r="AH162" s="211"/>
      <c r="AI162" s="211"/>
      <c r="AJ162" s="211"/>
      <c r="AK162" s="214"/>
      <c r="AL162" s="208"/>
      <c r="AM162" s="208"/>
      <c r="AN162" s="208"/>
      <c r="AO162" s="211"/>
      <c r="AP162" s="204"/>
      <c r="AQ162" s="204"/>
      <c r="AR162" s="218"/>
      <c r="AS162" s="204"/>
      <c r="AT162" s="218"/>
      <c r="AU162" s="204"/>
      <c r="AV162" s="208"/>
      <c r="AW162" s="208"/>
      <c r="AX162" s="219"/>
      <c r="AY162" s="212"/>
      <c r="AZ162" s="212"/>
      <c r="BA162" s="212"/>
      <c r="BB162" s="220">
        <f>Plancontratacion2019[[#This Row],[VALOR
INICIAL DEL CONTRATO]]+Plancontratacion2019[[#This Row],[VALOR ADICION AL CONTRATO]]-Plancontratacion2019[[#This Row],[VALOR REDUCCIÓN DEL CONTRATO]]</f>
        <v>0</v>
      </c>
      <c r="BC162" s="211"/>
      <c r="BD162" s="211"/>
      <c r="BE162" s="215">
        <f t="shared" si="18"/>
        <v>0</v>
      </c>
      <c r="BF162" s="211"/>
      <c r="BG162" s="208"/>
      <c r="BH162" s="206" t="str">
        <f>IFERROR(VLOOKUP('Formato Único de Contratación'!$BG162,TABLADEPARTAMENTOS,2,0),"DIGITE DEPARTAMENTO")</f>
        <v>DIGITE DEPARTAMENTO</v>
      </c>
      <c r="BI162" s="210"/>
      <c r="BJ162" s="211"/>
      <c r="BK162" s="212"/>
      <c r="BL162" s="210"/>
      <c r="BM162" s="211"/>
      <c r="BN162" s="212"/>
      <c r="BO162" s="208"/>
      <c r="BP162" s="221"/>
      <c r="BQ162" s="208"/>
      <c r="BR162" s="211"/>
      <c r="BS162" s="211"/>
      <c r="BT162" s="247">
        <f>Plancontratacion2019[[#This Row],[FECHA PRORROGA EJECUCIÓN
  (AAAA-MM-DD)]]-Plancontratacion2019[[#This Row],[FECHA ACTA DE INICIO]]</f>
        <v>0</v>
      </c>
      <c r="BU162" s="211"/>
      <c r="BV162" s="208"/>
      <c r="BW162" s="211"/>
      <c r="BX162" s="208"/>
      <c r="BY162" s="212"/>
      <c r="BZ162" s="211"/>
      <c r="CA162" s="212"/>
      <c r="CB162" s="211"/>
      <c r="CC162" s="212"/>
      <c r="CD162" s="211"/>
      <c r="CE162" s="212"/>
      <c r="CF162" s="211"/>
      <c r="CG162" s="212"/>
      <c r="CH162" s="211"/>
      <c r="CI162" s="212"/>
      <c r="CJ162" s="211"/>
      <c r="CK162" s="212"/>
      <c r="CL162" s="211"/>
      <c r="CM162" s="222"/>
      <c r="CN162" s="218"/>
      <c r="CO162" s="211"/>
      <c r="CP162" s="220">
        <f t="shared" si="19"/>
        <v>0</v>
      </c>
      <c r="CQ162" s="223"/>
      <c r="CR162" s="212"/>
      <c r="CS162" s="212"/>
      <c r="CT162" s="212"/>
      <c r="CU162" s="212"/>
      <c r="CV162" s="212"/>
      <c r="CW162" s="212"/>
      <c r="CX162" s="212"/>
      <c r="CY162" s="212"/>
      <c r="CZ162" s="212"/>
      <c r="DA162" s="212"/>
      <c r="DB162" s="212"/>
      <c r="DC162" s="212"/>
      <c r="DD162" s="212"/>
      <c r="DE162" s="212"/>
      <c r="DF162" s="212"/>
      <c r="DG162" s="212"/>
      <c r="DH162" s="216">
        <f t="shared" si="22"/>
        <v>0</v>
      </c>
      <c r="DI162" s="216">
        <f t="shared" si="20"/>
        <v>0</v>
      </c>
      <c r="DJ162" s="224">
        <f t="shared" si="21"/>
        <v>0</v>
      </c>
      <c r="DK162" s="204"/>
      <c r="DL162" s="218"/>
      <c r="DM162" s="208"/>
      <c r="DN162" s="225"/>
      <c r="DO162" s="225"/>
      <c r="DP162" s="225"/>
      <c r="DQ162" s="225"/>
      <c r="DR162" s="225"/>
      <c r="DS162" s="225"/>
      <c r="DT162" s="225"/>
      <c r="DU162" s="225"/>
      <c r="DV162" s="225"/>
      <c r="DW162" s="225"/>
      <c r="DX162" s="225"/>
      <c r="DY162" s="225"/>
      <c r="DZ162" s="226"/>
      <c r="EA162" s="226"/>
      <c r="EB162" s="226"/>
      <c r="EC162" s="214"/>
      <c r="ED162" s="214"/>
      <c r="EE162" s="211"/>
      <c r="EF16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2" s="215" t="str">
        <f t="shared" si="23"/>
        <v>-</v>
      </c>
    </row>
    <row r="163" spans="1:137" s="150" customFormat="1" ht="22.5" x14ac:dyDescent="0.25">
      <c r="A163" s="149"/>
      <c r="B163" s="204"/>
      <c r="C163" s="205"/>
      <c r="D163" s="206"/>
      <c r="E163" s="207"/>
      <c r="F163" s="208"/>
      <c r="G163" s="209"/>
      <c r="H163" s="210"/>
      <c r="I163" s="211"/>
      <c r="J163" s="212"/>
      <c r="K163" s="209"/>
      <c r="L163" s="210"/>
      <c r="M163" s="211"/>
      <c r="N163" s="212"/>
      <c r="O163" s="213"/>
      <c r="P163" s="210"/>
      <c r="Q163" s="214"/>
      <c r="R163" s="215">
        <f>Plancontratacion2019[[#This Row],[RUBRO
(SE DEBE REPORTARTAR EN SIGEP SERVICIOS PERSONAS NATURALES)]]</f>
        <v>0</v>
      </c>
      <c r="S163" s="216">
        <f>Plancontratacion2019[[#This Row],[VALOR]]</f>
        <v>0</v>
      </c>
      <c r="T163" s="208"/>
      <c r="U163" s="211"/>
      <c r="V163" s="215">
        <f>Plancontratacion2019[[#This Row],[RUBRO ]]</f>
        <v>0</v>
      </c>
      <c r="W163" s="216">
        <f>Plancontratacion2019[[#This Row],[VALOR ]]</f>
        <v>0</v>
      </c>
      <c r="X163" s="216">
        <f>SUM($S163+$W163+Plancontratacion2019[[#This Row],[VALOR TOTAL DEL APOYO]])</f>
        <v>0</v>
      </c>
      <c r="Y163" s="210"/>
      <c r="Z163" s="204"/>
      <c r="AA163" s="204"/>
      <c r="AB163" s="205"/>
      <c r="AC163" s="204"/>
      <c r="AD163" s="204"/>
      <c r="AE163" s="214"/>
      <c r="AF163" s="214"/>
      <c r="AG163" s="214"/>
      <c r="AH163" s="211"/>
      <c r="AI163" s="211"/>
      <c r="AJ163" s="211"/>
      <c r="AK163" s="214"/>
      <c r="AL163" s="208"/>
      <c r="AM163" s="208"/>
      <c r="AN163" s="208"/>
      <c r="AO163" s="211"/>
      <c r="AP163" s="204"/>
      <c r="AQ163" s="204"/>
      <c r="AR163" s="218"/>
      <c r="AS163" s="204"/>
      <c r="AT163" s="218"/>
      <c r="AU163" s="204"/>
      <c r="AV163" s="208"/>
      <c r="AW163" s="208"/>
      <c r="AX163" s="219"/>
      <c r="AY163" s="212"/>
      <c r="AZ163" s="212"/>
      <c r="BA163" s="212"/>
      <c r="BB163" s="220">
        <f>Plancontratacion2019[[#This Row],[VALOR
INICIAL DEL CONTRATO]]+Plancontratacion2019[[#This Row],[VALOR ADICION AL CONTRATO]]-Plancontratacion2019[[#This Row],[VALOR REDUCCIÓN DEL CONTRATO]]</f>
        <v>0</v>
      </c>
      <c r="BC163" s="211"/>
      <c r="BD163" s="211"/>
      <c r="BE163" s="215">
        <f t="shared" si="18"/>
        <v>0</v>
      </c>
      <c r="BF163" s="211"/>
      <c r="BG163" s="208"/>
      <c r="BH163" s="206" t="str">
        <f>IFERROR(VLOOKUP('Formato Único de Contratación'!$BG163,TABLADEPARTAMENTOS,2,0),"DIGITE DEPARTAMENTO")</f>
        <v>DIGITE DEPARTAMENTO</v>
      </c>
      <c r="BI163" s="210"/>
      <c r="BJ163" s="211"/>
      <c r="BK163" s="212"/>
      <c r="BL163" s="210"/>
      <c r="BM163" s="211"/>
      <c r="BN163" s="212"/>
      <c r="BO163" s="208"/>
      <c r="BP163" s="221"/>
      <c r="BQ163" s="208"/>
      <c r="BR163" s="211"/>
      <c r="BS163" s="211"/>
      <c r="BT163" s="247">
        <f>Plancontratacion2019[[#This Row],[FECHA PRORROGA EJECUCIÓN
  (AAAA-MM-DD)]]-Plancontratacion2019[[#This Row],[FECHA ACTA DE INICIO]]</f>
        <v>0</v>
      </c>
      <c r="BU163" s="211"/>
      <c r="BV163" s="208"/>
      <c r="BW163" s="211"/>
      <c r="BX163" s="208"/>
      <c r="BY163" s="212"/>
      <c r="BZ163" s="211"/>
      <c r="CA163" s="212"/>
      <c r="CB163" s="211"/>
      <c r="CC163" s="212"/>
      <c r="CD163" s="211"/>
      <c r="CE163" s="212"/>
      <c r="CF163" s="211"/>
      <c r="CG163" s="212"/>
      <c r="CH163" s="211"/>
      <c r="CI163" s="212"/>
      <c r="CJ163" s="211"/>
      <c r="CK163" s="212"/>
      <c r="CL163" s="211"/>
      <c r="CM163" s="222"/>
      <c r="CN163" s="218"/>
      <c r="CO163" s="211"/>
      <c r="CP163" s="220">
        <f t="shared" si="19"/>
        <v>0</v>
      </c>
      <c r="CQ163" s="223"/>
      <c r="CR163" s="212"/>
      <c r="CS163" s="212"/>
      <c r="CT163" s="212"/>
      <c r="CU163" s="212"/>
      <c r="CV163" s="212"/>
      <c r="CW163" s="212"/>
      <c r="CX163" s="212"/>
      <c r="CY163" s="212"/>
      <c r="CZ163" s="212"/>
      <c r="DA163" s="212"/>
      <c r="DB163" s="212"/>
      <c r="DC163" s="212"/>
      <c r="DD163" s="212"/>
      <c r="DE163" s="212"/>
      <c r="DF163" s="212"/>
      <c r="DG163" s="212"/>
      <c r="DH163" s="216">
        <f t="shared" si="22"/>
        <v>0</v>
      </c>
      <c r="DI163" s="216">
        <f t="shared" si="20"/>
        <v>0</v>
      </c>
      <c r="DJ163" s="224">
        <f t="shared" si="21"/>
        <v>0</v>
      </c>
      <c r="DK163" s="204"/>
      <c r="DL163" s="218"/>
      <c r="DM163" s="208"/>
      <c r="DN163" s="225"/>
      <c r="DO163" s="225"/>
      <c r="DP163" s="225"/>
      <c r="DQ163" s="225"/>
      <c r="DR163" s="225"/>
      <c r="DS163" s="225"/>
      <c r="DT163" s="225"/>
      <c r="DU163" s="225"/>
      <c r="DV163" s="225"/>
      <c r="DW163" s="225"/>
      <c r="DX163" s="225"/>
      <c r="DY163" s="225"/>
      <c r="DZ163" s="226"/>
      <c r="EA163" s="226"/>
      <c r="EB163" s="226"/>
      <c r="EC163" s="214"/>
      <c r="ED163" s="214"/>
      <c r="EE163" s="211"/>
      <c r="EF16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3" s="215" t="str">
        <f t="shared" si="23"/>
        <v>-</v>
      </c>
    </row>
    <row r="164" spans="1:137" s="150" customFormat="1" ht="22.5" x14ac:dyDescent="0.25">
      <c r="A164" s="149"/>
      <c r="B164" s="204"/>
      <c r="C164" s="205"/>
      <c r="D164" s="206"/>
      <c r="E164" s="207"/>
      <c r="F164" s="208"/>
      <c r="G164" s="209"/>
      <c r="H164" s="210"/>
      <c r="I164" s="211"/>
      <c r="J164" s="212"/>
      <c r="K164" s="209"/>
      <c r="L164" s="210"/>
      <c r="M164" s="211"/>
      <c r="N164" s="212"/>
      <c r="O164" s="213"/>
      <c r="P164" s="210"/>
      <c r="Q164" s="214"/>
      <c r="R164" s="215">
        <f>Plancontratacion2019[[#This Row],[RUBRO
(SE DEBE REPORTARTAR EN SIGEP SERVICIOS PERSONAS NATURALES)]]</f>
        <v>0</v>
      </c>
      <c r="S164" s="216">
        <f>Plancontratacion2019[[#This Row],[VALOR]]</f>
        <v>0</v>
      </c>
      <c r="T164" s="208"/>
      <c r="U164" s="211"/>
      <c r="V164" s="215">
        <f>Plancontratacion2019[[#This Row],[RUBRO ]]</f>
        <v>0</v>
      </c>
      <c r="W164" s="216">
        <f>Plancontratacion2019[[#This Row],[VALOR ]]</f>
        <v>0</v>
      </c>
      <c r="X164" s="216">
        <f>SUM($S164+$W164+Plancontratacion2019[[#This Row],[VALOR TOTAL DEL APOYO]])</f>
        <v>0</v>
      </c>
      <c r="Y164" s="210"/>
      <c r="Z164" s="204"/>
      <c r="AA164" s="204"/>
      <c r="AB164" s="205"/>
      <c r="AC164" s="204"/>
      <c r="AD164" s="204"/>
      <c r="AE164" s="214"/>
      <c r="AF164" s="214"/>
      <c r="AG164" s="214"/>
      <c r="AH164" s="211"/>
      <c r="AI164" s="211"/>
      <c r="AJ164" s="211"/>
      <c r="AK164" s="214"/>
      <c r="AL164" s="208"/>
      <c r="AM164" s="208"/>
      <c r="AN164" s="208"/>
      <c r="AO164" s="211"/>
      <c r="AP164" s="204"/>
      <c r="AQ164" s="204"/>
      <c r="AR164" s="218"/>
      <c r="AS164" s="204"/>
      <c r="AT164" s="218"/>
      <c r="AU164" s="204"/>
      <c r="AV164" s="208"/>
      <c r="AW164" s="208"/>
      <c r="AX164" s="219"/>
      <c r="AY164" s="212"/>
      <c r="AZ164" s="212"/>
      <c r="BA164" s="212"/>
      <c r="BB164" s="220">
        <f>Plancontratacion2019[[#This Row],[VALOR
INICIAL DEL CONTRATO]]+Plancontratacion2019[[#This Row],[VALOR ADICION AL CONTRATO]]-Plancontratacion2019[[#This Row],[VALOR REDUCCIÓN DEL CONTRATO]]</f>
        <v>0</v>
      </c>
      <c r="BC164" s="211"/>
      <c r="BD164" s="211"/>
      <c r="BE164" s="215">
        <f t="shared" si="18"/>
        <v>0</v>
      </c>
      <c r="BF164" s="211"/>
      <c r="BG164" s="208"/>
      <c r="BH164" s="206" t="str">
        <f>IFERROR(VLOOKUP('Formato Único de Contratación'!$BG164,TABLADEPARTAMENTOS,2,0),"DIGITE DEPARTAMENTO")</f>
        <v>DIGITE DEPARTAMENTO</v>
      </c>
      <c r="BI164" s="210"/>
      <c r="BJ164" s="211"/>
      <c r="BK164" s="212"/>
      <c r="BL164" s="210"/>
      <c r="BM164" s="211"/>
      <c r="BN164" s="212"/>
      <c r="BO164" s="208"/>
      <c r="BP164" s="221"/>
      <c r="BQ164" s="208"/>
      <c r="BR164" s="211"/>
      <c r="BS164" s="211"/>
      <c r="BT164" s="247">
        <f>Plancontratacion2019[[#This Row],[FECHA PRORROGA EJECUCIÓN
  (AAAA-MM-DD)]]-Plancontratacion2019[[#This Row],[FECHA ACTA DE INICIO]]</f>
        <v>0</v>
      </c>
      <c r="BU164" s="211"/>
      <c r="BV164" s="208"/>
      <c r="BW164" s="211"/>
      <c r="BX164" s="208"/>
      <c r="BY164" s="212"/>
      <c r="BZ164" s="211"/>
      <c r="CA164" s="212"/>
      <c r="CB164" s="211"/>
      <c r="CC164" s="212"/>
      <c r="CD164" s="211"/>
      <c r="CE164" s="212"/>
      <c r="CF164" s="211"/>
      <c r="CG164" s="212"/>
      <c r="CH164" s="211"/>
      <c r="CI164" s="212"/>
      <c r="CJ164" s="211"/>
      <c r="CK164" s="212"/>
      <c r="CL164" s="211"/>
      <c r="CM164" s="222"/>
      <c r="CN164" s="218"/>
      <c r="CO164" s="211"/>
      <c r="CP164" s="220">
        <f t="shared" si="19"/>
        <v>0</v>
      </c>
      <c r="CQ164" s="223"/>
      <c r="CR164" s="212"/>
      <c r="CS164" s="212"/>
      <c r="CT164" s="212"/>
      <c r="CU164" s="212"/>
      <c r="CV164" s="212"/>
      <c r="CW164" s="212"/>
      <c r="CX164" s="212"/>
      <c r="CY164" s="212"/>
      <c r="CZ164" s="212"/>
      <c r="DA164" s="212"/>
      <c r="DB164" s="212"/>
      <c r="DC164" s="212"/>
      <c r="DD164" s="212"/>
      <c r="DE164" s="212"/>
      <c r="DF164" s="212"/>
      <c r="DG164" s="212"/>
      <c r="DH164" s="216">
        <f t="shared" si="22"/>
        <v>0</v>
      </c>
      <c r="DI164" s="216">
        <f t="shared" si="20"/>
        <v>0</v>
      </c>
      <c r="DJ164" s="224">
        <f t="shared" si="21"/>
        <v>0</v>
      </c>
      <c r="DK164" s="204"/>
      <c r="DL164" s="218"/>
      <c r="DM164" s="208"/>
      <c r="DN164" s="225"/>
      <c r="DO164" s="225"/>
      <c r="DP164" s="225"/>
      <c r="DQ164" s="225"/>
      <c r="DR164" s="225"/>
      <c r="DS164" s="225"/>
      <c r="DT164" s="225"/>
      <c r="DU164" s="225"/>
      <c r="DV164" s="225"/>
      <c r="DW164" s="225"/>
      <c r="DX164" s="225"/>
      <c r="DY164" s="225"/>
      <c r="DZ164" s="226"/>
      <c r="EA164" s="226"/>
      <c r="EB164" s="226"/>
      <c r="EC164" s="214"/>
      <c r="ED164" s="214"/>
      <c r="EE164" s="211"/>
      <c r="EF16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4" s="215" t="str">
        <f t="shared" si="23"/>
        <v>-</v>
      </c>
    </row>
    <row r="165" spans="1:137" s="150" customFormat="1" ht="22.5" x14ac:dyDescent="0.25">
      <c r="A165" s="149"/>
      <c r="B165" s="204"/>
      <c r="C165" s="205"/>
      <c r="D165" s="206"/>
      <c r="E165" s="207"/>
      <c r="F165" s="208"/>
      <c r="G165" s="209"/>
      <c r="H165" s="210"/>
      <c r="I165" s="211"/>
      <c r="J165" s="212"/>
      <c r="K165" s="209"/>
      <c r="L165" s="210"/>
      <c r="M165" s="211"/>
      <c r="N165" s="212"/>
      <c r="O165" s="213"/>
      <c r="P165" s="210"/>
      <c r="Q165" s="214"/>
      <c r="R165" s="215">
        <f>Plancontratacion2019[[#This Row],[RUBRO
(SE DEBE REPORTARTAR EN SIGEP SERVICIOS PERSONAS NATURALES)]]</f>
        <v>0</v>
      </c>
      <c r="S165" s="216">
        <f>Plancontratacion2019[[#This Row],[VALOR]]</f>
        <v>0</v>
      </c>
      <c r="T165" s="208"/>
      <c r="U165" s="211"/>
      <c r="V165" s="215">
        <f>Plancontratacion2019[[#This Row],[RUBRO ]]</f>
        <v>0</v>
      </c>
      <c r="W165" s="216">
        <f>Plancontratacion2019[[#This Row],[VALOR ]]</f>
        <v>0</v>
      </c>
      <c r="X165" s="216">
        <f>SUM($S165+$W165+Plancontratacion2019[[#This Row],[VALOR TOTAL DEL APOYO]])</f>
        <v>0</v>
      </c>
      <c r="Y165" s="210"/>
      <c r="Z165" s="204"/>
      <c r="AA165" s="204"/>
      <c r="AB165" s="205"/>
      <c r="AC165" s="204"/>
      <c r="AD165" s="204"/>
      <c r="AE165" s="214"/>
      <c r="AF165" s="214"/>
      <c r="AG165" s="214"/>
      <c r="AH165" s="211"/>
      <c r="AI165" s="211"/>
      <c r="AJ165" s="211"/>
      <c r="AK165" s="214"/>
      <c r="AL165" s="208"/>
      <c r="AM165" s="208"/>
      <c r="AN165" s="208"/>
      <c r="AO165" s="211"/>
      <c r="AP165" s="204"/>
      <c r="AQ165" s="204"/>
      <c r="AR165" s="218"/>
      <c r="AS165" s="204"/>
      <c r="AT165" s="218"/>
      <c r="AU165" s="204"/>
      <c r="AV165" s="208"/>
      <c r="AW165" s="208"/>
      <c r="AX165" s="219"/>
      <c r="AY165" s="212"/>
      <c r="AZ165" s="212"/>
      <c r="BA165" s="212"/>
      <c r="BB165" s="220">
        <f>Plancontratacion2019[[#This Row],[VALOR
INICIAL DEL CONTRATO]]+Plancontratacion2019[[#This Row],[VALOR ADICION AL CONTRATO]]-Plancontratacion2019[[#This Row],[VALOR REDUCCIÓN DEL CONTRATO]]</f>
        <v>0</v>
      </c>
      <c r="BC165" s="211"/>
      <c r="BD165" s="211"/>
      <c r="BE165" s="215">
        <f t="shared" si="18"/>
        <v>0</v>
      </c>
      <c r="BF165" s="211"/>
      <c r="BG165" s="208"/>
      <c r="BH165" s="206" t="str">
        <f>IFERROR(VLOOKUP('Formato Único de Contratación'!$BG165,TABLADEPARTAMENTOS,2,0),"DIGITE DEPARTAMENTO")</f>
        <v>DIGITE DEPARTAMENTO</v>
      </c>
      <c r="BI165" s="210"/>
      <c r="BJ165" s="211"/>
      <c r="BK165" s="212"/>
      <c r="BL165" s="210"/>
      <c r="BM165" s="211"/>
      <c r="BN165" s="212"/>
      <c r="BO165" s="208"/>
      <c r="BP165" s="221"/>
      <c r="BQ165" s="208"/>
      <c r="BR165" s="211"/>
      <c r="BS165" s="211"/>
      <c r="BT165" s="247">
        <f>Plancontratacion2019[[#This Row],[FECHA PRORROGA EJECUCIÓN
  (AAAA-MM-DD)]]-Plancontratacion2019[[#This Row],[FECHA ACTA DE INICIO]]</f>
        <v>0</v>
      </c>
      <c r="BU165" s="211"/>
      <c r="BV165" s="208"/>
      <c r="BW165" s="211"/>
      <c r="BX165" s="208"/>
      <c r="BY165" s="212"/>
      <c r="BZ165" s="211"/>
      <c r="CA165" s="212"/>
      <c r="CB165" s="211"/>
      <c r="CC165" s="212"/>
      <c r="CD165" s="211"/>
      <c r="CE165" s="212"/>
      <c r="CF165" s="211"/>
      <c r="CG165" s="212"/>
      <c r="CH165" s="211"/>
      <c r="CI165" s="212"/>
      <c r="CJ165" s="211"/>
      <c r="CK165" s="212"/>
      <c r="CL165" s="211"/>
      <c r="CM165" s="222"/>
      <c r="CN165" s="218"/>
      <c r="CO165" s="211"/>
      <c r="CP165" s="220">
        <f t="shared" si="19"/>
        <v>0</v>
      </c>
      <c r="CQ165" s="223"/>
      <c r="CR165" s="212"/>
      <c r="CS165" s="212"/>
      <c r="CT165" s="212"/>
      <c r="CU165" s="212"/>
      <c r="CV165" s="212"/>
      <c r="CW165" s="212"/>
      <c r="CX165" s="212"/>
      <c r="CY165" s="212"/>
      <c r="CZ165" s="212"/>
      <c r="DA165" s="212"/>
      <c r="DB165" s="212"/>
      <c r="DC165" s="212"/>
      <c r="DD165" s="212"/>
      <c r="DE165" s="212"/>
      <c r="DF165" s="212"/>
      <c r="DG165" s="212"/>
      <c r="DH165" s="216">
        <f t="shared" si="22"/>
        <v>0</v>
      </c>
      <c r="DI165" s="216">
        <f t="shared" si="20"/>
        <v>0</v>
      </c>
      <c r="DJ165" s="224">
        <f t="shared" si="21"/>
        <v>0</v>
      </c>
      <c r="DK165" s="204"/>
      <c r="DL165" s="218"/>
      <c r="DM165" s="208"/>
      <c r="DN165" s="225"/>
      <c r="DO165" s="225"/>
      <c r="DP165" s="225"/>
      <c r="DQ165" s="225"/>
      <c r="DR165" s="225"/>
      <c r="DS165" s="225"/>
      <c r="DT165" s="225"/>
      <c r="DU165" s="225"/>
      <c r="DV165" s="225"/>
      <c r="DW165" s="225"/>
      <c r="DX165" s="225"/>
      <c r="DY165" s="225"/>
      <c r="DZ165" s="226"/>
      <c r="EA165" s="226"/>
      <c r="EB165" s="226"/>
      <c r="EC165" s="214"/>
      <c r="ED165" s="214"/>
      <c r="EE165" s="211"/>
      <c r="EF16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5" s="215" t="str">
        <f t="shared" si="23"/>
        <v>-</v>
      </c>
    </row>
    <row r="166" spans="1:137" s="150" customFormat="1" ht="22.5" x14ac:dyDescent="0.25">
      <c r="A166" s="149"/>
      <c r="B166" s="204"/>
      <c r="C166" s="205"/>
      <c r="D166" s="206"/>
      <c r="E166" s="207"/>
      <c r="F166" s="208"/>
      <c r="G166" s="209"/>
      <c r="H166" s="210"/>
      <c r="I166" s="211"/>
      <c r="J166" s="212"/>
      <c r="K166" s="209"/>
      <c r="L166" s="210"/>
      <c r="M166" s="211"/>
      <c r="N166" s="212"/>
      <c r="O166" s="213"/>
      <c r="P166" s="210"/>
      <c r="Q166" s="214"/>
      <c r="R166" s="215">
        <f>Plancontratacion2019[[#This Row],[RUBRO
(SE DEBE REPORTARTAR EN SIGEP SERVICIOS PERSONAS NATURALES)]]</f>
        <v>0</v>
      </c>
      <c r="S166" s="216">
        <f>Plancontratacion2019[[#This Row],[VALOR]]</f>
        <v>0</v>
      </c>
      <c r="T166" s="208"/>
      <c r="U166" s="211"/>
      <c r="V166" s="215">
        <f>Plancontratacion2019[[#This Row],[RUBRO ]]</f>
        <v>0</v>
      </c>
      <c r="W166" s="216">
        <f>Plancontratacion2019[[#This Row],[VALOR ]]</f>
        <v>0</v>
      </c>
      <c r="X166" s="216">
        <f>SUM($S166+$W166+Plancontratacion2019[[#This Row],[VALOR TOTAL DEL APOYO]])</f>
        <v>0</v>
      </c>
      <c r="Y166" s="210"/>
      <c r="Z166" s="204"/>
      <c r="AA166" s="204"/>
      <c r="AB166" s="205"/>
      <c r="AC166" s="204"/>
      <c r="AD166" s="204"/>
      <c r="AE166" s="214"/>
      <c r="AF166" s="214"/>
      <c r="AG166" s="214"/>
      <c r="AH166" s="211"/>
      <c r="AI166" s="211"/>
      <c r="AJ166" s="211"/>
      <c r="AK166" s="214"/>
      <c r="AL166" s="208"/>
      <c r="AM166" s="208"/>
      <c r="AN166" s="208"/>
      <c r="AO166" s="211"/>
      <c r="AP166" s="204"/>
      <c r="AQ166" s="204"/>
      <c r="AR166" s="218"/>
      <c r="AS166" s="204"/>
      <c r="AT166" s="218"/>
      <c r="AU166" s="204"/>
      <c r="AV166" s="208"/>
      <c r="AW166" s="208"/>
      <c r="AX166" s="219"/>
      <c r="AY166" s="212"/>
      <c r="AZ166" s="212"/>
      <c r="BA166" s="212"/>
      <c r="BB166" s="220">
        <f>Plancontratacion2019[[#This Row],[VALOR
INICIAL DEL CONTRATO]]+Plancontratacion2019[[#This Row],[VALOR ADICION AL CONTRATO]]-Plancontratacion2019[[#This Row],[VALOR REDUCCIÓN DEL CONTRATO]]</f>
        <v>0</v>
      </c>
      <c r="BC166" s="211"/>
      <c r="BD166" s="211"/>
      <c r="BE166" s="215">
        <f t="shared" si="18"/>
        <v>0</v>
      </c>
      <c r="BF166" s="211"/>
      <c r="BG166" s="208"/>
      <c r="BH166" s="206" t="str">
        <f>IFERROR(VLOOKUP('Formato Único de Contratación'!$BG166,TABLADEPARTAMENTOS,2,0),"DIGITE DEPARTAMENTO")</f>
        <v>DIGITE DEPARTAMENTO</v>
      </c>
      <c r="BI166" s="210"/>
      <c r="BJ166" s="211"/>
      <c r="BK166" s="212"/>
      <c r="BL166" s="210"/>
      <c r="BM166" s="211"/>
      <c r="BN166" s="212"/>
      <c r="BO166" s="208"/>
      <c r="BP166" s="221"/>
      <c r="BQ166" s="208"/>
      <c r="BR166" s="211"/>
      <c r="BS166" s="211"/>
      <c r="BT166" s="247">
        <f>Plancontratacion2019[[#This Row],[FECHA PRORROGA EJECUCIÓN
  (AAAA-MM-DD)]]-Plancontratacion2019[[#This Row],[FECHA ACTA DE INICIO]]</f>
        <v>0</v>
      </c>
      <c r="BU166" s="211"/>
      <c r="BV166" s="208"/>
      <c r="BW166" s="211"/>
      <c r="BX166" s="208"/>
      <c r="BY166" s="212"/>
      <c r="BZ166" s="211"/>
      <c r="CA166" s="212"/>
      <c r="CB166" s="211"/>
      <c r="CC166" s="212"/>
      <c r="CD166" s="211"/>
      <c r="CE166" s="212"/>
      <c r="CF166" s="211"/>
      <c r="CG166" s="212"/>
      <c r="CH166" s="211"/>
      <c r="CI166" s="212"/>
      <c r="CJ166" s="211"/>
      <c r="CK166" s="212"/>
      <c r="CL166" s="211"/>
      <c r="CM166" s="222"/>
      <c r="CN166" s="218"/>
      <c r="CO166" s="211"/>
      <c r="CP166" s="220">
        <f t="shared" si="19"/>
        <v>0</v>
      </c>
      <c r="CQ166" s="223"/>
      <c r="CR166" s="212"/>
      <c r="CS166" s="212"/>
      <c r="CT166" s="212"/>
      <c r="CU166" s="212"/>
      <c r="CV166" s="212"/>
      <c r="CW166" s="212"/>
      <c r="CX166" s="212"/>
      <c r="CY166" s="212"/>
      <c r="CZ166" s="212"/>
      <c r="DA166" s="212"/>
      <c r="DB166" s="212"/>
      <c r="DC166" s="212"/>
      <c r="DD166" s="212"/>
      <c r="DE166" s="212"/>
      <c r="DF166" s="212"/>
      <c r="DG166" s="212"/>
      <c r="DH166" s="216">
        <f t="shared" si="22"/>
        <v>0</v>
      </c>
      <c r="DI166" s="216">
        <f t="shared" si="20"/>
        <v>0</v>
      </c>
      <c r="DJ166" s="224">
        <f t="shared" si="21"/>
        <v>0</v>
      </c>
      <c r="DK166" s="204"/>
      <c r="DL166" s="218"/>
      <c r="DM166" s="208"/>
      <c r="DN166" s="225"/>
      <c r="DO166" s="225"/>
      <c r="DP166" s="225"/>
      <c r="DQ166" s="225"/>
      <c r="DR166" s="225"/>
      <c r="DS166" s="225"/>
      <c r="DT166" s="225"/>
      <c r="DU166" s="225"/>
      <c r="DV166" s="225"/>
      <c r="DW166" s="225"/>
      <c r="DX166" s="225"/>
      <c r="DY166" s="225"/>
      <c r="DZ166" s="226"/>
      <c r="EA166" s="226"/>
      <c r="EB166" s="226"/>
      <c r="EC166" s="214"/>
      <c r="ED166" s="214"/>
      <c r="EE166" s="211"/>
      <c r="EF16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6" s="215" t="str">
        <f t="shared" si="23"/>
        <v>-</v>
      </c>
    </row>
    <row r="167" spans="1:137" s="150" customFormat="1" ht="22.5" x14ac:dyDescent="0.25">
      <c r="A167" s="149"/>
      <c r="B167" s="204"/>
      <c r="C167" s="205"/>
      <c r="D167" s="206"/>
      <c r="E167" s="207"/>
      <c r="F167" s="208"/>
      <c r="G167" s="209"/>
      <c r="H167" s="210"/>
      <c r="I167" s="211"/>
      <c r="J167" s="212"/>
      <c r="K167" s="209"/>
      <c r="L167" s="210"/>
      <c r="M167" s="211"/>
      <c r="N167" s="212"/>
      <c r="O167" s="213"/>
      <c r="P167" s="210"/>
      <c r="Q167" s="214"/>
      <c r="R167" s="215">
        <f>Plancontratacion2019[[#This Row],[RUBRO
(SE DEBE REPORTARTAR EN SIGEP SERVICIOS PERSONAS NATURALES)]]</f>
        <v>0</v>
      </c>
      <c r="S167" s="216">
        <f>Plancontratacion2019[[#This Row],[VALOR]]</f>
        <v>0</v>
      </c>
      <c r="T167" s="208"/>
      <c r="U167" s="211"/>
      <c r="V167" s="215">
        <f>Plancontratacion2019[[#This Row],[RUBRO ]]</f>
        <v>0</v>
      </c>
      <c r="W167" s="216">
        <f>Plancontratacion2019[[#This Row],[VALOR ]]</f>
        <v>0</v>
      </c>
      <c r="X167" s="216">
        <f>SUM($S167+$W167+Plancontratacion2019[[#This Row],[VALOR TOTAL DEL APOYO]])</f>
        <v>0</v>
      </c>
      <c r="Y167" s="210"/>
      <c r="Z167" s="204"/>
      <c r="AA167" s="204"/>
      <c r="AB167" s="205"/>
      <c r="AC167" s="204"/>
      <c r="AD167" s="204"/>
      <c r="AE167" s="214"/>
      <c r="AF167" s="214"/>
      <c r="AG167" s="214"/>
      <c r="AH167" s="211"/>
      <c r="AI167" s="211"/>
      <c r="AJ167" s="211"/>
      <c r="AK167" s="214"/>
      <c r="AL167" s="208"/>
      <c r="AM167" s="208"/>
      <c r="AN167" s="208"/>
      <c r="AO167" s="211"/>
      <c r="AP167" s="204"/>
      <c r="AQ167" s="204"/>
      <c r="AR167" s="218"/>
      <c r="AS167" s="204"/>
      <c r="AT167" s="218"/>
      <c r="AU167" s="204"/>
      <c r="AV167" s="208"/>
      <c r="AW167" s="208"/>
      <c r="AX167" s="219"/>
      <c r="AY167" s="212"/>
      <c r="AZ167" s="212"/>
      <c r="BA167" s="212"/>
      <c r="BB167" s="220">
        <f>Plancontratacion2019[[#This Row],[VALOR
INICIAL DEL CONTRATO]]+Plancontratacion2019[[#This Row],[VALOR ADICION AL CONTRATO]]-Plancontratacion2019[[#This Row],[VALOR REDUCCIÓN DEL CONTRATO]]</f>
        <v>0</v>
      </c>
      <c r="BC167" s="211"/>
      <c r="BD167" s="211"/>
      <c r="BE167" s="215">
        <f t="shared" si="18"/>
        <v>0</v>
      </c>
      <c r="BF167" s="211"/>
      <c r="BG167" s="208"/>
      <c r="BH167" s="206" t="str">
        <f>IFERROR(VLOOKUP('Formato Único de Contratación'!$BG167,TABLADEPARTAMENTOS,2,0),"DIGITE DEPARTAMENTO")</f>
        <v>DIGITE DEPARTAMENTO</v>
      </c>
      <c r="BI167" s="210"/>
      <c r="BJ167" s="211"/>
      <c r="BK167" s="212"/>
      <c r="BL167" s="210"/>
      <c r="BM167" s="211"/>
      <c r="BN167" s="212"/>
      <c r="BO167" s="208"/>
      <c r="BP167" s="221"/>
      <c r="BQ167" s="208"/>
      <c r="BR167" s="211"/>
      <c r="BS167" s="211"/>
      <c r="BT167" s="247">
        <f>Plancontratacion2019[[#This Row],[FECHA PRORROGA EJECUCIÓN
  (AAAA-MM-DD)]]-Plancontratacion2019[[#This Row],[FECHA ACTA DE INICIO]]</f>
        <v>0</v>
      </c>
      <c r="BU167" s="211"/>
      <c r="BV167" s="208"/>
      <c r="BW167" s="211"/>
      <c r="BX167" s="208"/>
      <c r="BY167" s="212"/>
      <c r="BZ167" s="211"/>
      <c r="CA167" s="212"/>
      <c r="CB167" s="211"/>
      <c r="CC167" s="212"/>
      <c r="CD167" s="211"/>
      <c r="CE167" s="212"/>
      <c r="CF167" s="211"/>
      <c r="CG167" s="212"/>
      <c r="CH167" s="211"/>
      <c r="CI167" s="212"/>
      <c r="CJ167" s="211"/>
      <c r="CK167" s="212"/>
      <c r="CL167" s="211"/>
      <c r="CM167" s="222"/>
      <c r="CN167" s="218"/>
      <c r="CO167" s="211"/>
      <c r="CP167" s="220">
        <f t="shared" si="19"/>
        <v>0</v>
      </c>
      <c r="CQ167" s="223"/>
      <c r="CR167" s="212"/>
      <c r="CS167" s="212"/>
      <c r="CT167" s="212"/>
      <c r="CU167" s="212"/>
      <c r="CV167" s="212"/>
      <c r="CW167" s="212"/>
      <c r="CX167" s="212"/>
      <c r="CY167" s="212"/>
      <c r="CZ167" s="212"/>
      <c r="DA167" s="212"/>
      <c r="DB167" s="212"/>
      <c r="DC167" s="212"/>
      <c r="DD167" s="212"/>
      <c r="DE167" s="212"/>
      <c r="DF167" s="212"/>
      <c r="DG167" s="212"/>
      <c r="DH167" s="216">
        <f t="shared" si="22"/>
        <v>0</v>
      </c>
      <c r="DI167" s="216">
        <f t="shared" si="20"/>
        <v>0</v>
      </c>
      <c r="DJ167" s="224">
        <f t="shared" si="21"/>
        <v>0</v>
      </c>
      <c r="DK167" s="204"/>
      <c r="DL167" s="218"/>
      <c r="DM167" s="208"/>
      <c r="DN167" s="225"/>
      <c r="DO167" s="225"/>
      <c r="DP167" s="225"/>
      <c r="DQ167" s="225"/>
      <c r="DR167" s="225"/>
      <c r="DS167" s="225"/>
      <c r="DT167" s="225"/>
      <c r="DU167" s="225"/>
      <c r="DV167" s="225"/>
      <c r="DW167" s="225"/>
      <c r="DX167" s="225"/>
      <c r="DY167" s="225"/>
      <c r="DZ167" s="226"/>
      <c r="EA167" s="226"/>
      <c r="EB167" s="226"/>
      <c r="EC167" s="214"/>
      <c r="ED167" s="214"/>
      <c r="EE167" s="211"/>
      <c r="EF16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7" s="215" t="str">
        <f t="shared" si="23"/>
        <v>-</v>
      </c>
    </row>
    <row r="168" spans="1:137" s="150" customFormat="1" ht="22.5" x14ac:dyDescent="0.25">
      <c r="A168" s="149"/>
      <c r="B168" s="204"/>
      <c r="C168" s="205"/>
      <c r="D168" s="206"/>
      <c r="E168" s="207"/>
      <c r="F168" s="208"/>
      <c r="G168" s="209"/>
      <c r="H168" s="210"/>
      <c r="I168" s="211"/>
      <c r="J168" s="212"/>
      <c r="K168" s="209"/>
      <c r="L168" s="210"/>
      <c r="M168" s="211"/>
      <c r="N168" s="212"/>
      <c r="O168" s="213"/>
      <c r="P168" s="210"/>
      <c r="Q168" s="214"/>
      <c r="R168" s="215">
        <f>Plancontratacion2019[[#This Row],[RUBRO
(SE DEBE REPORTARTAR EN SIGEP SERVICIOS PERSONAS NATURALES)]]</f>
        <v>0</v>
      </c>
      <c r="S168" s="216">
        <f>Plancontratacion2019[[#This Row],[VALOR]]</f>
        <v>0</v>
      </c>
      <c r="T168" s="208"/>
      <c r="U168" s="211"/>
      <c r="V168" s="215">
        <f>Plancontratacion2019[[#This Row],[RUBRO ]]</f>
        <v>0</v>
      </c>
      <c r="W168" s="216">
        <f>Plancontratacion2019[[#This Row],[VALOR ]]</f>
        <v>0</v>
      </c>
      <c r="X168" s="216">
        <f>SUM($S168+$W168+Plancontratacion2019[[#This Row],[VALOR TOTAL DEL APOYO]])</f>
        <v>0</v>
      </c>
      <c r="Y168" s="210"/>
      <c r="Z168" s="204"/>
      <c r="AA168" s="204"/>
      <c r="AB168" s="205"/>
      <c r="AC168" s="204"/>
      <c r="AD168" s="204"/>
      <c r="AE168" s="214"/>
      <c r="AF168" s="214"/>
      <c r="AG168" s="214"/>
      <c r="AH168" s="211"/>
      <c r="AI168" s="211"/>
      <c r="AJ168" s="211"/>
      <c r="AK168" s="214"/>
      <c r="AL168" s="208"/>
      <c r="AM168" s="208"/>
      <c r="AN168" s="208"/>
      <c r="AO168" s="211"/>
      <c r="AP168" s="204"/>
      <c r="AQ168" s="204"/>
      <c r="AR168" s="218"/>
      <c r="AS168" s="204"/>
      <c r="AT168" s="218"/>
      <c r="AU168" s="204"/>
      <c r="AV168" s="208"/>
      <c r="AW168" s="208"/>
      <c r="AX168" s="219"/>
      <c r="AY168" s="212"/>
      <c r="AZ168" s="212"/>
      <c r="BA168" s="212"/>
      <c r="BB168" s="220">
        <f>Plancontratacion2019[[#This Row],[VALOR
INICIAL DEL CONTRATO]]+Plancontratacion2019[[#This Row],[VALOR ADICION AL CONTRATO]]-Plancontratacion2019[[#This Row],[VALOR REDUCCIÓN DEL CONTRATO]]</f>
        <v>0</v>
      </c>
      <c r="BC168" s="211"/>
      <c r="BD168" s="211"/>
      <c r="BE168" s="215">
        <f t="shared" si="18"/>
        <v>0</v>
      </c>
      <c r="BF168" s="211"/>
      <c r="BG168" s="208"/>
      <c r="BH168" s="206" t="str">
        <f>IFERROR(VLOOKUP('Formato Único de Contratación'!$BG168,TABLADEPARTAMENTOS,2,0),"DIGITE DEPARTAMENTO")</f>
        <v>DIGITE DEPARTAMENTO</v>
      </c>
      <c r="BI168" s="210"/>
      <c r="BJ168" s="211"/>
      <c r="BK168" s="212"/>
      <c r="BL168" s="210"/>
      <c r="BM168" s="211"/>
      <c r="BN168" s="212"/>
      <c r="BO168" s="208"/>
      <c r="BP168" s="221"/>
      <c r="BQ168" s="208"/>
      <c r="BR168" s="211"/>
      <c r="BS168" s="211"/>
      <c r="BT168" s="247">
        <f>Plancontratacion2019[[#This Row],[FECHA PRORROGA EJECUCIÓN
  (AAAA-MM-DD)]]-Plancontratacion2019[[#This Row],[FECHA ACTA DE INICIO]]</f>
        <v>0</v>
      </c>
      <c r="BU168" s="211"/>
      <c r="BV168" s="208"/>
      <c r="BW168" s="211"/>
      <c r="BX168" s="208"/>
      <c r="BY168" s="212"/>
      <c r="BZ168" s="211"/>
      <c r="CA168" s="212"/>
      <c r="CB168" s="211"/>
      <c r="CC168" s="212"/>
      <c r="CD168" s="211"/>
      <c r="CE168" s="212"/>
      <c r="CF168" s="211"/>
      <c r="CG168" s="212"/>
      <c r="CH168" s="211"/>
      <c r="CI168" s="212"/>
      <c r="CJ168" s="211"/>
      <c r="CK168" s="212"/>
      <c r="CL168" s="211"/>
      <c r="CM168" s="222"/>
      <c r="CN168" s="218"/>
      <c r="CO168" s="211"/>
      <c r="CP168" s="220">
        <f t="shared" si="19"/>
        <v>0</v>
      </c>
      <c r="CQ168" s="223"/>
      <c r="CR168" s="212"/>
      <c r="CS168" s="212"/>
      <c r="CT168" s="212"/>
      <c r="CU168" s="212"/>
      <c r="CV168" s="212"/>
      <c r="CW168" s="212"/>
      <c r="CX168" s="212"/>
      <c r="CY168" s="212"/>
      <c r="CZ168" s="212"/>
      <c r="DA168" s="212"/>
      <c r="DB168" s="212"/>
      <c r="DC168" s="212"/>
      <c r="DD168" s="212"/>
      <c r="DE168" s="212"/>
      <c r="DF168" s="212"/>
      <c r="DG168" s="212"/>
      <c r="DH168" s="216">
        <f t="shared" si="22"/>
        <v>0</v>
      </c>
      <c r="DI168" s="216">
        <f t="shared" si="20"/>
        <v>0</v>
      </c>
      <c r="DJ168" s="224">
        <f t="shared" si="21"/>
        <v>0</v>
      </c>
      <c r="DK168" s="204"/>
      <c r="DL168" s="218"/>
      <c r="DM168" s="208"/>
      <c r="DN168" s="225"/>
      <c r="DO168" s="225"/>
      <c r="DP168" s="225"/>
      <c r="DQ168" s="225"/>
      <c r="DR168" s="225"/>
      <c r="DS168" s="225"/>
      <c r="DT168" s="225"/>
      <c r="DU168" s="225"/>
      <c r="DV168" s="225"/>
      <c r="DW168" s="225"/>
      <c r="DX168" s="225"/>
      <c r="DY168" s="225"/>
      <c r="DZ168" s="226"/>
      <c r="EA168" s="226"/>
      <c r="EB168" s="226"/>
      <c r="EC168" s="214"/>
      <c r="ED168" s="214"/>
      <c r="EE168" s="211"/>
      <c r="EF16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8" s="215" t="str">
        <f t="shared" si="23"/>
        <v>-</v>
      </c>
    </row>
    <row r="169" spans="1:137" s="150" customFormat="1" ht="22.5" x14ac:dyDescent="0.25">
      <c r="A169" s="149"/>
      <c r="B169" s="204"/>
      <c r="C169" s="205"/>
      <c r="D169" s="206"/>
      <c r="E169" s="207"/>
      <c r="F169" s="208"/>
      <c r="G169" s="209"/>
      <c r="H169" s="210"/>
      <c r="I169" s="211"/>
      <c r="J169" s="212"/>
      <c r="K169" s="209"/>
      <c r="L169" s="210"/>
      <c r="M169" s="211"/>
      <c r="N169" s="212"/>
      <c r="O169" s="213"/>
      <c r="P169" s="210"/>
      <c r="Q169" s="214"/>
      <c r="R169" s="215">
        <f>Plancontratacion2019[[#This Row],[RUBRO
(SE DEBE REPORTARTAR EN SIGEP SERVICIOS PERSONAS NATURALES)]]</f>
        <v>0</v>
      </c>
      <c r="S169" s="216">
        <f>Plancontratacion2019[[#This Row],[VALOR]]</f>
        <v>0</v>
      </c>
      <c r="T169" s="208"/>
      <c r="U169" s="211"/>
      <c r="V169" s="215">
        <f>Plancontratacion2019[[#This Row],[RUBRO ]]</f>
        <v>0</v>
      </c>
      <c r="W169" s="216">
        <f>Plancontratacion2019[[#This Row],[VALOR ]]</f>
        <v>0</v>
      </c>
      <c r="X169" s="216">
        <f>SUM($S169+$W169+Plancontratacion2019[[#This Row],[VALOR TOTAL DEL APOYO]])</f>
        <v>0</v>
      </c>
      <c r="Y169" s="210"/>
      <c r="Z169" s="204"/>
      <c r="AA169" s="204"/>
      <c r="AB169" s="205"/>
      <c r="AC169" s="204"/>
      <c r="AD169" s="204"/>
      <c r="AE169" s="214"/>
      <c r="AF169" s="214"/>
      <c r="AG169" s="214"/>
      <c r="AH169" s="211"/>
      <c r="AI169" s="211"/>
      <c r="AJ169" s="211"/>
      <c r="AK169" s="214"/>
      <c r="AL169" s="208"/>
      <c r="AM169" s="208"/>
      <c r="AN169" s="208"/>
      <c r="AO169" s="211"/>
      <c r="AP169" s="204"/>
      <c r="AQ169" s="204"/>
      <c r="AR169" s="218"/>
      <c r="AS169" s="204"/>
      <c r="AT169" s="218"/>
      <c r="AU169" s="204"/>
      <c r="AV169" s="208"/>
      <c r="AW169" s="208"/>
      <c r="AX169" s="219"/>
      <c r="AY169" s="212"/>
      <c r="AZ169" s="212"/>
      <c r="BA169" s="212"/>
      <c r="BB169" s="220">
        <f>Plancontratacion2019[[#This Row],[VALOR
INICIAL DEL CONTRATO]]+Plancontratacion2019[[#This Row],[VALOR ADICION AL CONTRATO]]-Plancontratacion2019[[#This Row],[VALOR REDUCCIÓN DEL CONTRATO]]</f>
        <v>0</v>
      </c>
      <c r="BC169" s="211"/>
      <c r="BD169" s="211"/>
      <c r="BE169" s="215">
        <f t="shared" si="18"/>
        <v>0</v>
      </c>
      <c r="BF169" s="211"/>
      <c r="BG169" s="208"/>
      <c r="BH169" s="206" t="str">
        <f>IFERROR(VLOOKUP('Formato Único de Contratación'!$BG169,TABLADEPARTAMENTOS,2,0),"DIGITE DEPARTAMENTO")</f>
        <v>DIGITE DEPARTAMENTO</v>
      </c>
      <c r="BI169" s="210"/>
      <c r="BJ169" s="211"/>
      <c r="BK169" s="212"/>
      <c r="BL169" s="210"/>
      <c r="BM169" s="211"/>
      <c r="BN169" s="212"/>
      <c r="BO169" s="208"/>
      <c r="BP169" s="221"/>
      <c r="BQ169" s="208"/>
      <c r="BR169" s="211"/>
      <c r="BS169" s="211"/>
      <c r="BT169" s="247">
        <f>Plancontratacion2019[[#This Row],[FECHA PRORROGA EJECUCIÓN
  (AAAA-MM-DD)]]-Plancontratacion2019[[#This Row],[FECHA ACTA DE INICIO]]</f>
        <v>0</v>
      </c>
      <c r="BU169" s="211"/>
      <c r="BV169" s="208"/>
      <c r="BW169" s="211"/>
      <c r="BX169" s="208"/>
      <c r="BY169" s="212"/>
      <c r="BZ169" s="211"/>
      <c r="CA169" s="212"/>
      <c r="CB169" s="211"/>
      <c r="CC169" s="212"/>
      <c r="CD169" s="211"/>
      <c r="CE169" s="212"/>
      <c r="CF169" s="211"/>
      <c r="CG169" s="212"/>
      <c r="CH169" s="211"/>
      <c r="CI169" s="212"/>
      <c r="CJ169" s="211"/>
      <c r="CK169" s="212"/>
      <c r="CL169" s="211"/>
      <c r="CM169" s="222"/>
      <c r="CN169" s="218"/>
      <c r="CO169" s="211"/>
      <c r="CP169" s="220">
        <f t="shared" si="19"/>
        <v>0</v>
      </c>
      <c r="CQ169" s="223"/>
      <c r="CR169" s="212"/>
      <c r="CS169" s="212"/>
      <c r="CT169" s="212"/>
      <c r="CU169" s="212"/>
      <c r="CV169" s="212"/>
      <c r="CW169" s="212"/>
      <c r="CX169" s="212"/>
      <c r="CY169" s="212"/>
      <c r="CZ169" s="212"/>
      <c r="DA169" s="212"/>
      <c r="DB169" s="212"/>
      <c r="DC169" s="212"/>
      <c r="DD169" s="212"/>
      <c r="DE169" s="212"/>
      <c r="DF169" s="212"/>
      <c r="DG169" s="212"/>
      <c r="DH169" s="216">
        <f t="shared" si="22"/>
        <v>0</v>
      </c>
      <c r="DI169" s="216">
        <f t="shared" si="20"/>
        <v>0</v>
      </c>
      <c r="DJ169" s="224">
        <f t="shared" si="21"/>
        <v>0</v>
      </c>
      <c r="DK169" s="204"/>
      <c r="DL169" s="218"/>
      <c r="DM169" s="208"/>
      <c r="DN169" s="225"/>
      <c r="DO169" s="225"/>
      <c r="DP169" s="225"/>
      <c r="DQ169" s="225"/>
      <c r="DR169" s="225"/>
      <c r="DS169" s="225"/>
      <c r="DT169" s="225"/>
      <c r="DU169" s="225"/>
      <c r="DV169" s="225"/>
      <c r="DW169" s="225"/>
      <c r="DX169" s="225"/>
      <c r="DY169" s="225"/>
      <c r="DZ169" s="226"/>
      <c r="EA169" s="226"/>
      <c r="EB169" s="226"/>
      <c r="EC169" s="214"/>
      <c r="ED169" s="214"/>
      <c r="EE169" s="211"/>
      <c r="EF16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69" s="215" t="str">
        <f t="shared" si="23"/>
        <v>-</v>
      </c>
    </row>
    <row r="170" spans="1:137" s="150" customFormat="1" ht="22.5" x14ac:dyDescent="0.25">
      <c r="A170" s="149"/>
      <c r="B170" s="204"/>
      <c r="C170" s="205"/>
      <c r="D170" s="206"/>
      <c r="E170" s="207"/>
      <c r="F170" s="208"/>
      <c r="G170" s="209"/>
      <c r="H170" s="210"/>
      <c r="I170" s="211"/>
      <c r="J170" s="212"/>
      <c r="K170" s="209"/>
      <c r="L170" s="210"/>
      <c r="M170" s="211"/>
      <c r="N170" s="212"/>
      <c r="O170" s="213"/>
      <c r="P170" s="210"/>
      <c r="Q170" s="214"/>
      <c r="R170" s="215">
        <f>Plancontratacion2019[[#This Row],[RUBRO
(SE DEBE REPORTARTAR EN SIGEP SERVICIOS PERSONAS NATURALES)]]</f>
        <v>0</v>
      </c>
      <c r="S170" s="216">
        <f>Plancontratacion2019[[#This Row],[VALOR]]</f>
        <v>0</v>
      </c>
      <c r="T170" s="208"/>
      <c r="U170" s="211"/>
      <c r="V170" s="215">
        <f>Plancontratacion2019[[#This Row],[RUBRO ]]</f>
        <v>0</v>
      </c>
      <c r="W170" s="216">
        <f>Plancontratacion2019[[#This Row],[VALOR ]]</f>
        <v>0</v>
      </c>
      <c r="X170" s="216">
        <f>SUM($S170+$W170+Plancontratacion2019[[#This Row],[VALOR TOTAL DEL APOYO]])</f>
        <v>0</v>
      </c>
      <c r="Y170" s="210"/>
      <c r="Z170" s="204"/>
      <c r="AA170" s="204"/>
      <c r="AB170" s="205"/>
      <c r="AC170" s="204"/>
      <c r="AD170" s="204"/>
      <c r="AE170" s="214"/>
      <c r="AF170" s="214"/>
      <c r="AG170" s="214"/>
      <c r="AH170" s="211"/>
      <c r="AI170" s="211"/>
      <c r="AJ170" s="211"/>
      <c r="AK170" s="214"/>
      <c r="AL170" s="208"/>
      <c r="AM170" s="208"/>
      <c r="AN170" s="208"/>
      <c r="AO170" s="211"/>
      <c r="AP170" s="204"/>
      <c r="AQ170" s="204"/>
      <c r="AR170" s="218"/>
      <c r="AS170" s="204"/>
      <c r="AT170" s="218"/>
      <c r="AU170" s="204"/>
      <c r="AV170" s="208"/>
      <c r="AW170" s="208"/>
      <c r="AX170" s="219"/>
      <c r="AY170" s="212"/>
      <c r="AZ170" s="212"/>
      <c r="BA170" s="212"/>
      <c r="BB170" s="220">
        <f>Plancontratacion2019[[#This Row],[VALOR
INICIAL DEL CONTRATO]]+Plancontratacion2019[[#This Row],[VALOR ADICION AL CONTRATO]]-Plancontratacion2019[[#This Row],[VALOR REDUCCIÓN DEL CONTRATO]]</f>
        <v>0</v>
      </c>
      <c r="BC170" s="211"/>
      <c r="BD170" s="211"/>
      <c r="BE170" s="215">
        <f t="shared" si="18"/>
        <v>0</v>
      </c>
      <c r="BF170" s="211"/>
      <c r="BG170" s="208"/>
      <c r="BH170" s="206" t="str">
        <f>IFERROR(VLOOKUP('Formato Único de Contratación'!$BG170,TABLADEPARTAMENTOS,2,0),"DIGITE DEPARTAMENTO")</f>
        <v>DIGITE DEPARTAMENTO</v>
      </c>
      <c r="BI170" s="210"/>
      <c r="BJ170" s="211"/>
      <c r="BK170" s="212"/>
      <c r="BL170" s="210"/>
      <c r="BM170" s="211"/>
      <c r="BN170" s="212"/>
      <c r="BO170" s="208"/>
      <c r="BP170" s="221"/>
      <c r="BQ170" s="208"/>
      <c r="BR170" s="211"/>
      <c r="BS170" s="211"/>
      <c r="BT170" s="247">
        <f>Plancontratacion2019[[#This Row],[FECHA PRORROGA EJECUCIÓN
  (AAAA-MM-DD)]]-Plancontratacion2019[[#This Row],[FECHA ACTA DE INICIO]]</f>
        <v>0</v>
      </c>
      <c r="BU170" s="211"/>
      <c r="BV170" s="208"/>
      <c r="BW170" s="211"/>
      <c r="BX170" s="208"/>
      <c r="BY170" s="212"/>
      <c r="BZ170" s="211"/>
      <c r="CA170" s="212"/>
      <c r="CB170" s="211"/>
      <c r="CC170" s="212"/>
      <c r="CD170" s="211"/>
      <c r="CE170" s="212"/>
      <c r="CF170" s="211"/>
      <c r="CG170" s="212"/>
      <c r="CH170" s="211"/>
      <c r="CI170" s="212"/>
      <c r="CJ170" s="211"/>
      <c r="CK170" s="212"/>
      <c r="CL170" s="211"/>
      <c r="CM170" s="222"/>
      <c r="CN170" s="218"/>
      <c r="CO170" s="211"/>
      <c r="CP170" s="220">
        <f t="shared" si="19"/>
        <v>0</v>
      </c>
      <c r="CQ170" s="223"/>
      <c r="CR170" s="212"/>
      <c r="CS170" s="212"/>
      <c r="CT170" s="212"/>
      <c r="CU170" s="212"/>
      <c r="CV170" s="212"/>
      <c r="CW170" s="212"/>
      <c r="CX170" s="212"/>
      <c r="CY170" s="212"/>
      <c r="CZ170" s="212"/>
      <c r="DA170" s="212"/>
      <c r="DB170" s="212"/>
      <c r="DC170" s="212"/>
      <c r="DD170" s="212"/>
      <c r="DE170" s="212"/>
      <c r="DF170" s="212"/>
      <c r="DG170" s="212"/>
      <c r="DH170" s="216">
        <f t="shared" si="22"/>
        <v>0</v>
      </c>
      <c r="DI170" s="216">
        <f t="shared" si="20"/>
        <v>0</v>
      </c>
      <c r="DJ170" s="224">
        <f t="shared" si="21"/>
        <v>0</v>
      </c>
      <c r="DK170" s="204"/>
      <c r="DL170" s="218"/>
      <c r="DM170" s="208"/>
      <c r="DN170" s="225"/>
      <c r="DO170" s="225"/>
      <c r="DP170" s="225"/>
      <c r="DQ170" s="225"/>
      <c r="DR170" s="225"/>
      <c r="DS170" s="225"/>
      <c r="DT170" s="225"/>
      <c r="DU170" s="225"/>
      <c r="DV170" s="225"/>
      <c r="DW170" s="225"/>
      <c r="DX170" s="225"/>
      <c r="DY170" s="225"/>
      <c r="DZ170" s="226"/>
      <c r="EA170" s="226"/>
      <c r="EB170" s="226"/>
      <c r="EC170" s="214"/>
      <c r="ED170" s="214"/>
      <c r="EE170" s="211"/>
      <c r="EF17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0" s="215" t="str">
        <f t="shared" si="23"/>
        <v>-</v>
      </c>
    </row>
    <row r="171" spans="1:137" s="150" customFormat="1" ht="22.5" x14ac:dyDescent="0.25">
      <c r="A171" s="149"/>
      <c r="B171" s="204"/>
      <c r="C171" s="205"/>
      <c r="D171" s="206"/>
      <c r="E171" s="207"/>
      <c r="F171" s="208"/>
      <c r="G171" s="209"/>
      <c r="H171" s="210"/>
      <c r="I171" s="211"/>
      <c r="J171" s="212"/>
      <c r="K171" s="209"/>
      <c r="L171" s="210"/>
      <c r="M171" s="211"/>
      <c r="N171" s="212"/>
      <c r="O171" s="213"/>
      <c r="P171" s="210"/>
      <c r="Q171" s="214"/>
      <c r="R171" s="215">
        <f>Plancontratacion2019[[#This Row],[RUBRO
(SE DEBE REPORTARTAR EN SIGEP SERVICIOS PERSONAS NATURALES)]]</f>
        <v>0</v>
      </c>
      <c r="S171" s="216">
        <f>Plancontratacion2019[[#This Row],[VALOR]]</f>
        <v>0</v>
      </c>
      <c r="T171" s="208"/>
      <c r="U171" s="211"/>
      <c r="V171" s="215">
        <f>Plancontratacion2019[[#This Row],[RUBRO ]]</f>
        <v>0</v>
      </c>
      <c r="W171" s="216">
        <f>Plancontratacion2019[[#This Row],[VALOR ]]</f>
        <v>0</v>
      </c>
      <c r="X171" s="216">
        <f>SUM($S171+$W171+Plancontratacion2019[[#This Row],[VALOR TOTAL DEL APOYO]])</f>
        <v>0</v>
      </c>
      <c r="Y171" s="210"/>
      <c r="Z171" s="204"/>
      <c r="AA171" s="204"/>
      <c r="AB171" s="205"/>
      <c r="AC171" s="204"/>
      <c r="AD171" s="204"/>
      <c r="AE171" s="214"/>
      <c r="AF171" s="214"/>
      <c r="AG171" s="214"/>
      <c r="AH171" s="211"/>
      <c r="AI171" s="211"/>
      <c r="AJ171" s="211"/>
      <c r="AK171" s="214"/>
      <c r="AL171" s="208"/>
      <c r="AM171" s="208"/>
      <c r="AN171" s="208"/>
      <c r="AO171" s="211"/>
      <c r="AP171" s="204"/>
      <c r="AQ171" s="204"/>
      <c r="AR171" s="218"/>
      <c r="AS171" s="204"/>
      <c r="AT171" s="218"/>
      <c r="AU171" s="204"/>
      <c r="AV171" s="208"/>
      <c r="AW171" s="208"/>
      <c r="AX171" s="219"/>
      <c r="AY171" s="212"/>
      <c r="AZ171" s="212"/>
      <c r="BA171" s="212"/>
      <c r="BB171" s="220">
        <f>Plancontratacion2019[[#This Row],[VALOR
INICIAL DEL CONTRATO]]+Plancontratacion2019[[#This Row],[VALOR ADICION AL CONTRATO]]-Plancontratacion2019[[#This Row],[VALOR REDUCCIÓN DEL CONTRATO]]</f>
        <v>0</v>
      </c>
      <c r="BC171" s="211"/>
      <c r="BD171" s="211"/>
      <c r="BE171" s="215">
        <f t="shared" si="18"/>
        <v>0</v>
      </c>
      <c r="BF171" s="211"/>
      <c r="BG171" s="208"/>
      <c r="BH171" s="206" t="str">
        <f>IFERROR(VLOOKUP('Formato Único de Contratación'!$BG171,TABLADEPARTAMENTOS,2,0),"DIGITE DEPARTAMENTO")</f>
        <v>DIGITE DEPARTAMENTO</v>
      </c>
      <c r="BI171" s="210"/>
      <c r="BJ171" s="211"/>
      <c r="BK171" s="212"/>
      <c r="BL171" s="210"/>
      <c r="BM171" s="211"/>
      <c r="BN171" s="212"/>
      <c r="BO171" s="208"/>
      <c r="BP171" s="221"/>
      <c r="BQ171" s="208"/>
      <c r="BR171" s="211"/>
      <c r="BS171" s="211"/>
      <c r="BT171" s="247">
        <f>Plancontratacion2019[[#This Row],[FECHA PRORROGA EJECUCIÓN
  (AAAA-MM-DD)]]-Plancontratacion2019[[#This Row],[FECHA ACTA DE INICIO]]</f>
        <v>0</v>
      </c>
      <c r="BU171" s="211"/>
      <c r="BV171" s="208"/>
      <c r="BW171" s="211"/>
      <c r="BX171" s="208"/>
      <c r="BY171" s="212"/>
      <c r="BZ171" s="211"/>
      <c r="CA171" s="212"/>
      <c r="CB171" s="211"/>
      <c r="CC171" s="212"/>
      <c r="CD171" s="211"/>
      <c r="CE171" s="212"/>
      <c r="CF171" s="211"/>
      <c r="CG171" s="212"/>
      <c r="CH171" s="211"/>
      <c r="CI171" s="212"/>
      <c r="CJ171" s="211"/>
      <c r="CK171" s="212"/>
      <c r="CL171" s="211"/>
      <c r="CM171" s="222"/>
      <c r="CN171" s="218"/>
      <c r="CO171" s="211"/>
      <c r="CP171" s="220">
        <f t="shared" si="19"/>
        <v>0</v>
      </c>
      <c r="CQ171" s="223"/>
      <c r="CR171" s="212"/>
      <c r="CS171" s="212"/>
      <c r="CT171" s="212"/>
      <c r="CU171" s="212"/>
      <c r="CV171" s="212"/>
      <c r="CW171" s="212"/>
      <c r="CX171" s="212"/>
      <c r="CY171" s="212"/>
      <c r="CZ171" s="212"/>
      <c r="DA171" s="212"/>
      <c r="DB171" s="212"/>
      <c r="DC171" s="212"/>
      <c r="DD171" s="212"/>
      <c r="DE171" s="212"/>
      <c r="DF171" s="212"/>
      <c r="DG171" s="212"/>
      <c r="DH171" s="216">
        <f t="shared" si="22"/>
        <v>0</v>
      </c>
      <c r="DI171" s="216">
        <f t="shared" si="20"/>
        <v>0</v>
      </c>
      <c r="DJ171" s="224">
        <f t="shared" si="21"/>
        <v>0</v>
      </c>
      <c r="DK171" s="204"/>
      <c r="DL171" s="218"/>
      <c r="DM171" s="208"/>
      <c r="DN171" s="225"/>
      <c r="DO171" s="225"/>
      <c r="DP171" s="225"/>
      <c r="DQ171" s="225"/>
      <c r="DR171" s="225"/>
      <c r="DS171" s="225"/>
      <c r="DT171" s="225"/>
      <c r="DU171" s="225"/>
      <c r="DV171" s="225"/>
      <c r="DW171" s="225"/>
      <c r="DX171" s="225"/>
      <c r="DY171" s="225"/>
      <c r="DZ171" s="226"/>
      <c r="EA171" s="226"/>
      <c r="EB171" s="226"/>
      <c r="EC171" s="214"/>
      <c r="ED171" s="214"/>
      <c r="EE171" s="211"/>
      <c r="EF17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1" s="215" t="str">
        <f t="shared" si="23"/>
        <v>-</v>
      </c>
    </row>
    <row r="172" spans="1:137" s="150" customFormat="1" ht="22.5" x14ac:dyDescent="0.25">
      <c r="A172" s="149"/>
      <c r="B172" s="204"/>
      <c r="C172" s="205"/>
      <c r="D172" s="206"/>
      <c r="E172" s="207"/>
      <c r="F172" s="208"/>
      <c r="G172" s="209"/>
      <c r="H172" s="210"/>
      <c r="I172" s="211"/>
      <c r="J172" s="212"/>
      <c r="K172" s="209"/>
      <c r="L172" s="210"/>
      <c r="M172" s="211"/>
      <c r="N172" s="212"/>
      <c r="O172" s="213"/>
      <c r="P172" s="210"/>
      <c r="Q172" s="214"/>
      <c r="R172" s="215">
        <f>Plancontratacion2019[[#This Row],[RUBRO
(SE DEBE REPORTARTAR EN SIGEP SERVICIOS PERSONAS NATURALES)]]</f>
        <v>0</v>
      </c>
      <c r="S172" s="216">
        <f>Plancontratacion2019[[#This Row],[VALOR]]</f>
        <v>0</v>
      </c>
      <c r="T172" s="208"/>
      <c r="U172" s="211"/>
      <c r="V172" s="215">
        <f>Plancontratacion2019[[#This Row],[RUBRO ]]</f>
        <v>0</v>
      </c>
      <c r="W172" s="216">
        <f>Plancontratacion2019[[#This Row],[VALOR ]]</f>
        <v>0</v>
      </c>
      <c r="X172" s="216">
        <f>SUM($S172+$W172+Plancontratacion2019[[#This Row],[VALOR TOTAL DEL APOYO]])</f>
        <v>0</v>
      </c>
      <c r="Y172" s="210"/>
      <c r="Z172" s="204"/>
      <c r="AA172" s="204"/>
      <c r="AB172" s="205"/>
      <c r="AC172" s="204"/>
      <c r="AD172" s="204"/>
      <c r="AE172" s="214"/>
      <c r="AF172" s="214"/>
      <c r="AG172" s="214"/>
      <c r="AH172" s="211"/>
      <c r="AI172" s="211"/>
      <c r="AJ172" s="211"/>
      <c r="AK172" s="214"/>
      <c r="AL172" s="208"/>
      <c r="AM172" s="208"/>
      <c r="AN172" s="208"/>
      <c r="AO172" s="211"/>
      <c r="AP172" s="204"/>
      <c r="AQ172" s="204"/>
      <c r="AR172" s="218"/>
      <c r="AS172" s="204"/>
      <c r="AT172" s="218"/>
      <c r="AU172" s="204"/>
      <c r="AV172" s="208"/>
      <c r="AW172" s="208"/>
      <c r="AX172" s="219"/>
      <c r="AY172" s="212"/>
      <c r="AZ172" s="212"/>
      <c r="BA172" s="212"/>
      <c r="BB172" s="220">
        <f>Plancontratacion2019[[#This Row],[VALOR
INICIAL DEL CONTRATO]]+Plancontratacion2019[[#This Row],[VALOR ADICION AL CONTRATO]]-Plancontratacion2019[[#This Row],[VALOR REDUCCIÓN DEL CONTRATO]]</f>
        <v>0</v>
      </c>
      <c r="BC172" s="211"/>
      <c r="BD172" s="211"/>
      <c r="BE172" s="215">
        <f t="shared" si="18"/>
        <v>0</v>
      </c>
      <c r="BF172" s="211"/>
      <c r="BG172" s="208"/>
      <c r="BH172" s="206" t="str">
        <f>IFERROR(VLOOKUP('Formato Único de Contratación'!$BG172,TABLADEPARTAMENTOS,2,0),"DIGITE DEPARTAMENTO")</f>
        <v>DIGITE DEPARTAMENTO</v>
      </c>
      <c r="BI172" s="210"/>
      <c r="BJ172" s="211"/>
      <c r="BK172" s="212"/>
      <c r="BL172" s="210"/>
      <c r="BM172" s="211"/>
      <c r="BN172" s="212"/>
      <c r="BO172" s="208"/>
      <c r="BP172" s="221"/>
      <c r="BQ172" s="208"/>
      <c r="BR172" s="211"/>
      <c r="BS172" s="211"/>
      <c r="BT172" s="247">
        <f>Plancontratacion2019[[#This Row],[FECHA PRORROGA EJECUCIÓN
  (AAAA-MM-DD)]]-Plancontratacion2019[[#This Row],[FECHA ACTA DE INICIO]]</f>
        <v>0</v>
      </c>
      <c r="BU172" s="211"/>
      <c r="BV172" s="208"/>
      <c r="BW172" s="211"/>
      <c r="BX172" s="208"/>
      <c r="BY172" s="212"/>
      <c r="BZ172" s="211"/>
      <c r="CA172" s="212"/>
      <c r="CB172" s="211"/>
      <c r="CC172" s="212"/>
      <c r="CD172" s="211"/>
      <c r="CE172" s="212"/>
      <c r="CF172" s="211"/>
      <c r="CG172" s="212"/>
      <c r="CH172" s="211"/>
      <c r="CI172" s="212"/>
      <c r="CJ172" s="211"/>
      <c r="CK172" s="212"/>
      <c r="CL172" s="211"/>
      <c r="CM172" s="222"/>
      <c r="CN172" s="218"/>
      <c r="CO172" s="211"/>
      <c r="CP172" s="220">
        <f t="shared" si="19"/>
        <v>0</v>
      </c>
      <c r="CQ172" s="223"/>
      <c r="CR172" s="212"/>
      <c r="CS172" s="212"/>
      <c r="CT172" s="212"/>
      <c r="CU172" s="212"/>
      <c r="CV172" s="212"/>
      <c r="CW172" s="212"/>
      <c r="CX172" s="212"/>
      <c r="CY172" s="212"/>
      <c r="CZ172" s="212"/>
      <c r="DA172" s="212"/>
      <c r="DB172" s="212"/>
      <c r="DC172" s="212"/>
      <c r="DD172" s="212"/>
      <c r="DE172" s="212"/>
      <c r="DF172" s="212"/>
      <c r="DG172" s="212"/>
      <c r="DH172" s="216">
        <f t="shared" si="22"/>
        <v>0</v>
      </c>
      <c r="DI172" s="216">
        <f t="shared" si="20"/>
        <v>0</v>
      </c>
      <c r="DJ172" s="224">
        <f t="shared" si="21"/>
        <v>0</v>
      </c>
      <c r="DK172" s="204"/>
      <c r="DL172" s="218"/>
      <c r="DM172" s="208"/>
      <c r="DN172" s="225"/>
      <c r="DO172" s="225"/>
      <c r="DP172" s="225"/>
      <c r="DQ172" s="225"/>
      <c r="DR172" s="225"/>
      <c r="DS172" s="225"/>
      <c r="DT172" s="225"/>
      <c r="DU172" s="225"/>
      <c r="DV172" s="225"/>
      <c r="DW172" s="225"/>
      <c r="DX172" s="225"/>
      <c r="DY172" s="225"/>
      <c r="DZ172" s="226"/>
      <c r="EA172" s="226"/>
      <c r="EB172" s="226"/>
      <c r="EC172" s="214"/>
      <c r="ED172" s="214"/>
      <c r="EE172" s="211"/>
      <c r="EF17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2" s="215" t="str">
        <f t="shared" si="23"/>
        <v>-</v>
      </c>
    </row>
    <row r="173" spans="1:137" s="150" customFormat="1" ht="22.5" x14ac:dyDescent="0.25">
      <c r="A173" s="151"/>
      <c r="B173" s="204"/>
      <c r="C173" s="205"/>
      <c r="D173" s="206"/>
      <c r="E173" s="207"/>
      <c r="F173" s="208"/>
      <c r="G173" s="209"/>
      <c r="H173" s="210"/>
      <c r="I173" s="211"/>
      <c r="J173" s="212"/>
      <c r="K173" s="209"/>
      <c r="L173" s="210"/>
      <c r="M173" s="211"/>
      <c r="N173" s="212"/>
      <c r="O173" s="213"/>
      <c r="P173" s="210"/>
      <c r="Q173" s="214"/>
      <c r="R173" s="215">
        <f>Plancontratacion2019[[#This Row],[RUBRO
(SE DEBE REPORTARTAR EN SIGEP SERVICIOS PERSONAS NATURALES)]]</f>
        <v>0</v>
      </c>
      <c r="S173" s="216">
        <f>Plancontratacion2019[[#This Row],[VALOR]]</f>
        <v>0</v>
      </c>
      <c r="T173" s="208"/>
      <c r="U173" s="211"/>
      <c r="V173" s="215">
        <f>Plancontratacion2019[[#This Row],[RUBRO ]]</f>
        <v>0</v>
      </c>
      <c r="W173" s="216">
        <f>Plancontratacion2019[[#This Row],[VALOR ]]</f>
        <v>0</v>
      </c>
      <c r="X173" s="216">
        <f>SUM($S173+$W173+Plancontratacion2019[[#This Row],[VALOR TOTAL DEL APOYO]])</f>
        <v>0</v>
      </c>
      <c r="Y173" s="210"/>
      <c r="Z173" s="204"/>
      <c r="AA173" s="204"/>
      <c r="AB173" s="205"/>
      <c r="AC173" s="204"/>
      <c r="AD173" s="204"/>
      <c r="AE173" s="214"/>
      <c r="AF173" s="214"/>
      <c r="AG173" s="214"/>
      <c r="AH173" s="211"/>
      <c r="AI173" s="211"/>
      <c r="AJ173" s="211"/>
      <c r="AK173" s="214"/>
      <c r="AL173" s="208"/>
      <c r="AM173" s="208"/>
      <c r="AN173" s="208"/>
      <c r="AO173" s="211"/>
      <c r="AP173" s="204"/>
      <c r="AQ173" s="204"/>
      <c r="AR173" s="218"/>
      <c r="AS173" s="204"/>
      <c r="AT173" s="218"/>
      <c r="AU173" s="204"/>
      <c r="AV173" s="208"/>
      <c r="AW173" s="208"/>
      <c r="AX173" s="219"/>
      <c r="AY173" s="212"/>
      <c r="AZ173" s="212"/>
      <c r="BA173" s="212"/>
      <c r="BB173" s="220">
        <f>Plancontratacion2019[[#This Row],[VALOR
INICIAL DEL CONTRATO]]+Plancontratacion2019[[#This Row],[VALOR ADICION AL CONTRATO]]-Plancontratacion2019[[#This Row],[VALOR REDUCCIÓN DEL CONTRATO]]</f>
        <v>0</v>
      </c>
      <c r="BC173" s="211"/>
      <c r="BD173" s="211"/>
      <c r="BE173" s="215">
        <f t="shared" si="18"/>
        <v>0</v>
      </c>
      <c r="BF173" s="211"/>
      <c r="BG173" s="208"/>
      <c r="BH173" s="206" t="str">
        <f>IFERROR(VLOOKUP('Formato Único de Contratación'!$BG173,TABLADEPARTAMENTOS,2,0),"DIGITE DEPARTAMENTO")</f>
        <v>DIGITE DEPARTAMENTO</v>
      </c>
      <c r="BI173" s="210"/>
      <c r="BJ173" s="211"/>
      <c r="BK173" s="212"/>
      <c r="BL173" s="210"/>
      <c r="BM173" s="211"/>
      <c r="BN173" s="212"/>
      <c r="BO173" s="208"/>
      <c r="BP173" s="221"/>
      <c r="BQ173" s="208"/>
      <c r="BR173" s="211"/>
      <c r="BS173" s="211"/>
      <c r="BT173" s="247">
        <f>Plancontratacion2019[[#This Row],[FECHA PRORROGA EJECUCIÓN
  (AAAA-MM-DD)]]-Plancontratacion2019[[#This Row],[FECHA ACTA DE INICIO]]</f>
        <v>0</v>
      </c>
      <c r="BU173" s="211"/>
      <c r="BV173" s="208"/>
      <c r="BW173" s="211"/>
      <c r="BX173" s="208"/>
      <c r="BY173" s="212"/>
      <c r="BZ173" s="211"/>
      <c r="CA173" s="212"/>
      <c r="CB173" s="211"/>
      <c r="CC173" s="212"/>
      <c r="CD173" s="211"/>
      <c r="CE173" s="212"/>
      <c r="CF173" s="211"/>
      <c r="CG173" s="212"/>
      <c r="CH173" s="211"/>
      <c r="CI173" s="212"/>
      <c r="CJ173" s="211"/>
      <c r="CK173" s="212"/>
      <c r="CL173" s="211"/>
      <c r="CM173" s="222"/>
      <c r="CN173" s="218"/>
      <c r="CO173" s="211"/>
      <c r="CP173" s="220">
        <f t="shared" si="19"/>
        <v>0</v>
      </c>
      <c r="CQ173" s="223"/>
      <c r="CR173" s="212"/>
      <c r="CS173" s="212"/>
      <c r="CT173" s="212"/>
      <c r="CU173" s="212"/>
      <c r="CV173" s="212"/>
      <c r="CW173" s="212"/>
      <c r="CX173" s="212"/>
      <c r="CY173" s="212"/>
      <c r="CZ173" s="212"/>
      <c r="DA173" s="212"/>
      <c r="DB173" s="212"/>
      <c r="DC173" s="212"/>
      <c r="DD173" s="212"/>
      <c r="DE173" s="212"/>
      <c r="DF173" s="212"/>
      <c r="DG173" s="212"/>
      <c r="DH173" s="216">
        <f>SUM(CS173:DD173)</f>
        <v>0</v>
      </c>
      <c r="DI173" s="216">
        <f t="shared" si="20"/>
        <v>0</v>
      </c>
      <c r="DJ173" s="224">
        <f t="shared" si="21"/>
        <v>0</v>
      </c>
      <c r="DK173" s="204"/>
      <c r="DL173" s="218"/>
      <c r="DM173" s="208"/>
      <c r="DN173" s="225"/>
      <c r="DO173" s="225"/>
      <c r="DP173" s="225"/>
      <c r="DQ173" s="225"/>
      <c r="DR173" s="225"/>
      <c r="DS173" s="225"/>
      <c r="DT173" s="225"/>
      <c r="DU173" s="225"/>
      <c r="DV173" s="225"/>
      <c r="DW173" s="225"/>
      <c r="DX173" s="225"/>
      <c r="DY173" s="225"/>
      <c r="DZ173" s="226"/>
      <c r="EA173" s="226"/>
      <c r="EB173" s="226"/>
      <c r="EC173" s="214"/>
      <c r="ED173" s="214"/>
      <c r="EE173" s="211"/>
      <c r="EF17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3" s="215" t="str">
        <f t="shared" si="23"/>
        <v>-</v>
      </c>
    </row>
    <row r="174" spans="1:137" s="150" customFormat="1" ht="22.5" x14ac:dyDescent="0.25">
      <c r="A174" s="151"/>
      <c r="B174" s="204"/>
      <c r="C174" s="205"/>
      <c r="D174" s="206"/>
      <c r="E174" s="207"/>
      <c r="F174" s="208"/>
      <c r="G174" s="209"/>
      <c r="H174" s="210"/>
      <c r="I174" s="211"/>
      <c r="J174" s="212"/>
      <c r="K174" s="209"/>
      <c r="L174" s="210"/>
      <c r="M174" s="211"/>
      <c r="N174" s="212"/>
      <c r="O174" s="213"/>
      <c r="P174" s="210"/>
      <c r="Q174" s="214"/>
      <c r="R174" s="215">
        <f>Plancontratacion2019[[#This Row],[RUBRO
(SE DEBE REPORTARTAR EN SIGEP SERVICIOS PERSONAS NATURALES)]]</f>
        <v>0</v>
      </c>
      <c r="S174" s="216">
        <f>Plancontratacion2019[[#This Row],[VALOR]]</f>
        <v>0</v>
      </c>
      <c r="T174" s="208"/>
      <c r="U174" s="211"/>
      <c r="V174" s="215">
        <f>Plancontratacion2019[[#This Row],[RUBRO ]]</f>
        <v>0</v>
      </c>
      <c r="W174" s="216">
        <f>Plancontratacion2019[[#This Row],[VALOR ]]</f>
        <v>0</v>
      </c>
      <c r="X174" s="216">
        <f>SUM($S174+$W174+Plancontratacion2019[[#This Row],[VALOR TOTAL DEL APOYO]])</f>
        <v>0</v>
      </c>
      <c r="Y174" s="210"/>
      <c r="Z174" s="204"/>
      <c r="AA174" s="204"/>
      <c r="AB174" s="205"/>
      <c r="AC174" s="204"/>
      <c r="AD174" s="204"/>
      <c r="AE174" s="214"/>
      <c r="AF174" s="214"/>
      <c r="AG174" s="214"/>
      <c r="AH174" s="211"/>
      <c r="AI174" s="211"/>
      <c r="AJ174" s="211"/>
      <c r="AK174" s="214"/>
      <c r="AL174" s="208"/>
      <c r="AM174" s="208"/>
      <c r="AN174" s="208"/>
      <c r="AO174" s="211"/>
      <c r="AP174" s="204"/>
      <c r="AQ174" s="204"/>
      <c r="AR174" s="218"/>
      <c r="AS174" s="204"/>
      <c r="AT174" s="218"/>
      <c r="AU174" s="204"/>
      <c r="AV174" s="208"/>
      <c r="AW174" s="208"/>
      <c r="AX174" s="219"/>
      <c r="AY174" s="212"/>
      <c r="AZ174" s="212"/>
      <c r="BA174" s="212"/>
      <c r="BB174" s="220">
        <f>Plancontratacion2019[[#This Row],[VALOR
INICIAL DEL CONTRATO]]+Plancontratacion2019[[#This Row],[VALOR ADICION AL CONTRATO]]-Plancontratacion2019[[#This Row],[VALOR REDUCCIÓN DEL CONTRATO]]</f>
        <v>0</v>
      </c>
      <c r="BC174" s="211"/>
      <c r="BD174" s="211"/>
      <c r="BE174" s="215">
        <f t="shared" ref="BE174:BE190" si="24">$BD174-$BC174</f>
        <v>0</v>
      </c>
      <c r="BF174" s="211"/>
      <c r="BG174" s="208"/>
      <c r="BH174" s="206" t="str">
        <f>IFERROR(VLOOKUP('Formato Único de Contratación'!$BG174,TABLADEPARTAMENTOS,2,0),"DIGITE DEPARTAMENTO")</f>
        <v>DIGITE DEPARTAMENTO</v>
      </c>
      <c r="BI174" s="210"/>
      <c r="BJ174" s="211"/>
      <c r="BK174" s="212"/>
      <c r="BL174" s="210"/>
      <c r="BM174" s="211"/>
      <c r="BN174" s="212"/>
      <c r="BO174" s="208"/>
      <c r="BP174" s="221"/>
      <c r="BQ174" s="208"/>
      <c r="BR174" s="211"/>
      <c r="BS174" s="211"/>
      <c r="BT174" s="247">
        <f>Plancontratacion2019[[#This Row],[FECHA PRORROGA EJECUCIÓN
  (AAAA-MM-DD)]]-Plancontratacion2019[[#This Row],[FECHA ACTA DE INICIO]]</f>
        <v>0</v>
      </c>
      <c r="BU174" s="211"/>
      <c r="BV174" s="208"/>
      <c r="BW174" s="211"/>
      <c r="BX174" s="208"/>
      <c r="BY174" s="212"/>
      <c r="BZ174" s="211"/>
      <c r="CA174" s="212"/>
      <c r="CB174" s="211"/>
      <c r="CC174" s="212"/>
      <c r="CD174" s="211"/>
      <c r="CE174" s="212"/>
      <c r="CF174" s="211"/>
      <c r="CG174" s="212"/>
      <c r="CH174" s="211"/>
      <c r="CI174" s="212"/>
      <c r="CJ174" s="211"/>
      <c r="CK174" s="212"/>
      <c r="CL174" s="211"/>
      <c r="CM174" s="222"/>
      <c r="CN174" s="218"/>
      <c r="CO174" s="211"/>
      <c r="CP174" s="220">
        <f t="shared" ref="CP174:CP190" si="25">COUNT(BY174,CA174,CE174,CG174,CI174,CK174,CC174,CN174)</f>
        <v>0</v>
      </c>
      <c r="CQ174" s="223"/>
      <c r="CR174" s="212"/>
      <c r="CS174" s="212"/>
      <c r="CT174" s="212"/>
      <c r="CU174" s="212"/>
      <c r="CV174" s="212"/>
      <c r="CW174" s="212"/>
      <c r="CX174" s="212"/>
      <c r="CY174" s="212"/>
      <c r="CZ174" s="212"/>
      <c r="DA174" s="212"/>
      <c r="DB174" s="212"/>
      <c r="DC174" s="212"/>
      <c r="DD174" s="212"/>
      <c r="DE174" s="212"/>
      <c r="DF174" s="212"/>
      <c r="DG174" s="212"/>
      <c r="DH174" s="216">
        <f t="shared" ref="DH174:DH190" si="26">SUM(CS174:DD174)</f>
        <v>0</v>
      </c>
      <c r="DI174" s="216">
        <f t="shared" ref="DI174:DI190" si="27">BB174-DH174</f>
        <v>0</v>
      </c>
      <c r="DJ174" s="224">
        <f t="shared" ref="DJ174:DJ190" si="28">IFERROR(DH174/BB174,0)</f>
        <v>0</v>
      </c>
      <c r="DK174" s="204"/>
      <c r="DL174" s="218"/>
      <c r="DM174" s="208"/>
      <c r="DN174" s="225"/>
      <c r="DO174" s="225"/>
      <c r="DP174" s="225"/>
      <c r="DQ174" s="225"/>
      <c r="DR174" s="225"/>
      <c r="DS174" s="225"/>
      <c r="DT174" s="225"/>
      <c r="DU174" s="225"/>
      <c r="DV174" s="225"/>
      <c r="DW174" s="225"/>
      <c r="DX174" s="225"/>
      <c r="DY174" s="225"/>
      <c r="DZ174" s="226"/>
      <c r="EA174" s="226"/>
      <c r="EB174" s="226"/>
      <c r="EC174" s="214"/>
      <c r="ED174" s="214"/>
      <c r="EE174" s="211"/>
      <c r="EF17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4" s="215" t="str">
        <f t="shared" ref="EG174:EG234" si="29">IFERROR(VLOOKUP(MID(B174,8,1),NOMENCLATURA,2,FALSE),"-")</f>
        <v>-</v>
      </c>
    </row>
    <row r="175" spans="1:137" s="150" customFormat="1" ht="22.5" x14ac:dyDescent="0.25">
      <c r="A175" s="151"/>
      <c r="B175" s="204"/>
      <c r="C175" s="205"/>
      <c r="D175" s="206"/>
      <c r="E175" s="207"/>
      <c r="F175" s="208"/>
      <c r="G175" s="209"/>
      <c r="H175" s="210"/>
      <c r="I175" s="211"/>
      <c r="J175" s="212"/>
      <c r="K175" s="209"/>
      <c r="L175" s="210"/>
      <c r="M175" s="211"/>
      <c r="N175" s="208"/>
      <c r="O175" s="213"/>
      <c r="P175" s="210"/>
      <c r="Q175" s="214"/>
      <c r="R175" s="215">
        <f>Plancontratacion2019[[#This Row],[RUBRO
(SE DEBE REPORTARTAR EN SIGEP SERVICIOS PERSONAS NATURALES)]]</f>
        <v>0</v>
      </c>
      <c r="S175" s="216">
        <f>Plancontratacion2019[[#This Row],[VALOR]]</f>
        <v>0</v>
      </c>
      <c r="T175" s="208"/>
      <c r="U175" s="211"/>
      <c r="V175" s="215">
        <f>Plancontratacion2019[[#This Row],[RUBRO ]]</f>
        <v>0</v>
      </c>
      <c r="W175" s="216">
        <f>Plancontratacion2019[[#This Row],[VALOR ]]</f>
        <v>0</v>
      </c>
      <c r="X175" s="216">
        <f>SUM($S175+$W175+Plancontratacion2019[[#This Row],[VALOR TOTAL DEL APOYO]])</f>
        <v>0</v>
      </c>
      <c r="Y175" s="210"/>
      <c r="Z175" s="204"/>
      <c r="AA175" s="204"/>
      <c r="AB175" s="205"/>
      <c r="AC175" s="204"/>
      <c r="AD175" s="204"/>
      <c r="AE175" s="214"/>
      <c r="AF175" s="214"/>
      <c r="AG175" s="214"/>
      <c r="AH175" s="211"/>
      <c r="AI175" s="211"/>
      <c r="AJ175" s="211"/>
      <c r="AK175" s="214"/>
      <c r="AL175" s="208"/>
      <c r="AM175" s="208"/>
      <c r="AN175" s="208"/>
      <c r="AO175" s="211"/>
      <c r="AP175" s="204"/>
      <c r="AQ175" s="204"/>
      <c r="AR175" s="218"/>
      <c r="AS175" s="204"/>
      <c r="AT175" s="218"/>
      <c r="AU175" s="204"/>
      <c r="AV175" s="208"/>
      <c r="AW175" s="208"/>
      <c r="AX175" s="219"/>
      <c r="AY175" s="212"/>
      <c r="AZ175" s="212"/>
      <c r="BA175" s="212"/>
      <c r="BB175" s="220">
        <f>Plancontratacion2019[[#This Row],[VALOR
INICIAL DEL CONTRATO]]+Plancontratacion2019[[#This Row],[VALOR ADICION AL CONTRATO]]-Plancontratacion2019[[#This Row],[VALOR REDUCCIÓN DEL CONTRATO]]</f>
        <v>0</v>
      </c>
      <c r="BC175" s="211"/>
      <c r="BD175" s="211"/>
      <c r="BE175" s="215">
        <f t="shared" si="24"/>
        <v>0</v>
      </c>
      <c r="BF175" s="211"/>
      <c r="BG175" s="208"/>
      <c r="BH175" s="206" t="str">
        <f>IFERROR(VLOOKUP('Formato Único de Contratación'!$BG175,TABLADEPARTAMENTOS,2,0),"DIGITE DEPARTAMENTO")</f>
        <v>DIGITE DEPARTAMENTO</v>
      </c>
      <c r="BI175" s="210"/>
      <c r="BJ175" s="211"/>
      <c r="BK175" s="212"/>
      <c r="BL175" s="210"/>
      <c r="BM175" s="211"/>
      <c r="BN175" s="212"/>
      <c r="BO175" s="208"/>
      <c r="BP175" s="221"/>
      <c r="BQ175" s="208"/>
      <c r="BR175" s="211"/>
      <c r="BS175" s="211"/>
      <c r="BT175" s="247">
        <f>Plancontratacion2019[[#This Row],[FECHA PRORROGA EJECUCIÓN
  (AAAA-MM-DD)]]-Plancontratacion2019[[#This Row],[FECHA ACTA DE INICIO]]</f>
        <v>0</v>
      </c>
      <c r="BU175" s="211"/>
      <c r="BV175" s="208"/>
      <c r="BW175" s="211"/>
      <c r="BX175" s="208"/>
      <c r="BY175" s="212"/>
      <c r="BZ175" s="211"/>
      <c r="CA175" s="212"/>
      <c r="CB175" s="211"/>
      <c r="CC175" s="212"/>
      <c r="CD175" s="211"/>
      <c r="CE175" s="212"/>
      <c r="CF175" s="211"/>
      <c r="CG175" s="212"/>
      <c r="CH175" s="211"/>
      <c r="CI175" s="212"/>
      <c r="CJ175" s="211"/>
      <c r="CK175" s="212"/>
      <c r="CL175" s="211"/>
      <c r="CM175" s="222"/>
      <c r="CN175" s="218"/>
      <c r="CO175" s="211"/>
      <c r="CP175" s="220">
        <f t="shared" si="25"/>
        <v>0</v>
      </c>
      <c r="CQ175" s="223"/>
      <c r="CR175" s="212"/>
      <c r="CS175" s="212"/>
      <c r="CT175" s="212"/>
      <c r="CU175" s="212"/>
      <c r="CV175" s="212"/>
      <c r="CW175" s="212"/>
      <c r="CX175" s="212"/>
      <c r="CY175" s="212"/>
      <c r="CZ175" s="212"/>
      <c r="DA175" s="212"/>
      <c r="DB175" s="212"/>
      <c r="DC175" s="212"/>
      <c r="DD175" s="212"/>
      <c r="DE175" s="212"/>
      <c r="DF175" s="212"/>
      <c r="DG175" s="212"/>
      <c r="DH175" s="216">
        <f t="shared" si="26"/>
        <v>0</v>
      </c>
      <c r="DI175" s="216">
        <f t="shared" si="27"/>
        <v>0</v>
      </c>
      <c r="DJ175" s="224">
        <f t="shared" si="28"/>
        <v>0</v>
      </c>
      <c r="DK175" s="204"/>
      <c r="DL175" s="218"/>
      <c r="DM175" s="208"/>
      <c r="DN175" s="225"/>
      <c r="DO175" s="225"/>
      <c r="DP175" s="225"/>
      <c r="DQ175" s="225"/>
      <c r="DR175" s="225"/>
      <c r="DS175" s="225"/>
      <c r="DT175" s="225"/>
      <c r="DU175" s="225"/>
      <c r="DV175" s="225"/>
      <c r="DW175" s="225"/>
      <c r="DX175" s="225"/>
      <c r="DY175" s="225"/>
      <c r="DZ175" s="226"/>
      <c r="EA175" s="226"/>
      <c r="EB175" s="226"/>
      <c r="EC175" s="214"/>
      <c r="ED175" s="214"/>
      <c r="EE175" s="211"/>
      <c r="EF17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5" s="215" t="str">
        <f t="shared" si="29"/>
        <v>-</v>
      </c>
    </row>
    <row r="176" spans="1:137" s="150" customFormat="1" ht="22.5" x14ac:dyDescent="0.25">
      <c r="A176" s="151"/>
      <c r="B176" s="204"/>
      <c r="C176" s="205"/>
      <c r="D176" s="206"/>
      <c r="E176" s="207"/>
      <c r="F176" s="208"/>
      <c r="G176" s="209"/>
      <c r="H176" s="210"/>
      <c r="I176" s="211"/>
      <c r="J176" s="212"/>
      <c r="K176" s="209"/>
      <c r="L176" s="210"/>
      <c r="M176" s="211"/>
      <c r="N176" s="212"/>
      <c r="O176" s="213"/>
      <c r="P176" s="210"/>
      <c r="Q176" s="214"/>
      <c r="R176" s="215">
        <f>Plancontratacion2019[[#This Row],[RUBRO
(SE DEBE REPORTARTAR EN SIGEP SERVICIOS PERSONAS NATURALES)]]</f>
        <v>0</v>
      </c>
      <c r="S176" s="216">
        <f>Plancontratacion2019[[#This Row],[VALOR]]</f>
        <v>0</v>
      </c>
      <c r="T176" s="208"/>
      <c r="U176" s="211"/>
      <c r="V176" s="215">
        <f>Plancontratacion2019[[#This Row],[RUBRO ]]</f>
        <v>0</v>
      </c>
      <c r="W176" s="216">
        <f>Plancontratacion2019[[#This Row],[VALOR ]]</f>
        <v>0</v>
      </c>
      <c r="X176" s="216">
        <f>SUM($S176+$W176+Plancontratacion2019[[#This Row],[VALOR TOTAL DEL APOYO]])</f>
        <v>0</v>
      </c>
      <c r="Y176" s="210"/>
      <c r="Z176" s="204"/>
      <c r="AA176" s="204"/>
      <c r="AB176" s="205"/>
      <c r="AC176" s="204"/>
      <c r="AD176" s="204"/>
      <c r="AE176" s="214"/>
      <c r="AF176" s="214"/>
      <c r="AG176" s="214"/>
      <c r="AH176" s="211"/>
      <c r="AI176" s="211"/>
      <c r="AJ176" s="211"/>
      <c r="AK176" s="214"/>
      <c r="AL176" s="208"/>
      <c r="AM176" s="208"/>
      <c r="AN176" s="208"/>
      <c r="AO176" s="211"/>
      <c r="AP176" s="204"/>
      <c r="AQ176" s="204"/>
      <c r="AR176" s="218"/>
      <c r="AS176" s="204"/>
      <c r="AT176" s="218"/>
      <c r="AU176" s="204"/>
      <c r="AV176" s="208"/>
      <c r="AW176" s="208"/>
      <c r="AX176" s="219"/>
      <c r="AY176" s="212"/>
      <c r="AZ176" s="212"/>
      <c r="BA176" s="212"/>
      <c r="BB176" s="220">
        <f>Plancontratacion2019[[#This Row],[VALOR
INICIAL DEL CONTRATO]]+Plancontratacion2019[[#This Row],[VALOR ADICION AL CONTRATO]]-Plancontratacion2019[[#This Row],[VALOR REDUCCIÓN DEL CONTRATO]]</f>
        <v>0</v>
      </c>
      <c r="BC176" s="211"/>
      <c r="BD176" s="211"/>
      <c r="BE176" s="215">
        <f t="shared" si="24"/>
        <v>0</v>
      </c>
      <c r="BF176" s="211"/>
      <c r="BG176" s="208"/>
      <c r="BH176" s="206" t="str">
        <f>IFERROR(VLOOKUP('Formato Único de Contratación'!$BG176,TABLADEPARTAMENTOS,2,0),"DIGITE DEPARTAMENTO")</f>
        <v>DIGITE DEPARTAMENTO</v>
      </c>
      <c r="BI176" s="210"/>
      <c r="BJ176" s="211"/>
      <c r="BK176" s="212"/>
      <c r="BL176" s="210"/>
      <c r="BM176" s="211"/>
      <c r="BN176" s="212"/>
      <c r="BO176" s="208"/>
      <c r="BP176" s="221"/>
      <c r="BQ176" s="208"/>
      <c r="BR176" s="211"/>
      <c r="BS176" s="211"/>
      <c r="BT176" s="247">
        <f>Plancontratacion2019[[#This Row],[FECHA PRORROGA EJECUCIÓN
  (AAAA-MM-DD)]]-Plancontratacion2019[[#This Row],[FECHA ACTA DE INICIO]]</f>
        <v>0</v>
      </c>
      <c r="BU176" s="211"/>
      <c r="BV176" s="208"/>
      <c r="BW176" s="211"/>
      <c r="BX176" s="208"/>
      <c r="BY176" s="212"/>
      <c r="BZ176" s="211"/>
      <c r="CA176" s="212"/>
      <c r="CB176" s="211"/>
      <c r="CC176" s="212"/>
      <c r="CD176" s="211"/>
      <c r="CE176" s="212"/>
      <c r="CF176" s="211"/>
      <c r="CG176" s="212"/>
      <c r="CH176" s="211"/>
      <c r="CI176" s="212"/>
      <c r="CJ176" s="211"/>
      <c r="CK176" s="212"/>
      <c r="CL176" s="211"/>
      <c r="CM176" s="222"/>
      <c r="CN176" s="218"/>
      <c r="CO176" s="211"/>
      <c r="CP176" s="220">
        <f t="shared" si="25"/>
        <v>0</v>
      </c>
      <c r="CQ176" s="223"/>
      <c r="CR176" s="212"/>
      <c r="CS176" s="212"/>
      <c r="CT176" s="212"/>
      <c r="CU176" s="212"/>
      <c r="CV176" s="212"/>
      <c r="CW176" s="212"/>
      <c r="CX176" s="212"/>
      <c r="CY176" s="212"/>
      <c r="CZ176" s="212"/>
      <c r="DA176" s="212"/>
      <c r="DB176" s="212"/>
      <c r="DC176" s="212"/>
      <c r="DD176" s="212"/>
      <c r="DE176" s="212"/>
      <c r="DF176" s="212"/>
      <c r="DG176" s="212"/>
      <c r="DH176" s="216">
        <f t="shared" si="26"/>
        <v>0</v>
      </c>
      <c r="DI176" s="216">
        <f t="shared" si="27"/>
        <v>0</v>
      </c>
      <c r="DJ176" s="224">
        <f t="shared" si="28"/>
        <v>0</v>
      </c>
      <c r="DK176" s="204"/>
      <c r="DL176" s="218"/>
      <c r="DM176" s="208"/>
      <c r="DN176" s="225"/>
      <c r="DO176" s="225"/>
      <c r="DP176" s="225"/>
      <c r="DQ176" s="225"/>
      <c r="DR176" s="225"/>
      <c r="DS176" s="225"/>
      <c r="DT176" s="225"/>
      <c r="DU176" s="225"/>
      <c r="DV176" s="225"/>
      <c r="DW176" s="225"/>
      <c r="DX176" s="225"/>
      <c r="DY176" s="225"/>
      <c r="DZ176" s="226"/>
      <c r="EA176" s="226"/>
      <c r="EB176" s="226"/>
      <c r="EC176" s="214"/>
      <c r="ED176" s="214"/>
      <c r="EE176" s="211"/>
      <c r="EF17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6" s="215" t="str">
        <f t="shared" si="29"/>
        <v>-</v>
      </c>
    </row>
    <row r="177" spans="1:137" s="150" customFormat="1" ht="22.5" x14ac:dyDescent="0.25">
      <c r="A177" s="151"/>
      <c r="B177" s="204"/>
      <c r="C177" s="205"/>
      <c r="D177" s="206"/>
      <c r="E177" s="207"/>
      <c r="F177" s="208"/>
      <c r="G177" s="209"/>
      <c r="H177" s="210"/>
      <c r="I177" s="211"/>
      <c r="J177" s="212"/>
      <c r="K177" s="209"/>
      <c r="L177" s="210"/>
      <c r="M177" s="211"/>
      <c r="N177" s="212"/>
      <c r="O177" s="213"/>
      <c r="P177" s="210"/>
      <c r="Q177" s="214"/>
      <c r="R177" s="215">
        <f>Plancontratacion2019[[#This Row],[RUBRO
(SE DEBE REPORTARTAR EN SIGEP SERVICIOS PERSONAS NATURALES)]]</f>
        <v>0</v>
      </c>
      <c r="S177" s="216">
        <f>Plancontratacion2019[[#This Row],[VALOR]]</f>
        <v>0</v>
      </c>
      <c r="T177" s="208"/>
      <c r="U177" s="211"/>
      <c r="V177" s="215">
        <f>Plancontratacion2019[[#This Row],[RUBRO ]]</f>
        <v>0</v>
      </c>
      <c r="W177" s="216">
        <f>Plancontratacion2019[[#This Row],[VALOR ]]</f>
        <v>0</v>
      </c>
      <c r="X177" s="216">
        <f>SUM($S177+$W177+Plancontratacion2019[[#This Row],[VALOR TOTAL DEL APOYO]])</f>
        <v>0</v>
      </c>
      <c r="Y177" s="210"/>
      <c r="Z177" s="204"/>
      <c r="AA177" s="204"/>
      <c r="AB177" s="205"/>
      <c r="AC177" s="204"/>
      <c r="AD177" s="204"/>
      <c r="AE177" s="214"/>
      <c r="AF177" s="214"/>
      <c r="AG177" s="214"/>
      <c r="AH177" s="211"/>
      <c r="AI177" s="211"/>
      <c r="AJ177" s="211"/>
      <c r="AK177" s="214"/>
      <c r="AL177" s="208"/>
      <c r="AM177" s="208"/>
      <c r="AN177" s="208"/>
      <c r="AO177" s="211"/>
      <c r="AP177" s="204"/>
      <c r="AQ177" s="204"/>
      <c r="AR177" s="218"/>
      <c r="AS177" s="204"/>
      <c r="AT177" s="218"/>
      <c r="AU177" s="204"/>
      <c r="AV177" s="208"/>
      <c r="AW177" s="208"/>
      <c r="AX177" s="219"/>
      <c r="AY177" s="212"/>
      <c r="AZ177" s="212"/>
      <c r="BA177" s="212"/>
      <c r="BB177" s="220">
        <f>Plancontratacion2019[[#This Row],[VALOR
INICIAL DEL CONTRATO]]+Plancontratacion2019[[#This Row],[VALOR ADICION AL CONTRATO]]-Plancontratacion2019[[#This Row],[VALOR REDUCCIÓN DEL CONTRATO]]</f>
        <v>0</v>
      </c>
      <c r="BC177" s="211"/>
      <c r="BD177" s="211"/>
      <c r="BE177" s="215">
        <f t="shared" si="24"/>
        <v>0</v>
      </c>
      <c r="BF177" s="211"/>
      <c r="BG177" s="208"/>
      <c r="BH177" s="206" t="str">
        <f>IFERROR(VLOOKUP('Formato Único de Contratación'!$BG177,TABLADEPARTAMENTOS,2,0),"DIGITE DEPARTAMENTO")</f>
        <v>DIGITE DEPARTAMENTO</v>
      </c>
      <c r="BI177" s="210"/>
      <c r="BJ177" s="211"/>
      <c r="BK177" s="212"/>
      <c r="BL177" s="210"/>
      <c r="BM177" s="211"/>
      <c r="BN177" s="212"/>
      <c r="BO177" s="208"/>
      <c r="BP177" s="221"/>
      <c r="BQ177" s="208"/>
      <c r="BR177" s="211"/>
      <c r="BS177" s="211"/>
      <c r="BT177" s="247">
        <f>Plancontratacion2019[[#This Row],[FECHA PRORROGA EJECUCIÓN
  (AAAA-MM-DD)]]-Plancontratacion2019[[#This Row],[FECHA ACTA DE INICIO]]</f>
        <v>0</v>
      </c>
      <c r="BU177" s="211"/>
      <c r="BV177" s="208"/>
      <c r="BW177" s="211"/>
      <c r="BX177" s="208"/>
      <c r="BY177" s="212"/>
      <c r="BZ177" s="211"/>
      <c r="CA177" s="212"/>
      <c r="CB177" s="211"/>
      <c r="CC177" s="212"/>
      <c r="CD177" s="211"/>
      <c r="CE177" s="212"/>
      <c r="CF177" s="211"/>
      <c r="CG177" s="212"/>
      <c r="CH177" s="211"/>
      <c r="CI177" s="212"/>
      <c r="CJ177" s="211"/>
      <c r="CK177" s="212"/>
      <c r="CL177" s="211"/>
      <c r="CM177" s="222"/>
      <c r="CN177" s="218"/>
      <c r="CO177" s="211"/>
      <c r="CP177" s="220">
        <f t="shared" si="25"/>
        <v>0</v>
      </c>
      <c r="CQ177" s="223"/>
      <c r="CR177" s="212"/>
      <c r="CS177" s="212"/>
      <c r="CT177" s="212"/>
      <c r="CU177" s="212"/>
      <c r="CV177" s="212"/>
      <c r="CW177" s="212"/>
      <c r="CX177" s="212"/>
      <c r="CY177" s="212"/>
      <c r="CZ177" s="212"/>
      <c r="DA177" s="212"/>
      <c r="DB177" s="212"/>
      <c r="DC177" s="212"/>
      <c r="DD177" s="212"/>
      <c r="DE177" s="212"/>
      <c r="DF177" s="212"/>
      <c r="DG177" s="212"/>
      <c r="DH177" s="216">
        <f t="shared" si="26"/>
        <v>0</v>
      </c>
      <c r="DI177" s="216">
        <f t="shared" si="27"/>
        <v>0</v>
      </c>
      <c r="DJ177" s="224">
        <f t="shared" si="28"/>
        <v>0</v>
      </c>
      <c r="DK177" s="204"/>
      <c r="DL177" s="218"/>
      <c r="DM177" s="208"/>
      <c r="DN177" s="225"/>
      <c r="DO177" s="225"/>
      <c r="DP177" s="225"/>
      <c r="DQ177" s="225"/>
      <c r="DR177" s="225"/>
      <c r="DS177" s="225"/>
      <c r="DT177" s="225"/>
      <c r="DU177" s="225"/>
      <c r="DV177" s="225"/>
      <c r="DW177" s="225"/>
      <c r="DX177" s="225"/>
      <c r="DY177" s="225"/>
      <c r="DZ177" s="226"/>
      <c r="EA177" s="226"/>
      <c r="EB177" s="226"/>
      <c r="EC177" s="214"/>
      <c r="ED177" s="214"/>
      <c r="EE177" s="211"/>
      <c r="EF17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7" s="215" t="str">
        <f t="shared" si="29"/>
        <v>-</v>
      </c>
    </row>
    <row r="178" spans="1:137" s="150" customFormat="1" ht="22.5" x14ac:dyDescent="0.25">
      <c r="A178" s="151"/>
      <c r="B178" s="204"/>
      <c r="C178" s="205"/>
      <c r="D178" s="206"/>
      <c r="E178" s="207"/>
      <c r="F178" s="208"/>
      <c r="G178" s="209"/>
      <c r="H178" s="210"/>
      <c r="I178" s="211"/>
      <c r="J178" s="212"/>
      <c r="K178" s="209"/>
      <c r="L178" s="210"/>
      <c r="M178" s="211"/>
      <c r="N178" s="208"/>
      <c r="O178" s="213"/>
      <c r="P178" s="210"/>
      <c r="Q178" s="214"/>
      <c r="R178" s="215">
        <f>Plancontratacion2019[[#This Row],[RUBRO
(SE DEBE REPORTARTAR EN SIGEP SERVICIOS PERSONAS NATURALES)]]</f>
        <v>0</v>
      </c>
      <c r="S178" s="216">
        <f>Plancontratacion2019[[#This Row],[VALOR]]</f>
        <v>0</v>
      </c>
      <c r="T178" s="208"/>
      <c r="U178" s="211"/>
      <c r="V178" s="215">
        <f>Plancontratacion2019[[#This Row],[RUBRO ]]</f>
        <v>0</v>
      </c>
      <c r="W178" s="216">
        <f>Plancontratacion2019[[#This Row],[VALOR ]]</f>
        <v>0</v>
      </c>
      <c r="X178" s="216">
        <f>SUM($S178+$W178+Plancontratacion2019[[#This Row],[VALOR TOTAL DEL APOYO]])</f>
        <v>0</v>
      </c>
      <c r="Y178" s="210"/>
      <c r="Z178" s="204"/>
      <c r="AA178" s="204"/>
      <c r="AB178" s="205"/>
      <c r="AC178" s="204"/>
      <c r="AD178" s="204"/>
      <c r="AE178" s="214"/>
      <c r="AF178" s="214"/>
      <c r="AG178" s="214"/>
      <c r="AH178" s="211"/>
      <c r="AI178" s="211"/>
      <c r="AJ178" s="211"/>
      <c r="AK178" s="214"/>
      <c r="AL178" s="208"/>
      <c r="AM178" s="208"/>
      <c r="AN178" s="208"/>
      <c r="AO178" s="211"/>
      <c r="AP178" s="204"/>
      <c r="AQ178" s="204"/>
      <c r="AR178" s="218"/>
      <c r="AS178" s="204"/>
      <c r="AT178" s="218"/>
      <c r="AU178" s="204"/>
      <c r="AV178" s="208"/>
      <c r="AW178" s="208"/>
      <c r="AX178" s="219"/>
      <c r="AY178" s="212"/>
      <c r="AZ178" s="212"/>
      <c r="BA178" s="212"/>
      <c r="BB178" s="220">
        <f>Plancontratacion2019[[#This Row],[VALOR
INICIAL DEL CONTRATO]]+Plancontratacion2019[[#This Row],[VALOR ADICION AL CONTRATO]]-Plancontratacion2019[[#This Row],[VALOR REDUCCIÓN DEL CONTRATO]]</f>
        <v>0</v>
      </c>
      <c r="BC178" s="211"/>
      <c r="BD178" s="211"/>
      <c r="BE178" s="215">
        <f t="shared" si="24"/>
        <v>0</v>
      </c>
      <c r="BF178" s="211"/>
      <c r="BG178" s="208"/>
      <c r="BH178" s="206" t="str">
        <f>IFERROR(VLOOKUP('Formato Único de Contratación'!$BG178,TABLADEPARTAMENTOS,2,0),"DIGITE DEPARTAMENTO")</f>
        <v>DIGITE DEPARTAMENTO</v>
      </c>
      <c r="BI178" s="210"/>
      <c r="BJ178" s="211"/>
      <c r="BK178" s="212"/>
      <c r="BL178" s="210"/>
      <c r="BM178" s="211"/>
      <c r="BN178" s="212"/>
      <c r="BO178" s="208"/>
      <c r="BP178" s="221"/>
      <c r="BQ178" s="208"/>
      <c r="BR178" s="211"/>
      <c r="BS178" s="211"/>
      <c r="BT178" s="247">
        <f>Plancontratacion2019[[#This Row],[FECHA PRORROGA EJECUCIÓN
  (AAAA-MM-DD)]]-Plancontratacion2019[[#This Row],[FECHA ACTA DE INICIO]]</f>
        <v>0</v>
      </c>
      <c r="BU178" s="211"/>
      <c r="BV178" s="208"/>
      <c r="BW178" s="211"/>
      <c r="BX178" s="208"/>
      <c r="BY178" s="212"/>
      <c r="BZ178" s="211"/>
      <c r="CA178" s="212"/>
      <c r="CB178" s="211"/>
      <c r="CC178" s="212"/>
      <c r="CD178" s="211"/>
      <c r="CE178" s="212"/>
      <c r="CF178" s="211"/>
      <c r="CG178" s="212"/>
      <c r="CH178" s="211"/>
      <c r="CI178" s="212"/>
      <c r="CJ178" s="211"/>
      <c r="CK178" s="212"/>
      <c r="CL178" s="211"/>
      <c r="CM178" s="222"/>
      <c r="CN178" s="218"/>
      <c r="CO178" s="211"/>
      <c r="CP178" s="220">
        <f t="shared" si="25"/>
        <v>0</v>
      </c>
      <c r="CQ178" s="223"/>
      <c r="CR178" s="212"/>
      <c r="CS178" s="212"/>
      <c r="CT178" s="212"/>
      <c r="CU178" s="212"/>
      <c r="CV178" s="212"/>
      <c r="CW178" s="212"/>
      <c r="CX178" s="212"/>
      <c r="CY178" s="212"/>
      <c r="CZ178" s="212"/>
      <c r="DA178" s="212"/>
      <c r="DB178" s="212"/>
      <c r="DC178" s="212"/>
      <c r="DD178" s="212"/>
      <c r="DE178" s="212"/>
      <c r="DF178" s="212"/>
      <c r="DG178" s="212"/>
      <c r="DH178" s="216">
        <f t="shared" si="26"/>
        <v>0</v>
      </c>
      <c r="DI178" s="216">
        <f t="shared" si="27"/>
        <v>0</v>
      </c>
      <c r="DJ178" s="224">
        <f t="shared" si="28"/>
        <v>0</v>
      </c>
      <c r="DK178" s="204"/>
      <c r="DL178" s="218"/>
      <c r="DM178" s="208"/>
      <c r="DN178" s="225"/>
      <c r="DO178" s="225"/>
      <c r="DP178" s="225"/>
      <c r="DQ178" s="225"/>
      <c r="DR178" s="225"/>
      <c r="DS178" s="225"/>
      <c r="DT178" s="225"/>
      <c r="DU178" s="225"/>
      <c r="DV178" s="225"/>
      <c r="DW178" s="225"/>
      <c r="DX178" s="225"/>
      <c r="DY178" s="225"/>
      <c r="DZ178" s="226"/>
      <c r="EA178" s="226"/>
      <c r="EB178" s="226"/>
      <c r="EC178" s="214"/>
      <c r="ED178" s="214"/>
      <c r="EE178" s="211"/>
      <c r="EF17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8" s="215" t="str">
        <f t="shared" si="29"/>
        <v>-</v>
      </c>
    </row>
    <row r="179" spans="1:137" s="150" customFormat="1" ht="22.5" x14ac:dyDescent="0.25">
      <c r="A179" s="151"/>
      <c r="B179" s="204"/>
      <c r="C179" s="205"/>
      <c r="D179" s="206"/>
      <c r="E179" s="207"/>
      <c r="F179" s="208"/>
      <c r="G179" s="209"/>
      <c r="H179" s="210"/>
      <c r="I179" s="211"/>
      <c r="J179" s="212"/>
      <c r="K179" s="209"/>
      <c r="L179" s="210"/>
      <c r="M179" s="211"/>
      <c r="N179" s="212"/>
      <c r="O179" s="213"/>
      <c r="P179" s="210"/>
      <c r="Q179" s="214"/>
      <c r="R179" s="215">
        <f>Plancontratacion2019[[#This Row],[RUBRO
(SE DEBE REPORTARTAR EN SIGEP SERVICIOS PERSONAS NATURALES)]]</f>
        <v>0</v>
      </c>
      <c r="S179" s="216">
        <f>Plancontratacion2019[[#This Row],[VALOR]]</f>
        <v>0</v>
      </c>
      <c r="T179" s="208"/>
      <c r="U179" s="211"/>
      <c r="V179" s="215">
        <f>Plancontratacion2019[[#This Row],[RUBRO ]]</f>
        <v>0</v>
      </c>
      <c r="W179" s="216">
        <f>Plancontratacion2019[[#This Row],[VALOR ]]</f>
        <v>0</v>
      </c>
      <c r="X179" s="216">
        <f>SUM($S179+$W179+Plancontratacion2019[[#This Row],[VALOR TOTAL DEL APOYO]])</f>
        <v>0</v>
      </c>
      <c r="Y179" s="210"/>
      <c r="Z179" s="204"/>
      <c r="AA179" s="204"/>
      <c r="AB179" s="205"/>
      <c r="AC179" s="204"/>
      <c r="AD179" s="204"/>
      <c r="AE179" s="214"/>
      <c r="AF179" s="214"/>
      <c r="AG179" s="214"/>
      <c r="AH179" s="211"/>
      <c r="AI179" s="211"/>
      <c r="AJ179" s="211"/>
      <c r="AK179" s="214"/>
      <c r="AL179" s="208"/>
      <c r="AM179" s="208"/>
      <c r="AN179" s="208"/>
      <c r="AO179" s="211"/>
      <c r="AP179" s="204"/>
      <c r="AQ179" s="204"/>
      <c r="AR179" s="218"/>
      <c r="AS179" s="204"/>
      <c r="AT179" s="218"/>
      <c r="AU179" s="204"/>
      <c r="AV179" s="208"/>
      <c r="AW179" s="208"/>
      <c r="AX179" s="219"/>
      <c r="AY179" s="212"/>
      <c r="AZ179" s="212"/>
      <c r="BA179" s="212"/>
      <c r="BB179" s="220">
        <f>Plancontratacion2019[[#This Row],[VALOR
INICIAL DEL CONTRATO]]+Plancontratacion2019[[#This Row],[VALOR ADICION AL CONTRATO]]-Plancontratacion2019[[#This Row],[VALOR REDUCCIÓN DEL CONTRATO]]</f>
        <v>0</v>
      </c>
      <c r="BC179" s="211"/>
      <c r="BD179" s="211"/>
      <c r="BE179" s="215">
        <f t="shared" si="24"/>
        <v>0</v>
      </c>
      <c r="BF179" s="211"/>
      <c r="BG179" s="208"/>
      <c r="BH179" s="206" t="str">
        <f>IFERROR(VLOOKUP('Formato Único de Contratación'!$BG179,TABLADEPARTAMENTOS,2,0),"DIGITE DEPARTAMENTO")</f>
        <v>DIGITE DEPARTAMENTO</v>
      </c>
      <c r="BI179" s="210"/>
      <c r="BJ179" s="211"/>
      <c r="BK179" s="212"/>
      <c r="BL179" s="210"/>
      <c r="BM179" s="211"/>
      <c r="BN179" s="212"/>
      <c r="BO179" s="208"/>
      <c r="BP179" s="221"/>
      <c r="BQ179" s="208"/>
      <c r="BR179" s="211"/>
      <c r="BS179" s="211"/>
      <c r="BT179" s="247">
        <f>Plancontratacion2019[[#This Row],[FECHA PRORROGA EJECUCIÓN
  (AAAA-MM-DD)]]-Plancontratacion2019[[#This Row],[FECHA ACTA DE INICIO]]</f>
        <v>0</v>
      </c>
      <c r="BU179" s="211"/>
      <c r="BV179" s="208"/>
      <c r="BW179" s="211"/>
      <c r="BX179" s="208"/>
      <c r="BY179" s="212"/>
      <c r="BZ179" s="211"/>
      <c r="CA179" s="212"/>
      <c r="CB179" s="211"/>
      <c r="CC179" s="212"/>
      <c r="CD179" s="211"/>
      <c r="CE179" s="212"/>
      <c r="CF179" s="211"/>
      <c r="CG179" s="212"/>
      <c r="CH179" s="211"/>
      <c r="CI179" s="212"/>
      <c r="CJ179" s="211"/>
      <c r="CK179" s="212"/>
      <c r="CL179" s="211"/>
      <c r="CM179" s="222"/>
      <c r="CN179" s="218"/>
      <c r="CO179" s="211"/>
      <c r="CP179" s="220">
        <f t="shared" si="25"/>
        <v>0</v>
      </c>
      <c r="CQ179" s="223"/>
      <c r="CR179" s="212"/>
      <c r="CS179" s="212"/>
      <c r="CT179" s="212"/>
      <c r="CU179" s="212"/>
      <c r="CV179" s="212"/>
      <c r="CW179" s="212"/>
      <c r="CX179" s="212"/>
      <c r="CY179" s="212"/>
      <c r="CZ179" s="212"/>
      <c r="DA179" s="212"/>
      <c r="DB179" s="212"/>
      <c r="DC179" s="212"/>
      <c r="DD179" s="212"/>
      <c r="DE179" s="212"/>
      <c r="DF179" s="212"/>
      <c r="DG179" s="212"/>
      <c r="DH179" s="216">
        <f t="shared" si="26"/>
        <v>0</v>
      </c>
      <c r="DI179" s="216">
        <f t="shared" si="27"/>
        <v>0</v>
      </c>
      <c r="DJ179" s="224">
        <f t="shared" si="28"/>
        <v>0</v>
      </c>
      <c r="DK179" s="217"/>
      <c r="DL179" s="218"/>
      <c r="DM179" s="208"/>
      <c r="DN179" s="225"/>
      <c r="DO179" s="225"/>
      <c r="DP179" s="225"/>
      <c r="DQ179" s="225"/>
      <c r="DR179" s="225"/>
      <c r="DS179" s="225"/>
      <c r="DT179" s="225"/>
      <c r="DU179" s="225"/>
      <c r="DV179" s="225"/>
      <c r="DW179" s="225"/>
      <c r="DX179" s="225"/>
      <c r="DY179" s="225"/>
      <c r="DZ179" s="226"/>
      <c r="EA179" s="226"/>
      <c r="EB179" s="226"/>
      <c r="EC179" s="214"/>
      <c r="ED179" s="214"/>
      <c r="EE179" s="211"/>
      <c r="EF17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79" s="215" t="str">
        <f t="shared" si="29"/>
        <v>-</v>
      </c>
    </row>
    <row r="180" spans="1:137" s="150" customFormat="1" ht="22.5" x14ac:dyDescent="0.25">
      <c r="A180" s="151"/>
      <c r="B180" s="204"/>
      <c r="C180" s="205"/>
      <c r="D180" s="206"/>
      <c r="E180" s="207"/>
      <c r="F180" s="208"/>
      <c r="G180" s="209"/>
      <c r="H180" s="210"/>
      <c r="I180" s="211"/>
      <c r="J180" s="212"/>
      <c r="K180" s="209"/>
      <c r="L180" s="210"/>
      <c r="M180" s="211"/>
      <c r="N180" s="212"/>
      <c r="O180" s="213"/>
      <c r="P180" s="210"/>
      <c r="Q180" s="214"/>
      <c r="R180" s="215">
        <f>Plancontratacion2019[[#This Row],[RUBRO
(SE DEBE REPORTARTAR EN SIGEP SERVICIOS PERSONAS NATURALES)]]</f>
        <v>0</v>
      </c>
      <c r="S180" s="216">
        <f>Plancontratacion2019[[#This Row],[VALOR]]</f>
        <v>0</v>
      </c>
      <c r="T180" s="208"/>
      <c r="U180" s="211"/>
      <c r="V180" s="215">
        <f>Plancontratacion2019[[#This Row],[RUBRO ]]</f>
        <v>0</v>
      </c>
      <c r="W180" s="216">
        <f>Plancontratacion2019[[#This Row],[VALOR ]]</f>
        <v>0</v>
      </c>
      <c r="X180" s="216">
        <f>SUM($S180+$W180+Plancontratacion2019[[#This Row],[VALOR TOTAL DEL APOYO]])</f>
        <v>0</v>
      </c>
      <c r="Y180" s="210"/>
      <c r="Z180" s="204"/>
      <c r="AA180" s="204"/>
      <c r="AB180" s="205"/>
      <c r="AC180" s="204"/>
      <c r="AD180" s="204"/>
      <c r="AE180" s="214"/>
      <c r="AF180" s="214"/>
      <c r="AG180" s="214"/>
      <c r="AH180" s="211"/>
      <c r="AI180" s="211"/>
      <c r="AJ180" s="211"/>
      <c r="AK180" s="214"/>
      <c r="AL180" s="208"/>
      <c r="AM180" s="208"/>
      <c r="AN180" s="208"/>
      <c r="AO180" s="211"/>
      <c r="AP180" s="204"/>
      <c r="AQ180" s="204"/>
      <c r="AR180" s="218"/>
      <c r="AS180" s="204"/>
      <c r="AT180" s="218"/>
      <c r="AU180" s="204"/>
      <c r="AV180" s="208"/>
      <c r="AW180" s="208"/>
      <c r="AX180" s="219"/>
      <c r="AY180" s="212"/>
      <c r="AZ180" s="212"/>
      <c r="BA180" s="212"/>
      <c r="BB180" s="220">
        <f>Plancontratacion2019[[#This Row],[VALOR
INICIAL DEL CONTRATO]]+Plancontratacion2019[[#This Row],[VALOR ADICION AL CONTRATO]]-Plancontratacion2019[[#This Row],[VALOR REDUCCIÓN DEL CONTRATO]]</f>
        <v>0</v>
      </c>
      <c r="BC180" s="211"/>
      <c r="BD180" s="211"/>
      <c r="BE180" s="215">
        <f t="shared" si="24"/>
        <v>0</v>
      </c>
      <c r="BF180" s="211"/>
      <c r="BG180" s="208"/>
      <c r="BH180" s="206" t="str">
        <f>IFERROR(VLOOKUP('Formato Único de Contratación'!$BG180,TABLADEPARTAMENTOS,2,0),"DIGITE DEPARTAMENTO")</f>
        <v>DIGITE DEPARTAMENTO</v>
      </c>
      <c r="BI180" s="210"/>
      <c r="BJ180" s="211"/>
      <c r="BK180" s="212"/>
      <c r="BL180" s="210"/>
      <c r="BM180" s="211"/>
      <c r="BN180" s="212"/>
      <c r="BO180" s="208"/>
      <c r="BP180" s="221"/>
      <c r="BQ180" s="208"/>
      <c r="BR180" s="211"/>
      <c r="BS180" s="211"/>
      <c r="BT180" s="247">
        <f>Plancontratacion2019[[#This Row],[FECHA PRORROGA EJECUCIÓN
  (AAAA-MM-DD)]]-Plancontratacion2019[[#This Row],[FECHA ACTA DE INICIO]]</f>
        <v>0</v>
      </c>
      <c r="BU180" s="211"/>
      <c r="BV180" s="208"/>
      <c r="BW180" s="211"/>
      <c r="BX180" s="208"/>
      <c r="BY180" s="212"/>
      <c r="BZ180" s="211"/>
      <c r="CA180" s="212"/>
      <c r="CB180" s="211"/>
      <c r="CC180" s="212"/>
      <c r="CD180" s="211"/>
      <c r="CE180" s="212"/>
      <c r="CF180" s="211"/>
      <c r="CG180" s="212"/>
      <c r="CH180" s="211"/>
      <c r="CI180" s="212"/>
      <c r="CJ180" s="211"/>
      <c r="CK180" s="212"/>
      <c r="CL180" s="211"/>
      <c r="CM180" s="222"/>
      <c r="CN180" s="218"/>
      <c r="CO180" s="211"/>
      <c r="CP180" s="220">
        <f t="shared" si="25"/>
        <v>0</v>
      </c>
      <c r="CQ180" s="223"/>
      <c r="CR180" s="212"/>
      <c r="CS180" s="212"/>
      <c r="CT180" s="212"/>
      <c r="CU180" s="212"/>
      <c r="CV180" s="212"/>
      <c r="CW180" s="212"/>
      <c r="CX180" s="212"/>
      <c r="CY180" s="212"/>
      <c r="CZ180" s="212"/>
      <c r="DA180" s="212"/>
      <c r="DB180" s="212"/>
      <c r="DC180" s="212"/>
      <c r="DD180" s="212"/>
      <c r="DE180" s="212"/>
      <c r="DF180" s="212"/>
      <c r="DG180" s="212"/>
      <c r="DH180" s="216">
        <f t="shared" si="26"/>
        <v>0</v>
      </c>
      <c r="DI180" s="216">
        <f t="shared" si="27"/>
        <v>0</v>
      </c>
      <c r="DJ180" s="224">
        <f t="shared" si="28"/>
        <v>0</v>
      </c>
      <c r="DK180" s="204"/>
      <c r="DL180" s="218"/>
      <c r="DM180" s="208"/>
      <c r="DN180" s="225"/>
      <c r="DO180" s="225"/>
      <c r="DP180" s="225"/>
      <c r="DQ180" s="225"/>
      <c r="DR180" s="225"/>
      <c r="DS180" s="225"/>
      <c r="DT180" s="225"/>
      <c r="DU180" s="225"/>
      <c r="DV180" s="225"/>
      <c r="DW180" s="225"/>
      <c r="DX180" s="225"/>
      <c r="DY180" s="225"/>
      <c r="DZ180" s="226"/>
      <c r="EA180" s="226"/>
      <c r="EB180" s="226"/>
      <c r="EC180" s="214"/>
      <c r="ED180" s="214"/>
      <c r="EE180" s="211"/>
      <c r="EF18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0" s="215" t="str">
        <f t="shared" si="29"/>
        <v>-</v>
      </c>
    </row>
    <row r="181" spans="1:137" s="150" customFormat="1" ht="22.5" x14ac:dyDescent="0.25">
      <c r="A181" s="151"/>
      <c r="B181" s="204"/>
      <c r="C181" s="205"/>
      <c r="D181" s="206"/>
      <c r="E181" s="207"/>
      <c r="F181" s="208"/>
      <c r="G181" s="209"/>
      <c r="H181" s="210"/>
      <c r="I181" s="211"/>
      <c r="J181" s="212"/>
      <c r="K181" s="209"/>
      <c r="L181" s="210"/>
      <c r="M181" s="211"/>
      <c r="N181" s="212"/>
      <c r="O181" s="213"/>
      <c r="P181" s="210"/>
      <c r="Q181" s="214"/>
      <c r="R181" s="215">
        <f>Plancontratacion2019[[#This Row],[RUBRO
(SE DEBE REPORTARTAR EN SIGEP SERVICIOS PERSONAS NATURALES)]]</f>
        <v>0</v>
      </c>
      <c r="S181" s="216">
        <f>Plancontratacion2019[[#This Row],[VALOR]]</f>
        <v>0</v>
      </c>
      <c r="T181" s="208"/>
      <c r="U181" s="211"/>
      <c r="V181" s="215">
        <f>Plancontratacion2019[[#This Row],[RUBRO ]]</f>
        <v>0</v>
      </c>
      <c r="W181" s="216">
        <f>Plancontratacion2019[[#This Row],[VALOR ]]</f>
        <v>0</v>
      </c>
      <c r="X181" s="216">
        <f>SUM($S181+$W181+Plancontratacion2019[[#This Row],[VALOR TOTAL DEL APOYO]])</f>
        <v>0</v>
      </c>
      <c r="Y181" s="210"/>
      <c r="Z181" s="204"/>
      <c r="AA181" s="204"/>
      <c r="AB181" s="205"/>
      <c r="AC181" s="204"/>
      <c r="AD181" s="204"/>
      <c r="AE181" s="214"/>
      <c r="AF181" s="214"/>
      <c r="AG181" s="214"/>
      <c r="AH181" s="211"/>
      <c r="AI181" s="211"/>
      <c r="AJ181" s="211"/>
      <c r="AK181" s="214"/>
      <c r="AL181" s="208"/>
      <c r="AM181" s="208"/>
      <c r="AN181" s="208"/>
      <c r="AO181" s="211"/>
      <c r="AP181" s="204"/>
      <c r="AQ181" s="204"/>
      <c r="AR181" s="218"/>
      <c r="AS181" s="204"/>
      <c r="AT181" s="218"/>
      <c r="AU181" s="204"/>
      <c r="AV181" s="208"/>
      <c r="AW181" s="208"/>
      <c r="AX181" s="219"/>
      <c r="AY181" s="212"/>
      <c r="AZ181" s="212"/>
      <c r="BA181" s="212"/>
      <c r="BB181" s="220">
        <f>Plancontratacion2019[[#This Row],[VALOR
INICIAL DEL CONTRATO]]+Plancontratacion2019[[#This Row],[VALOR ADICION AL CONTRATO]]-Plancontratacion2019[[#This Row],[VALOR REDUCCIÓN DEL CONTRATO]]</f>
        <v>0</v>
      </c>
      <c r="BC181" s="211"/>
      <c r="BD181" s="211"/>
      <c r="BE181" s="215">
        <f t="shared" si="24"/>
        <v>0</v>
      </c>
      <c r="BF181" s="211"/>
      <c r="BG181" s="208"/>
      <c r="BH181" s="206" t="str">
        <f>IFERROR(VLOOKUP('Formato Único de Contratación'!$BG181,TABLADEPARTAMENTOS,2,0),"DIGITE DEPARTAMENTO")</f>
        <v>DIGITE DEPARTAMENTO</v>
      </c>
      <c r="BI181" s="210"/>
      <c r="BJ181" s="211"/>
      <c r="BK181" s="212"/>
      <c r="BL181" s="210"/>
      <c r="BM181" s="211"/>
      <c r="BN181" s="212"/>
      <c r="BO181" s="208"/>
      <c r="BP181" s="221"/>
      <c r="BQ181" s="208"/>
      <c r="BR181" s="211"/>
      <c r="BS181" s="211"/>
      <c r="BT181" s="247">
        <f>Plancontratacion2019[[#This Row],[FECHA PRORROGA EJECUCIÓN
  (AAAA-MM-DD)]]-Plancontratacion2019[[#This Row],[FECHA ACTA DE INICIO]]</f>
        <v>0</v>
      </c>
      <c r="BU181" s="211"/>
      <c r="BV181" s="208"/>
      <c r="BW181" s="211"/>
      <c r="BX181" s="208"/>
      <c r="BY181" s="212"/>
      <c r="BZ181" s="211"/>
      <c r="CA181" s="212"/>
      <c r="CB181" s="211"/>
      <c r="CC181" s="212"/>
      <c r="CD181" s="211"/>
      <c r="CE181" s="228"/>
      <c r="CF181" s="228"/>
      <c r="CG181" s="229"/>
      <c r="CH181" s="230"/>
      <c r="CI181" s="212"/>
      <c r="CJ181" s="211"/>
      <c r="CK181" s="212"/>
      <c r="CL181" s="211"/>
      <c r="CM181" s="222"/>
      <c r="CN181" s="218"/>
      <c r="CO181" s="211"/>
      <c r="CP181" s="220">
        <f>COUNT(BY181,CA181,CG181,CI181,#REF!,CK181,CC181,CN181)</f>
        <v>0</v>
      </c>
      <c r="CQ181" s="223"/>
      <c r="CR181" s="212"/>
      <c r="CS181" s="212"/>
      <c r="CT181" s="212"/>
      <c r="CU181" s="212"/>
      <c r="CV181" s="212"/>
      <c r="CW181" s="212"/>
      <c r="CX181" s="212"/>
      <c r="CY181" s="212"/>
      <c r="CZ181" s="212"/>
      <c r="DA181" s="212"/>
      <c r="DB181" s="212"/>
      <c r="DC181" s="212"/>
      <c r="DD181" s="212"/>
      <c r="DE181" s="212"/>
      <c r="DF181" s="212"/>
      <c r="DG181" s="212"/>
      <c r="DH181" s="216">
        <f t="shared" si="26"/>
        <v>0</v>
      </c>
      <c r="DI181" s="216">
        <f t="shared" si="27"/>
        <v>0</v>
      </c>
      <c r="DJ181" s="224">
        <f t="shared" si="28"/>
        <v>0</v>
      </c>
      <c r="DK181" s="204"/>
      <c r="DL181" s="218"/>
      <c r="DM181" s="208"/>
      <c r="DN181" s="225"/>
      <c r="DO181" s="225"/>
      <c r="DP181" s="225"/>
      <c r="DQ181" s="225"/>
      <c r="DR181" s="225"/>
      <c r="DS181" s="225"/>
      <c r="DT181" s="225"/>
      <c r="DU181" s="225"/>
      <c r="DV181" s="225"/>
      <c r="DW181" s="225"/>
      <c r="DX181" s="225"/>
      <c r="DY181" s="225"/>
      <c r="DZ181" s="226"/>
      <c r="EA181" s="226"/>
      <c r="EB181" s="226"/>
      <c r="EC181" s="214"/>
      <c r="ED181" s="214"/>
      <c r="EE181" s="211"/>
      <c r="EF18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1" s="215" t="str">
        <f t="shared" si="29"/>
        <v>-</v>
      </c>
    </row>
    <row r="182" spans="1:137" s="150" customFormat="1" ht="22.5" x14ac:dyDescent="0.25">
      <c r="A182" s="151"/>
      <c r="B182" s="204"/>
      <c r="C182" s="205"/>
      <c r="D182" s="206"/>
      <c r="E182" s="207"/>
      <c r="F182" s="208"/>
      <c r="G182" s="209"/>
      <c r="H182" s="210"/>
      <c r="I182" s="211"/>
      <c r="J182" s="212"/>
      <c r="K182" s="209"/>
      <c r="L182" s="210"/>
      <c r="M182" s="211"/>
      <c r="N182" s="208"/>
      <c r="O182" s="213"/>
      <c r="P182" s="210"/>
      <c r="Q182" s="214"/>
      <c r="R182" s="215">
        <f>Plancontratacion2019[[#This Row],[RUBRO
(SE DEBE REPORTARTAR EN SIGEP SERVICIOS PERSONAS NATURALES)]]</f>
        <v>0</v>
      </c>
      <c r="S182" s="216">
        <f>Plancontratacion2019[[#This Row],[VALOR]]</f>
        <v>0</v>
      </c>
      <c r="T182" s="208"/>
      <c r="U182" s="211"/>
      <c r="V182" s="215">
        <f>Plancontratacion2019[[#This Row],[RUBRO ]]</f>
        <v>0</v>
      </c>
      <c r="W182" s="216">
        <f>Plancontratacion2019[[#This Row],[VALOR ]]</f>
        <v>0</v>
      </c>
      <c r="X182" s="216">
        <f>SUM($S182+$W182+Plancontratacion2019[[#This Row],[VALOR TOTAL DEL APOYO]])</f>
        <v>0</v>
      </c>
      <c r="Y182" s="210"/>
      <c r="Z182" s="204"/>
      <c r="AA182" s="204"/>
      <c r="AB182" s="205"/>
      <c r="AC182" s="204"/>
      <c r="AD182" s="204"/>
      <c r="AE182" s="214"/>
      <c r="AF182" s="214"/>
      <c r="AG182" s="214"/>
      <c r="AH182" s="211"/>
      <c r="AI182" s="211"/>
      <c r="AJ182" s="211"/>
      <c r="AK182" s="214"/>
      <c r="AL182" s="208"/>
      <c r="AM182" s="208"/>
      <c r="AN182" s="208"/>
      <c r="AO182" s="211"/>
      <c r="AP182" s="204"/>
      <c r="AQ182" s="204"/>
      <c r="AR182" s="218"/>
      <c r="AS182" s="204"/>
      <c r="AT182" s="218"/>
      <c r="AU182" s="204"/>
      <c r="AV182" s="208"/>
      <c r="AW182" s="208"/>
      <c r="AX182" s="219"/>
      <c r="AY182" s="212"/>
      <c r="AZ182" s="212"/>
      <c r="BA182" s="212"/>
      <c r="BB182" s="220">
        <f>Plancontratacion2019[[#This Row],[VALOR
INICIAL DEL CONTRATO]]+Plancontratacion2019[[#This Row],[VALOR ADICION AL CONTRATO]]-Plancontratacion2019[[#This Row],[VALOR REDUCCIÓN DEL CONTRATO]]</f>
        <v>0</v>
      </c>
      <c r="BC182" s="211"/>
      <c r="BD182" s="211"/>
      <c r="BE182" s="215">
        <f t="shared" si="24"/>
        <v>0</v>
      </c>
      <c r="BF182" s="211"/>
      <c r="BG182" s="208"/>
      <c r="BH182" s="206" t="str">
        <f>IFERROR(VLOOKUP('Formato Único de Contratación'!$BG182,TABLADEPARTAMENTOS,2,0),"DIGITE DEPARTAMENTO")</f>
        <v>DIGITE DEPARTAMENTO</v>
      </c>
      <c r="BI182" s="210"/>
      <c r="BJ182" s="211"/>
      <c r="BK182" s="212"/>
      <c r="BL182" s="210"/>
      <c r="BM182" s="211"/>
      <c r="BN182" s="212"/>
      <c r="BO182" s="208"/>
      <c r="BP182" s="221"/>
      <c r="BQ182" s="208"/>
      <c r="BR182" s="211"/>
      <c r="BS182" s="211"/>
      <c r="BT182" s="247">
        <f>Plancontratacion2019[[#This Row],[FECHA PRORROGA EJECUCIÓN
  (AAAA-MM-DD)]]-Plancontratacion2019[[#This Row],[FECHA ACTA DE INICIO]]</f>
        <v>0</v>
      </c>
      <c r="BU182" s="211"/>
      <c r="BV182" s="208"/>
      <c r="BW182" s="211"/>
      <c r="BX182" s="208"/>
      <c r="BY182" s="212"/>
      <c r="BZ182" s="211"/>
      <c r="CA182" s="212"/>
      <c r="CB182" s="211"/>
      <c r="CC182" s="212"/>
      <c r="CD182" s="211"/>
      <c r="CE182" s="212"/>
      <c r="CF182" s="211"/>
      <c r="CG182" s="212"/>
      <c r="CH182" s="211"/>
      <c r="CI182" s="212"/>
      <c r="CJ182" s="211"/>
      <c r="CK182" s="212"/>
      <c r="CL182" s="211"/>
      <c r="CM182" s="222"/>
      <c r="CN182" s="218"/>
      <c r="CO182" s="211"/>
      <c r="CP182" s="220">
        <f t="shared" si="25"/>
        <v>0</v>
      </c>
      <c r="CQ182" s="223"/>
      <c r="CR182" s="212"/>
      <c r="CS182" s="212"/>
      <c r="CT182" s="212"/>
      <c r="CU182" s="212"/>
      <c r="CV182" s="212"/>
      <c r="CW182" s="212"/>
      <c r="CX182" s="212"/>
      <c r="CY182" s="212"/>
      <c r="CZ182" s="212"/>
      <c r="DA182" s="212"/>
      <c r="DB182" s="212"/>
      <c r="DC182" s="212"/>
      <c r="DD182" s="212"/>
      <c r="DE182" s="212"/>
      <c r="DF182" s="212"/>
      <c r="DG182" s="212"/>
      <c r="DH182" s="216">
        <f t="shared" si="26"/>
        <v>0</v>
      </c>
      <c r="DI182" s="216">
        <f t="shared" si="27"/>
        <v>0</v>
      </c>
      <c r="DJ182" s="224">
        <f t="shared" si="28"/>
        <v>0</v>
      </c>
      <c r="DK182" s="204"/>
      <c r="DL182" s="218"/>
      <c r="DM182" s="208"/>
      <c r="DN182" s="225"/>
      <c r="DO182" s="225"/>
      <c r="DP182" s="225"/>
      <c r="DQ182" s="225"/>
      <c r="DR182" s="225"/>
      <c r="DS182" s="225"/>
      <c r="DT182" s="225"/>
      <c r="DU182" s="225"/>
      <c r="DV182" s="225"/>
      <c r="DW182" s="225"/>
      <c r="DX182" s="225"/>
      <c r="DY182" s="225"/>
      <c r="DZ182" s="226"/>
      <c r="EA182" s="226"/>
      <c r="EB182" s="226"/>
      <c r="EC182" s="214"/>
      <c r="ED182" s="214"/>
      <c r="EE182" s="211"/>
      <c r="EF18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2" s="215" t="str">
        <f t="shared" si="29"/>
        <v>-</v>
      </c>
    </row>
    <row r="183" spans="1:137" s="150" customFormat="1" ht="22.5" x14ac:dyDescent="0.25">
      <c r="A183" s="151"/>
      <c r="B183" s="204"/>
      <c r="C183" s="205"/>
      <c r="D183" s="206"/>
      <c r="E183" s="207"/>
      <c r="F183" s="208"/>
      <c r="G183" s="209"/>
      <c r="H183" s="210"/>
      <c r="I183" s="211"/>
      <c r="J183" s="212"/>
      <c r="K183" s="209"/>
      <c r="L183" s="210"/>
      <c r="M183" s="211"/>
      <c r="N183" s="212"/>
      <c r="O183" s="213"/>
      <c r="P183" s="210"/>
      <c r="Q183" s="214"/>
      <c r="R183" s="215">
        <f>Plancontratacion2019[[#This Row],[RUBRO
(SE DEBE REPORTARTAR EN SIGEP SERVICIOS PERSONAS NATURALES)]]</f>
        <v>0</v>
      </c>
      <c r="S183" s="216">
        <f>Plancontratacion2019[[#This Row],[VALOR]]</f>
        <v>0</v>
      </c>
      <c r="T183" s="208"/>
      <c r="U183" s="211"/>
      <c r="V183" s="215">
        <f>Plancontratacion2019[[#This Row],[RUBRO ]]</f>
        <v>0</v>
      </c>
      <c r="W183" s="216">
        <f>Plancontratacion2019[[#This Row],[VALOR ]]</f>
        <v>0</v>
      </c>
      <c r="X183" s="216">
        <f>SUM($S183+$W183+Plancontratacion2019[[#This Row],[VALOR TOTAL DEL APOYO]])</f>
        <v>0</v>
      </c>
      <c r="Y183" s="210"/>
      <c r="Z183" s="204"/>
      <c r="AA183" s="204"/>
      <c r="AB183" s="205"/>
      <c r="AC183" s="204"/>
      <c r="AD183" s="204"/>
      <c r="AE183" s="214"/>
      <c r="AF183" s="214"/>
      <c r="AG183" s="214"/>
      <c r="AH183" s="211"/>
      <c r="AI183" s="211"/>
      <c r="AJ183" s="211"/>
      <c r="AK183" s="214"/>
      <c r="AL183" s="208"/>
      <c r="AM183" s="208"/>
      <c r="AN183" s="208"/>
      <c r="AO183" s="211"/>
      <c r="AP183" s="204"/>
      <c r="AQ183" s="204"/>
      <c r="AR183" s="218"/>
      <c r="AS183" s="204"/>
      <c r="AT183" s="218"/>
      <c r="AU183" s="204"/>
      <c r="AV183" s="208"/>
      <c r="AW183" s="208"/>
      <c r="AX183" s="219"/>
      <c r="AY183" s="212"/>
      <c r="AZ183" s="212"/>
      <c r="BA183" s="212"/>
      <c r="BB183" s="220">
        <f>Plancontratacion2019[[#This Row],[VALOR
INICIAL DEL CONTRATO]]+Plancontratacion2019[[#This Row],[VALOR ADICION AL CONTRATO]]-Plancontratacion2019[[#This Row],[VALOR REDUCCIÓN DEL CONTRATO]]</f>
        <v>0</v>
      </c>
      <c r="BC183" s="211"/>
      <c r="BD183" s="211"/>
      <c r="BE183" s="215">
        <f t="shared" si="24"/>
        <v>0</v>
      </c>
      <c r="BF183" s="211"/>
      <c r="BG183" s="208"/>
      <c r="BH183" s="206" t="str">
        <f>IFERROR(VLOOKUP('Formato Único de Contratación'!$BG183,TABLADEPARTAMENTOS,2,0),"DIGITE DEPARTAMENTO")</f>
        <v>DIGITE DEPARTAMENTO</v>
      </c>
      <c r="BI183" s="210"/>
      <c r="BJ183" s="211"/>
      <c r="BK183" s="212"/>
      <c r="BL183" s="210"/>
      <c r="BM183" s="211"/>
      <c r="BN183" s="212"/>
      <c r="BO183" s="208"/>
      <c r="BP183" s="221"/>
      <c r="BQ183" s="208"/>
      <c r="BR183" s="211"/>
      <c r="BS183" s="211"/>
      <c r="BT183" s="247">
        <f>Plancontratacion2019[[#This Row],[FECHA PRORROGA EJECUCIÓN
  (AAAA-MM-DD)]]-Plancontratacion2019[[#This Row],[FECHA ACTA DE INICIO]]</f>
        <v>0</v>
      </c>
      <c r="BU183" s="211"/>
      <c r="BV183" s="208"/>
      <c r="BW183" s="211"/>
      <c r="BX183" s="208"/>
      <c r="BY183" s="212"/>
      <c r="BZ183" s="211"/>
      <c r="CA183" s="212"/>
      <c r="CB183" s="211"/>
      <c r="CC183" s="212"/>
      <c r="CD183" s="211"/>
      <c r="CE183" s="212"/>
      <c r="CF183" s="211"/>
      <c r="CG183" s="212"/>
      <c r="CH183" s="211"/>
      <c r="CI183" s="212"/>
      <c r="CJ183" s="211"/>
      <c r="CK183" s="212"/>
      <c r="CL183" s="211"/>
      <c r="CM183" s="222"/>
      <c r="CN183" s="218"/>
      <c r="CO183" s="211"/>
      <c r="CP183" s="220">
        <f t="shared" si="25"/>
        <v>0</v>
      </c>
      <c r="CQ183" s="223"/>
      <c r="CR183" s="212"/>
      <c r="CS183" s="212"/>
      <c r="CT183" s="212"/>
      <c r="CU183" s="212"/>
      <c r="CV183" s="212"/>
      <c r="CW183" s="212"/>
      <c r="CX183" s="212"/>
      <c r="CY183" s="212"/>
      <c r="CZ183" s="212"/>
      <c r="DA183" s="212"/>
      <c r="DB183" s="212"/>
      <c r="DC183" s="212"/>
      <c r="DD183" s="212"/>
      <c r="DE183" s="212"/>
      <c r="DF183" s="212"/>
      <c r="DG183" s="212"/>
      <c r="DH183" s="216">
        <f t="shared" si="26"/>
        <v>0</v>
      </c>
      <c r="DI183" s="216">
        <f t="shared" si="27"/>
        <v>0</v>
      </c>
      <c r="DJ183" s="224">
        <f t="shared" si="28"/>
        <v>0</v>
      </c>
      <c r="DK183" s="204"/>
      <c r="DL183" s="218"/>
      <c r="DM183" s="208"/>
      <c r="DN183" s="225"/>
      <c r="DO183" s="225"/>
      <c r="DP183" s="225"/>
      <c r="DQ183" s="225"/>
      <c r="DR183" s="225"/>
      <c r="DS183" s="225"/>
      <c r="DT183" s="225"/>
      <c r="DU183" s="225"/>
      <c r="DV183" s="225"/>
      <c r="DW183" s="225"/>
      <c r="DX183" s="225"/>
      <c r="DY183" s="225"/>
      <c r="DZ183" s="226"/>
      <c r="EA183" s="226"/>
      <c r="EB183" s="226"/>
      <c r="EC183" s="214"/>
      <c r="ED183" s="214"/>
      <c r="EE183" s="211"/>
      <c r="EF18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3" s="215" t="str">
        <f t="shared" si="29"/>
        <v>-</v>
      </c>
    </row>
    <row r="184" spans="1:137" s="150" customFormat="1" ht="22.5" x14ac:dyDescent="0.25">
      <c r="A184" s="151"/>
      <c r="B184" s="204"/>
      <c r="C184" s="205"/>
      <c r="D184" s="206"/>
      <c r="E184" s="207"/>
      <c r="F184" s="208"/>
      <c r="G184" s="209"/>
      <c r="H184" s="210"/>
      <c r="I184" s="211"/>
      <c r="J184" s="212"/>
      <c r="K184" s="209"/>
      <c r="L184" s="210"/>
      <c r="M184" s="211"/>
      <c r="N184" s="212"/>
      <c r="O184" s="213"/>
      <c r="P184" s="210"/>
      <c r="Q184" s="214"/>
      <c r="R184" s="215">
        <f>Plancontratacion2019[[#This Row],[RUBRO
(SE DEBE REPORTARTAR EN SIGEP SERVICIOS PERSONAS NATURALES)]]</f>
        <v>0</v>
      </c>
      <c r="S184" s="216">
        <f>Plancontratacion2019[[#This Row],[VALOR]]</f>
        <v>0</v>
      </c>
      <c r="T184" s="208"/>
      <c r="U184" s="211"/>
      <c r="V184" s="215">
        <f>Plancontratacion2019[[#This Row],[RUBRO ]]</f>
        <v>0</v>
      </c>
      <c r="W184" s="216">
        <f>Plancontratacion2019[[#This Row],[VALOR ]]</f>
        <v>0</v>
      </c>
      <c r="X184" s="216">
        <f>SUM($S184+$W184+Plancontratacion2019[[#This Row],[VALOR TOTAL DEL APOYO]])</f>
        <v>0</v>
      </c>
      <c r="Y184" s="210"/>
      <c r="Z184" s="204"/>
      <c r="AA184" s="204"/>
      <c r="AB184" s="205"/>
      <c r="AC184" s="204"/>
      <c r="AD184" s="204"/>
      <c r="AE184" s="214"/>
      <c r="AF184" s="214"/>
      <c r="AG184" s="214"/>
      <c r="AH184" s="211"/>
      <c r="AI184" s="211"/>
      <c r="AJ184" s="211"/>
      <c r="AK184" s="214"/>
      <c r="AL184" s="208"/>
      <c r="AM184" s="208"/>
      <c r="AN184" s="208"/>
      <c r="AO184" s="211"/>
      <c r="AP184" s="204"/>
      <c r="AQ184" s="204"/>
      <c r="AR184" s="218"/>
      <c r="AS184" s="204"/>
      <c r="AT184" s="218"/>
      <c r="AU184" s="204"/>
      <c r="AV184" s="208"/>
      <c r="AW184" s="208"/>
      <c r="AX184" s="219"/>
      <c r="AY184" s="212"/>
      <c r="AZ184" s="212"/>
      <c r="BA184" s="212"/>
      <c r="BB184" s="220">
        <f>Plancontratacion2019[[#This Row],[VALOR
INICIAL DEL CONTRATO]]+Plancontratacion2019[[#This Row],[VALOR ADICION AL CONTRATO]]-Plancontratacion2019[[#This Row],[VALOR REDUCCIÓN DEL CONTRATO]]</f>
        <v>0</v>
      </c>
      <c r="BC184" s="211"/>
      <c r="BD184" s="211"/>
      <c r="BE184" s="215">
        <f t="shared" si="24"/>
        <v>0</v>
      </c>
      <c r="BF184" s="211"/>
      <c r="BG184" s="208"/>
      <c r="BH184" s="206" t="str">
        <f>IFERROR(VLOOKUP('Formato Único de Contratación'!$BG184,TABLADEPARTAMENTOS,2,0),"DIGITE DEPARTAMENTO")</f>
        <v>DIGITE DEPARTAMENTO</v>
      </c>
      <c r="BI184" s="210"/>
      <c r="BJ184" s="211"/>
      <c r="BK184" s="212"/>
      <c r="BL184" s="210"/>
      <c r="BM184" s="211"/>
      <c r="BN184" s="212"/>
      <c r="BO184" s="208"/>
      <c r="BP184" s="221"/>
      <c r="BQ184" s="208"/>
      <c r="BR184" s="211"/>
      <c r="BS184" s="211"/>
      <c r="BT184" s="247">
        <f>Plancontratacion2019[[#This Row],[FECHA PRORROGA EJECUCIÓN
  (AAAA-MM-DD)]]-Plancontratacion2019[[#This Row],[FECHA ACTA DE INICIO]]</f>
        <v>0</v>
      </c>
      <c r="BU184" s="211"/>
      <c r="BV184" s="208"/>
      <c r="BW184" s="211"/>
      <c r="BX184" s="208"/>
      <c r="BY184" s="212"/>
      <c r="BZ184" s="211"/>
      <c r="CA184" s="212"/>
      <c r="CB184" s="211"/>
      <c r="CC184" s="212"/>
      <c r="CD184" s="211"/>
      <c r="CE184" s="212"/>
      <c r="CF184" s="211"/>
      <c r="CG184" s="212"/>
      <c r="CH184" s="211"/>
      <c r="CI184" s="212"/>
      <c r="CJ184" s="211"/>
      <c r="CK184" s="212"/>
      <c r="CL184" s="211"/>
      <c r="CM184" s="222"/>
      <c r="CN184" s="218"/>
      <c r="CO184" s="211"/>
      <c r="CP184" s="220">
        <f t="shared" si="25"/>
        <v>0</v>
      </c>
      <c r="CQ184" s="223"/>
      <c r="CR184" s="212"/>
      <c r="CS184" s="212"/>
      <c r="CT184" s="212"/>
      <c r="CU184" s="212"/>
      <c r="CV184" s="212"/>
      <c r="CW184" s="212"/>
      <c r="CX184" s="212"/>
      <c r="CY184" s="212"/>
      <c r="CZ184" s="212"/>
      <c r="DA184" s="212"/>
      <c r="DB184" s="212"/>
      <c r="DC184" s="212"/>
      <c r="DD184" s="212"/>
      <c r="DE184" s="212"/>
      <c r="DF184" s="212"/>
      <c r="DG184" s="212"/>
      <c r="DH184" s="216">
        <f t="shared" si="26"/>
        <v>0</v>
      </c>
      <c r="DI184" s="216">
        <f t="shared" si="27"/>
        <v>0</v>
      </c>
      <c r="DJ184" s="224">
        <f t="shared" si="28"/>
        <v>0</v>
      </c>
      <c r="DK184" s="204"/>
      <c r="DL184" s="218"/>
      <c r="DM184" s="208"/>
      <c r="DN184" s="225"/>
      <c r="DO184" s="225"/>
      <c r="DP184" s="225"/>
      <c r="DQ184" s="225"/>
      <c r="DR184" s="225"/>
      <c r="DS184" s="225"/>
      <c r="DT184" s="225"/>
      <c r="DU184" s="225"/>
      <c r="DV184" s="225"/>
      <c r="DW184" s="225"/>
      <c r="DX184" s="225"/>
      <c r="DY184" s="225"/>
      <c r="DZ184" s="226"/>
      <c r="EA184" s="226"/>
      <c r="EB184" s="226"/>
      <c r="EC184" s="214"/>
      <c r="ED184" s="214"/>
      <c r="EE184" s="211"/>
      <c r="EF18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4" s="215" t="str">
        <f t="shared" si="29"/>
        <v>-</v>
      </c>
    </row>
    <row r="185" spans="1:137" s="150" customFormat="1" ht="22.5" x14ac:dyDescent="0.25">
      <c r="A185" s="151"/>
      <c r="B185" s="204"/>
      <c r="C185" s="205"/>
      <c r="D185" s="206"/>
      <c r="E185" s="207"/>
      <c r="F185" s="208"/>
      <c r="G185" s="209"/>
      <c r="H185" s="210"/>
      <c r="I185" s="211"/>
      <c r="J185" s="212"/>
      <c r="K185" s="209"/>
      <c r="L185" s="210"/>
      <c r="M185" s="211"/>
      <c r="N185" s="212"/>
      <c r="O185" s="213"/>
      <c r="P185" s="210"/>
      <c r="Q185" s="214"/>
      <c r="R185" s="215">
        <f>Plancontratacion2019[[#This Row],[RUBRO
(SE DEBE REPORTARTAR EN SIGEP SERVICIOS PERSONAS NATURALES)]]</f>
        <v>0</v>
      </c>
      <c r="S185" s="216">
        <f>Plancontratacion2019[[#This Row],[VALOR]]</f>
        <v>0</v>
      </c>
      <c r="T185" s="208"/>
      <c r="U185" s="211"/>
      <c r="V185" s="215">
        <f>Plancontratacion2019[[#This Row],[RUBRO ]]</f>
        <v>0</v>
      </c>
      <c r="W185" s="216">
        <f>Plancontratacion2019[[#This Row],[VALOR ]]</f>
        <v>0</v>
      </c>
      <c r="X185" s="216">
        <f>SUM($S185+$W185+Plancontratacion2019[[#This Row],[VALOR TOTAL DEL APOYO]])</f>
        <v>0</v>
      </c>
      <c r="Y185" s="210"/>
      <c r="Z185" s="204"/>
      <c r="AA185" s="204"/>
      <c r="AB185" s="205"/>
      <c r="AC185" s="204"/>
      <c r="AD185" s="204"/>
      <c r="AE185" s="214"/>
      <c r="AF185" s="214"/>
      <c r="AG185" s="214"/>
      <c r="AH185" s="211"/>
      <c r="AI185" s="211"/>
      <c r="AJ185" s="211"/>
      <c r="AK185" s="214"/>
      <c r="AL185" s="208"/>
      <c r="AM185" s="208"/>
      <c r="AN185" s="208"/>
      <c r="AO185" s="211"/>
      <c r="AP185" s="204"/>
      <c r="AQ185" s="204"/>
      <c r="AR185" s="218"/>
      <c r="AS185" s="204"/>
      <c r="AT185" s="218"/>
      <c r="AU185" s="204"/>
      <c r="AV185" s="208"/>
      <c r="AW185" s="208"/>
      <c r="AX185" s="219"/>
      <c r="AY185" s="212"/>
      <c r="AZ185" s="212"/>
      <c r="BA185" s="212"/>
      <c r="BB185" s="220">
        <f>Plancontratacion2019[[#This Row],[VALOR
INICIAL DEL CONTRATO]]+Plancontratacion2019[[#This Row],[VALOR ADICION AL CONTRATO]]-Plancontratacion2019[[#This Row],[VALOR REDUCCIÓN DEL CONTRATO]]</f>
        <v>0</v>
      </c>
      <c r="BC185" s="211"/>
      <c r="BD185" s="211"/>
      <c r="BE185" s="215">
        <f>$BD185-$BC185</f>
        <v>0</v>
      </c>
      <c r="BF185" s="211"/>
      <c r="BG185" s="208"/>
      <c r="BH185" s="206" t="str">
        <f>IFERROR(VLOOKUP('Formato Único de Contratación'!$BG185,TABLADEPARTAMENTOS,2,0),"DIGITE DEPARTAMENTO")</f>
        <v>DIGITE DEPARTAMENTO</v>
      </c>
      <c r="BI185" s="210"/>
      <c r="BJ185" s="211"/>
      <c r="BK185" s="212"/>
      <c r="BL185" s="210"/>
      <c r="BM185" s="211"/>
      <c r="BN185" s="212"/>
      <c r="BO185" s="208"/>
      <c r="BP185" s="221"/>
      <c r="BQ185" s="208"/>
      <c r="BR185" s="211"/>
      <c r="BS185" s="211"/>
      <c r="BT185" s="247">
        <f>Plancontratacion2019[[#This Row],[FECHA PRORROGA EJECUCIÓN
  (AAAA-MM-DD)]]-Plancontratacion2019[[#This Row],[FECHA ACTA DE INICIO]]</f>
        <v>0</v>
      </c>
      <c r="BU185" s="211"/>
      <c r="BV185" s="208"/>
      <c r="BW185" s="211"/>
      <c r="BX185" s="208"/>
      <c r="BY185" s="212"/>
      <c r="BZ185" s="211"/>
      <c r="CA185" s="212"/>
      <c r="CB185" s="211"/>
      <c r="CC185" s="212"/>
      <c r="CD185" s="211"/>
      <c r="CE185" s="212"/>
      <c r="CF185" s="211"/>
      <c r="CG185" s="212"/>
      <c r="CH185" s="211"/>
      <c r="CI185" s="212"/>
      <c r="CJ185" s="211"/>
      <c r="CK185" s="212"/>
      <c r="CL185" s="211"/>
      <c r="CM185" s="222"/>
      <c r="CN185" s="218"/>
      <c r="CO185" s="211"/>
      <c r="CP185" s="220">
        <f>COUNT(BY185,CA185,CE185,CG185,CI185,CK185,CC185,CN185)</f>
        <v>0</v>
      </c>
      <c r="CQ185" s="223"/>
      <c r="CR185" s="212"/>
      <c r="CS185" s="212"/>
      <c r="CT185" s="212"/>
      <c r="CU185" s="212"/>
      <c r="CV185" s="212"/>
      <c r="CW185" s="212"/>
      <c r="CX185" s="212"/>
      <c r="CY185" s="212"/>
      <c r="CZ185" s="212"/>
      <c r="DA185" s="212"/>
      <c r="DB185" s="212"/>
      <c r="DC185" s="212"/>
      <c r="DD185" s="212"/>
      <c r="DE185" s="212"/>
      <c r="DF185" s="212"/>
      <c r="DG185" s="212"/>
      <c r="DH185" s="216">
        <f>SUM(CS185:DD185)</f>
        <v>0</v>
      </c>
      <c r="DI185" s="216">
        <f>BB185-DH185</f>
        <v>0</v>
      </c>
      <c r="DJ185" s="224">
        <f>IFERROR(DH185/BB185,0)</f>
        <v>0</v>
      </c>
      <c r="DK185" s="204"/>
      <c r="DL185" s="218"/>
      <c r="DM185" s="208"/>
      <c r="DN185" s="225"/>
      <c r="DO185" s="225"/>
      <c r="DP185" s="225"/>
      <c r="DQ185" s="225"/>
      <c r="DR185" s="225"/>
      <c r="DS185" s="225"/>
      <c r="DT185" s="225"/>
      <c r="DU185" s="225"/>
      <c r="DV185" s="225"/>
      <c r="DW185" s="225"/>
      <c r="DX185" s="225"/>
      <c r="DY185" s="225"/>
      <c r="DZ185" s="226"/>
      <c r="EA185" s="226"/>
      <c r="EB185" s="226"/>
      <c r="EC185" s="214"/>
      <c r="ED185" s="214"/>
      <c r="EE185" s="211"/>
      <c r="EF18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5" s="215" t="str">
        <f>IFERROR(VLOOKUP(MID(B185,8,1),NOMENCLATURA,2,FALSE),"-")</f>
        <v>-</v>
      </c>
    </row>
    <row r="186" spans="1:137" s="150" customFormat="1" ht="22.5" x14ac:dyDescent="0.25">
      <c r="A186" s="151"/>
      <c r="B186" s="204"/>
      <c r="C186" s="205"/>
      <c r="D186" s="206"/>
      <c r="E186" s="207"/>
      <c r="F186" s="208"/>
      <c r="G186" s="209"/>
      <c r="H186" s="210"/>
      <c r="I186" s="211"/>
      <c r="J186" s="212"/>
      <c r="K186" s="209"/>
      <c r="L186" s="210"/>
      <c r="M186" s="211"/>
      <c r="N186" s="212"/>
      <c r="O186" s="213"/>
      <c r="P186" s="210"/>
      <c r="Q186" s="214"/>
      <c r="R186" s="215">
        <f>Plancontratacion2019[[#This Row],[RUBRO
(SE DEBE REPORTARTAR EN SIGEP SERVICIOS PERSONAS NATURALES)]]</f>
        <v>0</v>
      </c>
      <c r="S186" s="216">
        <f>Plancontratacion2019[[#This Row],[VALOR]]</f>
        <v>0</v>
      </c>
      <c r="T186" s="208"/>
      <c r="U186" s="211"/>
      <c r="V186" s="215">
        <f>Plancontratacion2019[[#This Row],[RUBRO ]]</f>
        <v>0</v>
      </c>
      <c r="W186" s="216">
        <f>Plancontratacion2019[[#This Row],[VALOR ]]</f>
        <v>0</v>
      </c>
      <c r="X186" s="216">
        <f>SUM($S186+$W186+Plancontratacion2019[[#This Row],[VALOR TOTAL DEL APOYO]])</f>
        <v>0</v>
      </c>
      <c r="Y186" s="210"/>
      <c r="Z186" s="204"/>
      <c r="AA186" s="204"/>
      <c r="AB186" s="205"/>
      <c r="AC186" s="204"/>
      <c r="AD186" s="204"/>
      <c r="AE186" s="214"/>
      <c r="AF186" s="214"/>
      <c r="AG186" s="214"/>
      <c r="AH186" s="211"/>
      <c r="AI186" s="211"/>
      <c r="AJ186" s="211"/>
      <c r="AK186" s="214"/>
      <c r="AL186" s="208"/>
      <c r="AM186" s="208"/>
      <c r="AN186" s="208"/>
      <c r="AO186" s="211"/>
      <c r="AP186" s="204"/>
      <c r="AQ186" s="204"/>
      <c r="AR186" s="218"/>
      <c r="AS186" s="204"/>
      <c r="AT186" s="218"/>
      <c r="AU186" s="204"/>
      <c r="AV186" s="208"/>
      <c r="AW186" s="208"/>
      <c r="AX186" s="219"/>
      <c r="AY186" s="212"/>
      <c r="AZ186" s="212"/>
      <c r="BA186" s="212"/>
      <c r="BB186" s="220">
        <f>Plancontratacion2019[[#This Row],[VALOR
INICIAL DEL CONTRATO]]+Plancontratacion2019[[#This Row],[VALOR ADICION AL CONTRATO]]-Plancontratacion2019[[#This Row],[VALOR REDUCCIÓN DEL CONTRATO]]</f>
        <v>0</v>
      </c>
      <c r="BC186" s="211"/>
      <c r="BD186" s="211"/>
      <c r="BE186" s="215">
        <f t="shared" si="24"/>
        <v>0</v>
      </c>
      <c r="BF186" s="211"/>
      <c r="BG186" s="208"/>
      <c r="BH186" s="206" t="str">
        <f>IFERROR(VLOOKUP('Formato Único de Contratación'!$BG186,TABLADEPARTAMENTOS,2,0),"DIGITE DEPARTAMENTO")</f>
        <v>DIGITE DEPARTAMENTO</v>
      </c>
      <c r="BI186" s="210"/>
      <c r="BJ186" s="211"/>
      <c r="BK186" s="212"/>
      <c r="BL186" s="210"/>
      <c r="BM186" s="211"/>
      <c r="BN186" s="212"/>
      <c r="BO186" s="208"/>
      <c r="BP186" s="221"/>
      <c r="BQ186" s="208"/>
      <c r="BR186" s="211"/>
      <c r="BS186" s="211"/>
      <c r="BT186" s="247">
        <f>Plancontratacion2019[[#This Row],[FECHA PRORROGA EJECUCIÓN
  (AAAA-MM-DD)]]-Plancontratacion2019[[#This Row],[FECHA ACTA DE INICIO]]</f>
        <v>0</v>
      </c>
      <c r="BU186" s="211"/>
      <c r="BV186" s="208"/>
      <c r="BW186" s="211"/>
      <c r="BX186" s="208"/>
      <c r="BY186" s="212"/>
      <c r="BZ186" s="211"/>
      <c r="CA186" s="212"/>
      <c r="CB186" s="211"/>
      <c r="CC186" s="212"/>
      <c r="CD186" s="211"/>
      <c r="CE186" s="212"/>
      <c r="CF186" s="211"/>
      <c r="CG186" s="212"/>
      <c r="CH186" s="211"/>
      <c r="CI186" s="212"/>
      <c r="CJ186" s="211"/>
      <c r="CK186" s="212"/>
      <c r="CL186" s="211"/>
      <c r="CM186" s="222"/>
      <c r="CN186" s="218"/>
      <c r="CO186" s="211"/>
      <c r="CP186" s="220">
        <f t="shared" si="25"/>
        <v>0</v>
      </c>
      <c r="CQ186" s="223"/>
      <c r="CR186" s="212"/>
      <c r="CS186" s="212"/>
      <c r="CT186" s="212"/>
      <c r="CU186" s="212"/>
      <c r="CV186" s="212"/>
      <c r="CW186" s="212"/>
      <c r="CX186" s="212"/>
      <c r="CY186" s="212"/>
      <c r="CZ186" s="212"/>
      <c r="DA186" s="212"/>
      <c r="DB186" s="212"/>
      <c r="DC186" s="212"/>
      <c r="DD186" s="212"/>
      <c r="DE186" s="212"/>
      <c r="DF186" s="212"/>
      <c r="DG186" s="212"/>
      <c r="DH186" s="216">
        <f t="shared" si="26"/>
        <v>0</v>
      </c>
      <c r="DI186" s="216">
        <f t="shared" si="27"/>
        <v>0</v>
      </c>
      <c r="DJ186" s="224">
        <f t="shared" si="28"/>
        <v>0</v>
      </c>
      <c r="DK186" s="204"/>
      <c r="DL186" s="218"/>
      <c r="DM186" s="208"/>
      <c r="DN186" s="225"/>
      <c r="DO186" s="225"/>
      <c r="DP186" s="225"/>
      <c r="DQ186" s="225"/>
      <c r="DR186" s="225"/>
      <c r="DS186" s="225"/>
      <c r="DT186" s="225"/>
      <c r="DU186" s="225"/>
      <c r="DV186" s="225"/>
      <c r="DW186" s="225"/>
      <c r="DX186" s="225"/>
      <c r="DY186" s="225"/>
      <c r="DZ186" s="226"/>
      <c r="EA186" s="226"/>
      <c r="EB186" s="226"/>
      <c r="EC186" s="214"/>
      <c r="ED186" s="214"/>
      <c r="EE186" s="211"/>
      <c r="EF18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6" s="215" t="str">
        <f t="shared" si="29"/>
        <v>-</v>
      </c>
    </row>
    <row r="187" spans="1:137" s="150" customFormat="1" ht="22.5" x14ac:dyDescent="0.25">
      <c r="A187" s="151"/>
      <c r="B187" s="204"/>
      <c r="C187" s="205"/>
      <c r="D187" s="206"/>
      <c r="E187" s="207"/>
      <c r="F187" s="208"/>
      <c r="G187" s="209"/>
      <c r="H187" s="210"/>
      <c r="I187" s="211"/>
      <c r="J187" s="212"/>
      <c r="K187" s="209"/>
      <c r="L187" s="210"/>
      <c r="M187" s="211"/>
      <c r="N187" s="212"/>
      <c r="O187" s="213"/>
      <c r="P187" s="210"/>
      <c r="Q187" s="214"/>
      <c r="R187" s="215">
        <f>Plancontratacion2019[[#This Row],[RUBRO
(SE DEBE REPORTARTAR EN SIGEP SERVICIOS PERSONAS NATURALES)]]</f>
        <v>0</v>
      </c>
      <c r="S187" s="216">
        <f>Plancontratacion2019[[#This Row],[VALOR]]</f>
        <v>0</v>
      </c>
      <c r="T187" s="208"/>
      <c r="U187" s="211"/>
      <c r="V187" s="215">
        <f>Plancontratacion2019[[#This Row],[RUBRO ]]</f>
        <v>0</v>
      </c>
      <c r="W187" s="216">
        <f>Plancontratacion2019[[#This Row],[VALOR ]]</f>
        <v>0</v>
      </c>
      <c r="X187" s="216">
        <f>SUM($S187+$W187+Plancontratacion2019[[#This Row],[VALOR TOTAL DEL APOYO]])</f>
        <v>0</v>
      </c>
      <c r="Y187" s="210"/>
      <c r="Z187" s="204"/>
      <c r="AA187" s="204"/>
      <c r="AB187" s="205"/>
      <c r="AC187" s="204"/>
      <c r="AD187" s="204"/>
      <c r="AE187" s="214"/>
      <c r="AF187" s="214"/>
      <c r="AG187" s="214"/>
      <c r="AH187" s="211"/>
      <c r="AI187" s="211"/>
      <c r="AJ187" s="211"/>
      <c r="AK187" s="214"/>
      <c r="AL187" s="208"/>
      <c r="AM187" s="208"/>
      <c r="AN187" s="208"/>
      <c r="AO187" s="211"/>
      <c r="AP187" s="204"/>
      <c r="AQ187" s="204"/>
      <c r="AR187" s="218"/>
      <c r="AS187" s="204"/>
      <c r="AT187" s="218"/>
      <c r="AU187" s="204"/>
      <c r="AV187" s="208"/>
      <c r="AW187" s="208"/>
      <c r="AX187" s="219"/>
      <c r="AY187" s="212"/>
      <c r="AZ187" s="212"/>
      <c r="BA187" s="212"/>
      <c r="BB187" s="220">
        <f>Plancontratacion2019[[#This Row],[VALOR
INICIAL DEL CONTRATO]]+Plancontratacion2019[[#This Row],[VALOR ADICION AL CONTRATO]]-Plancontratacion2019[[#This Row],[VALOR REDUCCIÓN DEL CONTRATO]]</f>
        <v>0</v>
      </c>
      <c r="BC187" s="211"/>
      <c r="BD187" s="211"/>
      <c r="BE187" s="215">
        <f t="shared" si="24"/>
        <v>0</v>
      </c>
      <c r="BF187" s="211"/>
      <c r="BG187" s="208"/>
      <c r="BH187" s="206" t="str">
        <f>IFERROR(VLOOKUP('Formato Único de Contratación'!$BG187,TABLADEPARTAMENTOS,2,0),"DIGITE DEPARTAMENTO")</f>
        <v>DIGITE DEPARTAMENTO</v>
      </c>
      <c r="BI187" s="210"/>
      <c r="BJ187" s="211"/>
      <c r="BK187" s="212"/>
      <c r="BL187" s="210"/>
      <c r="BM187" s="211"/>
      <c r="BN187" s="212"/>
      <c r="BO187" s="208"/>
      <c r="BP187" s="221"/>
      <c r="BQ187" s="208"/>
      <c r="BR187" s="211"/>
      <c r="BS187" s="211"/>
      <c r="BT187" s="247">
        <f>Plancontratacion2019[[#This Row],[FECHA PRORROGA EJECUCIÓN
  (AAAA-MM-DD)]]-Plancontratacion2019[[#This Row],[FECHA ACTA DE INICIO]]</f>
        <v>0</v>
      </c>
      <c r="BU187" s="211"/>
      <c r="BV187" s="208"/>
      <c r="BW187" s="211"/>
      <c r="BX187" s="208"/>
      <c r="BY187" s="212"/>
      <c r="BZ187" s="211"/>
      <c r="CA187" s="212"/>
      <c r="CB187" s="211"/>
      <c r="CC187" s="212"/>
      <c r="CD187" s="211"/>
      <c r="CE187" s="212"/>
      <c r="CF187" s="211"/>
      <c r="CG187" s="212"/>
      <c r="CH187" s="211"/>
      <c r="CI187" s="212"/>
      <c r="CJ187" s="211"/>
      <c r="CK187" s="212"/>
      <c r="CL187" s="211"/>
      <c r="CM187" s="222"/>
      <c r="CN187" s="218"/>
      <c r="CO187" s="211"/>
      <c r="CP187" s="220">
        <f t="shared" si="25"/>
        <v>0</v>
      </c>
      <c r="CQ187" s="223"/>
      <c r="CR187" s="212"/>
      <c r="CS187" s="212"/>
      <c r="CT187" s="212"/>
      <c r="CU187" s="212"/>
      <c r="CV187" s="212"/>
      <c r="CW187" s="212"/>
      <c r="CX187" s="212"/>
      <c r="CY187" s="212"/>
      <c r="CZ187" s="212"/>
      <c r="DA187" s="212"/>
      <c r="DB187" s="212"/>
      <c r="DC187" s="212"/>
      <c r="DD187" s="212"/>
      <c r="DE187" s="212"/>
      <c r="DF187" s="212"/>
      <c r="DG187" s="212"/>
      <c r="DH187" s="216">
        <f t="shared" si="26"/>
        <v>0</v>
      </c>
      <c r="DI187" s="216">
        <f t="shared" si="27"/>
        <v>0</v>
      </c>
      <c r="DJ187" s="224">
        <f t="shared" si="28"/>
        <v>0</v>
      </c>
      <c r="DK187" s="204"/>
      <c r="DL187" s="218"/>
      <c r="DM187" s="208"/>
      <c r="DN187" s="225"/>
      <c r="DO187" s="225"/>
      <c r="DP187" s="225"/>
      <c r="DQ187" s="225"/>
      <c r="DR187" s="225"/>
      <c r="DS187" s="225"/>
      <c r="DT187" s="225"/>
      <c r="DU187" s="225"/>
      <c r="DV187" s="225"/>
      <c r="DW187" s="225"/>
      <c r="DX187" s="225"/>
      <c r="DY187" s="225"/>
      <c r="DZ187" s="226"/>
      <c r="EA187" s="226"/>
      <c r="EB187" s="226"/>
      <c r="EC187" s="214"/>
      <c r="ED187" s="214"/>
      <c r="EE187" s="211"/>
      <c r="EF18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7" s="215" t="str">
        <f t="shared" si="29"/>
        <v>-</v>
      </c>
    </row>
    <row r="188" spans="1:137" s="150" customFormat="1" ht="46.5" customHeight="1" x14ac:dyDescent="0.25">
      <c r="A188" s="151"/>
      <c r="B188" s="204"/>
      <c r="C188" s="205"/>
      <c r="D188" s="206"/>
      <c r="E188" s="207"/>
      <c r="F188" s="208"/>
      <c r="G188" s="209"/>
      <c r="H188" s="210"/>
      <c r="I188" s="211"/>
      <c r="J188" s="212"/>
      <c r="K188" s="209"/>
      <c r="L188" s="210"/>
      <c r="M188" s="211"/>
      <c r="N188" s="212"/>
      <c r="O188" s="213"/>
      <c r="P188" s="210"/>
      <c r="Q188" s="214"/>
      <c r="R188" s="215">
        <f>Plancontratacion2019[[#This Row],[RUBRO
(SE DEBE REPORTARTAR EN SIGEP SERVICIOS PERSONAS NATURALES)]]</f>
        <v>0</v>
      </c>
      <c r="S188" s="216">
        <f>Plancontratacion2019[[#This Row],[VALOR]]</f>
        <v>0</v>
      </c>
      <c r="T188" s="208"/>
      <c r="U188" s="211"/>
      <c r="V188" s="215">
        <f>Plancontratacion2019[[#This Row],[RUBRO ]]</f>
        <v>0</v>
      </c>
      <c r="W188" s="216">
        <f>Plancontratacion2019[[#This Row],[VALOR ]]</f>
        <v>0</v>
      </c>
      <c r="X188" s="216">
        <f>SUM($S188+$W188+Plancontratacion2019[[#This Row],[VALOR TOTAL DEL APOYO]])</f>
        <v>0</v>
      </c>
      <c r="Y188" s="210"/>
      <c r="Z188" s="204"/>
      <c r="AA188" s="204"/>
      <c r="AB188" s="205"/>
      <c r="AC188" s="204"/>
      <c r="AD188" s="204"/>
      <c r="AE188" s="214"/>
      <c r="AF188" s="214"/>
      <c r="AG188" s="214"/>
      <c r="AH188" s="211"/>
      <c r="AI188" s="211"/>
      <c r="AJ188" s="211"/>
      <c r="AK188" s="214"/>
      <c r="AL188" s="208"/>
      <c r="AM188" s="208"/>
      <c r="AN188" s="208"/>
      <c r="AO188" s="211"/>
      <c r="AP188" s="204"/>
      <c r="AQ188" s="204"/>
      <c r="AR188" s="218"/>
      <c r="AS188" s="204"/>
      <c r="AT188" s="218"/>
      <c r="AU188" s="204"/>
      <c r="AV188" s="208"/>
      <c r="AW188" s="208"/>
      <c r="AX188" s="219"/>
      <c r="AY188" s="212"/>
      <c r="AZ188" s="212"/>
      <c r="BA188" s="212"/>
      <c r="BB188" s="220">
        <f>Plancontratacion2019[[#This Row],[VALOR
INICIAL DEL CONTRATO]]+Plancontratacion2019[[#This Row],[VALOR ADICION AL CONTRATO]]-Plancontratacion2019[[#This Row],[VALOR REDUCCIÓN DEL CONTRATO]]</f>
        <v>0</v>
      </c>
      <c r="BC188" s="211"/>
      <c r="BD188" s="211"/>
      <c r="BE188" s="215">
        <f t="shared" si="24"/>
        <v>0</v>
      </c>
      <c r="BF188" s="211"/>
      <c r="BG188" s="208"/>
      <c r="BH188" s="206" t="str">
        <f>IFERROR(VLOOKUP('Formato Único de Contratación'!$BG188,TABLADEPARTAMENTOS,2,0),"DIGITE DEPARTAMENTO")</f>
        <v>DIGITE DEPARTAMENTO</v>
      </c>
      <c r="BI188" s="210"/>
      <c r="BJ188" s="211"/>
      <c r="BK188" s="212"/>
      <c r="BL188" s="210"/>
      <c r="BM188" s="211"/>
      <c r="BN188" s="212"/>
      <c r="BO188" s="208"/>
      <c r="BP188" s="221"/>
      <c r="BQ188" s="208"/>
      <c r="BR188" s="211"/>
      <c r="BS188" s="211"/>
      <c r="BT188" s="247">
        <f>Plancontratacion2019[[#This Row],[FECHA PRORROGA EJECUCIÓN
  (AAAA-MM-DD)]]-Plancontratacion2019[[#This Row],[FECHA ACTA DE INICIO]]</f>
        <v>0</v>
      </c>
      <c r="BU188" s="211"/>
      <c r="BV188" s="208"/>
      <c r="BW188" s="211"/>
      <c r="BX188" s="208"/>
      <c r="BY188" s="212"/>
      <c r="BZ188" s="211"/>
      <c r="CA188" s="212"/>
      <c r="CB188" s="211"/>
      <c r="CC188" s="212"/>
      <c r="CD188" s="211"/>
      <c r="CE188" s="212"/>
      <c r="CF188" s="211"/>
      <c r="CG188" s="212"/>
      <c r="CH188" s="211"/>
      <c r="CI188" s="212"/>
      <c r="CJ188" s="211"/>
      <c r="CK188" s="212"/>
      <c r="CL188" s="211"/>
      <c r="CM188" s="222"/>
      <c r="CN188" s="218"/>
      <c r="CO188" s="211"/>
      <c r="CP188" s="220">
        <f t="shared" si="25"/>
        <v>0</v>
      </c>
      <c r="CQ188" s="223"/>
      <c r="CR188" s="212"/>
      <c r="CS188" s="212"/>
      <c r="CT188" s="212"/>
      <c r="CU188" s="212"/>
      <c r="CV188" s="212"/>
      <c r="CW188" s="212"/>
      <c r="CX188" s="212"/>
      <c r="CY188" s="212"/>
      <c r="CZ188" s="212"/>
      <c r="DA188" s="212"/>
      <c r="DB188" s="212"/>
      <c r="DC188" s="212"/>
      <c r="DD188" s="212"/>
      <c r="DE188" s="212"/>
      <c r="DF188" s="212"/>
      <c r="DG188" s="212"/>
      <c r="DH188" s="216">
        <f t="shared" si="26"/>
        <v>0</v>
      </c>
      <c r="DI188" s="216">
        <f t="shared" si="27"/>
        <v>0</v>
      </c>
      <c r="DJ188" s="224">
        <f t="shared" si="28"/>
        <v>0</v>
      </c>
      <c r="DK188" s="204"/>
      <c r="DL188" s="218"/>
      <c r="DM188" s="208"/>
      <c r="DN188" s="225"/>
      <c r="DO188" s="225"/>
      <c r="DP188" s="225"/>
      <c r="DQ188" s="225"/>
      <c r="DR188" s="225"/>
      <c r="DS188" s="225"/>
      <c r="DT188" s="225"/>
      <c r="DU188" s="225"/>
      <c r="DV188" s="225"/>
      <c r="DW188" s="225"/>
      <c r="DX188" s="225"/>
      <c r="DY188" s="225"/>
      <c r="DZ188" s="226"/>
      <c r="EA188" s="226"/>
      <c r="EB188" s="226"/>
      <c r="EC188" s="214"/>
      <c r="ED188" s="214"/>
      <c r="EE188" s="211"/>
      <c r="EF18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8" s="215" t="str">
        <f t="shared" si="29"/>
        <v>-</v>
      </c>
    </row>
    <row r="189" spans="1:137" s="150" customFormat="1" ht="22.5" x14ac:dyDescent="0.25">
      <c r="A189" s="151"/>
      <c r="B189" s="204"/>
      <c r="C189" s="205"/>
      <c r="D189" s="206"/>
      <c r="E189" s="207"/>
      <c r="F189" s="208"/>
      <c r="G189" s="209"/>
      <c r="H189" s="210"/>
      <c r="I189" s="211"/>
      <c r="J189" s="212"/>
      <c r="K189" s="209"/>
      <c r="L189" s="210"/>
      <c r="M189" s="211"/>
      <c r="N189" s="212"/>
      <c r="O189" s="213"/>
      <c r="P189" s="210"/>
      <c r="Q189" s="214"/>
      <c r="R189" s="215">
        <f>Plancontratacion2019[[#This Row],[RUBRO
(SE DEBE REPORTARTAR EN SIGEP SERVICIOS PERSONAS NATURALES)]]</f>
        <v>0</v>
      </c>
      <c r="S189" s="216">
        <f>Plancontratacion2019[[#This Row],[VALOR]]</f>
        <v>0</v>
      </c>
      <c r="T189" s="208"/>
      <c r="U189" s="211"/>
      <c r="V189" s="215">
        <f>Plancontratacion2019[[#This Row],[RUBRO ]]</f>
        <v>0</v>
      </c>
      <c r="W189" s="216">
        <f>Plancontratacion2019[[#This Row],[VALOR ]]</f>
        <v>0</v>
      </c>
      <c r="X189" s="216">
        <f>SUM($S189+$W189+Plancontratacion2019[[#This Row],[VALOR TOTAL DEL APOYO]])</f>
        <v>0</v>
      </c>
      <c r="Y189" s="210"/>
      <c r="Z189" s="204"/>
      <c r="AA189" s="204"/>
      <c r="AB189" s="205"/>
      <c r="AC189" s="204"/>
      <c r="AD189" s="204"/>
      <c r="AE189" s="214"/>
      <c r="AF189" s="214"/>
      <c r="AG189" s="214"/>
      <c r="AH189" s="211"/>
      <c r="AI189" s="211"/>
      <c r="AJ189" s="211"/>
      <c r="AK189" s="214"/>
      <c r="AL189" s="208"/>
      <c r="AM189" s="208"/>
      <c r="AN189" s="208"/>
      <c r="AO189" s="211"/>
      <c r="AP189" s="204"/>
      <c r="AQ189" s="204"/>
      <c r="AR189" s="218"/>
      <c r="AS189" s="204"/>
      <c r="AT189" s="218"/>
      <c r="AU189" s="204"/>
      <c r="AV189" s="208"/>
      <c r="AW189" s="208"/>
      <c r="AX189" s="219"/>
      <c r="AY189" s="212"/>
      <c r="AZ189" s="212"/>
      <c r="BA189" s="212"/>
      <c r="BB189" s="220">
        <f>Plancontratacion2019[[#This Row],[VALOR
INICIAL DEL CONTRATO]]+Plancontratacion2019[[#This Row],[VALOR ADICION AL CONTRATO]]-Plancontratacion2019[[#This Row],[VALOR REDUCCIÓN DEL CONTRATO]]</f>
        <v>0</v>
      </c>
      <c r="BC189" s="211"/>
      <c r="BD189" s="211"/>
      <c r="BE189" s="215">
        <f t="shared" si="24"/>
        <v>0</v>
      </c>
      <c r="BF189" s="211"/>
      <c r="BG189" s="208"/>
      <c r="BH189" s="206" t="str">
        <f>IFERROR(VLOOKUP('Formato Único de Contratación'!$BG189,TABLADEPARTAMENTOS,2,0),"DIGITE DEPARTAMENTO")</f>
        <v>DIGITE DEPARTAMENTO</v>
      </c>
      <c r="BI189" s="210"/>
      <c r="BJ189" s="211"/>
      <c r="BK189" s="212"/>
      <c r="BL189" s="210"/>
      <c r="BM189" s="211"/>
      <c r="BN189" s="212"/>
      <c r="BO189" s="208"/>
      <c r="BP189" s="221"/>
      <c r="BQ189" s="208"/>
      <c r="BR189" s="211"/>
      <c r="BS189" s="211"/>
      <c r="BT189" s="247">
        <f>Plancontratacion2019[[#This Row],[FECHA PRORROGA EJECUCIÓN
  (AAAA-MM-DD)]]-Plancontratacion2019[[#This Row],[FECHA ACTA DE INICIO]]</f>
        <v>0</v>
      </c>
      <c r="BU189" s="211"/>
      <c r="BV189" s="208"/>
      <c r="BW189" s="211"/>
      <c r="BX189" s="208"/>
      <c r="BY189" s="212"/>
      <c r="BZ189" s="211"/>
      <c r="CA189" s="212"/>
      <c r="CB189" s="211"/>
      <c r="CC189" s="212"/>
      <c r="CD189" s="211"/>
      <c r="CE189" s="212"/>
      <c r="CF189" s="211"/>
      <c r="CG189" s="212"/>
      <c r="CH189" s="211"/>
      <c r="CI189" s="212"/>
      <c r="CJ189" s="211"/>
      <c r="CK189" s="212"/>
      <c r="CL189" s="211"/>
      <c r="CM189" s="222"/>
      <c r="CN189" s="218"/>
      <c r="CO189" s="211"/>
      <c r="CP189" s="220">
        <f t="shared" si="25"/>
        <v>0</v>
      </c>
      <c r="CQ189" s="223"/>
      <c r="CR189" s="212"/>
      <c r="CS189" s="212"/>
      <c r="CT189" s="212"/>
      <c r="CU189" s="212"/>
      <c r="CV189" s="212"/>
      <c r="CW189" s="212"/>
      <c r="CX189" s="212"/>
      <c r="CY189" s="212"/>
      <c r="CZ189" s="212"/>
      <c r="DA189" s="212"/>
      <c r="DB189" s="212"/>
      <c r="DC189" s="212"/>
      <c r="DD189" s="212"/>
      <c r="DE189" s="212"/>
      <c r="DF189" s="212"/>
      <c r="DG189" s="212"/>
      <c r="DH189" s="216">
        <f t="shared" si="26"/>
        <v>0</v>
      </c>
      <c r="DI189" s="216">
        <f t="shared" si="27"/>
        <v>0</v>
      </c>
      <c r="DJ189" s="224">
        <f t="shared" si="28"/>
        <v>0</v>
      </c>
      <c r="DK189" s="204"/>
      <c r="DL189" s="218"/>
      <c r="DM189" s="208"/>
      <c r="DN189" s="225"/>
      <c r="DO189" s="225"/>
      <c r="DP189" s="225"/>
      <c r="DQ189" s="225"/>
      <c r="DR189" s="225"/>
      <c r="DS189" s="225"/>
      <c r="DT189" s="225"/>
      <c r="DU189" s="225"/>
      <c r="DV189" s="225"/>
      <c r="DW189" s="225"/>
      <c r="DX189" s="225"/>
      <c r="DY189" s="225"/>
      <c r="DZ189" s="226"/>
      <c r="EA189" s="226"/>
      <c r="EB189" s="226"/>
      <c r="EC189" s="214"/>
      <c r="ED189" s="214"/>
      <c r="EE189" s="211"/>
      <c r="EF18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89" s="215" t="str">
        <f t="shared" si="29"/>
        <v>-</v>
      </c>
    </row>
    <row r="190" spans="1:137" s="150" customFormat="1" ht="22.5" x14ac:dyDescent="0.25">
      <c r="A190" s="151"/>
      <c r="B190" s="204"/>
      <c r="C190" s="205"/>
      <c r="D190" s="206"/>
      <c r="E190" s="207"/>
      <c r="F190" s="208"/>
      <c r="G190" s="209"/>
      <c r="H190" s="210"/>
      <c r="I190" s="211"/>
      <c r="J190" s="212"/>
      <c r="K190" s="209"/>
      <c r="L190" s="210"/>
      <c r="M190" s="211"/>
      <c r="N190" s="212"/>
      <c r="O190" s="213"/>
      <c r="P190" s="210"/>
      <c r="Q190" s="214"/>
      <c r="R190" s="215">
        <f>Plancontratacion2019[[#This Row],[RUBRO
(SE DEBE REPORTARTAR EN SIGEP SERVICIOS PERSONAS NATURALES)]]</f>
        <v>0</v>
      </c>
      <c r="S190" s="216">
        <f>Plancontratacion2019[[#This Row],[VALOR]]</f>
        <v>0</v>
      </c>
      <c r="T190" s="208"/>
      <c r="U190" s="211"/>
      <c r="V190" s="215">
        <f>Plancontratacion2019[[#This Row],[RUBRO ]]</f>
        <v>0</v>
      </c>
      <c r="W190" s="216">
        <f>Plancontratacion2019[[#This Row],[VALOR ]]</f>
        <v>0</v>
      </c>
      <c r="X190" s="216">
        <f>SUM($S190+$W190+Plancontratacion2019[[#This Row],[VALOR TOTAL DEL APOYO]])</f>
        <v>0</v>
      </c>
      <c r="Y190" s="210"/>
      <c r="Z190" s="204"/>
      <c r="AA190" s="204"/>
      <c r="AB190" s="205"/>
      <c r="AC190" s="204"/>
      <c r="AD190" s="204"/>
      <c r="AE190" s="214"/>
      <c r="AF190" s="214"/>
      <c r="AG190" s="214"/>
      <c r="AH190" s="211"/>
      <c r="AI190" s="211"/>
      <c r="AJ190" s="211"/>
      <c r="AK190" s="214"/>
      <c r="AL190" s="208"/>
      <c r="AM190" s="208"/>
      <c r="AN190" s="208"/>
      <c r="AO190" s="211"/>
      <c r="AP190" s="204"/>
      <c r="AQ190" s="204"/>
      <c r="AR190" s="218"/>
      <c r="AS190" s="204"/>
      <c r="AT190" s="218"/>
      <c r="AU190" s="204"/>
      <c r="AV190" s="208"/>
      <c r="AW190" s="208"/>
      <c r="AX190" s="219"/>
      <c r="AY190" s="212"/>
      <c r="AZ190" s="212"/>
      <c r="BA190" s="212"/>
      <c r="BB190" s="220">
        <f>Plancontratacion2019[[#This Row],[VALOR
INICIAL DEL CONTRATO]]+Plancontratacion2019[[#This Row],[VALOR ADICION AL CONTRATO]]-Plancontratacion2019[[#This Row],[VALOR REDUCCIÓN DEL CONTRATO]]</f>
        <v>0</v>
      </c>
      <c r="BC190" s="211"/>
      <c r="BD190" s="211"/>
      <c r="BE190" s="215">
        <f t="shared" si="24"/>
        <v>0</v>
      </c>
      <c r="BF190" s="211"/>
      <c r="BG190" s="208"/>
      <c r="BH190" s="206" t="str">
        <f>IFERROR(VLOOKUP('Formato Único de Contratación'!$BG190,TABLADEPARTAMENTOS,2,0),"DIGITE DEPARTAMENTO")</f>
        <v>DIGITE DEPARTAMENTO</v>
      </c>
      <c r="BI190" s="210"/>
      <c r="BJ190" s="211"/>
      <c r="BK190" s="212"/>
      <c r="BL190" s="210"/>
      <c r="BM190" s="211"/>
      <c r="BN190" s="212"/>
      <c r="BO190" s="208"/>
      <c r="BP190" s="221"/>
      <c r="BQ190" s="208"/>
      <c r="BR190" s="211"/>
      <c r="BS190" s="211"/>
      <c r="BT190" s="247">
        <f>Plancontratacion2019[[#This Row],[FECHA PRORROGA EJECUCIÓN
  (AAAA-MM-DD)]]-Plancontratacion2019[[#This Row],[FECHA ACTA DE INICIO]]</f>
        <v>0</v>
      </c>
      <c r="BU190" s="211"/>
      <c r="BV190" s="208"/>
      <c r="BW190" s="211"/>
      <c r="BX190" s="208"/>
      <c r="BY190" s="212"/>
      <c r="BZ190" s="211"/>
      <c r="CA190" s="212"/>
      <c r="CB190" s="211"/>
      <c r="CC190" s="212"/>
      <c r="CD190" s="211"/>
      <c r="CE190" s="212"/>
      <c r="CF190" s="211"/>
      <c r="CG190" s="212"/>
      <c r="CH190" s="211"/>
      <c r="CI190" s="212"/>
      <c r="CJ190" s="211"/>
      <c r="CK190" s="212"/>
      <c r="CL190" s="211"/>
      <c r="CM190" s="222"/>
      <c r="CN190" s="218"/>
      <c r="CO190" s="211"/>
      <c r="CP190" s="220">
        <f t="shared" si="25"/>
        <v>0</v>
      </c>
      <c r="CQ190" s="223"/>
      <c r="CR190" s="212"/>
      <c r="CS190" s="212"/>
      <c r="CT190" s="212"/>
      <c r="CU190" s="212"/>
      <c r="CV190" s="212"/>
      <c r="CW190" s="212"/>
      <c r="CX190" s="212"/>
      <c r="CY190" s="212"/>
      <c r="CZ190" s="212"/>
      <c r="DA190" s="212"/>
      <c r="DB190" s="212"/>
      <c r="DC190" s="212"/>
      <c r="DD190" s="212"/>
      <c r="DE190" s="212"/>
      <c r="DF190" s="212"/>
      <c r="DG190" s="212"/>
      <c r="DH190" s="216">
        <f t="shared" si="26"/>
        <v>0</v>
      </c>
      <c r="DI190" s="216">
        <f t="shared" si="27"/>
        <v>0</v>
      </c>
      <c r="DJ190" s="224">
        <f t="shared" si="28"/>
        <v>0</v>
      </c>
      <c r="DK190" s="204"/>
      <c r="DL190" s="218"/>
      <c r="DM190" s="208"/>
      <c r="DN190" s="225"/>
      <c r="DO190" s="225"/>
      <c r="DP190" s="225"/>
      <c r="DQ190" s="225"/>
      <c r="DR190" s="225"/>
      <c r="DS190" s="225"/>
      <c r="DT190" s="225"/>
      <c r="DU190" s="225"/>
      <c r="DV190" s="225"/>
      <c r="DW190" s="225"/>
      <c r="DX190" s="225"/>
      <c r="DY190" s="225"/>
      <c r="DZ190" s="226"/>
      <c r="EA190" s="226"/>
      <c r="EB190" s="226"/>
      <c r="EC190" s="214"/>
      <c r="ED190" s="214"/>
      <c r="EE190" s="211"/>
      <c r="EF19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0" s="215" t="str">
        <f t="shared" si="29"/>
        <v>-</v>
      </c>
    </row>
    <row r="191" spans="1:137" s="150" customFormat="1" ht="22.5" x14ac:dyDescent="0.25">
      <c r="A191" s="151"/>
      <c r="B191" s="204"/>
      <c r="C191" s="205"/>
      <c r="D191" s="206"/>
      <c r="E191" s="207"/>
      <c r="F191" s="208"/>
      <c r="G191" s="209"/>
      <c r="H191" s="210"/>
      <c r="I191" s="211"/>
      <c r="J191" s="212"/>
      <c r="K191" s="209"/>
      <c r="L191" s="210"/>
      <c r="M191" s="211"/>
      <c r="N191" s="212"/>
      <c r="O191" s="213"/>
      <c r="P191" s="210"/>
      <c r="Q191" s="214"/>
      <c r="R191" s="215">
        <f>Plancontratacion2019[[#This Row],[RUBRO
(SE DEBE REPORTARTAR EN SIGEP SERVICIOS PERSONAS NATURALES)]]</f>
        <v>0</v>
      </c>
      <c r="S191" s="216">
        <f>Plancontratacion2019[[#This Row],[VALOR]]</f>
        <v>0</v>
      </c>
      <c r="T191" s="208"/>
      <c r="U191" s="211"/>
      <c r="V191" s="215">
        <f>Plancontratacion2019[[#This Row],[RUBRO ]]</f>
        <v>0</v>
      </c>
      <c r="W191" s="216">
        <f>Plancontratacion2019[[#This Row],[VALOR ]]</f>
        <v>0</v>
      </c>
      <c r="X191" s="216">
        <f>SUM($S191+$W191+Plancontratacion2019[[#This Row],[VALOR TOTAL DEL APOYO]])</f>
        <v>0</v>
      </c>
      <c r="Y191" s="210"/>
      <c r="Z191" s="204"/>
      <c r="AA191" s="204"/>
      <c r="AB191" s="205"/>
      <c r="AC191" s="204"/>
      <c r="AD191" s="204"/>
      <c r="AE191" s="214"/>
      <c r="AF191" s="214"/>
      <c r="AG191" s="214"/>
      <c r="AH191" s="211"/>
      <c r="AI191" s="211"/>
      <c r="AJ191" s="211"/>
      <c r="AK191" s="214"/>
      <c r="AL191" s="208"/>
      <c r="AM191" s="208"/>
      <c r="AN191" s="208"/>
      <c r="AO191" s="211"/>
      <c r="AP191" s="204"/>
      <c r="AQ191" s="204"/>
      <c r="AR191" s="218"/>
      <c r="AS191" s="204"/>
      <c r="AT191" s="218"/>
      <c r="AU191" s="204"/>
      <c r="AV191" s="208"/>
      <c r="AW191" s="208"/>
      <c r="AX191" s="219"/>
      <c r="AY191" s="212"/>
      <c r="AZ191" s="212"/>
      <c r="BA191" s="212"/>
      <c r="BB191" s="220">
        <f>Plancontratacion2019[[#This Row],[VALOR
INICIAL DEL CONTRATO]]+Plancontratacion2019[[#This Row],[VALOR ADICION AL CONTRATO]]-Plancontratacion2019[[#This Row],[VALOR REDUCCIÓN DEL CONTRATO]]</f>
        <v>0</v>
      </c>
      <c r="BC191" s="211"/>
      <c r="BD191" s="211"/>
      <c r="BE191" s="215">
        <f t="shared" ref="BE191:BE218" si="30">$BD191-$BC191</f>
        <v>0</v>
      </c>
      <c r="BF191" s="211"/>
      <c r="BG191" s="208"/>
      <c r="BH191" s="206" t="str">
        <f>IFERROR(VLOOKUP('Formato Único de Contratación'!$BG191,TABLADEPARTAMENTOS,2,0),"DIGITE DEPARTAMENTO")</f>
        <v>DIGITE DEPARTAMENTO</v>
      </c>
      <c r="BI191" s="210"/>
      <c r="BJ191" s="211"/>
      <c r="BK191" s="212"/>
      <c r="BL191" s="210"/>
      <c r="BM191" s="211"/>
      <c r="BN191" s="212"/>
      <c r="BO191" s="208"/>
      <c r="BP191" s="221"/>
      <c r="BQ191" s="208"/>
      <c r="BR191" s="211"/>
      <c r="BS191" s="211"/>
      <c r="BT191" s="247">
        <f>Plancontratacion2019[[#This Row],[FECHA PRORROGA EJECUCIÓN
  (AAAA-MM-DD)]]-Plancontratacion2019[[#This Row],[FECHA ACTA DE INICIO]]</f>
        <v>0</v>
      </c>
      <c r="BU191" s="211"/>
      <c r="BV191" s="208"/>
      <c r="BW191" s="211"/>
      <c r="BX191" s="208"/>
      <c r="BY191" s="212"/>
      <c r="BZ191" s="211"/>
      <c r="CA191" s="212"/>
      <c r="CB191" s="211"/>
      <c r="CC191" s="212"/>
      <c r="CD191" s="211"/>
      <c r="CE191" s="212"/>
      <c r="CF191" s="211"/>
      <c r="CG191" s="212"/>
      <c r="CH191" s="211"/>
      <c r="CI191" s="212"/>
      <c r="CJ191" s="211"/>
      <c r="CK191" s="212"/>
      <c r="CL191" s="211"/>
      <c r="CM191" s="222"/>
      <c r="CN191" s="218"/>
      <c r="CO191" s="211"/>
      <c r="CP191" s="220">
        <f t="shared" ref="CP191:CP218" si="31">COUNT(BY191,CA191,CE191,CG191,CI191,CK191,CC191,CN191)</f>
        <v>0</v>
      </c>
      <c r="CQ191" s="223"/>
      <c r="CR191" s="212"/>
      <c r="CS191" s="212"/>
      <c r="CT191" s="212"/>
      <c r="CU191" s="212"/>
      <c r="CV191" s="212"/>
      <c r="CW191" s="212"/>
      <c r="CX191" s="212"/>
      <c r="CY191" s="212"/>
      <c r="CZ191" s="212"/>
      <c r="DA191" s="212"/>
      <c r="DB191" s="212"/>
      <c r="DC191" s="212"/>
      <c r="DD191" s="212"/>
      <c r="DE191" s="212"/>
      <c r="DF191" s="212"/>
      <c r="DG191" s="212"/>
      <c r="DH191" s="216">
        <f t="shared" ref="DH191:DH218" si="32">SUM(CS191:DD191)</f>
        <v>0</v>
      </c>
      <c r="DI191" s="216">
        <f t="shared" ref="DI191:DI218" si="33">BB191-DH191</f>
        <v>0</v>
      </c>
      <c r="DJ191" s="224">
        <f t="shared" ref="DJ191:DJ218" si="34">IFERROR(DH191/BB191,0)</f>
        <v>0</v>
      </c>
      <c r="DK191" s="204"/>
      <c r="DL191" s="218"/>
      <c r="DM191" s="208"/>
      <c r="DN191" s="225"/>
      <c r="DO191" s="225"/>
      <c r="DP191" s="225"/>
      <c r="DQ191" s="225"/>
      <c r="DR191" s="225"/>
      <c r="DS191" s="225"/>
      <c r="DT191" s="225"/>
      <c r="DU191" s="225"/>
      <c r="DV191" s="225"/>
      <c r="DW191" s="225"/>
      <c r="DX191" s="225"/>
      <c r="DY191" s="225"/>
      <c r="DZ191" s="226"/>
      <c r="EA191" s="226"/>
      <c r="EB191" s="226"/>
      <c r="EC191" s="214"/>
      <c r="ED191" s="214"/>
      <c r="EE191" s="211"/>
      <c r="EF19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1" s="215" t="str">
        <f t="shared" si="29"/>
        <v>-</v>
      </c>
    </row>
    <row r="192" spans="1:137" s="150" customFormat="1" ht="22.5" x14ac:dyDescent="0.25">
      <c r="A192" s="151"/>
      <c r="B192" s="204"/>
      <c r="C192" s="205"/>
      <c r="D192" s="206"/>
      <c r="E192" s="207"/>
      <c r="F192" s="208"/>
      <c r="G192" s="209"/>
      <c r="H192" s="210"/>
      <c r="I192" s="211"/>
      <c r="J192" s="212"/>
      <c r="K192" s="209"/>
      <c r="L192" s="210"/>
      <c r="M192" s="211"/>
      <c r="N192" s="212"/>
      <c r="O192" s="213"/>
      <c r="P192" s="210"/>
      <c r="Q192" s="214"/>
      <c r="R192" s="215">
        <f>Plancontratacion2019[[#This Row],[RUBRO
(SE DEBE REPORTARTAR EN SIGEP SERVICIOS PERSONAS NATURALES)]]</f>
        <v>0</v>
      </c>
      <c r="S192" s="216">
        <f>Plancontratacion2019[[#This Row],[VALOR]]</f>
        <v>0</v>
      </c>
      <c r="T192" s="208"/>
      <c r="U192" s="211"/>
      <c r="V192" s="215">
        <f>Plancontratacion2019[[#This Row],[RUBRO ]]</f>
        <v>0</v>
      </c>
      <c r="W192" s="216">
        <f>Plancontratacion2019[[#This Row],[VALOR ]]</f>
        <v>0</v>
      </c>
      <c r="X192" s="216">
        <f>SUM($S192+$W192+Plancontratacion2019[[#This Row],[VALOR TOTAL DEL APOYO]])</f>
        <v>0</v>
      </c>
      <c r="Y192" s="210"/>
      <c r="Z192" s="204"/>
      <c r="AA192" s="204"/>
      <c r="AB192" s="205"/>
      <c r="AC192" s="204"/>
      <c r="AD192" s="204"/>
      <c r="AE192" s="214"/>
      <c r="AF192" s="214"/>
      <c r="AG192" s="214"/>
      <c r="AH192" s="211"/>
      <c r="AI192" s="211"/>
      <c r="AJ192" s="211"/>
      <c r="AK192" s="214"/>
      <c r="AL192" s="208"/>
      <c r="AM192" s="208"/>
      <c r="AN192" s="208"/>
      <c r="AO192" s="211"/>
      <c r="AP192" s="217"/>
      <c r="AQ192" s="204"/>
      <c r="AR192" s="218"/>
      <c r="AS192" s="204"/>
      <c r="AT192" s="218"/>
      <c r="AU192" s="204"/>
      <c r="AV192" s="208"/>
      <c r="AW192" s="208"/>
      <c r="AX192" s="219"/>
      <c r="AY192" s="212"/>
      <c r="AZ192" s="212"/>
      <c r="BA192" s="212"/>
      <c r="BB192" s="220">
        <f>Plancontratacion2019[[#This Row],[VALOR
INICIAL DEL CONTRATO]]+Plancontratacion2019[[#This Row],[VALOR ADICION AL CONTRATO]]-Plancontratacion2019[[#This Row],[VALOR REDUCCIÓN DEL CONTRATO]]</f>
        <v>0</v>
      </c>
      <c r="BC192" s="211"/>
      <c r="BD192" s="211"/>
      <c r="BE192" s="215">
        <f t="shared" si="30"/>
        <v>0</v>
      </c>
      <c r="BF192" s="211"/>
      <c r="BG192" s="208"/>
      <c r="BH192" s="206" t="str">
        <f>IFERROR(VLOOKUP('Formato Único de Contratación'!$BG192,TABLADEPARTAMENTOS,2,0),"DIGITE DEPARTAMENTO")</f>
        <v>DIGITE DEPARTAMENTO</v>
      </c>
      <c r="BI192" s="210"/>
      <c r="BJ192" s="211"/>
      <c r="BK192" s="212"/>
      <c r="BL192" s="210"/>
      <c r="BM192" s="211"/>
      <c r="BN192" s="212"/>
      <c r="BO192" s="208"/>
      <c r="BP192" s="221"/>
      <c r="BQ192" s="208"/>
      <c r="BR192" s="211"/>
      <c r="BS192" s="211"/>
      <c r="BT192" s="247">
        <f>Plancontratacion2019[[#This Row],[FECHA PRORROGA EJECUCIÓN
  (AAAA-MM-DD)]]-Plancontratacion2019[[#This Row],[FECHA ACTA DE INICIO]]</f>
        <v>0</v>
      </c>
      <c r="BU192" s="211"/>
      <c r="BV192" s="208"/>
      <c r="BW192" s="211"/>
      <c r="BX192" s="208"/>
      <c r="BY192" s="212"/>
      <c r="BZ192" s="211"/>
      <c r="CA192" s="212"/>
      <c r="CB192" s="211"/>
      <c r="CC192" s="212"/>
      <c r="CD192" s="211"/>
      <c r="CE192" s="212"/>
      <c r="CF192" s="211"/>
      <c r="CG192" s="212"/>
      <c r="CH192" s="211"/>
      <c r="CI192" s="212"/>
      <c r="CJ192" s="211"/>
      <c r="CK192" s="212"/>
      <c r="CL192" s="211"/>
      <c r="CM192" s="222"/>
      <c r="CN192" s="218"/>
      <c r="CO192" s="211"/>
      <c r="CP192" s="220">
        <f t="shared" si="31"/>
        <v>0</v>
      </c>
      <c r="CQ192" s="223"/>
      <c r="CR192" s="212"/>
      <c r="CS192" s="212"/>
      <c r="CT192" s="212"/>
      <c r="CU192" s="212"/>
      <c r="CV192" s="212"/>
      <c r="CW192" s="212"/>
      <c r="CX192" s="212"/>
      <c r="CY192" s="212"/>
      <c r="CZ192" s="212"/>
      <c r="DA192" s="212"/>
      <c r="DB192" s="212"/>
      <c r="DC192" s="212"/>
      <c r="DD192" s="212"/>
      <c r="DE192" s="212"/>
      <c r="DF192" s="212"/>
      <c r="DG192" s="212"/>
      <c r="DH192" s="216">
        <f t="shared" si="32"/>
        <v>0</v>
      </c>
      <c r="DI192" s="216">
        <f t="shared" si="33"/>
        <v>0</v>
      </c>
      <c r="DJ192" s="224">
        <f t="shared" si="34"/>
        <v>0</v>
      </c>
      <c r="DK192" s="204"/>
      <c r="DL192" s="218"/>
      <c r="DM192" s="208"/>
      <c r="DN192" s="225"/>
      <c r="DO192" s="225"/>
      <c r="DP192" s="225"/>
      <c r="DQ192" s="225"/>
      <c r="DR192" s="225"/>
      <c r="DS192" s="225"/>
      <c r="DT192" s="225"/>
      <c r="DU192" s="225"/>
      <c r="DV192" s="225"/>
      <c r="DW192" s="225"/>
      <c r="DX192" s="225"/>
      <c r="DY192" s="225"/>
      <c r="DZ192" s="226"/>
      <c r="EA192" s="226"/>
      <c r="EB192" s="226"/>
      <c r="EC192" s="214"/>
      <c r="ED192" s="214"/>
      <c r="EE192" s="211"/>
      <c r="EF19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2" s="215" t="str">
        <f t="shared" si="29"/>
        <v>-</v>
      </c>
    </row>
    <row r="193" spans="1:137" s="150" customFormat="1" ht="22.5" x14ac:dyDescent="0.25">
      <c r="A193" s="151"/>
      <c r="B193" s="204"/>
      <c r="C193" s="205"/>
      <c r="D193" s="206"/>
      <c r="E193" s="207"/>
      <c r="F193" s="208"/>
      <c r="G193" s="209"/>
      <c r="H193" s="210"/>
      <c r="I193" s="211"/>
      <c r="J193" s="212"/>
      <c r="K193" s="209"/>
      <c r="L193" s="210"/>
      <c r="M193" s="211"/>
      <c r="N193" s="212"/>
      <c r="O193" s="213"/>
      <c r="P193" s="210"/>
      <c r="Q193" s="214"/>
      <c r="R193" s="215">
        <f>Plancontratacion2019[[#This Row],[RUBRO
(SE DEBE REPORTARTAR EN SIGEP SERVICIOS PERSONAS NATURALES)]]</f>
        <v>0</v>
      </c>
      <c r="S193" s="216">
        <f>Plancontratacion2019[[#This Row],[VALOR]]</f>
        <v>0</v>
      </c>
      <c r="T193" s="208"/>
      <c r="U193" s="211"/>
      <c r="V193" s="215">
        <f>Plancontratacion2019[[#This Row],[RUBRO ]]</f>
        <v>0</v>
      </c>
      <c r="W193" s="216">
        <f>Plancontratacion2019[[#This Row],[VALOR ]]</f>
        <v>0</v>
      </c>
      <c r="X193" s="216">
        <f>SUM($S193+$W193+Plancontratacion2019[[#This Row],[VALOR TOTAL DEL APOYO]])</f>
        <v>0</v>
      </c>
      <c r="Y193" s="210"/>
      <c r="Z193" s="204"/>
      <c r="AA193" s="204"/>
      <c r="AB193" s="205"/>
      <c r="AC193" s="204"/>
      <c r="AD193" s="204"/>
      <c r="AE193" s="214"/>
      <c r="AF193" s="214"/>
      <c r="AG193" s="214"/>
      <c r="AH193" s="211"/>
      <c r="AI193" s="211"/>
      <c r="AJ193" s="211"/>
      <c r="AK193" s="214"/>
      <c r="AL193" s="208"/>
      <c r="AM193" s="208"/>
      <c r="AN193" s="208"/>
      <c r="AO193" s="211"/>
      <c r="AP193" s="204"/>
      <c r="AQ193" s="204"/>
      <c r="AR193" s="218"/>
      <c r="AS193" s="204"/>
      <c r="AT193" s="218"/>
      <c r="AU193" s="204"/>
      <c r="AV193" s="208"/>
      <c r="AW193" s="208"/>
      <c r="AX193" s="219"/>
      <c r="AY193" s="212"/>
      <c r="AZ193" s="212"/>
      <c r="BA193" s="212"/>
      <c r="BB193" s="220">
        <f>Plancontratacion2019[[#This Row],[VALOR
INICIAL DEL CONTRATO]]+Plancontratacion2019[[#This Row],[VALOR ADICION AL CONTRATO]]-Plancontratacion2019[[#This Row],[VALOR REDUCCIÓN DEL CONTRATO]]</f>
        <v>0</v>
      </c>
      <c r="BC193" s="211"/>
      <c r="BD193" s="211"/>
      <c r="BE193" s="215">
        <f t="shared" si="30"/>
        <v>0</v>
      </c>
      <c r="BF193" s="211"/>
      <c r="BG193" s="208"/>
      <c r="BH193" s="206" t="str">
        <f>IFERROR(VLOOKUP('Formato Único de Contratación'!$BG193,TABLADEPARTAMENTOS,2,0),"DIGITE DEPARTAMENTO")</f>
        <v>DIGITE DEPARTAMENTO</v>
      </c>
      <c r="BI193" s="210"/>
      <c r="BJ193" s="211"/>
      <c r="BK193" s="212"/>
      <c r="BL193" s="210"/>
      <c r="BM193" s="211"/>
      <c r="BN193" s="212"/>
      <c r="BO193" s="208"/>
      <c r="BP193" s="221"/>
      <c r="BQ193" s="208"/>
      <c r="BR193" s="211"/>
      <c r="BS193" s="211"/>
      <c r="BT193" s="247">
        <f>Plancontratacion2019[[#This Row],[FECHA PRORROGA EJECUCIÓN
  (AAAA-MM-DD)]]-Plancontratacion2019[[#This Row],[FECHA ACTA DE INICIO]]</f>
        <v>0</v>
      </c>
      <c r="BU193" s="211"/>
      <c r="BV193" s="208"/>
      <c r="BW193" s="211"/>
      <c r="BX193" s="208"/>
      <c r="BY193" s="212"/>
      <c r="BZ193" s="211"/>
      <c r="CA193" s="212"/>
      <c r="CB193" s="211"/>
      <c r="CC193" s="212"/>
      <c r="CD193" s="211"/>
      <c r="CE193" s="212"/>
      <c r="CF193" s="211"/>
      <c r="CG193" s="212"/>
      <c r="CH193" s="211"/>
      <c r="CI193" s="212"/>
      <c r="CJ193" s="211"/>
      <c r="CK193" s="212"/>
      <c r="CL193" s="211"/>
      <c r="CM193" s="222"/>
      <c r="CN193" s="218"/>
      <c r="CO193" s="211"/>
      <c r="CP193" s="220">
        <f t="shared" si="31"/>
        <v>0</v>
      </c>
      <c r="CQ193" s="223"/>
      <c r="CR193" s="212"/>
      <c r="CS193" s="212"/>
      <c r="CT193" s="212"/>
      <c r="CU193" s="212"/>
      <c r="CV193" s="212"/>
      <c r="CW193" s="212"/>
      <c r="CX193" s="212"/>
      <c r="CY193" s="212"/>
      <c r="CZ193" s="212"/>
      <c r="DA193" s="212"/>
      <c r="DB193" s="212"/>
      <c r="DC193" s="212"/>
      <c r="DD193" s="212"/>
      <c r="DE193" s="212"/>
      <c r="DF193" s="212"/>
      <c r="DG193" s="212"/>
      <c r="DH193" s="216">
        <f t="shared" si="32"/>
        <v>0</v>
      </c>
      <c r="DI193" s="216">
        <f t="shared" si="33"/>
        <v>0</v>
      </c>
      <c r="DJ193" s="224">
        <f t="shared" si="34"/>
        <v>0</v>
      </c>
      <c r="DK193" s="204"/>
      <c r="DL193" s="218"/>
      <c r="DM193" s="208"/>
      <c r="DN193" s="225"/>
      <c r="DO193" s="225"/>
      <c r="DP193" s="225"/>
      <c r="DQ193" s="225"/>
      <c r="DR193" s="225"/>
      <c r="DS193" s="225"/>
      <c r="DT193" s="225"/>
      <c r="DU193" s="225"/>
      <c r="DV193" s="225"/>
      <c r="DW193" s="225"/>
      <c r="DX193" s="225"/>
      <c r="DY193" s="225"/>
      <c r="DZ193" s="226"/>
      <c r="EA193" s="226"/>
      <c r="EB193" s="226"/>
      <c r="EC193" s="214"/>
      <c r="ED193" s="214"/>
      <c r="EE193" s="211"/>
      <c r="EF19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3" s="215" t="str">
        <f t="shared" si="29"/>
        <v>-</v>
      </c>
    </row>
    <row r="194" spans="1:137" s="150" customFormat="1" ht="22.5" x14ac:dyDescent="0.25">
      <c r="A194" s="151"/>
      <c r="B194" s="204"/>
      <c r="C194" s="205"/>
      <c r="D194" s="206"/>
      <c r="E194" s="207"/>
      <c r="F194" s="208"/>
      <c r="G194" s="209"/>
      <c r="H194" s="210"/>
      <c r="I194" s="211"/>
      <c r="J194" s="212"/>
      <c r="K194" s="209"/>
      <c r="L194" s="210"/>
      <c r="M194" s="211"/>
      <c r="N194" s="212"/>
      <c r="O194" s="213"/>
      <c r="P194" s="210"/>
      <c r="Q194" s="214"/>
      <c r="R194" s="215">
        <f>Plancontratacion2019[[#This Row],[RUBRO
(SE DEBE REPORTARTAR EN SIGEP SERVICIOS PERSONAS NATURALES)]]</f>
        <v>0</v>
      </c>
      <c r="S194" s="216">
        <f>Plancontratacion2019[[#This Row],[VALOR]]</f>
        <v>0</v>
      </c>
      <c r="T194" s="208"/>
      <c r="U194" s="211"/>
      <c r="V194" s="215">
        <f>Plancontratacion2019[[#This Row],[RUBRO ]]</f>
        <v>0</v>
      </c>
      <c r="W194" s="216">
        <f>Plancontratacion2019[[#This Row],[VALOR ]]</f>
        <v>0</v>
      </c>
      <c r="X194" s="216">
        <f>SUM($S194+$W194+Plancontratacion2019[[#This Row],[VALOR TOTAL DEL APOYO]])</f>
        <v>0</v>
      </c>
      <c r="Y194" s="210"/>
      <c r="Z194" s="204"/>
      <c r="AA194" s="204"/>
      <c r="AB194" s="205"/>
      <c r="AC194" s="204"/>
      <c r="AD194" s="204"/>
      <c r="AE194" s="214"/>
      <c r="AF194" s="214"/>
      <c r="AG194" s="214"/>
      <c r="AH194" s="211"/>
      <c r="AI194" s="211"/>
      <c r="AJ194" s="211"/>
      <c r="AK194" s="214"/>
      <c r="AL194" s="208"/>
      <c r="AM194" s="208"/>
      <c r="AN194" s="208"/>
      <c r="AO194" s="211"/>
      <c r="AP194" s="204"/>
      <c r="AQ194" s="204"/>
      <c r="AR194" s="218"/>
      <c r="AS194" s="204"/>
      <c r="AT194" s="218"/>
      <c r="AU194" s="204"/>
      <c r="AV194" s="208"/>
      <c r="AW194" s="208"/>
      <c r="AX194" s="219"/>
      <c r="AY194" s="212"/>
      <c r="AZ194" s="212"/>
      <c r="BA194" s="212"/>
      <c r="BB194" s="220">
        <f>Plancontratacion2019[[#This Row],[VALOR
INICIAL DEL CONTRATO]]+Plancontratacion2019[[#This Row],[VALOR ADICION AL CONTRATO]]-Plancontratacion2019[[#This Row],[VALOR REDUCCIÓN DEL CONTRATO]]</f>
        <v>0</v>
      </c>
      <c r="BC194" s="211"/>
      <c r="BD194" s="211"/>
      <c r="BE194" s="215">
        <f t="shared" si="30"/>
        <v>0</v>
      </c>
      <c r="BF194" s="211"/>
      <c r="BG194" s="208"/>
      <c r="BH194" s="206" t="str">
        <f>IFERROR(VLOOKUP('Formato Único de Contratación'!$BG194,TABLADEPARTAMENTOS,2,0),"DIGITE DEPARTAMENTO")</f>
        <v>DIGITE DEPARTAMENTO</v>
      </c>
      <c r="BI194" s="210"/>
      <c r="BJ194" s="211"/>
      <c r="BK194" s="212"/>
      <c r="BL194" s="210"/>
      <c r="BM194" s="211"/>
      <c r="BN194" s="212"/>
      <c r="BO194" s="208"/>
      <c r="BP194" s="221"/>
      <c r="BQ194" s="208"/>
      <c r="BR194" s="211"/>
      <c r="BS194" s="211"/>
      <c r="BT194" s="247">
        <f>Plancontratacion2019[[#This Row],[FECHA PRORROGA EJECUCIÓN
  (AAAA-MM-DD)]]-Plancontratacion2019[[#This Row],[FECHA ACTA DE INICIO]]</f>
        <v>0</v>
      </c>
      <c r="BU194" s="211"/>
      <c r="BV194" s="208"/>
      <c r="BW194" s="211"/>
      <c r="BX194" s="208"/>
      <c r="BY194" s="212"/>
      <c r="BZ194" s="211"/>
      <c r="CA194" s="212"/>
      <c r="CB194" s="211"/>
      <c r="CC194" s="212"/>
      <c r="CD194" s="211"/>
      <c r="CE194" s="212"/>
      <c r="CF194" s="211"/>
      <c r="CG194" s="212"/>
      <c r="CH194" s="211"/>
      <c r="CI194" s="212"/>
      <c r="CJ194" s="211"/>
      <c r="CK194" s="212"/>
      <c r="CL194" s="211"/>
      <c r="CM194" s="222"/>
      <c r="CN194" s="218"/>
      <c r="CO194" s="211"/>
      <c r="CP194" s="220">
        <f t="shared" si="31"/>
        <v>0</v>
      </c>
      <c r="CQ194" s="223"/>
      <c r="CR194" s="212"/>
      <c r="CS194" s="212"/>
      <c r="CT194" s="212"/>
      <c r="CU194" s="212"/>
      <c r="CV194" s="212"/>
      <c r="CW194" s="212"/>
      <c r="CX194" s="212"/>
      <c r="CY194" s="212"/>
      <c r="CZ194" s="212"/>
      <c r="DA194" s="212"/>
      <c r="DB194" s="212"/>
      <c r="DC194" s="212"/>
      <c r="DD194" s="212"/>
      <c r="DE194" s="212"/>
      <c r="DF194" s="212"/>
      <c r="DG194" s="212"/>
      <c r="DH194" s="216">
        <f t="shared" si="32"/>
        <v>0</v>
      </c>
      <c r="DI194" s="216">
        <f t="shared" si="33"/>
        <v>0</v>
      </c>
      <c r="DJ194" s="224">
        <f t="shared" si="34"/>
        <v>0</v>
      </c>
      <c r="DK194" s="204"/>
      <c r="DL194" s="218"/>
      <c r="DM194" s="208"/>
      <c r="DN194" s="225"/>
      <c r="DO194" s="225"/>
      <c r="DP194" s="225"/>
      <c r="DQ194" s="225"/>
      <c r="DR194" s="225"/>
      <c r="DS194" s="225"/>
      <c r="DT194" s="225"/>
      <c r="DU194" s="225"/>
      <c r="DV194" s="225"/>
      <c r="DW194" s="225"/>
      <c r="DX194" s="225"/>
      <c r="DY194" s="225"/>
      <c r="DZ194" s="226"/>
      <c r="EA194" s="226"/>
      <c r="EB194" s="226"/>
      <c r="EC194" s="214"/>
      <c r="ED194" s="214"/>
      <c r="EE194" s="211"/>
      <c r="EF19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4" s="215" t="str">
        <f t="shared" si="29"/>
        <v>-</v>
      </c>
    </row>
    <row r="195" spans="1:137" s="150" customFormat="1" ht="22.5" x14ac:dyDescent="0.25">
      <c r="A195" s="151"/>
      <c r="B195" s="204"/>
      <c r="C195" s="205"/>
      <c r="D195" s="206"/>
      <c r="E195" s="207"/>
      <c r="F195" s="208"/>
      <c r="G195" s="209"/>
      <c r="H195" s="210"/>
      <c r="I195" s="211"/>
      <c r="J195" s="212"/>
      <c r="K195" s="209"/>
      <c r="L195" s="210"/>
      <c r="M195" s="211"/>
      <c r="N195" s="212"/>
      <c r="O195" s="213"/>
      <c r="P195" s="210"/>
      <c r="Q195" s="214"/>
      <c r="R195" s="215">
        <f>Plancontratacion2019[[#This Row],[RUBRO
(SE DEBE REPORTARTAR EN SIGEP SERVICIOS PERSONAS NATURALES)]]</f>
        <v>0</v>
      </c>
      <c r="S195" s="216">
        <f>Plancontratacion2019[[#This Row],[VALOR]]</f>
        <v>0</v>
      </c>
      <c r="T195" s="208"/>
      <c r="U195" s="211"/>
      <c r="V195" s="215">
        <f>Plancontratacion2019[[#This Row],[RUBRO ]]</f>
        <v>0</v>
      </c>
      <c r="W195" s="216">
        <f>Plancontratacion2019[[#This Row],[VALOR ]]</f>
        <v>0</v>
      </c>
      <c r="X195" s="216">
        <f>SUM($S195+$W195+Plancontratacion2019[[#This Row],[VALOR TOTAL DEL APOYO]])</f>
        <v>0</v>
      </c>
      <c r="Y195" s="210"/>
      <c r="Z195" s="204"/>
      <c r="AA195" s="204"/>
      <c r="AB195" s="205"/>
      <c r="AC195" s="204"/>
      <c r="AD195" s="204"/>
      <c r="AE195" s="214"/>
      <c r="AF195" s="214"/>
      <c r="AG195" s="214"/>
      <c r="AH195" s="211"/>
      <c r="AI195" s="211"/>
      <c r="AJ195" s="211"/>
      <c r="AK195" s="214"/>
      <c r="AL195" s="208"/>
      <c r="AM195" s="208"/>
      <c r="AN195" s="208"/>
      <c r="AO195" s="211"/>
      <c r="AP195" s="204"/>
      <c r="AQ195" s="204"/>
      <c r="AR195" s="218"/>
      <c r="AS195" s="204"/>
      <c r="AT195" s="218"/>
      <c r="AU195" s="204"/>
      <c r="AV195" s="208"/>
      <c r="AW195" s="208"/>
      <c r="AX195" s="219"/>
      <c r="AY195" s="212"/>
      <c r="AZ195" s="212"/>
      <c r="BA195" s="212"/>
      <c r="BB195" s="220">
        <f>Plancontratacion2019[[#This Row],[VALOR
INICIAL DEL CONTRATO]]+Plancontratacion2019[[#This Row],[VALOR ADICION AL CONTRATO]]-Plancontratacion2019[[#This Row],[VALOR REDUCCIÓN DEL CONTRATO]]</f>
        <v>0</v>
      </c>
      <c r="BC195" s="211"/>
      <c r="BD195" s="211"/>
      <c r="BE195" s="215">
        <f t="shared" si="30"/>
        <v>0</v>
      </c>
      <c r="BF195" s="211"/>
      <c r="BG195" s="208"/>
      <c r="BH195" s="206" t="str">
        <f>IFERROR(VLOOKUP('Formato Único de Contratación'!$BG195,TABLADEPARTAMENTOS,2,0),"DIGITE DEPARTAMENTO")</f>
        <v>DIGITE DEPARTAMENTO</v>
      </c>
      <c r="BI195" s="210"/>
      <c r="BJ195" s="211"/>
      <c r="BK195" s="212"/>
      <c r="BL195" s="210"/>
      <c r="BM195" s="211"/>
      <c r="BN195" s="212"/>
      <c r="BO195" s="208"/>
      <c r="BP195" s="221"/>
      <c r="BQ195" s="208"/>
      <c r="BR195" s="211"/>
      <c r="BS195" s="211"/>
      <c r="BT195" s="247">
        <f>Plancontratacion2019[[#This Row],[FECHA PRORROGA EJECUCIÓN
  (AAAA-MM-DD)]]-Plancontratacion2019[[#This Row],[FECHA ACTA DE INICIO]]</f>
        <v>0</v>
      </c>
      <c r="BU195" s="211"/>
      <c r="BV195" s="208"/>
      <c r="BW195" s="211"/>
      <c r="BX195" s="208"/>
      <c r="BY195" s="212"/>
      <c r="BZ195" s="211"/>
      <c r="CA195" s="212"/>
      <c r="CB195" s="211"/>
      <c r="CC195" s="212"/>
      <c r="CD195" s="211"/>
      <c r="CE195" s="212"/>
      <c r="CF195" s="211"/>
      <c r="CG195" s="212"/>
      <c r="CH195" s="211"/>
      <c r="CI195" s="212"/>
      <c r="CJ195" s="211"/>
      <c r="CK195" s="212"/>
      <c r="CL195" s="211"/>
      <c r="CM195" s="222"/>
      <c r="CN195" s="218"/>
      <c r="CO195" s="211"/>
      <c r="CP195" s="220">
        <f t="shared" si="31"/>
        <v>0</v>
      </c>
      <c r="CQ195" s="223"/>
      <c r="CR195" s="212"/>
      <c r="CS195" s="212"/>
      <c r="CT195" s="212"/>
      <c r="CU195" s="212"/>
      <c r="CV195" s="212"/>
      <c r="CW195" s="212"/>
      <c r="CX195" s="212"/>
      <c r="CY195" s="212"/>
      <c r="CZ195" s="212"/>
      <c r="DA195" s="212"/>
      <c r="DB195" s="212"/>
      <c r="DC195" s="212"/>
      <c r="DD195" s="212"/>
      <c r="DE195" s="212"/>
      <c r="DF195" s="212"/>
      <c r="DG195" s="212"/>
      <c r="DH195" s="216">
        <f t="shared" si="32"/>
        <v>0</v>
      </c>
      <c r="DI195" s="216">
        <f t="shared" si="33"/>
        <v>0</v>
      </c>
      <c r="DJ195" s="224">
        <f t="shared" si="34"/>
        <v>0</v>
      </c>
      <c r="DK195" s="204"/>
      <c r="DL195" s="218"/>
      <c r="DM195" s="208"/>
      <c r="DN195" s="225"/>
      <c r="DO195" s="225"/>
      <c r="DP195" s="225"/>
      <c r="DQ195" s="225"/>
      <c r="DR195" s="225"/>
      <c r="DS195" s="225"/>
      <c r="DT195" s="225"/>
      <c r="DU195" s="225"/>
      <c r="DV195" s="225"/>
      <c r="DW195" s="225"/>
      <c r="DX195" s="225"/>
      <c r="DY195" s="225"/>
      <c r="DZ195" s="226"/>
      <c r="EA195" s="226"/>
      <c r="EB195" s="226"/>
      <c r="EC195" s="214"/>
      <c r="ED195" s="214"/>
      <c r="EE195" s="211"/>
      <c r="EF19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5" s="215" t="str">
        <f t="shared" si="29"/>
        <v>-</v>
      </c>
    </row>
    <row r="196" spans="1:137" s="150" customFormat="1" ht="22.5" x14ac:dyDescent="0.25">
      <c r="A196" s="151"/>
      <c r="B196" s="204"/>
      <c r="C196" s="205"/>
      <c r="D196" s="206"/>
      <c r="E196" s="207"/>
      <c r="F196" s="208"/>
      <c r="G196" s="209"/>
      <c r="H196" s="210"/>
      <c r="I196" s="211"/>
      <c r="J196" s="212"/>
      <c r="K196" s="209"/>
      <c r="L196" s="210"/>
      <c r="M196" s="211"/>
      <c r="N196" s="212"/>
      <c r="O196" s="213"/>
      <c r="P196" s="210"/>
      <c r="Q196" s="214"/>
      <c r="R196" s="215">
        <f>Plancontratacion2019[[#This Row],[RUBRO
(SE DEBE REPORTARTAR EN SIGEP SERVICIOS PERSONAS NATURALES)]]</f>
        <v>0</v>
      </c>
      <c r="S196" s="216">
        <f>Plancontratacion2019[[#This Row],[VALOR]]</f>
        <v>0</v>
      </c>
      <c r="T196" s="208"/>
      <c r="U196" s="211"/>
      <c r="V196" s="215">
        <f>Plancontratacion2019[[#This Row],[RUBRO ]]</f>
        <v>0</v>
      </c>
      <c r="W196" s="216">
        <f>Plancontratacion2019[[#This Row],[VALOR ]]</f>
        <v>0</v>
      </c>
      <c r="X196" s="216">
        <f>SUM($S196+$W196+Plancontratacion2019[[#This Row],[VALOR TOTAL DEL APOYO]])</f>
        <v>0</v>
      </c>
      <c r="Y196" s="210"/>
      <c r="Z196" s="204"/>
      <c r="AA196" s="204"/>
      <c r="AB196" s="205"/>
      <c r="AC196" s="204"/>
      <c r="AD196" s="204"/>
      <c r="AE196" s="214"/>
      <c r="AF196" s="214"/>
      <c r="AG196" s="214"/>
      <c r="AH196" s="211"/>
      <c r="AI196" s="211"/>
      <c r="AJ196" s="211"/>
      <c r="AK196" s="214"/>
      <c r="AL196" s="208"/>
      <c r="AM196" s="208"/>
      <c r="AN196" s="208"/>
      <c r="AO196" s="211"/>
      <c r="AP196" s="204"/>
      <c r="AQ196" s="204"/>
      <c r="AR196" s="218"/>
      <c r="AS196" s="204"/>
      <c r="AT196" s="218"/>
      <c r="AU196" s="204"/>
      <c r="AV196" s="208"/>
      <c r="AW196" s="208"/>
      <c r="AX196" s="219"/>
      <c r="AY196" s="212"/>
      <c r="AZ196" s="212"/>
      <c r="BA196" s="212"/>
      <c r="BB196" s="220">
        <f>Plancontratacion2019[[#This Row],[VALOR
INICIAL DEL CONTRATO]]+Plancontratacion2019[[#This Row],[VALOR ADICION AL CONTRATO]]-Plancontratacion2019[[#This Row],[VALOR REDUCCIÓN DEL CONTRATO]]</f>
        <v>0</v>
      </c>
      <c r="BC196" s="211"/>
      <c r="BD196" s="211"/>
      <c r="BE196" s="215">
        <f t="shared" si="30"/>
        <v>0</v>
      </c>
      <c r="BF196" s="211"/>
      <c r="BG196" s="208"/>
      <c r="BH196" s="206" t="str">
        <f>IFERROR(VLOOKUP('Formato Único de Contratación'!$BG196,TABLADEPARTAMENTOS,2,0),"DIGITE DEPARTAMENTO")</f>
        <v>DIGITE DEPARTAMENTO</v>
      </c>
      <c r="BI196" s="210"/>
      <c r="BJ196" s="211"/>
      <c r="BK196" s="212"/>
      <c r="BL196" s="210"/>
      <c r="BM196" s="211"/>
      <c r="BN196" s="212"/>
      <c r="BO196" s="208"/>
      <c r="BP196" s="221"/>
      <c r="BQ196" s="208"/>
      <c r="BR196" s="211"/>
      <c r="BS196" s="211"/>
      <c r="BT196" s="247">
        <f>Plancontratacion2019[[#This Row],[FECHA PRORROGA EJECUCIÓN
  (AAAA-MM-DD)]]-Plancontratacion2019[[#This Row],[FECHA ACTA DE INICIO]]</f>
        <v>0</v>
      </c>
      <c r="BU196" s="211"/>
      <c r="BV196" s="208"/>
      <c r="BW196" s="211"/>
      <c r="BX196" s="208"/>
      <c r="BY196" s="212"/>
      <c r="BZ196" s="211"/>
      <c r="CA196" s="212"/>
      <c r="CB196" s="211"/>
      <c r="CC196" s="212"/>
      <c r="CD196" s="211"/>
      <c r="CE196" s="212"/>
      <c r="CF196" s="211"/>
      <c r="CG196" s="212"/>
      <c r="CH196" s="211"/>
      <c r="CI196" s="212"/>
      <c r="CJ196" s="211"/>
      <c r="CK196" s="212"/>
      <c r="CL196" s="211"/>
      <c r="CM196" s="222"/>
      <c r="CN196" s="218"/>
      <c r="CO196" s="211"/>
      <c r="CP196" s="220">
        <f t="shared" si="31"/>
        <v>0</v>
      </c>
      <c r="CQ196" s="223"/>
      <c r="CR196" s="212"/>
      <c r="CS196" s="212"/>
      <c r="CT196" s="212"/>
      <c r="CU196" s="212"/>
      <c r="CV196" s="212"/>
      <c r="CW196" s="212"/>
      <c r="CX196" s="212"/>
      <c r="CY196" s="212"/>
      <c r="CZ196" s="212"/>
      <c r="DA196" s="212"/>
      <c r="DB196" s="212"/>
      <c r="DC196" s="212"/>
      <c r="DD196" s="212"/>
      <c r="DE196" s="212"/>
      <c r="DF196" s="212"/>
      <c r="DG196" s="212"/>
      <c r="DH196" s="216">
        <f t="shared" si="32"/>
        <v>0</v>
      </c>
      <c r="DI196" s="216">
        <f t="shared" si="33"/>
        <v>0</v>
      </c>
      <c r="DJ196" s="224">
        <f t="shared" si="34"/>
        <v>0</v>
      </c>
      <c r="DK196" s="204"/>
      <c r="DL196" s="218"/>
      <c r="DM196" s="208"/>
      <c r="DN196" s="225"/>
      <c r="DO196" s="225"/>
      <c r="DP196" s="225"/>
      <c r="DQ196" s="225"/>
      <c r="DR196" s="225"/>
      <c r="DS196" s="225"/>
      <c r="DT196" s="225"/>
      <c r="DU196" s="225"/>
      <c r="DV196" s="225"/>
      <c r="DW196" s="225"/>
      <c r="DX196" s="225"/>
      <c r="DY196" s="225"/>
      <c r="DZ196" s="226"/>
      <c r="EA196" s="226"/>
      <c r="EB196" s="226"/>
      <c r="EC196" s="214"/>
      <c r="ED196" s="214"/>
      <c r="EE196" s="211"/>
      <c r="EF19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6" s="215" t="str">
        <f t="shared" si="29"/>
        <v>-</v>
      </c>
    </row>
    <row r="197" spans="1:137" s="150" customFormat="1" ht="22.5" x14ac:dyDescent="0.25">
      <c r="A197" s="151"/>
      <c r="B197" s="204"/>
      <c r="C197" s="205"/>
      <c r="D197" s="206"/>
      <c r="E197" s="207"/>
      <c r="F197" s="208"/>
      <c r="G197" s="209"/>
      <c r="H197" s="210"/>
      <c r="I197" s="211"/>
      <c r="J197" s="212"/>
      <c r="K197" s="209"/>
      <c r="L197" s="210"/>
      <c r="M197" s="211"/>
      <c r="N197" s="212"/>
      <c r="O197" s="213"/>
      <c r="P197" s="210"/>
      <c r="Q197" s="214"/>
      <c r="R197" s="215">
        <f>Plancontratacion2019[[#This Row],[RUBRO
(SE DEBE REPORTARTAR EN SIGEP SERVICIOS PERSONAS NATURALES)]]</f>
        <v>0</v>
      </c>
      <c r="S197" s="216">
        <f>Plancontratacion2019[[#This Row],[VALOR]]</f>
        <v>0</v>
      </c>
      <c r="T197" s="208"/>
      <c r="U197" s="211"/>
      <c r="V197" s="215">
        <f>Plancontratacion2019[[#This Row],[RUBRO ]]</f>
        <v>0</v>
      </c>
      <c r="W197" s="216">
        <f>Plancontratacion2019[[#This Row],[VALOR ]]</f>
        <v>0</v>
      </c>
      <c r="X197" s="216">
        <f>SUM($S197+$W197+Plancontratacion2019[[#This Row],[VALOR TOTAL DEL APOYO]])</f>
        <v>0</v>
      </c>
      <c r="Y197" s="210"/>
      <c r="Z197" s="204"/>
      <c r="AA197" s="204"/>
      <c r="AB197" s="205"/>
      <c r="AC197" s="204"/>
      <c r="AD197" s="204"/>
      <c r="AE197" s="214"/>
      <c r="AF197" s="214"/>
      <c r="AG197" s="214"/>
      <c r="AH197" s="211"/>
      <c r="AI197" s="211"/>
      <c r="AJ197" s="211"/>
      <c r="AK197" s="214"/>
      <c r="AL197" s="208"/>
      <c r="AM197" s="208"/>
      <c r="AN197" s="208"/>
      <c r="AO197" s="211"/>
      <c r="AP197" s="204"/>
      <c r="AQ197" s="204"/>
      <c r="AR197" s="218"/>
      <c r="AS197" s="204"/>
      <c r="AT197" s="218"/>
      <c r="AU197" s="204"/>
      <c r="AV197" s="208"/>
      <c r="AW197" s="208"/>
      <c r="AX197" s="219"/>
      <c r="AY197" s="212"/>
      <c r="AZ197" s="212"/>
      <c r="BA197" s="212"/>
      <c r="BB197" s="220">
        <f>Plancontratacion2019[[#This Row],[VALOR
INICIAL DEL CONTRATO]]+Plancontratacion2019[[#This Row],[VALOR ADICION AL CONTRATO]]-Plancontratacion2019[[#This Row],[VALOR REDUCCIÓN DEL CONTRATO]]</f>
        <v>0</v>
      </c>
      <c r="BC197" s="211"/>
      <c r="BD197" s="211"/>
      <c r="BE197" s="215">
        <f t="shared" si="30"/>
        <v>0</v>
      </c>
      <c r="BF197" s="211"/>
      <c r="BG197" s="208"/>
      <c r="BH197" s="206" t="str">
        <f>IFERROR(VLOOKUP('Formato Único de Contratación'!$BG197,TABLADEPARTAMENTOS,2,0),"DIGITE DEPARTAMENTO")</f>
        <v>DIGITE DEPARTAMENTO</v>
      </c>
      <c r="BI197" s="210"/>
      <c r="BJ197" s="211"/>
      <c r="BK197" s="212"/>
      <c r="BL197" s="210"/>
      <c r="BM197" s="211"/>
      <c r="BN197" s="212"/>
      <c r="BO197" s="208"/>
      <c r="BP197" s="221"/>
      <c r="BQ197" s="208"/>
      <c r="BR197" s="211"/>
      <c r="BS197" s="211"/>
      <c r="BT197" s="247">
        <f>Plancontratacion2019[[#This Row],[FECHA PRORROGA EJECUCIÓN
  (AAAA-MM-DD)]]-Plancontratacion2019[[#This Row],[FECHA ACTA DE INICIO]]</f>
        <v>0</v>
      </c>
      <c r="BU197" s="211"/>
      <c r="BV197" s="208"/>
      <c r="BW197" s="211"/>
      <c r="BX197" s="208"/>
      <c r="BY197" s="212"/>
      <c r="BZ197" s="211"/>
      <c r="CA197" s="212"/>
      <c r="CB197" s="211"/>
      <c r="CC197" s="212"/>
      <c r="CD197" s="211"/>
      <c r="CE197" s="212"/>
      <c r="CF197" s="211"/>
      <c r="CG197" s="212"/>
      <c r="CH197" s="211"/>
      <c r="CI197" s="212"/>
      <c r="CJ197" s="211"/>
      <c r="CK197" s="212"/>
      <c r="CL197" s="211"/>
      <c r="CM197" s="222"/>
      <c r="CN197" s="218"/>
      <c r="CO197" s="211"/>
      <c r="CP197" s="220">
        <f t="shared" si="31"/>
        <v>0</v>
      </c>
      <c r="CQ197" s="223"/>
      <c r="CR197" s="212"/>
      <c r="CS197" s="212"/>
      <c r="CT197" s="212"/>
      <c r="CU197" s="212"/>
      <c r="CV197" s="212"/>
      <c r="CW197" s="212"/>
      <c r="CX197" s="212"/>
      <c r="CY197" s="212"/>
      <c r="CZ197" s="212"/>
      <c r="DA197" s="212"/>
      <c r="DB197" s="212"/>
      <c r="DC197" s="212"/>
      <c r="DD197" s="212"/>
      <c r="DE197" s="212"/>
      <c r="DF197" s="212"/>
      <c r="DG197" s="212"/>
      <c r="DH197" s="216">
        <f t="shared" si="32"/>
        <v>0</v>
      </c>
      <c r="DI197" s="216">
        <f t="shared" si="33"/>
        <v>0</v>
      </c>
      <c r="DJ197" s="224">
        <f t="shared" si="34"/>
        <v>0</v>
      </c>
      <c r="DK197" s="204"/>
      <c r="DL197" s="218"/>
      <c r="DM197" s="208"/>
      <c r="DN197" s="225"/>
      <c r="DO197" s="225"/>
      <c r="DP197" s="225"/>
      <c r="DQ197" s="225"/>
      <c r="DR197" s="225"/>
      <c r="DS197" s="225"/>
      <c r="DT197" s="225"/>
      <c r="DU197" s="225"/>
      <c r="DV197" s="225"/>
      <c r="DW197" s="225"/>
      <c r="DX197" s="225"/>
      <c r="DY197" s="225"/>
      <c r="DZ197" s="226"/>
      <c r="EA197" s="226"/>
      <c r="EB197" s="226"/>
      <c r="EC197" s="214"/>
      <c r="ED197" s="214"/>
      <c r="EE197" s="211"/>
      <c r="EF19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7" s="215" t="str">
        <f t="shared" si="29"/>
        <v>-</v>
      </c>
    </row>
    <row r="198" spans="1:137" s="150" customFormat="1" ht="22.5" x14ac:dyDescent="0.25">
      <c r="A198" s="151"/>
      <c r="B198" s="204"/>
      <c r="C198" s="205"/>
      <c r="D198" s="206"/>
      <c r="E198" s="207"/>
      <c r="F198" s="208"/>
      <c r="G198" s="209"/>
      <c r="H198" s="210"/>
      <c r="I198" s="211"/>
      <c r="J198" s="212"/>
      <c r="K198" s="209"/>
      <c r="L198" s="210"/>
      <c r="M198" s="211"/>
      <c r="N198" s="212"/>
      <c r="O198" s="213"/>
      <c r="P198" s="210"/>
      <c r="Q198" s="214"/>
      <c r="R198" s="215">
        <f>Plancontratacion2019[[#This Row],[RUBRO
(SE DEBE REPORTARTAR EN SIGEP SERVICIOS PERSONAS NATURALES)]]</f>
        <v>0</v>
      </c>
      <c r="S198" s="216">
        <f>Plancontratacion2019[[#This Row],[VALOR]]</f>
        <v>0</v>
      </c>
      <c r="T198" s="208"/>
      <c r="U198" s="211"/>
      <c r="V198" s="215">
        <f>Plancontratacion2019[[#This Row],[RUBRO ]]</f>
        <v>0</v>
      </c>
      <c r="W198" s="216">
        <f>Plancontratacion2019[[#This Row],[VALOR ]]</f>
        <v>0</v>
      </c>
      <c r="X198" s="216">
        <f>SUM($S198+$W198+Plancontratacion2019[[#This Row],[VALOR TOTAL DEL APOYO]])</f>
        <v>0</v>
      </c>
      <c r="Y198" s="210"/>
      <c r="Z198" s="204"/>
      <c r="AA198" s="204"/>
      <c r="AB198" s="205"/>
      <c r="AC198" s="204"/>
      <c r="AD198" s="204"/>
      <c r="AE198" s="214"/>
      <c r="AF198" s="214"/>
      <c r="AG198" s="214"/>
      <c r="AH198" s="211"/>
      <c r="AI198" s="211"/>
      <c r="AJ198" s="211"/>
      <c r="AK198" s="214"/>
      <c r="AL198" s="208"/>
      <c r="AM198" s="208"/>
      <c r="AN198" s="208"/>
      <c r="AO198" s="211"/>
      <c r="AP198" s="204"/>
      <c r="AQ198" s="204"/>
      <c r="AR198" s="218"/>
      <c r="AS198" s="204"/>
      <c r="AT198" s="218"/>
      <c r="AU198" s="204"/>
      <c r="AV198" s="208"/>
      <c r="AW198" s="208"/>
      <c r="AX198" s="219"/>
      <c r="AY198" s="212"/>
      <c r="AZ198" s="212"/>
      <c r="BA198" s="212"/>
      <c r="BB198" s="220">
        <f>Plancontratacion2019[[#This Row],[VALOR
INICIAL DEL CONTRATO]]+Plancontratacion2019[[#This Row],[VALOR ADICION AL CONTRATO]]-Plancontratacion2019[[#This Row],[VALOR REDUCCIÓN DEL CONTRATO]]</f>
        <v>0</v>
      </c>
      <c r="BC198" s="211"/>
      <c r="BD198" s="211"/>
      <c r="BE198" s="215">
        <f t="shared" si="30"/>
        <v>0</v>
      </c>
      <c r="BF198" s="211"/>
      <c r="BG198" s="208"/>
      <c r="BH198" s="206" t="str">
        <f>IFERROR(VLOOKUP('Formato Único de Contratación'!$BG198,TABLADEPARTAMENTOS,2,0),"DIGITE DEPARTAMENTO")</f>
        <v>DIGITE DEPARTAMENTO</v>
      </c>
      <c r="BI198" s="210"/>
      <c r="BJ198" s="211"/>
      <c r="BK198" s="212"/>
      <c r="BL198" s="210"/>
      <c r="BM198" s="211"/>
      <c r="BN198" s="212"/>
      <c r="BO198" s="208"/>
      <c r="BP198" s="221"/>
      <c r="BQ198" s="208"/>
      <c r="BR198" s="211"/>
      <c r="BS198" s="211"/>
      <c r="BT198" s="247">
        <f>Plancontratacion2019[[#This Row],[FECHA PRORROGA EJECUCIÓN
  (AAAA-MM-DD)]]-Plancontratacion2019[[#This Row],[FECHA ACTA DE INICIO]]</f>
        <v>0</v>
      </c>
      <c r="BU198" s="211"/>
      <c r="BV198" s="208"/>
      <c r="BW198" s="211"/>
      <c r="BX198" s="208"/>
      <c r="BY198" s="212"/>
      <c r="BZ198" s="211"/>
      <c r="CA198" s="212"/>
      <c r="CB198" s="211"/>
      <c r="CC198" s="212"/>
      <c r="CD198" s="211"/>
      <c r="CE198" s="212"/>
      <c r="CF198" s="211"/>
      <c r="CG198" s="212"/>
      <c r="CH198" s="211"/>
      <c r="CI198" s="212"/>
      <c r="CJ198" s="211"/>
      <c r="CK198" s="212"/>
      <c r="CL198" s="211"/>
      <c r="CM198" s="222"/>
      <c r="CN198" s="218"/>
      <c r="CO198" s="211"/>
      <c r="CP198" s="220">
        <f t="shared" si="31"/>
        <v>0</v>
      </c>
      <c r="CQ198" s="223"/>
      <c r="CR198" s="212"/>
      <c r="CS198" s="212"/>
      <c r="CT198" s="212"/>
      <c r="CU198" s="212"/>
      <c r="CV198" s="212"/>
      <c r="CW198" s="212"/>
      <c r="CX198" s="212"/>
      <c r="CY198" s="212"/>
      <c r="CZ198" s="212"/>
      <c r="DA198" s="212"/>
      <c r="DB198" s="212"/>
      <c r="DC198" s="212"/>
      <c r="DD198" s="212"/>
      <c r="DE198" s="212"/>
      <c r="DF198" s="212"/>
      <c r="DG198" s="212"/>
      <c r="DH198" s="216">
        <f t="shared" si="32"/>
        <v>0</v>
      </c>
      <c r="DI198" s="216">
        <f t="shared" si="33"/>
        <v>0</v>
      </c>
      <c r="DJ198" s="224">
        <f t="shared" si="34"/>
        <v>0</v>
      </c>
      <c r="DK198" s="204"/>
      <c r="DL198" s="218"/>
      <c r="DM198" s="208"/>
      <c r="DN198" s="225"/>
      <c r="DO198" s="225"/>
      <c r="DP198" s="225"/>
      <c r="DQ198" s="225"/>
      <c r="DR198" s="225"/>
      <c r="DS198" s="225"/>
      <c r="DT198" s="225"/>
      <c r="DU198" s="225"/>
      <c r="DV198" s="225"/>
      <c r="DW198" s="225"/>
      <c r="DX198" s="225"/>
      <c r="DY198" s="225"/>
      <c r="DZ198" s="226"/>
      <c r="EA198" s="226"/>
      <c r="EB198" s="226"/>
      <c r="EC198" s="214"/>
      <c r="ED198" s="214"/>
      <c r="EE198" s="211"/>
      <c r="EF19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8" s="215" t="str">
        <f t="shared" si="29"/>
        <v>-</v>
      </c>
    </row>
    <row r="199" spans="1:137" s="150" customFormat="1" ht="22.5" x14ac:dyDescent="0.25">
      <c r="A199" s="151"/>
      <c r="B199" s="204"/>
      <c r="C199" s="205"/>
      <c r="D199" s="206"/>
      <c r="E199" s="207"/>
      <c r="F199" s="208"/>
      <c r="G199" s="209"/>
      <c r="H199" s="210"/>
      <c r="I199" s="211"/>
      <c r="J199" s="212"/>
      <c r="K199" s="209"/>
      <c r="L199" s="210"/>
      <c r="M199" s="211"/>
      <c r="N199" s="212"/>
      <c r="O199" s="213"/>
      <c r="P199" s="210"/>
      <c r="Q199" s="214"/>
      <c r="R199" s="215">
        <f>Plancontratacion2019[[#This Row],[RUBRO
(SE DEBE REPORTARTAR EN SIGEP SERVICIOS PERSONAS NATURALES)]]</f>
        <v>0</v>
      </c>
      <c r="S199" s="216">
        <f>Plancontratacion2019[[#This Row],[VALOR]]</f>
        <v>0</v>
      </c>
      <c r="T199" s="208"/>
      <c r="U199" s="211"/>
      <c r="V199" s="215">
        <f>Plancontratacion2019[[#This Row],[RUBRO ]]</f>
        <v>0</v>
      </c>
      <c r="W199" s="216">
        <f>Plancontratacion2019[[#This Row],[VALOR ]]</f>
        <v>0</v>
      </c>
      <c r="X199" s="216">
        <f>SUM($S199+$W199+Plancontratacion2019[[#This Row],[VALOR TOTAL DEL APOYO]])</f>
        <v>0</v>
      </c>
      <c r="Y199" s="210"/>
      <c r="Z199" s="204"/>
      <c r="AA199" s="204"/>
      <c r="AB199" s="205"/>
      <c r="AC199" s="204"/>
      <c r="AD199" s="204"/>
      <c r="AE199" s="214"/>
      <c r="AF199" s="214"/>
      <c r="AG199" s="214"/>
      <c r="AH199" s="211"/>
      <c r="AI199" s="211"/>
      <c r="AJ199" s="211"/>
      <c r="AK199" s="214"/>
      <c r="AL199" s="208"/>
      <c r="AM199" s="208"/>
      <c r="AN199" s="208"/>
      <c r="AO199" s="211"/>
      <c r="AP199" s="204"/>
      <c r="AQ199" s="204"/>
      <c r="AR199" s="218"/>
      <c r="AS199" s="204"/>
      <c r="AT199" s="218"/>
      <c r="AU199" s="204"/>
      <c r="AV199" s="208"/>
      <c r="AW199" s="208"/>
      <c r="AX199" s="219"/>
      <c r="AY199" s="212"/>
      <c r="AZ199" s="212"/>
      <c r="BA199" s="212"/>
      <c r="BB199" s="220">
        <f>Plancontratacion2019[[#This Row],[VALOR
INICIAL DEL CONTRATO]]+Plancontratacion2019[[#This Row],[VALOR ADICION AL CONTRATO]]-Plancontratacion2019[[#This Row],[VALOR REDUCCIÓN DEL CONTRATO]]</f>
        <v>0</v>
      </c>
      <c r="BC199" s="211"/>
      <c r="BD199" s="211"/>
      <c r="BE199" s="215">
        <f t="shared" si="30"/>
        <v>0</v>
      </c>
      <c r="BF199" s="211"/>
      <c r="BG199" s="208"/>
      <c r="BH199" s="206" t="str">
        <f>IFERROR(VLOOKUP('Formato Único de Contratación'!$BG199,TABLADEPARTAMENTOS,2,0),"DIGITE DEPARTAMENTO")</f>
        <v>DIGITE DEPARTAMENTO</v>
      </c>
      <c r="BI199" s="210"/>
      <c r="BJ199" s="211"/>
      <c r="BK199" s="212"/>
      <c r="BL199" s="210"/>
      <c r="BM199" s="211"/>
      <c r="BN199" s="212"/>
      <c r="BO199" s="208"/>
      <c r="BP199" s="221"/>
      <c r="BQ199" s="208"/>
      <c r="BR199" s="211"/>
      <c r="BS199" s="211"/>
      <c r="BT199" s="247">
        <f>Plancontratacion2019[[#This Row],[FECHA PRORROGA EJECUCIÓN
  (AAAA-MM-DD)]]-Plancontratacion2019[[#This Row],[FECHA ACTA DE INICIO]]</f>
        <v>0</v>
      </c>
      <c r="BU199" s="211"/>
      <c r="BV199" s="208"/>
      <c r="BW199" s="211"/>
      <c r="BX199" s="208"/>
      <c r="BY199" s="212"/>
      <c r="BZ199" s="211"/>
      <c r="CA199" s="212"/>
      <c r="CB199" s="211"/>
      <c r="CC199" s="212"/>
      <c r="CD199" s="211"/>
      <c r="CE199" s="212"/>
      <c r="CF199" s="211"/>
      <c r="CG199" s="212"/>
      <c r="CH199" s="211"/>
      <c r="CI199" s="212"/>
      <c r="CJ199" s="211"/>
      <c r="CK199" s="212"/>
      <c r="CL199" s="211"/>
      <c r="CM199" s="222"/>
      <c r="CN199" s="218"/>
      <c r="CO199" s="211"/>
      <c r="CP199" s="220">
        <f t="shared" si="31"/>
        <v>0</v>
      </c>
      <c r="CQ199" s="223"/>
      <c r="CR199" s="212"/>
      <c r="CS199" s="212"/>
      <c r="CT199" s="212"/>
      <c r="CU199" s="212"/>
      <c r="CV199" s="212"/>
      <c r="CW199" s="212"/>
      <c r="CX199" s="212"/>
      <c r="CY199" s="212"/>
      <c r="CZ199" s="212"/>
      <c r="DA199" s="212"/>
      <c r="DB199" s="212"/>
      <c r="DC199" s="212"/>
      <c r="DD199" s="212"/>
      <c r="DE199" s="212"/>
      <c r="DF199" s="212"/>
      <c r="DG199" s="212"/>
      <c r="DH199" s="216">
        <f t="shared" si="32"/>
        <v>0</v>
      </c>
      <c r="DI199" s="216">
        <f t="shared" si="33"/>
        <v>0</v>
      </c>
      <c r="DJ199" s="224">
        <f t="shared" si="34"/>
        <v>0</v>
      </c>
      <c r="DK199" s="204"/>
      <c r="DL199" s="218"/>
      <c r="DM199" s="208"/>
      <c r="DN199" s="225"/>
      <c r="DO199" s="225"/>
      <c r="DP199" s="225"/>
      <c r="DQ199" s="225"/>
      <c r="DR199" s="225"/>
      <c r="DS199" s="225"/>
      <c r="DT199" s="225"/>
      <c r="DU199" s="225"/>
      <c r="DV199" s="225"/>
      <c r="DW199" s="225"/>
      <c r="DX199" s="225"/>
      <c r="DY199" s="225"/>
      <c r="DZ199" s="226"/>
      <c r="EA199" s="226"/>
      <c r="EB199" s="226"/>
      <c r="EC199" s="214"/>
      <c r="ED199" s="214"/>
      <c r="EE199" s="211"/>
      <c r="EF19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199" s="215" t="str">
        <f t="shared" si="29"/>
        <v>-</v>
      </c>
    </row>
    <row r="200" spans="1:137" s="150" customFormat="1" ht="22.5" x14ac:dyDescent="0.25">
      <c r="A200" s="151"/>
      <c r="B200" s="204"/>
      <c r="C200" s="205"/>
      <c r="D200" s="206"/>
      <c r="E200" s="207"/>
      <c r="F200" s="208"/>
      <c r="G200" s="209"/>
      <c r="H200" s="210"/>
      <c r="I200" s="211"/>
      <c r="J200" s="212"/>
      <c r="K200" s="209"/>
      <c r="L200" s="210"/>
      <c r="M200" s="211"/>
      <c r="N200" s="212"/>
      <c r="O200" s="213"/>
      <c r="P200" s="210"/>
      <c r="Q200" s="214"/>
      <c r="R200" s="215">
        <f>Plancontratacion2019[[#This Row],[RUBRO
(SE DEBE REPORTARTAR EN SIGEP SERVICIOS PERSONAS NATURALES)]]</f>
        <v>0</v>
      </c>
      <c r="S200" s="216">
        <f>Plancontratacion2019[[#This Row],[VALOR]]</f>
        <v>0</v>
      </c>
      <c r="T200" s="208"/>
      <c r="U200" s="211"/>
      <c r="V200" s="215">
        <f>Plancontratacion2019[[#This Row],[RUBRO ]]</f>
        <v>0</v>
      </c>
      <c r="W200" s="216">
        <f>Plancontratacion2019[[#This Row],[VALOR ]]</f>
        <v>0</v>
      </c>
      <c r="X200" s="216">
        <f>SUM($S200+$W200+Plancontratacion2019[[#This Row],[VALOR TOTAL DEL APOYO]])</f>
        <v>0</v>
      </c>
      <c r="Y200" s="210"/>
      <c r="Z200" s="204"/>
      <c r="AA200" s="204"/>
      <c r="AB200" s="205"/>
      <c r="AC200" s="204"/>
      <c r="AD200" s="204"/>
      <c r="AE200" s="214"/>
      <c r="AF200" s="214"/>
      <c r="AG200" s="214"/>
      <c r="AH200" s="211"/>
      <c r="AI200" s="211"/>
      <c r="AJ200" s="211"/>
      <c r="AK200" s="214"/>
      <c r="AL200" s="208"/>
      <c r="AM200" s="208"/>
      <c r="AN200" s="208"/>
      <c r="AO200" s="211"/>
      <c r="AP200" s="204"/>
      <c r="AQ200" s="204"/>
      <c r="AR200" s="218"/>
      <c r="AS200" s="204"/>
      <c r="AT200" s="218"/>
      <c r="AU200" s="204"/>
      <c r="AV200" s="208"/>
      <c r="AW200" s="208"/>
      <c r="AX200" s="219"/>
      <c r="AY200" s="212"/>
      <c r="AZ200" s="212"/>
      <c r="BA200" s="212"/>
      <c r="BB200" s="220">
        <f>Plancontratacion2019[[#This Row],[VALOR
INICIAL DEL CONTRATO]]+Plancontratacion2019[[#This Row],[VALOR ADICION AL CONTRATO]]-Plancontratacion2019[[#This Row],[VALOR REDUCCIÓN DEL CONTRATO]]</f>
        <v>0</v>
      </c>
      <c r="BC200" s="211"/>
      <c r="BD200" s="211"/>
      <c r="BE200" s="215">
        <f t="shared" si="30"/>
        <v>0</v>
      </c>
      <c r="BF200" s="211"/>
      <c r="BG200" s="208"/>
      <c r="BH200" s="206" t="str">
        <f>IFERROR(VLOOKUP('Formato Único de Contratación'!$BG200,TABLADEPARTAMENTOS,2,0),"DIGITE DEPARTAMENTO")</f>
        <v>DIGITE DEPARTAMENTO</v>
      </c>
      <c r="BI200" s="210"/>
      <c r="BJ200" s="211"/>
      <c r="BK200" s="212"/>
      <c r="BL200" s="210"/>
      <c r="BM200" s="211"/>
      <c r="BN200" s="212"/>
      <c r="BO200" s="208"/>
      <c r="BP200" s="221"/>
      <c r="BQ200" s="208"/>
      <c r="BR200" s="211"/>
      <c r="BS200" s="211"/>
      <c r="BT200" s="247">
        <f>Plancontratacion2019[[#This Row],[FECHA PRORROGA EJECUCIÓN
  (AAAA-MM-DD)]]-Plancontratacion2019[[#This Row],[FECHA ACTA DE INICIO]]</f>
        <v>0</v>
      </c>
      <c r="BU200" s="211"/>
      <c r="BV200" s="208"/>
      <c r="BW200" s="211"/>
      <c r="BX200" s="208"/>
      <c r="BY200" s="212"/>
      <c r="BZ200" s="211"/>
      <c r="CA200" s="212"/>
      <c r="CB200" s="211"/>
      <c r="CC200" s="212"/>
      <c r="CD200" s="211"/>
      <c r="CE200" s="212"/>
      <c r="CF200" s="211"/>
      <c r="CG200" s="212"/>
      <c r="CH200" s="211"/>
      <c r="CI200" s="212"/>
      <c r="CJ200" s="211"/>
      <c r="CK200" s="212"/>
      <c r="CL200" s="211"/>
      <c r="CM200" s="222"/>
      <c r="CN200" s="218"/>
      <c r="CO200" s="211"/>
      <c r="CP200" s="220">
        <f t="shared" si="31"/>
        <v>0</v>
      </c>
      <c r="CQ200" s="223"/>
      <c r="CR200" s="212"/>
      <c r="CS200" s="212"/>
      <c r="CT200" s="212"/>
      <c r="CU200" s="212"/>
      <c r="CV200" s="212"/>
      <c r="CW200" s="212"/>
      <c r="CX200" s="212"/>
      <c r="CY200" s="212"/>
      <c r="CZ200" s="212"/>
      <c r="DA200" s="212"/>
      <c r="DB200" s="212"/>
      <c r="DC200" s="212"/>
      <c r="DD200" s="212"/>
      <c r="DE200" s="212"/>
      <c r="DF200" s="212"/>
      <c r="DG200" s="212"/>
      <c r="DH200" s="216">
        <f t="shared" si="32"/>
        <v>0</v>
      </c>
      <c r="DI200" s="216">
        <f t="shared" si="33"/>
        <v>0</v>
      </c>
      <c r="DJ200" s="224">
        <f t="shared" si="34"/>
        <v>0</v>
      </c>
      <c r="DK200" s="204"/>
      <c r="DL200" s="218"/>
      <c r="DM200" s="208"/>
      <c r="DN200" s="225"/>
      <c r="DO200" s="225"/>
      <c r="DP200" s="225"/>
      <c r="DQ200" s="225"/>
      <c r="DR200" s="225"/>
      <c r="DS200" s="225"/>
      <c r="DT200" s="225"/>
      <c r="DU200" s="225"/>
      <c r="DV200" s="225"/>
      <c r="DW200" s="225"/>
      <c r="DX200" s="225"/>
      <c r="DY200" s="225"/>
      <c r="DZ200" s="226"/>
      <c r="EA200" s="226"/>
      <c r="EB200" s="226"/>
      <c r="EC200" s="214"/>
      <c r="ED200" s="214"/>
      <c r="EE200" s="211"/>
      <c r="EF20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0" s="215" t="str">
        <f t="shared" si="29"/>
        <v>-</v>
      </c>
    </row>
    <row r="201" spans="1:137" s="150" customFormat="1" ht="22.5" x14ac:dyDescent="0.25">
      <c r="A201" s="151"/>
      <c r="B201" s="204"/>
      <c r="C201" s="205"/>
      <c r="D201" s="206"/>
      <c r="E201" s="207"/>
      <c r="F201" s="208"/>
      <c r="G201" s="209"/>
      <c r="H201" s="210"/>
      <c r="I201" s="211"/>
      <c r="J201" s="212"/>
      <c r="K201" s="209"/>
      <c r="L201" s="210"/>
      <c r="M201" s="211"/>
      <c r="N201" s="212"/>
      <c r="O201" s="213"/>
      <c r="P201" s="210"/>
      <c r="Q201" s="214"/>
      <c r="R201" s="215">
        <f>Plancontratacion2019[[#This Row],[RUBRO
(SE DEBE REPORTARTAR EN SIGEP SERVICIOS PERSONAS NATURALES)]]</f>
        <v>0</v>
      </c>
      <c r="S201" s="216">
        <f>Plancontratacion2019[[#This Row],[VALOR]]</f>
        <v>0</v>
      </c>
      <c r="T201" s="208"/>
      <c r="U201" s="211"/>
      <c r="V201" s="215">
        <f>Plancontratacion2019[[#This Row],[RUBRO ]]</f>
        <v>0</v>
      </c>
      <c r="W201" s="216">
        <f>Plancontratacion2019[[#This Row],[VALOR ]]</f>
        <v>0</v>
      </c>
      <c r="X201" s="216">
        <f>SUM($S201+$W201+Plancontratacion2019[[#This Row],[VALOR TOTAL DEL APOYO]])</f>
        <v>0</v>
      </c>
      <c r="Y201" s="210"/>
      <c r="Z201" s="204"/>
      <c r="AA201" s="204"/>
      <c r="AB201" s="205"/>
      <c r="AC201" s="204"/>
      <c r="AD201" s="204"/>
      <c r="AE201" s="214"/>
      <c r="AF201" s="214"/>
      <c r="AG201" s="214"/>
      <c r="AH201" s="211"/>
      <c r="AI201" s="211"/>
      <c r="AJ201" s="211"/>
      <c r="AK201" s="214"/>
      <c r="AL201" s="208"/>
      <c r="AM201" s="208"/>
      <c r="AN201" s="208"/>
      <c r="AO201" s="211"/>
      <c r="AP201" s="204"/>
      <c r="AQ201" s="204"/>
      <c r="AR201" s="218"/>
      <c r="AS201" s="204"/>
      <c r="AT201" s="218"/>
      <c r="AU201" s="204"/>
      <c r="AV201" s="208"/>
      <c r="AW201" s="208"/>
      <c r="AX201" s="219"/>
      <c r="AY201" s="212"/>
      <c r="AZ201" s="212"/>
      <c r="BA201" s="212"/>
      <c r="BB201" s="220">
        <f>Plancontratacion2019[[#This Row],[VALOR
INICIAL DEL CONTRATO]]+Plancontratacion2019[[#This Row],[VALOR ADICION AL CONTRATO]]-Plancontratacion2019[[#This Row],[VALOR REDUCCIÓN DEL CONTRATO]]</f>
        <v>0</v>
      </c>
      <c r="BC201" s="211"/>
      <c r="BD201" s="211"/>
      <c r="BE201" s="215">
        <f t="shared" si="30"/>
        <v>0</v>
      </c>
      <c r="BF201" s="211"/>
      <c r="BG201" s="208"/>
      <c r="BH201" s="206" t="str">
        <f>IFERROR(VLOOKUP('Formato Único de Contratación'!$BG201,TABLADEPARTAMENTOS,2,0),"DIGITE DEPARTAMENTO")</f>
        <v>DIGITE DEPARTAMENTO</v>
      </c>
      <c r="BI201" s="210"/>
      <c r="BJ201" s="211"/>
      <c r="BK201" s="212"/>
      <c r="BL201" s="210"/>
      <c r="BM201" s="211"/>
      <c r="BN201" s="212"/>
      <c r="BO201" s="208"/>
      <c r="BP201" s="221"/>
      <c r="BQ201" s="208"/>
      <c r="BR201" s="211"/>
      <c r="BS201" s="211"/>
      <c r="BT201" s="247">
        <f>Plancontratacion2019[[#This Row],[FECHA PRORROGA EJECUCIÓN
  (AAAA-MM-DD)]]-Plancontratacion2019[[#This Row],[FECHA ACTA DE INICIO]]</f>
        <v>0</v>
      </c>
      <c r="BU201" s="211"/>
      <c r="BV201" s="208"/>
      <c r="BW201" s="211"/>
      <c r="BX201" s="208"/>
      <c r="BY201" s="212"/>
      <c r="BZ201" s="211"/>
      <c r="CA201" s="212"/>
      <c r="CB201" s="211"/>
      <c r="CC201" s="212"/>
      <c r="CD201" s="211"/>
      <c r="CE201" s="212"/>
      <c r="CF201" s="211"/>
      <c r="CG201" s="212"/>
      <c r="CH201" s="211"/>
      <c r="CI201" s="212"/>
      <c r="CJ201" s="211"/>
      <c r="CK201" s="212"/>
      <c r="CL201" s="211"/>
      <c r="CM201" s="222"/>
      <c r="CN201" s="218"/>
      <c r="CO201" s="211"/>
      <c r="CP201" s="220">
        <f t="shared" si="31"/>
        <v>0</v>
      </c>
      <c r="CQ201" s="223"/>
      <c r="CR201" s="212"/>
      <c r="CS201" s="212"/>
      <c r="CT201" s="212"/>
      <c r="CU201" s="212"/>
      <c r="CV201" s="212"/>
      <c r="CW201" s="212"/>
      <c r="CX201" s="212"/>
      <c r="CY201" s="212"/>
      <c r="CZ201" s="212"/>
      <c r="DA201" s="212"/>
      <c r="DB201" s="212"/>
      <c r="DC201" s="212"/>
      <c r="DD201" s="212"/>
      <c r="DE201" s="212"/>
      <c r="DF201" s="212"/>
      <c r="DG201" s="212"/>
      <c r="DH201" s="216">
        <f t="shared" si="32"/>
        <v>0</v>
      </c>
      <c r="DI201" s="216">
        <f t="shared" si="33"/>
        <v>0</v>
      </c>
      <c r="DJ201" s="224">
        <f t="shared" si="34"/>
        <v>0</v>
      </c>
      <c r="DK201" s="204"/>
      <c r="DL201" s="218"/>
      <c r="DM201" s="208"/>
      <c r="DN201" s="225"/>
      <c r="DO201" s="225"/>
      <c r="DP201" s="225"/>
      <c r="DQ201" s="225"/>
      <c r="DR201" s="225"/>
      <c r="DS201" s="225"/>
      <c r="DT201" s="225"/>
      <c r="DU201" s="225"/>
      <c r="DV201" s="225"/>
      <c r="DW201" s="225"/>
      <c r="DX201" s="225"/>
      <c r="DY201" s="225"/>
      <c r="DZ201" s="226"/>
      <c r="EA201" s="226"/>
      <c r="EB201" s="226"/>
      <c r="EC201" s="214"/>
      <c r="ED201" s="214"/>
      <c r="EE201" s="211"/>
      <c r="EF20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1" s="215" t="str">
        <f t="shared" si="29"/>
        <v>-</v>
      </c>
    </row>
    <row r="202" spans="1:137" s="150" customFormat="1" ht="22.5" x14ac:dyDescent="0.25">
      <c r="A202" s="151"/>
      <c r="B202" s="204"/>
      <c r="C202" s="205"/>
      <c r="D202" s="206"/>
      <c r="E202" s="207"/>
      <c r="F202" s="208"/>
      <c r="G202" s="209"/>
      <c r="H202" s="210"/>
      <c r="I202" s="211"/>
      <c r="J202" s="212"/>
      <c r="K202" s="209"/>
      <c r="L202" s="210"/>
      <c r="M202" s="211"/>
      <c r="N202" s="212"/>
      <c r="O202" s="213"/>
      <c r="P202" s="210"/>
      <c r="Q202" s="214"/>
      <c r="R202" s="215">
        <f>Plancontratacion2019[[#This Row],[RUBRO
(SE DEBE REPORTARTAR EN SIGEP SERVICIOS PERSONAS NATURALES)]]</f>
        <v>0</v>
      </c>
      <c r="S202" s="216">
        <f>Plancontratacion2019[[#This Row],[VALOR]]</f>
        <v>0</v>
      </c>
      <c r="T202" s="208"/>
      <c r="U202" s="211"/>
      <c r="V202" s="215">
        <f>Plancontratacion2019[[#This Row],[RUBRO ]]</f>
        <v>0</v>
      </c>
      <c r="W202" s="216">
        <f>Plancontratacion2019[[#This Row],[VALOR ]]</f>
        <v>0</v>
      </c>
      <c r="X202" s="216">
        <f>SUM($S202+$W202+Plancontratacion2019[[#This Row],[VALOR TOTAL DEL APOYO]])</f>
        <v>0</v>
      </c>
      <c r="Y202" s="210"/>
      <c r="Z202" s="204"/>
      <c r="AA202" s="204"/>
      <c r="AB202" s="205"/>
      <c r="AC202" s="204"/>
      <c r="AD202" s="204"/>
      <c r="AE202" s="214"/>
      <c r="AF202" s="214"/>
      <c r="AG202" s="214"/>
      <c r="AH202" s="211"/>
      <c r="AI202" s="211"/>
      <c r="AJ202" s="211"/>
      <c r="AK202" s="214"/>
      <c r="AL202" s="208"/>
      <c r="AM202" s="208"/>
      <c r="AN202" s="208"/>
      <c r="AO202" s="211"/>
      <c r="AP202" s="204"/>
      <c r="AQ202" s="204"/>
      <c r="AR202" s="218"/>
      <c r="AS202" s="204"/>
      <c r="AT202" s="218"/>
      <c r="AU202" s="204"/>
      <c r="AV202" s="208"/>
      <c r="AW202" s="208"/>
      <c r="AX202" s="219"/>
      <c r="AY202" s="212"/>
      <c r="AZ202" s="212"/>
      <c r="BA202" s="212"/>
      <c r="BB202" s="220">
        <f>Plancontratacion2019[[#This Row],[VALOR
INICIAL DEL CONTRATO]]+Plancontratacion2019[[#This Row],[VALOR ADICION AL CONTRATO]]-Plancontratacion2019[[#This Row],[VALOR REDUCCIÓN DEL CONTRATO]]</f>
        <v>0</v>
      </c>
      <c r="BC202" s="211"/>
      <c r="BD202" s="211"/>
      <c r="BE202" s="215">
        <f t="shared" si="30"/>
        <v>0</v>
      </c>
      <c r="BF202" s="211"/>
      <c r="BG202" s="208"/>
      <c r="BH202" s="206" t="str">
        <f>IFERROR(VLOOKUP('Formato Único de Contratación'!$BG202,TABLADEPARTAMENTOS,2,0),"DIGITE DEPARTAMENTO")</f>
        <v>DIGITE DEPARTAMENTO</v>
      </c>
      <c r="BI202" s="210"/>
      <c r="BJ202" s="211"/>
      <c r="BK202" s="212"/>
      <c r="BL202" s="210"/>
      <c r="BM202" s="211"/>
      <c r="BN202" s="212"/>
      <c r="BO202" s="208"/>
      <c r="BP202" s="221"/>
      <c r="BQ202" s="208"/>
      <c r="BR202" s="211"/>
      <c r="BS202" s="211"/>
      <c r="BT202" s="247">
        <f>Plancontratacion2019[[#This Row],[FECHA PRORROGA EJECUCIÓN
  (AAAA-MM-DD)]]-Plancontratacion2019[[#This Row],[FECHA ACTA DE INICIO]]</f>
        <v>0</v>
      </c>
      <c r="BU202" s="211"/>
      <c r="BV202" s="208"/>
      <c r="BW202" s="211"/>
      <c r="BX202" s="208"/>
      <c r="BY202" s="212"/>
      <c r="BZ202" s="211"/>
      <c r="CA202" s="212"/>
      <c r="CB202" s="211"/>
      <c r="CC202" s="212"/>
      <c r="CD202" s="211"/>
      <c r="CE202" s="212"/>
      <c r="CF202" s="211"/>
      <c r="CG202" s="212"/>
      <c r="CH202" s="211"/>
      <c r="CI202" s="212"/>
      <c r="CJ202" s="211"/>
      <c r="CK202" s="212"/>
      <c r="CL202" s="211"/>
      <c r="CM202" s="222"/>
      <c r="CN202" s="218"/>
      <c r="CO202" s="211"/>
      <c r="CP202" s="220">
        <f t="shared" si="31"/>
        <v>0</v>
      </c>
      <c r="CQ202" s="223"/>
      <c r="CR202" s="212"/>
      <c r="CS202" s="212"/>
      <c r="CT202" s="212"/>
      <c r="CU202" s="212"/>
      <c r="CV202" s="212"/>
      <c r="CW202" s="212"/>
      <c r="CX202" s="212"/>
      <c r="CY202" s="212"/>
      <c r="CZ202" s="212"/>
      <c r="DA202" s="212"/>
      <c r="DB202" s="212"/>
      <c r="DC202" s="212"/>
      <c r="DD202" s="212"/>
      <c r="DE202" s="212"/>
      <c r="DF202" s="212"/>
      <c r="DG202" s="212"/>
      <c r="DH202" s="216">
        <f t="shared" si="32"/>
        <v>0</v>
      </c>
      <c r="DI202" s="216">
        <f t="shared" si="33"/>
        <v>0</v>
      </c>
      <c r="DJ202" s="224">
        <f t="shared" si="34"/>
        <v>0</v>
      </c>
      <c r="DK202" s="204"/>
      <c r="DL202" s="218"/>
      <c r="DM202" s="208"/>
      <c r="DN202" s="225"/>
      <c r="DO202" s="225"/>
      <c r="DP202" s="225"/>
      <c r="DQ202" s="225"/>
      <c r="DR202" s="225"/>
      <c r="DS202" s="225"/>
      <c r="DT202" s="225"/>
      <c r="DU202" s="225"/>
      <c r="DV202" s="225"/>
      <c r="DW202" s="225"/>
      <c r="DX202" s="225"/>
      <c r="DY202" s="225"/>
      <c r="DZ202" s="226"/>
      <c r="EA202" s="226"/>
      <c r="EB202" s="226"/>
      <c r="EC202" s="214"/>
      <c r="ED202" s="214"/>
      <c r="EE202" s="211"/>
      <c r="EF20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2" s="215" t="str">
        <f t="shared" si="29"/>
        <v>-</v>
      </c>
    </row>
    <row r="203" spans="1:137" s="150" customFormat="1" ht="22.5" x14ac:dyDescent="0.25">
      <c r="A203" s="151"/>
      <c r="B203" s="204"/>
      <c r="C203" s="205"/>
      <c r="D203" s="206"/>
      <c r="E203" s="207"/>
      <c r="F203" s="208"/>
      <c r="G203" s="209"/>
      <c r="H203" s="210"/>
      <c r="I203" s="211"/>
      <c r="J203" s="212"/>
      <c r="K203" s="209"/>
      <c r="L203" s="210"/>
      <c r="M203" s="211"/>
      <c r="N203" s="212"/>
      <c r="O203" s="213"/>
      <c r="P203" s="210"/>
      <c r="Q203" s="214"/>
      <c r="R203" s="215">
        <f>Plancontratacion2019[[#This Row],[RUBRO
(SE DEBE REPORTARTAR EN SIGEP SERVICIOS PERSONAS NATURALES)]]</f>
        <v>0</v>
      </c>
      <c r="S203" s="216">
        <f>Plancontratacion2019[[#This Row],[VALOR]]</f>
        <v>0</v>
      </c>
      <c r="T203" s="208"/>
      <c r="U203" s="211"/>
      <c r="V203" s="215">
        <f>Plancontratacion2019[[#This Row],[RUBRO ]]</f>
        <v>0</v>
      </c>
      <c r="W203" s="216">
        <f>Plancontratacion2019[[#This Row],[VALOR ]]</f>
        <v>0</v>
      </c>
      <c r="X203" s="216">
        <f>SUM($S203+$W203+Plancontratacion2019[[#This Row],[VALOR TOTAL DEL APOYO]])</f>
        <v>0</v>
      </c>
      <c r="Y203" s="210"/>
      <c r="Z203" s="204"/>
      <c r="AA203" s="204"/>
      <c r="AB203" s="205"/>
      <c r="AC203" s="204"/>
      <c r="AD203" s="204"/>
      <c r="AE203" s="214"/>
      <c r="AF203" s="214"/>
      <c r="AG203" s="214"/>
      <c r="AH203" s="211"/>
      <c r="AI203" s="211"/>
      <c r="AJ203" s="211"/>
      <c r="AK203" s="214"/>
      <c r="AL203" s="208"/>
      <c r="AM203" s="208"/>
      <c r="AN203" s="208"/>
      <c r="AO203" s="211"/>
      <c r="AP203" s="204"/>
      <c r="AQ203" s="204"/>
      <c r="AR203" s="218"/>
      <c r="AS203" s="204"/>
      <c r="AT203" s="218"/>
      <c r="AU203" s="204"/>
      <c r="AV203" s="208"/>
      <c r="AW203" s="208"/>
      <c r="AX203" s="219"/>
      <c r="AY203" s="212"/>
      <c r="AZ203" s="212"/>
      <c r="BA203" s="212"/>
      <c r="BB203" s="220">
        <f>Plancontratacion2019[[#This Row],[VALOR
INICIAL DEL CONTRATO]]+Plancontratacion2019[[#This Row],[VALOR ADICION AL CONTRATO]]-Plancontratacion2019[[#This Row],[VALOR REDUCCIÓN DEL CONTRATO]]</f>
        <v>0</v>
      </c>
      <c r="BC203" s="211"/>
      <c r="BD203" s="211"/>
      <c r="BE203" s="215">
        <f t="shared" si="30"/>
        <v>0</v>
      </c>
      <c r="BF203" s="211"/>
      <c r="BG203" s="208"/>
      <c r="BH203" s="206" t="str">
        <f>IFERROR(VLOOKUP('Formato Único de Contratación'!$BG203,TABLADEPARTAMENTOS,2,0),"DIGITE DEPARTAMENTO")</f>
        <v>DIGITE DEPARTAMENTO</v>
      </c>
      <c r="BI203" s="210"/>
      <c r="BJ203" s="211"/>
      <c r="BK203" s="212"/>
      <c r="BL203" s="210"/>
      <c r="BM203" s="211"/>
      <c r="BN203" s="212"/>
      <c r="BO203" s="208"/>
      <c r="BP203" s="221"/>
      <c r="BQ203" s="208"/>
      <c r="BR203" s="211"/>
      <c r="BS203" s="211"/>
      <c r="BT203" s="247">
        <f>Plancontratacion2019[[#This Row],[FECHA PRORROGA EJECUCIÓN
  (AAAA-MM-DD)]]-Plancontratacion2019[[#This Row],[FECHA ACTA DE INICIO]]</f>
        <v>0</v>
      </c>
      <c r="BU203" s="211"/>
      <c r="BV203" s="208"/>
      <c r="BW203" s="211"/>
      <c r="BX203" s="208"/>
      <c r="BY203" s="212"/>
      <c r="BZ203" s="211"/>
      <c r="CA203" s="212"/>
      <c r="CB203" s="211"/>
      <c r="CC203" s="212"/>
      <c r="CD203" s="211"/>
      <c r="CE203" s="212"/>
      <c r="CF203" s="211"/>
      <c r="CG203" s="212"/>
      <c r="CH203" s="211"/>
      <c r="CI203" s="212"/>
      <c r="CJ203" s="211"/>
      <c r="CK203" s="212"/>
      <c r="CL203" s="211"/>
      <c r="CM203" s="222"/>
      <c r="CN203" s="218"/>
      <c r="CO203" s="211"/>
      <c r="CP203" s="220">
        <f t="shared" si="31"/>
        <v>0</v>
      </c>
      <c r="CQ203" s="223"/>
      <c r="CR203" s="212"/>
      <c r="CS203" s="212"/>
      <c r="CT203" s="212"/>
      <c r="CU203" s="212"/>
      <c r="CV203" s="212"/>
      <c r="CW203" s="212"/>
      <c r="CX203" s="212"/>
      <c r="CY203" s="212"/>
      <c r="CZ203" s="212"/>
      <c r="DA203" s="212"/>
      <c r="DB203" s="212"/>
      <c r="DC203" s="212"/>
      <c r="DD203" s="212"/>
      <c r="DE203" s="212"/>
      <c r="DF203" s="212"/>
      <c r="DG203" s="212"/>
      <c r="DH203" s="216">
        <f t="shared" si="32"/>
        <v>0</v>
      </c>
      <c r="DI203" s="216">
        <f t="shared" si="33"/>
        <v>0</v>
      </c>
      <c r="DJ203" s="224">
        <f t="shared" si="34"/>
        <v>0</v>
      </c>
      <c r="DK203" s="204"/>
      <c r="DL203" s="218"/>
      <c r="DM203" s="208"/>
      <c r="DN203" s="225"/>
      <c r="DO203" s="225"/>
      <c r="DP203" s="225"/>
      <c r="DQ203" s="225"/>
      <c r="DR203" s="225"/>
      <c r="DS203" s="225"/>
      <c r="DT203" s="225"/>
      <c r="DU203" s="225"/>
      <c r="DV203" s="225"/>
      <c r="DW203" s="225"/>
      <c r="DX203" s="225"/>
      <c r="DY203" s="225"/>
      <c r="DZ203" s="226"/>
      <c r="EA203" s="226"/>
      <c r="EB203" s="226"/>
      <c r="EC203" s="214"/>
      <c r="ED203" s="214"/>
      <c r="EE203" s="211"/>
      <c r="EF20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3" s="215" t="str">
        <f t="shared" si="29"/>
        <v>-</v>
      </c>
    </row>
    <row r="204" spans="1:137" s="150" customFormat="1" ht="22.5" x14ac:dyDescent="0.25">
      <c r="A204" s="151"/>
      <c r="B204" s="204"/>
      <c r="C204" s="205"/>
      <c r="D204" s="206"/>
      <c r="E204" s="207"/>
      <c r="F204" s="208"/>
      <c r="G204" s="209"/>
      <c r="H204" s="210"/>
      <c r="I204" s="211"/>
      <c r="J204" s="212"/>
      <c r="K204" s="209"/>
      <c r="L204" s="210"/>
      <c r="M204" s="211"/>
      <c r="N204" s="208"/>
      <c r="O204" s="213"/>
      <c r="P204" s="210"/>
      <c r="Q204" s="214"/>
      <c r="R204" s="215">
        <f>Plancontratacion2019[[#This Row],[RUBRO
(SE DEBE REPORTARTAR EN SIGEP SERVICIOS PERSONAS NATURALES)]]</f>
        <v>0</v>
      </c>
      <c r="S204" s="216">
        <f>Plancontratacion2019[[#This Row],[VALOR]]</f>
        <v>0</v>
      </c>
      <c r="T204" s="208"/>
      <c r="U204" s="211"/>
      <c r="V204" s="215">
        <f>Plancontratacion2019[[#This Row],[RUBRO ]]</f>
        <v>0</v>
      </c>
      <c r="W204" s="216">
        <f>Plancontratacion2019[[#This Row],[VALOR ]]</f>
        <v>0</v>
      </c>
      <c r="X204" s="216">
        <f>SUM($S204+$W204+Plancontratacion2019[[#This Row],[VALOR TOTAL DEL APOYO]])</f>
        <v>0</v>
      </c>
      <c r="Y204" s="210"/>
      <c r="Z204" s="204"/>
      <c r="AA204" s="204"/>
      <c r="AB204" s="205"/>
      <c r="AC204" s="204"/>
      <c r="AD204" s="204"/>
      <c r="AE204" s="214"/>
      <c r="AF204" s="214"/>
      <c r="AG204" s="214"/>
      <c r="AH204" s="211"/>
      <c r="AI204" s="211"/>
      <c r="AJ204" s="211"/>
      <c r="AK204" s="214"/>
      <c r="AL204" s="208"/>
      <c r="AM204" s="208"/>
      <c r="AN204" s="208"/>
      <c r="AO204" s="211"/>
      <c r="AP204" s="204"/>
      <c r="AQ204" s="204"/>
      <c r="AR204" s="218"/>
      <c r="AS204" s="204"/>
      <c r="AT204" s="218"/>
      <c r="AU204" s="204"/>
      <c r="AV204" s="208"/>
      <c r="AW204" s="208"/>
      <c r="AX204" s="219"/>
      <c r="AY204" s="212"/>
      <c r="AZ204" s="212"/>
      <c r="BA204" s="212"/>
      <c r="BB204" s="220">
        <f>Plancontratacion2019[[#This Row],[VALOR
INICIAL DEL CONTRATO]]+Plancontratacion2019[[#This Row],[VALOR ADICION AL CONTRATO]]-Plancontratacion2019[[#This Row],[VALOR REDUCCIÓN DEL CONTRATO]]</f>
        <v>0</v>
      </c>
      <c r="BC204" s="211"/>
      <c r="BD204" s="211"/>
      <c r="BE204" s="215">
        <f t="shared" si="30"/>
        <v>0</v>
      </c>
      <c r="BF204" s="211"/>
      <c r="BG204" s="208"/>
      <c r="BH204" s="206" t="str">
        <f>IFERROR(VLOOKUP('Formato Único de Contratación'!$BG204,TABLADEPARTAMENTOS,2,0),"DIGITE DEPARTAMENTO")</f>
        <v>DIGITE DEPARTAMENTO</v>
      </c>
      <c r="BI204" s="210"/>
      <c r="BJ204" s="211"/>
      <c r="BK204" s="212"/>
      <c r="BL204" s="210"/>
      <c r="BM204" s="211"/>
      <c r="BN204" s="212"/>
      <c r="BO204" s="208"/>
      <c r="BP204" s="221"/>
      <c r="BQ204" s="208"/>
      <c r="BR204" s="211"/>
      <c r="BS204" s="211"/>
      <c r="BT204" s="247">
        <f>Plancontratacion2019[[#This Row],[FECHA PRORROGA EJECUCIÓN
  (AAAA-MM-DD)]]-Plancontratacion2019[[#This Row],[FECHA ACTA DE INICIO]]</f>
        <v>0</v>
      </c>
      <c r="BU204" s="211"/>
      <c r="BV204" s="208"/>
      <c r="BW204" s="211"/>
      <c r="BX204" s="208"/>
      <c r="BY204" s="212"/>
      <c r="BZ204" s="211"/>
      <c r="CA204" s="212"/>
      <c r="CB204" s="211"/>
      <c r="CC204" s="212"/>
      <c r="CD204" s="211"/>
      <c r="CE204" s="212"/>
      <c r="CF204" s="211"/>
      <c r="CG204" s="212"/>
      <c r="CH204" s="211"/>
      <c r="CI204" s="212"/>
      <c r="CJ204" s="211"/>
      <c r="CK204" s="212"/>
      <c r="CL204" s="211"/>
      <c r="CM204" s="222"/>
      <c r="CN204" s="218"/>
      <c r="CO204" s="211"/>
      <c r="CP204" s="220">
        <f t="shared" si="31"/>
        <v>0</v>
      </c>
      <c r="CQ204" s="223"/>
      <c r="CR204" s="212"/>
      <c r="CS204" s="212"/>
      <c r="CT204" s="212"/>
      <c r="CU204" s="212"/>
      <c r="CV204" s="212"/>
      <c r="CW204" s="212"/>
      <c r="CX204" s="212"/>
      <c r="CY204" s="212"/>
      <c r="CZ204" s="212"/>
      <c r="DA204" s="212"/>
      <c r="DB204" s="212"/>
      <c r="DC204" s="212"/>
      <c r="DD204" s="212"/>
      <c r="DE204" s="212"/>
      <c r="DF204" s="212"/>
      <c r="DG204" s="212"/>
      <c r="DH204" s="216">
        <f t="shared" si="32"/>
        <v>0</v>
      </c>
      <c r="DI204" s="216">
        <f t="shared" si="33"/>
        <v>0</v>
      </c>
      <c r="DJ204" s="224">
        <f t="shared" si="34"/>
        <v>0</v>
      </c>
      <c r="DK204" s="204"/>
      <c r="DL204" s="218"/>
      <c r="DM204" s="208"/>
      <c r="DN204" s="225"/>
      <c r="DO204" s="225"/>
      <c r="DP204" s="225"/>
      <c r="DQ204" s="225"/>
      <c r="DR204" s="225"/>
      <c r="DS204" s="225"/>
      <c r="DT204" s="225"/>
      <c r="DU204" s="225"/>
      <c r="DV204" s="225"/>
      <c r="DW204" s="225"/>
      <c r="DX204" s="225"/>
      <c r="DY204" s="225"/>
      <c r="DZ204" s="226"/>
      <c r="EA204" s="226"/>
      <c r="EB204" s="226"/>
      <c r="EC204" s="214"/>
      <c r="ED204" s="214"/>
      <c r="EE204" s="211"/>
      <c r="EF20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4" s="215" t="str">
        <f t="shared" si="29"/>
        <v>-</v>
      </c>
    </row>
    <row r="205" spans="1:137" s="150" customFormat="1" ht="22.5" x14ac:dyDescent="0.25">
      <c r="A205" s="151"/>
      <c r="B205" s="204"/>
      <c r="C205" s="205"/>
      <c r="D205" s="206"/>
      <c r="E205" s="207"/>
      <c r="F205" s="208"/>
      <c r="G205" s="209"/>
      <c r="H205" s="210"/>
      <c r="I205" s="211"/>
      <c r="J205" s="212"/>
      <c r="K205" s="209"/>
      <c r="L205" s="210"/>
      <c r="M205" s="211"/>
      <c r="N205" s="212"/>
      <c r="O205" s="213"/>
      <c r="P205" s="210"/>
      <c r="Q205" s="214"/>
      <c r="R205" s="215">
        <f>Plancontratacion2019[[#This Row],[RUBRO
(SE DEBE REPORTARTAR EN SIGEP SERVICIOS PERSONAS NATURALES)]]</f>
        <v>0</v>
      </c>
      <c r="S205" s="216">
        <f>Plancontratacion2019[[#This Row],[VALOR]]</f>
        <v>0</v>
      </c>
      <c r="T205" s="208"/>
      <c r="U205" s="211"/>
      <c r="V205" s="215">
        <f>Plancontratacion2019[[#This Row],[RUBRO ]]</f>
        <v>0</v>
      </c>
      <c r="W205" s="216">
        <f>Plancontratacion2019[[#This Row],[VALOR ]]</f>
        <v>0</v>
      </c>
      <c r="X205" s="216">
        <f>SUM($S205+$W205+Plancontratacion2019[[#This Row],[VALOR TOTAL DEL APOYO]])</f>
        <v>0</v>
      </c>
      <c r="Y205" s="210"/>
      <c r="Z205" s="204"/>
      <c r="AA205" s="204"/>
      <c r="AB205" s="205"/>
      <c r="AC205" s="204"/>
      <c r="AD205" s="204"/>
      <c r="AE205" s="214"/>
      <c r="AF205" s="214"/>
      <c r="AG205" s="214"/>
      <c r="AH205" s="211"/>
      <c r="AI205" s="211"/>
      <c r="AJ205" s="211"/>
      <c r="AK205" s="214"/>
      <c r="AL205" s="208"/>
      <c r="AM205" s="208"/>
      <c r="AN205" s="208"/>
      <c r="AO205" s="211"/>
      <c r="AP205" s="204"/>
      <c r="AQ205" s="204"/>
      <c r="AR205" s="218"/>
      <c r="AS205" s="204"/>
      <c r="AT205" s="218"/>
      <c r="AU205" s="204"/>
      <c r="AV205" s="208"/>
      <c r="AW205" s="208"/>
      <c r="AX205" s="219"/>
      <c r="AY205" s="212"/>
      <c r="AZ205" s="212"/>
      <c r="BA205" s="212"/>
      <c r="BB205" s="220">
        <f>Plancontratacion2019[[#This Row],[VALOR
INICIAL DEL CONTRATO]]+Plancontratacion2019[[#This Row],[VALOR ADICION AL CONTRATO]]-Plancontratacion2019[[#This Row],[VALOR REDUCCIÓN DEL CONTRATO]]</f>
        <v>0</v>
      </c>
      <c r="BC205" s="211"/>
      <c r="BD205" s="211"/>
      <c r="BE205" s="215">
        <f t="shared" si="30"/>
        <v>0</v>
      </c>
      <c r="BF205" s="211"/>
      <c r="BG205" s="208"/>
      <c r="BH205" s="206" t="str">
        <f>IFERROR(VLOOKUP('Formato Único de Contratación'!$BG205,TABLADEPARTAMENTOS,2,0),"DIGITE DEPARTAMENTO")</f>
        <v>DIGITE DEPARTAMENTO</v>
      </c>
      <c r="BI205" s="210"/>
      <c r="BJ205" s="211"/>
      <c r="BK205" s="212"/>
      <c r="BL205" s="210"/>
      <c r="BM205" s="211"/>
      <c r="BN205" s="212"/>
      <c r="BO205" s="208"/>
      <c r="BP205" s="221"/>
      <c r="BQ205" s="208"/>
      <c r="BR205" s="211"/>
      <c r="BS205" s="211"/>
      <c r="BT205" s="247">
        <f>Plancontratacion2019[[#This Row],[FECHA PRORROGA EJECUCIÓN
  (AAAA-MM-DD)]]-Plancontratacion2019[[#This Row],[FECHA ACTA DE INICIO]]</f>
        <v>0</v>
      </c>
      <c r="BU205" s="211"/>
      <c r="BV205" s="208"/>
      <c r="BW205" s="211"/>
      <c r="BX205" s="208"/>
      <c r="BY205" s="212"/>
      <c r="BZ205" s="211"/>
      <c r="CA205" s="212"/>
      <c r="CB205" s="211"/>
      <c r="CC205" s="212"/>
      <c r="CD205" s="211"/>
      <c r="CE205" s="212"/>
      <c r="CF205" s="211"/>
      <c r="CG205" s="212"/>
      <c r="CH205" s="211"/>
      <c r="CI205" s="212"/>
      <c r="CJ205" s="211"/>
      <c r="CK205" s="212"/>
      <c r="CL205" s="211"/>
      <c r="CM205" s="222"/>
      <c r="CN205" s="218"/>
      <c r="CO205" s="211"/>
      <c r="CP205" s="220">
        <f t="shared" si="31"/>
        <v>0</v>
      </c>
      <c r="CQ205" s="223"/>
      <c r="CR205" s="212"/>
      <c r="CS205" s="212"/>
      <c r="CT205" s="212"/>
      <c r="CU205" s="212"/>
      <c r="CV205" s="212"/>
      <c r="CW205" s="212"/>
      <c r="CX205" s="212"/>
      <c r="CY205" s="212"/>
      <c r="CZ205" s="212"/>
      <c r="DA205" s="212"/>
      <c r="DB205" s="212"/>
      <c r="DC205" s="212"/>
      <c r="DD205" s="212"/>
      <c r="DE205" s="212"/>
      <c r="DF205" s="212"/>
      <c r="DG205" s="212"/>
      <c r="DH205" s="216">
        <f t="shared" si="32"/>
        <v>0</v>
      </c>
      <c r="DI205" s="216">
        <f t="shared" si="33"/>
        <v>0</v>
      </c>
      <c r="DJ205" s="224">
        <f t="shared" si="34"/>
        <v>0</v>
      </c>
      <c r="DK205" s="204"/>
      <c r="DL205" s="218"/>
      <c r="DM205" s="208"/>
      <c r="DN205" s="225"/>
      <c r="DO205" s="225"/>
      <c r="DP205" s="225"/>
      <c r="DQ205" s="225"/>
      <c r="DR205" s="225"/>
      <c r="DS205" s="225"/>
      <c r="DT205" s="225"/>
      <c r="DU205" s="225"/>
      <c r="DV205" s="225"/>
      <c r="DW205" s="225"/>
      <c r="DX205" s="225"/>
      <c r="DY205" s="225"/>
      <c r="DZ205" s="226"/>
      <c r="EA205" s="226"/>
      <c r="EB205" s="226"/>
      <c r="EC205" s="214"/>
      <c r="ED205" s="214"/>
      <c r="EE205" s="211"/>
      <c r="EF20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5" s="215" t="str">
        <f t="shared" si="29"/>
        <v>-</v>
      </c>
    </row>
    <row r="206" spans="1:137" s="150" customFormat="1" ht="46.5" customHeight="1" x14ac:dyDescent="0.25">
      <c r="A206" s="151"/>
      <c r="B206" s="204"/>
      <c r="C206" s="205"/>
      <c r="D206" s="206"/>
      <c r="E206" s="207"/>
      <c r="F206" s="208"/>
      <c r="G206" s="209"/>
      <c r="H206" s="210"/>
      <c r="I206" s="211"/>
      <c r="J206" s="212"/>
      <c r="K206" s="209"/>
      <c r="L206" s="210"/>
      <c r="M206" s="211"/>
      <c r="N206" s="212"/>
      <c r="O206" s="213"/>
      <c r="P206" s="210"/>
      <c r="Q206" s="214"/>
      <c r="R206" s="215">
        <f>Plancontratacion2019[[#This Row],[RUBRO
(SE DEBE REPORTARTAR EN SIGEP SERVICIOS PERSONAS NATURALES)]]</f>
        <v>0</v>
      </c>
      <c r="S206" s="216">
        <f>Plancontratacion2019[[#This Row],[VALOR]]</f>
        <v>0</v>
      </c>
      <c r="T206" s="208"/>
      <c r="U206" s="211"/>
      <c r="V206" s="215">
        <f>Plancontratacion2019[[#This Row],[RUBRO ]]</f>
        <v>0</v>
      </c>
      <c r="W206" s="216">
        <f>Plancontratacion2019[[#This Row],[VALOR ]]</f>
        <v>0</v>
      </c>
      <c r="X206" s="216">
        <f>SUM($S206+$W206+Plancontratacion2019[[#This Row],[VALOR TOTAL DEL APOYO]])</f>
        <v>0</v>
      </c>
      <c r="Y206" s="210"/>
      <c r="Z206" s="204"/>
      <c r="AA206" s="204"/>
      <c r="AB206" s="205"/>
      <c r="AC206" s="204"/>
      <c r="AD206" s="204"/>
      <c r="AE206" s="214"/>
      <c r="AF206" s="214"/>
      <c r="AG206" s="214"/>
      <c r="AH206" s="211"/>
      <c r="AI206" s="211"/>
      <c r="AJ206" s="211"/>
      <c r="AK206" s="214"/>
      <c r="AL206" s="208"/>
      <c r="AM206" s="208"/>
      <c r="AN206" s="208"/>
      <c r="AO206" s="211"/>
      <c r="AP206" s="204"/>
      <c r="AQ206" s="204"/>
      <c r="AR206" s="218"/>
      <c r="AS206" s="204"/>
      <c r="AT206" s="218"/>
      <c r="AU206" s="204"/>
      <c r="AV206" s="208"/>
      <c r="AW206" s="208"/>
      <c r="AX206" s="219"/>
      <c r="AY206" s="212"/>
      <c r="AZ206" s="212"/>
      <c r="BA206" s="212"/>
      <c r="BB206" s="220">
        <f>Plancontratacion2019[[#This Row],[VALOR
INICIAL DEL CONTRATO]]+Plancontratacion2019[[#This Row],[VALOR ADICION AL CONTRATO]]-Plancontratacion2019[[#This Row],[VALOR REDUCCIÓN DEL CONTRATO]]</f>
        <v>0</v>
      </c>
      <c r="BC206" s="211"/>
      <c r="BD206" s="211"/>
      <c r="BE206" s="215">
        <f t="shared" si="30"/>
        <v>0</v>
      </c>
      <c r="BF206" s="211"/>
      <c r="BG206" s="208"/>
      <c r="BH206" s="206" t="str">
        <f>IFERROR(VLOOKUP('Formato Único de Contratación'!$BG206,TABLADEPARTAMENTOS,2,0),"DIGITE DEPARTAMENTO")</f>
        <v>DIGITE DEPARTAMENTO</v>
      </c>
      <c r="BI206" s="210"/>
      <c r="BJ206" s="211"/>
      <c r="BK206" s="212"/>
      <c r="BL206" s="210"/>
      <c r="BM206" s="211"/>
      <c r="BN206" s="212"/>
      <c r="BO206" s="208"/>
      <c r="BP206" s="221"/>
      <c r="BQ206" s="208"/>
      <c r="BR206" s="211"/>
      <c r="BS206" s="211"/>
      <c r="BT206" s="247">
        <f>Plancontratacion2019[[#This Row],[FECHA PRORROGA EJECUCIÓN
  (AAAA-MM-DD)]]-Plancontratacion2019[[#This Row],[FECHA ACTA DE INICIO]]</f>
        <v>0</v>
      </c>
      <c r="BU206" s="211"/>
      <c r="BV206" s="208"/>
      <c r="BW206" s="211"/>
      <c r="BX206" s="208"/>
      <c r="BY206" s="212"/>
      <c r="BZ206" s="211"/>
      <c r="CA206" s="212"/>
      <c r="CB206" s="211"/>
      <c r="CC206" s="212"/>
      <c r="CD206" s="211"/>
      <c r="CE206" s="212"/>
      <c r="CF206" s="211"/>
      <c r="CG206" s="212"/>
      <c r="CH206" s="211"/>
      <c r="CI206" s="212"/>
      <c r="CJ206" s="211"/>
      <c r="CK206" s="212"/>
      <c r="CL206" s="211"/>
      <c r="CM206" s="222"/>
      <c r="CN206" s="218"/>
      <c r="CO206" s="211"/>
      <c r="CP206" s="220">
        <f t="shared" si="31"/>
        <v>0</v>
      </c>
      <c r="CQ206" s="223"/>
      <c r="CR206" s="212"/>
      <c r="CS206" s="212"/>
      <c r="CT206" s="212"/>
      <c r="CU206" s="212"/>
      <c r="CV206" s="212"/>
      <c r="CW206" s="212"/>
      <c r="CX206" s="212"/>
      <c r="CY206" s="212"/>
      <c r="CZ206" s="212"/>
      <c r="DA206" s="212"/>
      <c r="DB206" s="212"/>
      <c r="DC206" s="212"/>
      <c r="DD206" s="212"/>
      <c r="DE206" s="212"/>
      <c r="DF206" s="212"/>
      <c r="DG206" s="212"/>
      <c r="DH206" s="216">
        <f t="shared" si="32"/>
        <v>0</v>
      </c>
      <c r="DI206" s="216">
        <f t="shared" si="33"/>
        <v>0</v>
      </c>
      <c r="DJ206" s="224">
        <f t="shared" si="34"/>
        <v>0</v>
      </c>
      <c r="DK206" s="204"/>
      <c r="DL206" s="218"/>
      <c r="DM206" s="208"/>
      <c r="DN206" s="225"/>
      <c r="DO206" s="225"/>
      <c r="DP206" s="225"/>
      <c r="DQ206" s="225"/>
      <c r="DR206" s="225"/>
      <c r="DS206" s="225"/>
      <c r="DT206" s="225"/>
      <c r="DU206" s="225"/>
      <c r="DV206" s="225"/>
      <c r="DW206" s="225"/>
      <c r="DX206" s="225"/>
      <c r="DY206" s="225"/>
      <c r="DZ206" s="226"/>
      <c r="EA206" s="226"/>
      <c r="EB206" s="226"/>
      <c r="EC206" s="214"/>
      <c r="ED206" s="214"/>
      <c r="EE206" s="211"/>
      <c r="EF20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6" s="215" t="str">
        <f t="shared" si="29"/>
        <v>-</v>
      </c>
    </row>
    <row r="207" spans="1:137" s="150" customFormat="1" ht="22.5" x14ac:dyDescent="0.25">
      <c r="A207" s="151"/>
      <c r="B207" s="204"/>
      <c r="C207" s="205"/>
      <c r="D207" s="206"/>
      <c r="E207" s="207"/>
      <c r="F207" s="208"/>
      <c r="G207" s="209"/>
      <c r="H207" s="210"/>
      <c r="I207" s="211"/>
      <c r="J207" s="212"/>
      <c r="K207" s="209"/>
      <c r="L207" s="210"/>
      <c r="M207" s="211"/>
      <c r="N207" s="212"/>
      <c r="O207" s="213"/>
      <c r="P207" s="210"/>
      <c r="Q207" s="214"/>
      <c r="R207" s="215">
        <f>Plancontratacion2019[[#This Row],[RUBRO
(SE DEBE REPORTARTAR EN SIGEP SERVICIOS PERSONAS NATURALES)]]</f>
        <v>0</v>
      </c>
      <c r="S207" s="216">
        <f>Plancontratacion2019[[#This Row],[VALOR]]</f>
        <v>0</v>
      </c>
      <c r="T207" s="208"/>
      <c r="U207" s="211"/>
      <c r="V207" s="215">
        <f>Plancontratacion2019[[#This Row],[RUBRO ]]</f>
        <v>0</v>
      </c>
      <c r="W207" s="216">
        <f>Plancontratacion2019[[#This Row],[VALOR ]]</f>
        <v>0</v>
      </c>
      <c r="X207" s="216">
        <f>SUM($S207+$W207+Plancontratacion2019[[#This Row],[VALOR TOTAL DEL APOYO]])</f>
        <v>0</v>
      </c>
      <c r="Y207" s="210"/>
      <c r="Z207" s="204"/>
      <c r="AA207" s="204"/>
      <c r="AB207" s="205"/>
      <c r="AC207" s="204"/>
      <c r="AD207" s="204"/>
      <c r="AE207" s="214"/>
      <c r="AF207" s="214"/>
      <c r="AG207" s="214"/>
      <c r="AH207" s="211"/>
      <c r="AI207" s="211"/>
      <c r="AJ207" s="211"/>
      <c r="AK207" s="214"/>
      <c r="AL207" s="208"/>
      <c r="AM207" s="208"/>
      <c r="AN207" s="208"/>
      <c r="AO207" s="211"/>
      <c r="AP207" s="204"/>
      <c r="AQ207" s="204"/>
      <c r="AR207" s="218"/>
      <c r="AS207" s="204"/>
      <c r="AT207" s="218"/>
      <c r="AU207" s="204"/>
      <c r="AV207" s="208"/>
      <c r="AW207" s="208"/>
      <c r="AX207" s="219"/>
      <c r="AY207" s="212"/>
      <c r="AZ207" s="212"/>
      <c r="BA207" s="212"/>
      <c r="BB207" s="220">
        <f>Plancontratacion2019[[#This Row],[VALOR
INICIAL DEL CONTRATO]]+Plancontratacion2019[[#This Row],[VALOR ADICION AL CONTRATO]]-Plancontratacion2019[[#This Row],[VALOR REDUCCIÓN DEL CONTRATO]]</f>
        <v>0</v>
      </c>
      <c r="BC207" s="211"/>
      <c r="BD207" s="211"/>
      <c r="BE207" s="215">
        <f t="shared" si="30"/>
        <v>0</v>
      </c>
      <c r="BF207" s="211"/>
      <c r="BG207" s="208"/>
      <c r="BH207" s="206" t="str">
        <f>IFERROR(VLOOKUP('Formato Único de Contratación'!$BG207,TABLADEPARTAMENTOS,2,0),"DIGITE DEPARTAMENTO")</f>
        <v>DIGITE DEPARTAMENTO</v>
      </c>
      <c r="BI207" s="210"/>
      <c r="BJ207" s="211"/>
      <c r="BK207" s="212"/>
      <c r="BL207" s="210"/>
      <c r="BM207" s="211"/>
      <c r="BN207" s="212"/>
      <c r="BO207" s="208"/>
      <c r="BP207" s="221"/>
      <c r="BQ207" s="208"/>
      <c r="BR207" s="211"/>
      <c r="BS207" s="211"/>
      <c r="BT207" s="247">
        <f>Plancontratacion2019[[#This Row],[FECHA PRORROGA EJECUCIÓN
  (AAAA-MM-DD)]]-Plancontratacion2019[[#This Row],[FECHA ACTA DE INICIO]]</f>
        <v>0</v>
      </c>
      <c r="BU207" s="211"/>
      <c r="BV207" s="208"/>
      <c r="BW207" s="211"/>
      <c r="BX207" s="208"/>
      <c r="BY207" s="212"/>
      <c r="BZ207" s="211"/>
      <c r="CA207" s="212"/>
      <c r="CB207" s="211"/>
      <c r="CC207" s="212"/>
      <c r="CD207" s="211"/>
      <c r="CE207" s="212"/>
      <c r="CF207" s="211"/>
      <c r="CG207" s="212"/>
      <c r="CH207" s="211"/>
      <c r="CI207" s="212"/>
      <c r="CJ207" s="211"/>
      <c r="CK207" s="212"/>
      <c r="CL207" s="211"/>
      <c r="CM207" s="222"/>
      <c r="CN207" s="218"/>
      <c r="CO207" s="211"/>
      <c r="CP207" s="220">
        <f t="shared" si="31"/>
        <v>0</v>
      </c>
      <c r="CQ207" s="223"/>
      <c r="CR207" s="212"/>
      <c r="CS207" s="212"/>
      <c r="CT207" s="212"/>
      <c r="CU207" s="212"/>
      <c r="CV207" s="212"/>
      <c r="CW207" s="212"/>
      <c r="CX207" s="212"/>
      <c r="CY207" s="212"/>
      <c r="CZ207" s="212"/>
      <c r="DA207" s="212"/>
      <c r="DB207" s="212"/>
      <c r="DC207" s="212"/>
      <c r="DD207" s="212"/>
      <c r="DE207" s="212"/>
      <c r="DF207" s="212"/>
      <c r="DG207" s="212"/>
      <c r="DH207" s="216">
        <f t="shared" si="32"/>
        <v>0</v>
      </c>
      <c r="DI207" s="216">
        <f t="shared" si="33"/>
        <v>0</v>
      </c>
      <c r="DJ207" s="224">
        <f t="shared" si="34"/>
        <v>0</v>
      </c>
      <c r="DK207" s="204"/>
      <c r="DL207" s="218"/>
      <c r="DM207" s="208"/>
      <c r="DN207" s="225"/>
      <c r="DO207" s="225"/>
      <c r="DP207" s="225"/>
      <c r="DQ207" s="225"/>
      <c r="DR207" s="225"/>
      <c r="DS207" s="225"/>
      <c r="DT207" s="225"/>
      <c r="DU207" s="225"/>
      <c r="DV207" s="225"/>
      <c r="DW207" s="225"/>
      <c r="DX207" s="225"/>
      <c r="DY207" s="225"/>
      <c r="DZ207" s="226"/>
      <c r="EA207" s="226"/>
      <c r="EB207" s="226"/>
      <c r="EC207" s="214"/>
      <c r="ED207" s="214"/>
      <c r="EE207" s="211"/>
      <c r="EF20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7" s="215" t="str">
        <f t="shared" si="29"/>
        <v>-</v>
      </c>
    </row>
    <row r="208" spans="1:137" s="150" customFormat="1" ht="22.5" x14ac:dyDescent="0.25">
      <c r="A208" s="151"/>
      <c r="B208" s="204"/>
      <c r="C208" s="205"/>
      <c r="D208" s="206"/>
      <c r="E208" s="207"/>
      <c r="F208" s="208"/>
      <c r="G208" s="209"/>
      <c r="H208" s="210"/>
      <c r="I208" s="211"/>
      <c r="J208" s="212"/>
      <c r="K208" s="209"/>
      <c r="L208" s="210"/>
      <c r="M208" s="211"/>
      <c r="N208" s="212"/>
      <c r="O208" s="213"/>
      <c r="P208" s="210"/>
      <c r="Q208" s="214"/>
      <c r="R208" s="215">
        <f>Plancontratacion2019[[#This Row],[RUBRO
(SE DEBE REPORTARTAR EN SIGEP SERVICIOS PERSONAS NATURALES)]]</f>
        <v>0</v>
      </c>
      <c r="S208" s="216">
        <f>Plancontratacion2019[[#This Row],[VALOR]]</f>
        <v>0</v>
      </c>
      <c r="T208" s="208"/>
      <c r="U208" s="211"/>
      <c r="V208" s="215">
        <f>Plancontratacion2019[[#This Row],[RUBRO ]]</f>
        <v>0</v>
      </c>
      <c r="W208" s="216">
        <f>Plancontratacion2019[[#This Row],[VALOR ]]</f>
        <v>0</v>
      </c>
      <c r="X208" s="216">
        <f>SUM($S208+$W208+Plancontratacion2019[[#This Row],[VALOR TOTAL DEL APOYO]])</f>
        <v>0</v>
      </c>
      <c r="Y208" s="210"/>
      <c r="Z208" s="204"/>
      <c r="AA208" s="204"/>
      <c r="AB208" s="205"/>
      <c r="AC208" s="204"/>
      <c r="AD208" s="204"/>
      <c r="AE208" s="214"/>
      <c r="AF208" s="214"/>
      <c r="AG208" s="214"/>
      <c r="AH208" s="211"/>
      <c r="AI208" s="211"/>
      <c r="AJ208" s="211"/>
      <c r="AK208" s="214"/>
      <c r="AL208" s="208"/>
      <c r="AM208" s="208"/>
      <c r="AN208" s="208"/>
      <c r="AO208" s="211"/>
      <c r="AP208" s="204"/>
      <c r="AQ208" s="204"/>
      <c r="AR208" s="218"/>
      <c r="AS208" s="204"/>
      <c r="AT208" s="218"/>
      <c r="AU208" s="204"/>
      <c r="AV208" s="208"/>
      <c r="AW208" s="208"/>
      <c r="AX208" s="219"/>
      <c r="AY208" s="212"/>
      <c r="AZ208" s="212"/>
      <c r="BA208" s="212"/>
      <c r="BB208" s="220">
        <f>Plancontratacion2019[[#This Row],[VALOR
INICIAL DEL CONTRATO]]+Plancontratacion2019[[#This Row],[VALOR ADICION AL CONTRATO]]-Plancontratacion2019[[#This Row],[VALOR REDUCCIÓN DEL CONTRATO]]</f>
        <v>0</v>
      </c>
      <c r="BC208" s="211"/>
      <c r="BD208" s="211"/>
      <c r="BE208" s="215">
        <f t="shared" si="30"/>
        <v>0</v>
      </c>
      <c r="BF208" s="211"/>
      <c r="BG208" s="208"/>
      <c r="BH208" s="206" t="str">
        <f>IFERROR(VLOOKUP('Formato Único de Contratación'!$BG208,TABLADEPARTAMENTOS,2,0),"DIGITE DEPARTAMENTO")</f>
        <v>DIGITE DEPARTAMENTO</v>
      </c>
      <c r="BI208" s="210"/>
      <c r="BJ208" s="211"/>
      <c r="BK208" s="212"/>
      <c r="BL208" s="210"/>
      <c r="BM208" s="211"/>
      <c r="BN208" s="212"/>
      <c r="BO208" s="208"/>
      <c r="BP208" s="221"/>
      <c r="BQ208" s="208"/>
      <c r="BR208" s="211"/>
      <c r="BS208" s="211"/>
      <c r="BT208" s="247">
        <f>Plancontratacion2019[[#This Row],[FECHA PRORROGA EJECUCIÓN
  (AAAA-MM-DD)]]-Plancontratacion2019[[#This Row],[FECHA ACTA DE INICIO]]</f>
        <v>0</v>
      </c>
      <c r="BU208" s="211"/>
      <c r="BV208" s="208"/>
      <c r="BW208" s="211"/>
      <c r="BX208" s="208"/>
      <c r="BY208" s="212"/>
      <c r="BZ208" s="211"/>
      <c r="CA208" s="212"/>
      <c r="CB208" s="211"/>
      <c r="CC208" s="212"/>
      <c r="CD208" s="211"/>
      <c r="CE208" s="212"/>
      <c r="CF208" s="211"/>
      <c r="CG208" s="212"/>
      <c r="CH208" s="211"/>
      <c r="CI208" s="212"/>
      <c r="CJ208" s="211"/>
      <c r="CK208" s="212"/>
      <c r="CL208" s="211"/>
      <c r="CM208" s="222"/>
      <c r="CN208" s="218"/>
      <c r="CO208" s="211"/>
      <c r="CP208" s="220">
        <f t="shared" si="31"/>
        <v>0</v>
      </c>
      <c r="CQ208" s="223"/>
      <c r="CR208" s="212"/>
      <c r="CS208" s="212"/>
      <c r="CT208" s="212"/>
      <c r="CU208" s="212"/>
      <c r="CV208" s="212"/>
      <c r="CW208" s="212"/>
      <c r="CX208" s="212"/>
      <c r="CY208" s="212"/>
      <c r="CZ208" s="212"/>
      <c r="DA208" s="212"/>
      <c r="DB208" s="212"/>
      <c r="DC208" s="212"/>
      <c r="DD208" s="212"/>
      <c r="DE208" s="212"/>
      <c r="DF208" s="212"/>
      <c r="DG208" s="212"/>
      <c r="DH208" s="216">
        <f t="shared" si="32"/>
        <v>0</v>
      </c>
      <c r="DI208" s="216">
        <f t="shared" si="33"/>
        <v>0</v>
      </c>
      <c r="DJ208" s="224">
        <f t="shared" si="34"/>
        <v>0</v>
      </c>
      <c r="DK208" s="204"/>
      <c r="DL208" s="218"/>
      <c r="DM208" s="208"/>
      <c r="DN208" s="225"/>
      <c r="DO208" s="225"/>
      <c r="DP208" s="225"/>
      <c r="DQ208" s="225"/>
      <c r="DR208" s="225"/>
      <c r="DS208" s="225"/>
      <c r="DT208" s="225"/>
      <c r="DU208" s="225"/>
      <c r="DV208" s="225"/>
      <c r="DW208" s="225"/>
      <c r="DX208" s="225"/>
      <c r="DY208" s="225"/>
      <c r="DZ208" s="226"/>
      <c r="EA208" s="226"/>
      <c r="EB208" s="226"/>
      <c r="EC208" s="214"/>
      <c r="ED208" s="214"/>
      <c r="EE208" s="211"/>
      <c r="EF20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8" s="215" t="str">
        <f t="shared" si="29"/>
        <v>-</v>
      </c>
    </row>
    <row r="209" spans="1:137" s="150" customFormat="1" ht="22.5" x14ac:dyDescent="0.25">
      <c r="A209" s="151"/>
      <c r="B209" s="204"/>
      <c r="C209" s="205"/>
      <c r="D209" s="206"/>
      <c r="E209" s="207"/>
      <c r="F209" s="208"/>
      <c r="G209" s="209"/>
      <c r="H209" s="210"/>
      <c r="I209" s="211"/>
      <c r="J209" s="212"/>
      <c r="K209" s="209"/>
      <c r="L209" s="210"/>
      <c r="M209" s="211"/>
      <c r="N209" s="212"/>
      <c r="O209" s="213"/>
      <c r="P209" s="210"/>
      <c r="Q209" s="214"/>
      <c r="R209" s="215">
        <f>Plancontratacion2019[[#This Row],[RUBRO
(SE DEBE REPORTARTAR EN SIGEP SERVICIOS PERSONAS NATURALES)]]</f>
        <v>0</v>
      </c>
      <c r="S209" s="216">
        <f>Plancontratacion2019[[#This Row],[VALOR]]</f>
        <v>0</v>
      </c>
      <c r="T209" s="208"/>
      <c r="U209" s="211"/>
      <c r="V209" s="215">
        <f>Plancontratacion2019[[#This Row],[RUBRO ]]</f>
        <v>0</v>
      </c>
      <c r="W209" s="216">
        <f>Plancontratacion2019[[#This Row],[VALOR ]]</f>
        <v>0</v>
      </c>
      <c r="X209" s="216">
        <f>SUM($S209+$W209+Plancontratacion2019[[#This Row],[VALOR TOTAL DEL APOYO]])</f>
        <v>0</v>
      </c>
      <c r="Y209" s="210"/>
      <c r="Z209" s="204"/>
      <c r="AA209" s="204"/>
      <c r="AB209" s="205"/>
      <c r="AC209" s="204"/>
      <c r="AD209" s="204"/>
      <c r="AE209" s="214"/>
      <c r="AF209" s="214"/>
      <c r="AG209" s="214"/>
      <c r="AH209" s="211"/>
      <c r="AI209" s="211"/>
      <c r="AJ209" s="211"/>
      <c r="AK209" s="214"/>
      <c r="AL209" s="208"/>
      <c r="AM209" s="208"/>
      <c r="AN209" s="208"/>
      <c r="AO209" s="211"/>
      <c r="AP209" s="204"/>
      <c r="AQ209" s="204"/>
      <c r="AR209" s="218"/>
      <c r="AS209" s="204"/>
      <c r="AT209" s="218"/>
      <c r="AU209" s="204"/>
      <c r="AV209" s="208"/>
      <c r="AW209" s="208"/>
      <c r="AX209" s="219"/>
      <c r="AY209" s="212"/>
      <c r="AZ209" s="212"/>
      <c r="BA209" s="212"/>
      <c r="BB209" s="220">
        <f>Plancontratacion2019[[#This Row],[VALOR
INICIAL DEL CONTRATO]]+Plancontratacion2019[[#This Row],[VALOR ADICION AL CONTRATO]]-Plancontratacion2019[[#This Row],[VALOR REDUCCIÓN DEL CONTRATO]]</f>
        <v>0</v>
      </c>
      <c r="BC209" s="211"/>
      <c r="BD209" s="211"/>
      <c r="BE209" s="215">
        <f t="shared" si="30"/>
        <v>0</v>
      </c>
      <c r="BF209" s="211"/>
      <c r="BG209" s="208"/>
      <c r="BH209" s="206" t="str">
        <f>IFERROR(VLOOKUP('Formato Único de Contratación'!$BG209,TABLADEPARTAMENTOS,2,0),"DIGITE DEPARTAMENTO")</f>
        <v>DIGITE DEPARTAMENTO</v>
      </c>
      <c r="BI209" s="210"/>
      <c r="BJ209" s="211"/>
      <c r="BK209" s="212"/>
      <c r="BL209" s="210"/>
      <c r="BM209" s="211"/>
      <c r="BN209" s="212"/>
      <c r="BO209" s="208"/>
      <c r="BP209" s="221"/>
      <c r="BQ209" s="208"/>
      <c r="BR209" s="211"/>
      <c r="BS209" s="211"/>
      <c r="BT209" s="247">
        <f>Plancontratacion2019[[#This Row],[FECHA PRORROGA EJECUCIÓN
  (AAAA-MM-DD)]]-Plancontratacion2019[[#This Row],[FECHA ACTA DE INICIO]]</f>
        <v>0</v>
      </c>
      <c r="BU209" s="211"/>
      <c r="BV209" s="208"/>
      <c r="BW209" s="211"/>
      <c r="BX209" s="208"/>
      <c r="BY209" s="212"/>
      <c r="BZ209" s="211"/>
      <c r="CA209" s="212"/>
      <c r="CB209" s="211"/>
      <c r="CC209" s="212"/>
      <c r="CD209" s="211"/>
      <c r="CE209" s="212"/>
      <c r="CF209" s="211"/>
      <c r="CG209" s="212"/>
      <c r="CH209" s="211"/>
      <c r="CI209" s="212"/>
      <c r="CJ209" s="211"/>
      <c r="CK209" s="212"/>
      <c r="CL209" s="211"/>
      <c r="CM209" s="222"/>
      <c r="CN209" s="218"/>
      <c r="CO209" s="211"/>
      <c r="CP209" s="220">
        <f t="shared" si="31"/>
        <v>0</v>
      </c>
      <c r="CQ209" s="223"/>
      <c r="CR209" s="212"/>
      <c r="CS209" s="212"/>
      <c r="CT209" s="212"/>
      <c r="CU209" s="212"/>
      <c r="CV209" s="212"/>
      <c r="CW209" s="212"/>
      <c r="CX209" s="212"/>
      <c r="CY209" s="212"/>
      <c r="CZ209" s="212"/>
      <c r="DA209" s="212"/>
      <c r="DB209" s="212"/>
      <c r="DC209" s="212"/>
      <c r="DD209" s="212"/>
      <c r="DE209" s="212"/>
      <c r="DF209" s="212"/>
      <c r="DG209" s="212"/>
      <c r="DH209" s="216">
        <f t="shared" si="32"/>
        <v>0</v>
      </c>
      <c r="DI209" s="216">
        <f t="shared" si="33"/>
        <v>0</v>
      </c>
      <c r="DJ209" s="224">
        <f t="shared" si="34"/>
        <v>0</v>
      </c>
      <c r="DK209" s="217"/>
      <c r="DL209" s="218"/>
      <c r="DM209" s="208"/>
      <c r="DN209" s="225"/>
      <c r="DO209" s="225"/>
      <c r="DP209" s="225"/>
      <c r="DQ209" s="225"/>
      <c r="DR209" s="225"/>
      <c r="DS209" s="225"/>
      <c r="DT209" s="225"/>
      <c r="DU209" s="225"/>
      <c r="DV209" s="225"/>
      <c r="DW209" s="225"/>
      <c r="DX209" s="225"/>
      <c r="DY209" s="225"/>
      <c r="DZ209" s="226"/>
      <c r="EA209" s="226"/>
      <c r="EB209" s="226"/>
      <c r="EC209" s="214"/>
      <c r="ED209" s="214"/>
      <c r="EE209" s="211"/>
      <c r="EF20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09" s="215" t="str">
        <f t="shared" si="29"/>
        <v>-</v>
      </c>
    </row>
    <row r="210" spans="1:137" s="150" customFormat="1" ht="22.5" x14ac:dyDescent="0.25">
      <c r="A210" s="151"/>
      <c r="B210" s="204"/>
      <c r="C210" s="205"/>
      <c r="D210" s="206"/>
      <c r="E210" s="207"/>
      <c r="F210" s="208"/>
      <c r="G210" s="209"/>
      <c r="H210" s="210"/>
      <c r="I210" s="211"/>
      <c r="J210" s="212"/>
      <c r="K210" s="209"/>
      <c r="L210" s="210"/>
      <c r="M210" s="211"/>
      <c r="N210" s="212"/>
      <c r="O210" s="213"/>
      <c r="P210" s="210"/>
      <c r="Q210" s="214"/>
      <c r="R210" s="215">
        <f>Plancontratacion2019[[#This Row],[RUBRO
(SE DEBE REPORTARTAR EN SIGEP SERVICIOS PERSONAS NATURALES)]]</f>
        <v>0</v>
      </c>
      <c r="S210" s="216">
        <f>Plancontratacion2019[[#This Row],[VALOR]]</f>
        <v>0</v>
      </c>
      <c r="T210" s="208"/>
      <c r="U210" s="211"/>
      <c r="V210" s="215">
        <f>Plancontratacion2019[[#This Row],[RUBRO ]]</f>
        <v>0</v>
      </c>
      <c r="W210" s="216">
        <f>Plancontratacion2019[[#This Row],[VALOR ]]</f>
        <v>0</v>
      </c>
      <c r="X210" s="216">
        <f>SUM($S210+$W210+Plancontratacion2019[[#This Row],[VALOR TOTAL DEL APOYO]])</f>
        <v>0</v>
      </c>
      <c r="Y210" s="210"/>
      <c r="Z210" s="204"/>
      <c r="AA210" s="204"/>
      <c r="AB210" s="205"/>
      <c r="AC210" s="204"/>
      <c r="AD210" s="204"/>
      <c r="AE210" s="214"/>
      <c r="AF210" s="214"/>
      <c r="AG210" s="214"/>
      <c r="AH210" s="211"/>
      <c r="AI210" s="211"/>
      <c r="AJ210" s="211"/>
      <c r="AK210" s="214"/>
      <c r="AL210" s="208"/>
      <c r="AM210" s="208"/>
      <c r="AN210" s="208"/>
      <c r="AO210" s="211"/>
      <c r="AP210" s="204"/>
      <c r="AQ210" s="204"/>
      <c r="AR210" s="218"/>
      <c r="AS210" s="204"/>
      <c r="AT210" s="218"/>
      <c r="AU210" s="204"/>
      <c r="AV210" s="208"/>
      <c r="AW210" s="208"/>
      <c r="AX210" s="219"/>
      <c r="AY210" s="212"/>
      <c r="AZ210" s="212"/>
      <c r="BA210" s="212"/>
      <c r="BB210" s="220">
        <f>Plancontratacion2019[[#This Row],[VALOR
INICIAL DEL CONTRATO]]+Plancontratacion2019[[#This Row],[VALOR ADICION AL CONTRATO]]-Plancontratacion2019[[#This Row],[VALOR REDUCCIÓN DEL CONTRATO]]</f>
        <v>0</v>
      </c>
      <c r="BC210" s="211"/>
      <c r="BD210" s="211"/>
      <c r="BE210" s="215">
        <f t="shared" si="30"/>
        <v>0</v>
      </c>
      <c r="BF210" s="211"/>
      <c r="BG210" s="208"/>
      <c r="BH210" s="206" t="str">
        <f>IFERROR(VLOOKUP('Formato Único de Contratación'!$BG210,TABLADEPARTAMENTOS,2,0),"DIGITE DEPARTAMENTO")</f>
        <v>DIGITE DEPARTAMENTO</v>
      </c>
      <c r="BI210" s="210"/>
      <c r="BJ210" s="211"/>
      <c r="BK210" s="212"/>
      <c r="BL210" s="210"/>
      <c r="BM210" s="211"/>
      <c r="BN210" s="212"/>
      <c r="BO210" s="208"/>
      <c r="BP210" s="221"/>
      <c r="BQ210" s="208"/>
      <c r="BR210" s="211"/>
      <c r="BS210" s="211"/>
      <c r="BT210" s="247">
        <f>Plancontratacion2019[[#This Row],[FECHA PRORROGA EJECUCIÓN
  (AAAA-MM-DD)]]-Plancontratacion2019[[#This Row],[FECHA ACTA DE INICIO]]</f>
        <v>0</v>
      </c>
      <c r="BU210" s="211"/>
      <c r="BV210" s="208"/>
      <c r="BW210" s="211"/>
      <c r="BX210" s="208"/>
      <c r="BY210" s="212"/>
      <c r="BZ210" s="211"/>
      <c r="CA210" s="212"/>
      <c r="CB210" s="211"/>
      <c r="CC210" s="212"/>
      <c r="CD210" s="211"/>
      <c r="CE210" s="212"/>
      <c r="CF210" s="211"/>
      <c r="CG210" s="212"/>
      <c r="CH210" s="211"/>
      <c r="CI210" s="212"/>
      <c r="CJ210" s="211"/>
      <c r="CK210" s="212"/>
      <c r="CL210" s="211"/>
      <c r="CM210" s="222"/>
      <c r="CN210" s="218"/>
      <c r="CO210" s="211"/>
      <c r="CP210" s="220">
        <f t="shared" si="31"/>
        <v>0</v>
      </c>
      <c r="CQ210" s="223"/>
      <c r="CR210" s="212"/>
      <c r="CS210" s="212"/>
      <c r="CT210" s="212"/>
      <c r="CU210" s="212"/>
      <c r="CV210" s="212"/>
      <c r="CW210" s="212"/>
      <c r="CX210" s="212"/>
      <c r="CY210" s="212"/>
      <c r="CZ210" s="212"/>
      <c r="DA210" s="212"/>
      <c r="DB210" s="212"/>
      <c r="DC210" s="212"/>
      <c r="DD210" s="212"/>
      <c r="DE210" s="212"/>
      <c r="DF210" s="212"/>
      <c r="DG210" s="212"/>
      <c r="DH210" s="216">
        <f t="shared" si="32"/>
        <v>0</v>
      </c>
      <c r="DI210" s="216">
        <f t="shared" si="33"/>
        <v>0</v>
      </c>
      <c r="DJ210" s="224">
        <f t="shared" si="34"/>
        <v>0</v>
      </c>
      <c r="DK210" s="204"/>
      <c r="DL210" s="218"/>
      <c r="DM210" s="208"/>
      <c r="DN210" s="225"/>
      <c r="DO210" s="225"/>
      <c r="DP210" s="225"/>
      <c r="DQ210" s="225"/>
      <c r="DR210" s="225"/>
      <c r="DS210" s="225"/>
      <c r="DT210" s="225"/>
      <c r="DU210" s="225"/>
      <c r="DV210" s="225"/>
      <c r="DW210" s="225"/>
      <c r="DX210" s="225"/>
      <c r="DY210" s="225"/>
      <c r="DZ210" s="226"/>
      <c r="EA210" s="226"/>
      <c r="EB210" s="226"/>
      <c r="EC210" s="214"/>
      <c r="ED210" s="214"/>
      <c r="EE210" s="211"/>
      <c r="EF21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0" s="215" t="str">
        <f t="shared" si="29"/>
        <v>-</v>
      </c>
    </row>
    <row r="211" spans="1:137" s="150" customFormat="1" ht="22.5" x14ac:dyDescent="0.25">
      <c r="A211" s="151"/>
      <c r="B211" s="204"/>
      <c r="C211" s="205"/>
      <c r="D211" s="206"/>
      <c r="E211" s="207"/>
      <c r="F211" s="208"/>
      <c r="G211" s="209"/>
      <c r="H211" s="210"/>
      <c r="I211" s="211"/>
      <c r="J211" s="212"/>
      <c r="K211" s="209"/>
      <c r="L211" s="210"/>
      <c r="M211" s="211"/>
      <c r="N211" s="212"/>
      <c r="O211" s="213"/>
      <c r="P211" s="210"/>
      <c r="Q211" s="214"/>
      <c r="R211" s="215">
        <f>Plancontratacion2019[[#This Row],[RUBRO
(SE DEBE REPORTARTAR EN SIGEP SERVICIOS PERSONAS NATURALES)]]</f>
        <v>0</v>
      </c>
      <c r="S211" s="216">
        <f>Plancontratacion2019[[#This Row],[VALOR]]</f>
        <v>0</v>
      </c>
      <c r="T211" s="208"/>
      <c r="U211" s="211"/>
      <c r="V211" s="215">
        <f>Plancontratacion2019[[#This Row],[RUBRO ]]</f>
        <v>0</v>
      </c>
      <c r="W211" s="216">
        <f>Plancontratacion2019[[#This Row],[VALOR ]]</f>
        <v>0</v>
      </c>
      <c r="X211" s="216">
        <f>SUM($S211+$W211+Plancontratacion2019[[#This Row],[VALOR TOTAL DEL APOYO]])</f>
        <v>0</v>
      </c>
      <c r="Y211" s="210"/>
      <c r="Z211" s="204"/>
      <c r="AA211" s="204"/>
      <c r="AB211" s="205"/>
      <c r="AC211" s="204"/>
      <c r="AD211" s="204"/>
      <c r="AE211" s="214"/>
      <c r="AF211" s="214"/>
      <c r="AG211" s="214"/>
      <c r="AH211" s="211"/>
      <c r="AI211" s="211"/>
      <c r="AJ211" s="211"/>
      <c r="AK211" s="214"/>
      <c r="AL211" s="208"/>
      <c r="AM211" s="208"/>
      <c r="AN211" s="208"/>
      <c r="AO211" s="211"/>
      <c r="AP211" s="204"/>
      <c r="AQ211" s="204"/>
      <c r="AR211" s="218"/>
      <c r="AS211" s="204"/>
      <c r="AT211" s="218"/>
      <c r="AU211" s="204"/>
      <c r="AV211" s="208"/>
      <c r="AW211" s="208"/>
      <c r="AX211" s="219"/>
      <c r="AY211" s="212"/>
      <c r="AZ211" s="212"/>
      <c r="BA211" s="212"/>
      <c r="BB211" s="220">
        <f>Plancontratacion2019[[#This Row],[VALOR
INICIAL DEL CONTRATO]]+Plancontratacion2019[[#This Row],[VALOR ADICION AL CONTRATO]]-Plancontratacion2019[[#This Row],[VALOR REDUCCIÓN DEL CONTRATO]]</f>
        <v>0</v>
      </c>
      <c r="BC211" s="211"/>
      <c r="BD211" s="211"/>
      <c r="BE211" s="215">
        <f t="shared" si="30"/>
        <v>0</v>
      </c>
      <c r="BF211" s="211"/>
      <c r="BG211" s="208"/>
      <c r="BH211" s="206" t="str">
        <f>IFERROR(VLOOKUP('Formato Único de Contratación'!$BG211,TABLADEPARTAMENTOS,2,0),"DIGITE DEPARTAMENTO")</f>
        <v>DIGITE DEPARTAMENTO</v>
      </c>
      <c r="BI211" s="210"/>
      <c r="BJ211" s="211"/>
      <c r="BK211" s="212"/>
      <c r="BL211" s="210"/>
      <c r="BM211" s="211"/>
      <c r="BN211" s="212"/>
      <c r="BO211" s="208"/>
      <c r="BP211" s="221"/>
      <c r="BQ211" s="208"/>
      <c r="BR211" s="211"/>
      <c r="BS211" s="211"/>
      <c r="BT211" s="247">
        <f>Plancontratacion2019[[#This Row],[FECHA PRORROGA EJECUCIÓN
  (AAAA-MM-DD)]]-Plancontratacion2019[[#This Row],[FECHA ACTA DE INICIO]]</f>
        <v>0</v>
      </c>
      <c r="BU211" s="211"/>
      <c r="BV211" s="208"/>
      <c r="BW211" s="211"/>
      <c r="BX211" s="208"/>
      <c r="BY211" s="212"/>
      <c r="BZ211" s="211"/>
      <c r="CA211" s="212"/>
      <c r="CB211" s="211"/>
      <c r="CC211" s="212"/>
      <c r="CD211" s="211"/>
      <c r="CE211" s="212"/>
      <c r="CF211" s="211"/>
      <c r="CG211" s="212"/>
      <c r="CH211" s="211"/>
      <c r="CI211" s="212"/>
      <c r="CJ211" s="211"/>
      <c r="CK211" s="212"/>
      <c r="CL211" s="211"/>
      <c r="CM211" s="222"/>
      <c r="CN211" s="218"/>
      <c r="CO211" s="211"/>
      <c r="CP211" s="220">
        <f t="shared" si="31"/>
        <v>0</v>
      </c>
      <c r="CQ211" s="223"/>
      <c r="CR211" s="212"/>
      <c r="CS211" s="212"/>
      <c r="CT211" s="212"/>
      <c r="CU211" s="212"/>
      <c r="CV211" s="212"/>
      <c r="CW211" s="212"/>
      <c r="CX211" s="212"/>
      <c r="CY211" s="212"/>
      <c r="CZ211" s="212"/>
      <c r="DA211" s="212"/>
      <c r="DB211" s="212"/>
      <c r="DC211" s="212"/>
      <c r="DD211" s="212"/>
      <c r="DE211" s="212"/>
      <c r="DF211" s="212"/>
      <c r="DG211" s="212"/>
      <c r="DH211" s="216">
        <f t="shared" si="32"/>
        <v>0</v>
      </c>
      <c r="DI211" s="216">
        <f t="shared" si="33"/>
        <v>0</v>
      </c>
      <c r="DJ211" s="224">
        <f t="shared" si="34"/>
        <v>0</v>
      </c>
      <c r="DK211" s="204"/>
      <c r="DL211" s="218"/>
      <c r="DM211" s="208"/>
      <c r="DN211" s="225"/>
      <c r="DO211" s="225"/>
      <c r="DP211" s="225"/>
      <c r="DQ211" s="225"/>
      <c r="DR211" s="225"/>
      <c r="DS211" s="225"/>
      <c r="DT211" s="225"/>
      <c r="DU211" s="225"/>
      <c r="DV211" s="225"/>
      <c r="DW211" s="225"/>
      <c r="DX211" s="225"/>
      <c r="DY211" s="225"/>
      <c r="DZ211" s="226"/>
      <c r="EA211" s="226"/>
      <c r="EB211" s="226"/>
      <c r="EC211" s="214"/>
      <c r="ED211" s="214"/>
      <c r="EE211" s="211"/>
      <c r="EF21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1" s="215" t="str">
        <f t="shared" si="29"/>
        <v>-</v>
      </c>
    </row>
    <row r="212" spans="1:137" s="150" customFormat="1" ht="22.5" x14ac:dyDescent="0.25">
      <c r="A212" s="151"/>
      <c r="B212" s="204"/>
      <c r="C212" s="205"/>
      <c r="D212" s="206"/>
      <c r="E212" s="207"/>
      <c r="F212" s="208"/>
      <c r="G212" s="209"/>
      <c r="H212" s="210"/>
      <c r="I212" s="211"/>
      <c r="J212" s="212"/>
      <c r="K212" s="209"/>
      <c r="L212" s="210"/>
      <c r="M212" s="211"/>
      <c r="N212" s="212"/>
      <c r="O212" s="213"/>
      <c r="P212" s="210"/>
      <c r="Q212" s="214"/>
      <c r="R212" s="215">
        <f>Plancontratacion2019[[#This Row],[RUBRO
(SE DEBE REPORTARTAR EN SIGEP SERVICIOS PERSONAS NATURALES)]]</f>
        <v>0</v>
      </c>
      <c r="S212" s="216">
        <f>Plancontratacion2019[[#This Row],[VALOR]]</f>
        <v>0</v>
      </c>
      <c r="T212" s="208"/>
      <c r="U212" s="211"/>
      <c r="V212" s="215">
        <f>Plancontratacion2019[[#This Row],[RUBRO ]]</f>
        <v>0</v>
      </c>
      <c r="W212" s="216">
        <f>Plancontratacion2019[[#This Row],[VALOR ]]</f>
        <v>0</v>
      </c>
      <c r="X212" s="216">
        <f>SUM($S212+$W212+Plancontratacion2019[[#This Row],[VALOR TOTAL DEL APOYO]])</f>
        <v>0</v>
      </c>
      <c r="Y212" s="210"/>
      <c r="Z212" s="204"/>
      <c r="AA212" s="204"/>
      <c r="AB212" s="205"/>
      <c r="AC212" s="204"/>
      <c r="AD212" s="204"/>
      <c r="AE212" s="214"/>
      <c r="AF212" s="214"/>
      <c r="AG212" s="214"/>
      <c r="AH212" s="211"/>
      <c r="AI212" s="211"/>
      <c r="AJ212" s="211"/>
      <c r="AK212" s="214"/>
      <c r="AL212" s="208"/>
      <c r="AM212" s="208"/>
      <c r="AN212" s="208"/>
      <c r="AO212" s="211"/>
      <c r="AP212" s="204"/>
      <c r="AQ212" s="204"/>
      <c r="AR212" s="218"/>
      <c r="AS212" s="204"/>
      <c r="AT212" s="218"/>
      <c r="AU212" s="204"/>
      <c r="AV212" s="208"/>
      <c r="AW212" s="208"/>
      <c r="AX212" s="219"/>
      <c r="AY212" s="212"/>
      <c r="AZ212" s="212"/>
      <c r="BA212" s="212"/>
      <c r="BB212" s="220">
        <f>Plancontratacion2019[[#This Row],[VALOR
INICIAL DEL CONTRATO]]+Plancontratacion2019[[#This Row],[VALOR ADICION AL CONTRATO]]-Plancontratacion2019[[#This Row],[VALOR REDUCCIÓN DEL CONTRATO]]</f>
        <v>0</v>
      </c>
      <c r="BC212" s="211"/>
      <c r="BD212" s="211"/>
      <c r="BE212" s="215">
        <f t="shared" si="30"/>
        <v>0</v>
      </c>
      <c r="BF212" s="211"/>
      <c r="BG212" s="208"/>
      <c r="BH212" s="206" t="str">
        <f>IFERROR(VLOOKUP('Formato Único de Contratación'!$BG212,TABLADEPARTAMENTOS,2,0),"DIGITE DEPARTAMENTO")</f>
        <v>DIGITE DEPARTAMENTO</v>
      </c>
      <c r="BI212" s="210"/>
      <c r="BJ212" s="211"/>
      <c r="BK212" s="212"/>
      <c r="BL212" s="210"/>
      <c r="BM212" s="211"/>
      <c r="BN212" s="212"/>
      <c r="BO212" s="208"/>
      <c r="BP212" s="221"/>
      <c r="BQ212" s="208"/>
      <c r="BR212" s="211"/>
      <c r="BS212" s="211"/>
      <c r="BT212" s="247">
        <f>Plancontratacion2019[[#This Row],[FECHA PRORROGA EJECUCIÓN
  (AAAA-MM-DD)]]-Plancontratacion2019[[#This Row],[FECHA ACTA DE INICIO]]</f>
        <v>0</v>
      </c>
      <c r="BU212" s="211"/>
      <c r="BV212" s="208"/>
      <c r="BW212" s="211"/>
      <c r="BX212" s="208"/>
      <c r="BY212" s="212"/>
      <c r="BZ212" s="211"/>
      <c r="CA212" s="212"/>
      <c r="CB212" s="211"/>
      <c r="CC212" s="212"/>
      <c r="CD212" s="211"/>
      <c r="CE212" s="212"/>
      <c r="CF212" s="211"/>
      <c r="CG212" s="212"/>
      <c r="CH212" s="211"/>
      <c r="CI212" s="212"/>
      <c r="CJ212" s="211"/>
      <c r="CK212" s="212"/>
      <c r="CL212" s="211"/>
      <c r="CM212" s="222"/>
      <c r="CN212" s="218"/>
      <c r="CO212" s="211"/>
      <c r="CP212" s="220">
        <f t="shared" si="31"/>
        <v>0</v>
      </c>
      <c r="CQ212" s="223"/>
      <c r="CR212" s="212"/>
      <c r="CS212" s="212"/>
      <c r="CT212" s="212"/>
      <c r="CU212" s="212"/>
      <c r="CV212" s="212"/>
      <c r="CW212" s="212"/>
      <c r="CX212" s="212"/>
      <c r="CY212" s="212"/>
      <c r="CZ212" s="212"/>
      <c r="DA212" s="212"/>
      <c r="DB212" s="212"/>
      <c r="DC212" s="212"/>
      <c r="DD212" s="212"/>
      <c r="DE212" s="212"/>
      <c r="DF212" s="212"/>
      <c r="DG212" s="212"/>
      <c r="DH212" s="216">
        <f t="shared" si="32"/>
        <v>0</v>
      </c>
      <c r="DI212" s="216">
        <f t="shared" si="33"/>
        <v>0</v>
      </c>
      <c r="DJ212" s="224">
        <f t="shared" si="34"/>
        <v>0</v>
      </c>
      <c r="DK212" s="204"/>
      <c r="DL212" s="218"/>
      <c r="DM212" s="208"/>
      <c r="DN212" s="225"/>
      <c r="DO212" s="225"/>
      <c r="DP212" s="225"/>
      <c r="DQ212" s="225"/>
      <c r="DR212" s="225"/>
      <c r="DS212" s="225"/>
      <c r="DT212" s="225"/>
      <c r="DU212" s="225"/>
      <c r="DV212" s="225"/>
      <c r="DW212" s="225"/>
      <c r="DX212" s="225"/>
      <c r="DY212" s="225"/>
      <c r="DZ212" s="226"/>
      <c r="EA212" s="226"/>
      <c r="EB212" s="226"/>
      <c r="EC212" s="214"/>
      <c r="ED212" s="214"/>
      <c r="EE212" s="211"/>
      <c r="EF21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2" s="215" t="str">
        <f t="shared" si="29"/>
        <v>-</v>
      </c>
    </row>
    <row r="213" spans="1:137" s="150" customFormat="1" ht="22.5" x14ac:dyDescent="0.25">
      <c r="A213" s="151"/>
      <c r="B213" s="204"/>
      <c r="C213" s="205"/>
      <c r="D213" s="206"/>
      <c r="E213" s="207"/>
      <c r="F213" s="208"/>
      <c r="G213" s="209"/>
      <c r="H213" s="210"/>
      <c r="I213" s="211"/>
      <c r="J213" s="212"/>
      <c r="K213" s="209"/>
      <c r="L213" s="210"/>
      <c r="M213" s="211"/>
      <c r="N213" s="212"/>
      <c r="O213" s="213"/>
      <c r="P213" s="210"/>
      <c r="Q213" s="214"/>
      <c r="R213" s="215">
        <f>Plancontratacion2019[[#This Row],[RUBRO
(SE DEBE REPORTARTAR EN SIGEP SERVICIOS PERSONAS NATURALES)]]</f>
        <v>0</v>
      </c>
      <c r="S213" s="216">
        <f>Plancontratacion2019[[#This Row],[VALOR]]</f>
        <v>0</v>
      </c>
      <c r="T213" s="208"/>
      <c r="U213" s="211"/>
      <c r="V213" s="215">
        <f>Plancontratacion2019[[#This Row],[RUBRO ]]</f>
        <v>0</v>
      </c>
      <c r="W213" s="216">
        <f>Plancontratacion2019[[#This Row],[VALOR ]]</f>
        <v>0</v>
      </c>
      <c r="X213" s="216">
        <f>SUM($S213+$W213+Plancontratacion2019[[#This Row],[VALOR TOTAL DEL APOYO]])</f>
        <v>0</v>
      </c>
      <c r="Y213" s="210"/>
      <c r="Z213" s="204"/>
      <c r="AA213" s="204"/>
      <c r="AB213" s="205"/>
      <c r="AC213" s="204"/>
      <c r="AD213" s="204"/>
      <c r="AE213" s="214"/>
      <c r="AF213" s="214"/>
      <c r="AG213" s="214"/>
      <c r="AH213" s="211"/>
      <c r="AI213" s="211"/>
      <c r="AJ213" s="211"/>
      <c r="AK213" s="214"/>
      <c r="AL213" s="208"/>
      <c r="AM213" s="208"/>
      <c r="AN213" s="208"/>
      <c r="AO213" s="211"/>
      <c r="AP213" s="204"/>
      <c r="AQ213" s="204"/>
      <c r="AR213" s="218"/>
      <c r="AS213" s="204"/>
      <c r="AT213" s="218"/>
      <c r="AU213" s="204"/>
      <c r="AV213" s="208"/>
      <c r="AW213" s="208"/>
      <c r="AX213" s="219"/>
      <c r="AY213" s="212"/>
      <c r="AZ213" s="212"/>
      <c r="BA213" s="212"/>
      <c r="BB213" s="220">
        <f>Plancontratacion2019[[#This Row],[VALOR
INICIAL DEL CONTRATO]]+Plancontratacion2019[[#This Row],[VALOR ADICION AL CONTRATO]]-Plancontratacion2019[[#This Row],[VALOR REDUCCIÓN DEL CONTRATO]]</f>
        <v>0</v>
      </c>
      <c r="BC213" s="211"/>
      <c r="BD213" s="211"/>
      <c r="BE213" s="215">
        <f t="shared" si="30"/>
        <v>0</v>
      </c>
      <c r="BF213" s="211"/>
      <c r="BG213" s="208"/>
      <c r="BH213" s="206" t="str">
        <f>IFERROR(VLOOKUP('Formato Único de Contratación'!$BG213,TABLADEPARTAMENTOS,2,0),"DIGITE DEPARTAMENTO")</f>
        <v>DIGITE DEPARTAMENTO</v>
      </c>
      <c r="BI213" s="210"/>
      <c r="BJ213" s="211"/>
      <c r="BK213" s="212"/>
      <c r="BL213" s="210"/>
      <c r="BM213" s="211"/>
      <c r="BN213" s="212"/>
      <c r="BO213" s="208"/>
      <c r="BP213" s="221"/>
      <c r="BQ213" s="208"/>
      <c r="BR213" s="211"/>
      <c r="BS213" s="211"/>
      <c r="BT213" s="247">
        <f>Plancontratacion2019[[#This Row],[FECHA PRORROGA EJECUCIÓN
  (AAAA-MM-DD)]]-Plancontratacion2019[[#This Row],[FECHA ACTA DE INICIO]]</f>
        <v>0</v>
      </c>
      <c r="BU213" s="211"/>
      <c r="BV213" s="208"/>
      <c r="BW213" s="211"/>
      <c r="BX213" s="208"/>
      <c r="BY213" s="212"/>
      <c r="BZ213" s="211"/>
      <c r="CA213" s="212"/>
      <c r="CB213" s="211"/>
      <c r="CC213" s="212"/>
      <c r="CD213" s="211"/>
      <c r="CE213" s="212"/>
      <c r="CF213" s="211"/>
      <c r="CG213" s="212"/>
      <c r="CH213" s="211"/>
      <c r="CI213" s="212"/>
      <c r="CJ213" s="211"/>
      <c r="CK213" s="212"/>
      <c r="CL213" s="211"/>
      <c r="CM213" s="222"/>
      <c r="CN213" s="218"/>
      <c r="CO213" s="211"/>
      <c r="CP213" s="220">
        <f t="shared" si="31"/>
        <v>0</v>
      </c>
      <c r="CQ213" s="223"/>
      <c r="CR213" s="212"/>
      <c r="CS213" s="212"/>
      <c r="CT213" s="212"/>
      <c r="CU213" s="212"/>
      <c r="CV213" s="212"/>
      <c r="CW213" s="212"/>
      <c r="CX213" s="212"/>
      <c r="CY213" s="212"/>
      <c r="CZ213" s="212"/>
      <c r="DA213" s="212"/>
      <c r="DB213" s="212"/>
      <c r="DC213" s="212"/>
      <c r="DD213" s="212"/>
      <c r="DE213" s="212"/>
      <c r="DF213" s="212"/>
      <c r="DG213" s="212"/>
      <c r="DH213" s="216">
        <f t="shared" si="32"/>
        <v>0</v>
      </c>
      <c r="DI213" s="216">
        <f t="shared" si="33"/>
        <v>0</v>
      </c>
      <c r="DJ213" s="224">
        <f t="shared" si="34"/>
        <v>0</v>
      </c>
      <c r="DK213" s="204"/>
      <c r="DL213" s="218"/>
      <c r="DM213" s="208"/>
      <c r="DN213" s="225"/>
      <c r="DO213" s="225"/>
      <c r="DP213" s="225"/>
      <c r="DQ213" s="225"/>
      <c r="DR213" s="225"/>
      <c r="DS213" s="225"/>
      <c r="DT213" s="225"/>
      <c r="DU213" s="225"/>
      <c r="DV213" s="225"/>
      <c r="DW213" s="225"/>
      <c r="DX213" s="225"/>
      <c r="DY213" s="225"/>
      <c r="DZ213" s="226"/>
      <c r="EA213" s="226"/>
      <c r="EB213" s="226"/>
      <c r="EC213" s="214"/>
      <c r="ED213" s="214"/>
      <c r="EE213" s="211"/>
      <c r="EF21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3" s="215" t="str">
        <f t="shared" si="29"/>
        <v>-</v>
      </c>
    </row>
    <row r="214" spans="1:137" s="150" customFormat="1" ht="22.5" x14ac:dyDescent="0.25">
      <c r="A214" s="151"/>
      <c r="B214" s="204"/>
      <c r="C214" s="205"/>
      <c r="D214" s="206"/>
      <c r="E214" s="207"/>
      <c r="F214" s="208"/>
      <c r="G214" s="209"/>
      <c r="H214" s="210"/>
      <c r="I214" s="211"/>
      <c r="J214" s="212"/>
      <c r="K214" s="209"/>
      <c r="L214" s="210"/>
      <c r="M214" s="211"/>
      <c r="N214" s="212"/>
      <c r="O214" s="213"/>
      <c r="P214" s="210"/>
      <c r="Q214" s="214"/>
      <c r="R214" s="215">
        <f>Plancontratacion2019[[#This Row],[RUBRO
(SE DEBE REPORTARTAR EN SIGEP SERVICIOS PERSONAS NATURALES)]]</f>
        <v>0</v>
      </c>
      <c r="S214" s="216">
        <f>Plancontratacion2019[[#This Row],[VALOR]]</f>
        <v>0</v>
      </c>
      <c r="T214" s="208"/>
      <c r="U214" s="211"/>
      <c r="V214" s="215">
        <f>Plancontratacion2019[[#This Row],[RUBRO ]]</f>
        <v>0</v>
      </c>
      <c r="W214" s="216">
        <f>Plancontratacion2019[[#This Row],[VALOR ]]</f>
        <v>0</v>
      </c>
      <c r="X214" s="216">
        <f>SUM($S214+$W214+Plancontratacion2019[[#This Row],[VALOR TOTAL DEL APOYO]])</f>
        <v>0</v>
      </c>
      <c r="Y214" s="210"/>
      <c r="Z214" s="204"/>
      <c r="AA214" s="204"/>
      <c r="AB214" s="205"/>
      <c r="AC214" s="204"/>
      <c r="AD214" s="204"/>
      <c r="AE214" s="214"/>
      <c r="AF214" s="214"/>
      <c r="AG214" s="214"/>
      <c r="AH214" s="211"/>
      <c r="AI214" s="211"/>
      <c r="AJ214" s="211"/>
      <c r="AK214" s="214"/>
      <c r="AL214" s="208"/>
      <c r="AM214" s="208"/>
      <c r="AN214" s="208"/>
      <c r="AO214" s="211"/>
      <c r="AP214" s="204"/>
      <c r="AQ214" s="204"/>
      <c r="AR214" s="218"/>
      <c r="AS214" s="204"/>
      <c r="AT214" s="218"/>
      <c r="AU214" s="204"/>
      <c r="AV214" s="208"/>
      <c r="AW214" s="208"/>
      <c r="AX214" s="219"/>
      <c r="AY214" s="212"/>
      <c r="AZ214" s="212"/>
      <c r="BA214" s="212"/>
      <c r="BB214" s="220">
        <f>Plancontratacion2019[[#This Row],[VALOR
INICIAL DEL CONTRATO]]+Plancontratacion2019[[#This Row],[VALOR ADICION AL CONTRATO]]-Plancontratacion2019[[#This Row],[VALOR REDUCCIÓN DEL CONTRATO]]</f>
        <v>0</v>
      </c>
      <c r="BC214" s="211"/>
      <c r="BD214" s="211"/>
      <c r="BE214" s="215">
        <f t="shared" si="30"/>
        <v>0</v>
      </c>
      <c r="BF214" s="211"/>
      <c r="BG214" s="208"/>
      <c r="BH214" s="206" t="str">
        <f>IFERROR(VLOOKUP('Formato Único de Contratación'!$BG214,TABLADEPARTAMENTOS,2,0),"DIGITE DEPARTAMENTO")</f>
        <v>DIGITE DEPARTAMENTO</v>
      </c>
      <c r="BI214" s="210"/>
      <c r="BJ214" s="211"/>
      <c r="BK214" s="212"/>
      <c r="BL214" s="210"/>
      <c r="BM214" s="211"/>
      <c r="BN214" s="212"/>
      <c r="BO214" s="208"/>
      <c r="BP214" s="221"/>
      <c r="BQ214" s="208"/>
      <c r="BR214" s="211"/>
      <c r="BS214" s="211"/>
      <c r="BT214" s="247">
        <f>Plancontratacion2019[[#This Row],[FECHA PRORROGA EJECUCIÓN
  (AAAA-MM-DD)]]-Plancontratacion2019[[#This Row],[FECHA ACTA DE INICIO]]</f>
        <v>0</v>
      </c>
      <c r="BU214" s="211"/>
      <c r="BV214" s="208"/>
      <c r="BW214" s="211"/>
      <c r="BX214" s="208"/>
      <c r="BY214" s="212"/>
      <c r="BZ214" s="211"/>
      <c r="CA214" s="212"/>
      <c r="CB214" s="211"/>
      <c r="CC214" s="212"/>
      <c r="CD214" s="211"/>
      <c r="CE214" s="212"/>
      <c r="CF214" s="211"/>
      <c r="CG214" s="212"/>
      <c r="CH214" s="211"/>
      <c r="CI214" s="212"/>
      <c r="CJ214" s="211"/>
      <c r="CK214" s="212"/>
      <c r="CL214" s="211"/>
      <c r="CM214" s="222"/>
      <c r="CN214" s="218"/>
      <c r="CO214" s="211"/>
      <c r="CP214" s="220">
        <f t="shared" si="31"/>
        <v>0</v>
      </c>
      <c r="CQ214" s="223"/>
      <c r="CR214" s="212"/>
      <c r="CS214" s="212"/>
      <c r="CT214" s="212"/>
      <c r="CU214" s="212"/>
      <c r="CV214" s="212"/>
      <c r="CW214" s="212"/>
      <c r="CX214" s="212"/>
      <c r="CY214" s="212"/>
      <c r="CZ214" s="212"/>
      <c r="DA214" s="212"/>
      <c r="DB214" s="212"/>
      <c r="DC214" s="212"/>
      <c r="DD214" s="212"/>
      <c r="DE214" s="212"/>
      <c r="DF214" s="212"/>
      <c r="DG214" s="212"/>
      <c r="DH214" s="216">
        <f t="shared" si="32"/>
        <v>0</v>
      </c>
      <c r="DI214" s="216">
        <f t="shared" si="33"/>
        <v>0</v>
      </c>
      <c r="DJ214" s="224">
        <f t="shared" si="34"/>
        <v>0</v>
      </c>
      <c r="DK214" s="204"/>
      <c r="DL214" s="218"/>
      <c r="DM214" s="208"/>
      <c r="DN214" s="225"/>
      <c r="DO214" s="225"/>
      <c r="DP214" s="225"/>
      <c r="DQ214" s="225"/>
      <c r="DR214" s="225"/>
      <c r="DS214" s="225"/>
      <c r="DT214" s="225"/>
      <c r="DU214" s="225"/>
      <c r="DV214" s="225"/>
      <c r="DW214" s="225"/>
      <c r="DX214" s="225"/>
      <c r="DY214" s="225"/>
      <c r="DZ214" s="226"/>
      <c r="EA214" s="226"/>
      <c r="EB214" s="226"/>
      <c r="EC214" s="214"/>
      <c r="ED214" s="214"/>
      <c r="EE214" s="211"/>
      <c r="EF21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4" s="215" t="s">
        <v>210</v>
      </c>
    </row>
    <row r="215" spans="1:137" s="150" customFormat="1" ht="22.5" x14ac:dyDescent="0.25">
      <c r="A215" s="151"/>
      <c r="B215" s="204"/>
      <c r="C215" s="205"/>
      <c r="D215" s="206"/>
      <c r="E215" s="207"/>
      <c r="F215" s="208"/>
      <c r="G215" s="209"/>
      <c r="H215" s="210"/>
      <c r="I215" s="211"/>
      <c r="J215" s="212"/>
      <c r="K215" s="209"/>
      <c r="L215" s="210"/>
      <c r="M215" s="211"/>
      <c r="N215" s="212"/>
      <c r="O215" s="213"/>
      <c r="P215" s="210"/>
      <c r="Q215" s="214"/>
      <c r="R215" s="215">
        <f>Plancontratacion2019[[#This Row],[RUBRO
(SE DEBE REPORTARTAR EN SIGEP SERVICIOS PERSONAS NATURALES)]]</f>
        <v>0</v>
      </c>
      <c r="S215" s="216">
        <f>Plancontratacion2019[[#This Row],[VALOR]]</f>
        <v>0</v>
      </c>
      <c r="T215" s="208"/>
      <c r="U215" s="211"/>
      <c r="V215" s="215">
        <f>Plancontratacion2019[[#This Row],[RUBRO ]]</f>
        <v>0</v>
      </c>
      <c r="W215" s="216">
        <f>Plancontratacion2019[[#This Row],[VALOR ]]</f>
        <v>0</v>
      </c>
      <c r="X215" s="216">
        <f>SUM($S215+$W215+Plancontratacion2019[[#This Row],[VALOR TOTAL DEL APOYO]])</f>
        <v>0</v>
      </c>
      <c r="Y215" s="210"/>
      <c r="Z215" s="204"/>
      <c r="AA215" s="204"/>
      <c r="AB215" s="205"/>
      <c r="AC215" s="204"/>
      <c r="AD215" s="204"/>
      <c r="AE215" s="214"/>
      <c r="AF215" s="214"/>
      <c r="AG215" s="214"/>
      <c r="AH215" s="211"/>
      <c r="AI215" s="211"/>
      <c r="AJ215" s="211"/>
      <c r="AK215" s="214"/>
      <c r="AL215" s="208"/>
      <c r="AM215" s="208"/>
      <c r="AN215" s="208"/>
      <c r="AO215" s="211"/>
      <c r="AP215" s="204"/>
      <c r="AQ215" s="204"/>
      <c r="AR215" s="218"/>
      <c r="AS215" s="204"/>
      <c r="AT215" s="218"/>
      <c r="AU215" s="204"/>
      <c r="AV215" s="208"/>
      <c r="AW215" s="208"/>
      <c r="AX215" s="219"/>
      <c r="AY215" s="212"/>
      <c r="AZ215" s="212"/>
      <c r="BA215" s="212"/>
      <c r="BB215" s="220">
        <f>Plancontratacion2019[[#This Row],[VALOR
INICIAL DEL CONTRATO]]+Plancontratacion2019[[#This Row],[VALOR ADICION AL CONTRATO]]-Plancontratacion2019[[#This Row],[VALOR REDUCCIÓN DEL CONTRATO]]</f>
        <v>0</v>
      </c>
      <c r="BC215" s="211"/>
      <c r="BD215" s="211"/>
      <c r="BE215" s="215">
        <f t="shared" si="30"/>
        <v>0</v>
      </c>
      <c r="BF215" s="211"/>
      <c r="BG215" s="208"/>
      <c r="BH215" s="206" t="str">
        <f>IFERROR(VLOOKUP('Formato Único de Contratación'!$BG215,TABLADEPARTAMENTOS,2,0),"DIGITE DEPARTAMENTO")</f>
        <v>DIGITE DEPARTAMENTO</v>
      </c>
      <c r="BI215" s="210"/>
      <c r="BJ215" s="211"/>
      <c r="BK215" s="212"/>
      <c r="BL215" s="210"/>
      <c r="BM215" s="211"/>
      <c r="BN215" s="212"/>
      <c r="BO215" s="208"/>
      <c r="BP215" s="221"/>
      <c r="BQ215" s="208"/>
      <c r="BR215" s="211"/>
      <c r="BS215" s="211"/>
      <c r="BT215" s="247">
        <f>Plancontratacion2019[[#This Row],[FECHA PRORROGA EJECUCIÓN
  (AAAA-MM-DD)]]-Plancontratacion2019[[#This Row],[FECHA ACTA DE INICIO]]</f>
        <v>0</v>
      </c>
      <c r="BU215" s="211"/>
      <c r="BV215" s="208"/>
      <c r="BW215" s="211"/>
      <c r="BX215" s="208"/>
      <c r="BY215" s="212"/>
      <c r="BZ215" s="211"/>
      <c r="CA215" s="212"/>
      <c r="CB215" s="211"/>
      <c r="CC215" s="212"/>
      <c r="CD215" s="211"/>
      <c r="CE215" s="212"/>
      <c r="CF215" s="211"/>
      <c r="CG215" s="212"/>
      <c r="CH215" s="211"/>
      <c r="CI215" s="212"/>
      <c r="CJ215" s="211"/>
      <c r="CK215" s="212"/>
      <c r="CL215" s="211"/>
      <c r="CM215" s="222"/>
      <c r="CN215" s="218"/>
      <c r="CO215" s="211"/>
      <c r="CP215" s="220">
        <f t="shared" si="31"/>
        <v>0</v>
      </c>
      <c r="CQ215" s="223"/>
      <c r="CR215" s="212"/>
      <c r="CS215" s="212"/>
      <c r="CT215" s="212"/>
      <c r="CU215" s="212"/>
      <c r="CV215" s="212"/>
      <c r="CW215" s="212"/>
      <c r="CX215" s="212"/>
      <c r="CY215" s="212"/>
      <c r="CZ215" s="212"/>
      <c r="DA215" s="212"/>
      <c r="DB215" s="212"/>
      <c r="DC215" s="212"/>
      <c r="DD215" s="212"/>
      <c r="DE215" s="212"/>
      <c r="DF215" s="212"/>
      <c r="DG215" s="212"/>
      <c r="DH215" s="216">
        <f t="shared" si="32"/>
        <v>0</v>
      </c>
      <c r="DI215" s="216">
        <f t="shared" si="33"/>
        <v>0</v>
      </c>
      <c r="DJ215" s="224">
        <f t="shared" si="34"/>
        <v>0</v>
      </c>
      <c r="DK215" s="204"/>
      <c r="DL215" s="218"/>
      <c r="DM215" s="208"/>
      <c r="DN215" s="225"/>
      <c r="DO215" s="225"/>
      <c r="DP215" s="225"/>
      <c r="DQ215" s="225"/>
      <c r="DR215" s="225"/>
      <c r="DS215" s="225"/>
      <c r="DT215" s="225"/>
      <c r="DU215" s="225"/>
      <c r="DV215" s="225"/>
      <c r="DW215" s="225"/>
      <c r="DX215" s="225"/>
      <c r="DY215" s="225"/>
      <c r="DZ215" s="226"/>
      <c r="EA215" s="226"/>
      <c r="EB215" s="226"/>
      <c r="EC215" s="214"/>
      <c r="ED215" s="214"/>
      <c r="EE215" s="211"/>
      <c r="EF21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5" s="215" t="s">
        <v>210</v>
      </c>
    </row>
    <row r="216" spans="1:137" s="150" customFormat="1" ht="22.5" x14ac:dyDescent="0.25">
      <c r="A216" s="151"/>
      <c r="B216" s="204"/>
      <c r="C216" s="205"/>
      <c r="D216" s="206"/>
      <c r="E216" s="207"/>
      <c r="F216" s="208"/>
      <c r="G216" s="209"/>
      <c r="H216" s="210"/>
      <c r="I216" s="211"/>
      <c r="J216" s="212"/>
      <c r="K216" s="209"/>
      <c r="L216" s="210"/>
      <c r="M216" s="211"/>
      <c r="N216" s="212"/>
      <c r="O216" s="213"/>
      <c r="P216" s="210"/>
      <c r="Q216" s="214"/>
      <c r="R216" s="215">
        <f>Plancontratacion2019[[#This Row],[RUBRO
(SE DEBE REPORTARTAR EN SIGEP SERVICIOS PERSONAS NATURALES)]]</f>
        <v>0</v>
      </c>
      <c r="S216" s="216">
        <f>Plancontratacion2019[[#This Row],[VALOR]]</f>
        <v>0</v>
      </c>
      <c r="T216" s="208"/>
      <c r="U216" s="211"/>
      <c r="V216" s="215">
        <f>Plancontratacion2019[[#This Row],[RUBRO ]]</f>
        <v>0</v>
      </c>
      <c r="W216" s="216">
        <f>Plancontratacion2019[[#This Row],[VALOR ]]</f>
        <v>0</v>
      </c>
      <c r="X216" s="216">
        <f>SUM($S216+$W216+Plancontratacion2019[[#This Row],[VALOR TOTAL DEL APOYO]])</f>
        <v>0</v>
      </c>
      <c r="Y216" s="210"/>
      <c r="Z216" s="204"/>
      <c r="AA216" s="204"/>
      <c r="AB216" s="205"/>
      <c r="AC216" s="204"/>
      <c r="AD216" s="204"/>
      <c r="AE216" s="214"/>
      <c r="AF216" s="214"/>
      <c r="AG216" s="214"/>
      <c r="AH216" s="211"/>
      <c r="AI216" s="211"/>
      <c r="AJ216" s="211"/>
      <c r="AK216" s="214"/>
      <c r="AL216" s="208"/>
      <c r="AM216" s="208"/>
      <c r="AN216" s="208"/>
      <c r="AO216" s="211"/>
      <c r="AP216" s="204"/>
      <c r="AQ216" s="204"/>
      <c r="AR216" s="218"/>
      <c r="AS216" s="204"/>
      <c r="AT216" s="218"/>
      <c r="AU216" s="204"/>
      <c r="AV216" s="208"/>
      <c r="AW216" s="208"/>
      <c r="AX216" s="219"/>
      <c r="AY216" s="212"/>
      <c r="AZ216" s="212"/>
      <c r="BA216" s="212"/>
      <c r="BB216" s="220">
        <f>Plancontratacion2019[[#This Row],[VALOR
INICIAL DEL CONTRATO]]+Plancontratacion2019[[#This Row],[VALOR ADICION AL CONTRATO]]-Plancontratacion2019[[#This Row],[VALOR REDUCCIÓN DEL CONTRATO]]</f>
        <v>0</v>
      </c>
      <c r="BC216" s="211"/>
      <c r="BD216" s="211"/>
      <c r="BE216" s="215">
        <f t="shared" si="30"/>
        <v>0</v>
      </c>
      <c r="BF216" s="211"/>
      <c r="BG216" s="208"/>
      <c r="BH216" s="206" t="str">
        <f>IFERROR(VLOOKUP('Formato Único de Contratación'!$BG216,TABLADEPARTAMENTOS,2,0),"DIGITE DEPARTAMENTO")</f>
        <v>DIGITE DEPARTAMENTO</v>
      </c>
      <c r="BI216" s="210"/>
      <c r="BJ216" s="211"/>
      <c r="BK216" s="212"/>
      <c r="BL216" s="210"/>
      <c r="BM216" s="211"/>
      <c r="BN216" s="212"/>
      <c r="BO216" s="208"/>
      <c r="BP216" s="221"/>
      <c r="BQ216" s="208"/>
      <c r="BR216" s="211"/>
      <c r="BS216" s="211"/>
      <c r="BT216" s="247">
        <f>Plancontratacion2019[[#This Row],[FECHA PRORROGA EJECUCIÓN
  (AAAA-MM-DD)]]-Plancontratacion2019[[#This Row],[FECHA ACTA DE INICIO]]</f>
        <v>0</v>
      </c>
      <c r="BU216" s="211"/>
      <c r="BV216" s="208"/>
      <c r="BW216" s="211"/>
      <c r="BX216" s="208"/>
      <c r="BY216" s="212"/>
      <c r="BZ216" s="211"/>
      <c r="CA216" s="212"/>
      <c r="CB216" s="211"/>
      <c r="CC216" s="212"/>
      <c r="CD216" s="211"/>
      <c r="CE216" s="212"/>
      <c r="CF216" s="211"/>
      <c r="CG216" s="212"/>
      <c r="CH216" s="211"/>
      <c r="CI216" s="212"/>
      <c r="CJ216" s="211"/>
      <c r="CK216" s="212"/>
      <c r="CL216" s="211"/>
      <c r="CM216" s="222"/>
      <c r="CN216" s="218"/>
      <c r="CO216" s="211"/>
      <c r="CP216" s="220">
        <f t="shared" si="31"/>
        <v>0</v>
      </c>
      <c r="CQ216" s="223"/>
      <c r="CR216" s="212"/>
      <c r="CS216" s="212"/>
      <c r="CT216" s="212"/>
      <c r="CU216" s="212"/>
      <c r="CV216" s="212"/>
      <c r="CW216" s="212"/>
      <c r="CX216" s="212"/>
      <c r="CY216" s="212"/>
      <c r="CZ216" s="212"/>
      <c r="DA216" s="212"/>
      <c r="DB216" s="212"/>
      <c r="DC216" s="212"/>
      <c r="DD216" s="212"/>
      <c r="DE216" s="212"/>
      <c r="DF216" s="212"/>
      <c r="DG216" s="212"/>
      <c r="DH216" s="216">
        <f t="shared" si="32"/>
        <v>0</v>
      </c>
      <c r="DI216" s="216">
        <f t="shared" si="33"/>
        <v>0</v>
      </c>
      <c r="DJ216" s="224">
        <f t="shared" si="34"/>
        <v>0</v>
      </c>
      <c r="DK216" s="204"/>
      <c r="DL216" s="218"/>
      <c r="DM216" s="208"/>
      <c r="DN216" s="225"/>
      <c r="DO216" s="225"/>
      <c r="DP216" s="225"/>
      <c r="DQ216" s="225"/>
      <c r="DR216" s="225"/>
      <c r="DS216" s="225"/>
      <c r="DT216" s="225"/>
      <c r="DU216" s="225"/>
      <c r="DV216" s="225"/>
      <c r="DW216" s="225"/>
      <c r="DX216" s="225"/>
      <c r="DY216" s="225"/>
      <c r="DZ216" s="226"/>
      <c r="EA216" s="226"/>
      <c r="EB216" s="226"/>
      <c r="EC216" s="214"/>
      <c r="ED216" s="214"/>
      <c r="EE216" s="211"/>
      <c r="EF21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6" s="215" t="s">
        <v>210</v>
      </c>
    </row>
    <row r="217" spans="1:137" s="150" customFormat="1" ht="22.5" x14ac:dyDescent="0.25">
      <c r="A217" s="151"/>
      <c r="B217" s="204"/>
      <c r="C217" s="205"/>
      <c r="D217" s="206"/>
      <c r="E217" s="207"/>
      <c r="F217" s="208"/>
      <c r="G217" s="209"/>
      <c r="H217" s="210"/>
      <c r="I217" s="211"/>
      <c r="J217" s="212"/>
      <c r="K217" s="209"/>
      <c r="L217" s="210"/>
      <c r="M217" s="211"/>
      <c r="N217" s="212"/>
      <c r="O217" s="213"/>
      <c r="P217" s="210"/>
      <c r="Q217" s="214"/>
      <c r="R217" s="215">
        <f>Plancontratacion2019[[#This Row],[RUBRO
(SE DEBE REPORTARTAR EN SIGEP SERVICIOS PERSONAS NATURALES)]]</f>
        <v>0</v>
      </c>
      <c r="S217" s="216">
        <f>Plancontratacion2019[[#This Row],[VALOR]]</f>
        <v>0</v>
      </c>
      <c r="T217" s="208"/>
      <c r="U217" s="211"/>
      <c r="V217" s="215">
        <f>Plancontratacion2019[[#This Row],[RUBRO ]]</f>
        <v>0</v>
      </c>
      <c r="W217" s="216">
        <f>Plancontratacion2019[[#This Row],[VALOR ]]</f>
        <v>0</v>
      </c>
      <c r="X217" s="216">
        <f>SUM($S217+$W217+Plancontratacion2019[[#This Row],[VALOR TOTAL DEL APOYO]])</f>
        <v>0</v>
      </c>
      <c r="Y217" s="210"/>
      <c r="Z217" s="204"/>
      <c r="AA217" s="204"/>
      <c r="AB217" s="205"/>
      <c r="AC217" s="204"/>
      <c r="AD217" s="204"/>
      <c r="AE217" s="214"/>
      <c r="AF217" s="214"/>
      <c r="AG217" s="214"/>
      <c r="AH217" s="211"/>
      <c r="AI217" s="211"/>
      <c r="AJ217" s="211"/>
      <c r="AK217" s="214"/>
      <c r="AL217" s="208"/>
      <c r="AM217" s="208"/>
      <c r="AN217" s="208"/>
      <c r="AO217" s="211"/>
      <c r="AP217" s="204"/>
      <c r="AQ217" s="204"/>
      <c r="AR217" s="218"/>
      <c r="AS217" s="204"/>
      <c r="AT217" s="218"/>
      <c r="AU217" s="204"/>
      <c r="AV217" s="208"/>
      <c r="AW217" s="208"/>
      <c r="AX217" s="219"/>
      <c r="AY217" s="212"/>
      <c r="AZ217" s="212"/>
      <c r="BA217" s="212"/>
      <c r="BB217" s="220">
        <f>Plancontratacion2019[[#This Row],[VALOR
INICIAL DEL CONTRATO]]+Plancontratacion2019[[#This Row],[VALOR ADICION AL CONTRATO]]-Plancontratacion2019[[#This Row],[VALOR REDUCCIÓN DEL CONTRATO]]</f>
        <v>0</v>
      </c>
      <c r="BC217" s="211"/>
      <c r="BD217" s="211"/>
      <c r="BE217" s="215">
        <f t="shared" si="30"/>
        <v>0</v>
      </c>
      <c r="BF217" s="211"/>
      <c r="BG217" s="208"/>
      <c r="BH217" s="206" t="str">
        <f>IFERROR(VLOOKUP('Formato Único de Contratación'!$BG217,TABLADEPARTAMENTOS,2,0),"DIGITE DEPARTAMENTO")</f>
        <v>DIGITE DEPARTAMENTO</v>
      </c>
      <c r="BI217" s="210"/>
      <c r="BJ217" s="211"/>
      <c r="BK217" s="212"/>
      <c r="BL217" s="210"/>
      <c r="BM217" s="211"/>
      <c r="BN217" s="212"/>
      <c r="BO217" s="208"/>
      <c r="BP217" s="221"/>
      <c r="BQ217" s="208"/>
      <c r="BR217" s="211"/>
      <c r="BS217" s="211"/>
      <c r="BT217" s="247">
        <f>Plancontratacion2019[[#This Row],[FECHA PRORROGA EJECUCIÓN
  (AAAA-MM-DD)]]-Plancontratacion2019[[#This Row],[FECHA ACTA DE INICIO]]</f>
        <v>0</v>
      </c>
      <c r="BU217" s="211"/>
      <c r="BV217" s="208"/>
      <c r="BW217" s="211"/>
      <c r="BX217" s="208"/>
      <c r="BY217" s="212"/>
      <c r="BZ217" s="211"/>
      <c r="CA217" s="212"/>
      <c r="CB217" s="211"/>
      <c r="CC217" s="212"/>
      <c r="CD217" s="211"/>
      <c r="CE217" s="212"/>
      <c r="CF217" s="211"/>
      <c r="CG217" s="212"/>
      <c r="CH217" s="211"/>
      <c r="CI217" s="212"/>
      <c r="CJ217" s="211"/>
      <c r="CK217" s="212"/>
      <c r="CL217" s="211"/>
      <c r="CM217" s="222"/>
      <c r="CN217" s="218"/>
      <c r="CO217" s="211"/>
      <c r="CP217" s="220">
        <f t="shared" si="31"/>
        <v>0</v>
      </c>
      <c r="CQ217" s="223"/>
      <c r="CR217" s="212"/>
      <c r="CS217" s="212"/>
      <c r="CT217" s="212"/>
      <c r="CU217" s="212"/>
      <c r="CV217" s="212"/>
      <c r="CW217" s="212"/>
      <c r="CX217" s="212"/>
      <c r="CY217" s="212"/>
      <c r="CZ217" s="212"/>
      <c r="DA217" s="212"/>
      <c r="DB217" s="212"/>
      <c r="DC217" s="212"/>
      <c r="DD217" s="212"/>
      <c r="DE217" s="212"/>
      <c r="DF217" s="212"/>
      <c r="DG217" s="212"/>
      <c r="DH217" s="216">
        <f t="shared" si="32"/>
        <v>0</v>
      </c>
      <c r="DI217" s="216">
        <f t="shared" si="33"/>
        <v>0</v>
      </c>
      <c r="DJ217" s="224">
        <f t="shared" si="34"/>
        <v>0</v>
      </c>
      <c r="DK217" s="204"/>
      <c r="DL217" s="218"/>
      <c r="DM217" s="208"/>
      <c r="DN217" s="225"/>
      <c r="DO217" s="225"/>
      <c r="DP217" s="225"/>
      <c r="DQ217" s="225"/>
      <c r="DR217" s="225"/>
      <c r="DS217" s="225"/>
      <c r="DT217" s="225"/>
      <c r="DU217" s="225"/>
      <c r="DV217" s="225"/>
      <c r="DW217" s="225"/>
      <c r="DX217" s="225"/>
      <c r="DY217" s="225"/>
      <c r="DZ217" s="226"/>
      <c r="EA217" s="226"/>
      <c r="EB217" s="226"/>
      <c r="EC217" s="214"/>
      <c r="ED217" s="214"/>
      <c r="EE217" s="211"/>
      <c r="EF21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7" s="215" t="s">
        <v>210</v>
      </c>
    </row>
    <row r="218" spans="1:137" s="150" customFormat="1" ht="22.5" x14ac:dyDescent="0.25">
      <c r="A218" s="151"/>
      <c r="B218" s="204"/>
      <c r="C218" s="205"/>
      <c r="D218" s="206"/>
      <c r="E218" s="207"/>
      <c r="F218" s="208"/>
      <c r="G218" s="209"/>
      <c r="H218" s="210"/>
      <c r="I218" s="211"/>
      <c r="J218" s="212"/>
      <c r="K218" s="209"/>
      <c r="L218" s="210"/>
      <c r="M218" s="211"/>
      <c r="N218" s="212"/>
      <c r="O218" s="213"/>
      <c r="P218" s="210"/>
      <c r="Q218" s="214"/>
      <c r="R218" s="215">
        <f>Plancontratacion2019[[#This Row],[RUBRO
(SE DEBE REPORTARTAR EN SIGEP SERVICIOS PERSONAS NATURALES)]]</f>
        <v>0</v>
      </c>
      <c r="S218" s="216">
        <f>Plancontratacion2019[[#This Row],[VALOR]]</f>
        <v>0</v>
      </c>
      <c r="T218" s="208"/>
      <c r="U218" s="211"/>
      <c r="V218" s="215">
        <f>Plancontratacion2019[[#This Row],[RUBRO ]]</f>
        <v>0</v>
      </c>
      <c r="W218" s="216">
        <f>Plancontratacion2019[[#This Row],[VALOR ]]</f>
        <v>0</v>
      </c>
      <c r="X218" s="216">
        <f>SUM($S218+$W218+Plancontratacion2019[[#This Row],[VALOR TOTAL DEL APOYO]])</f>
        <v>0</v>
      </c>
      <c r="Y218" s="210"/>
      <c r="Z218" s="204"/>
      <c r="AA218" s="204"/>
      <c r="AB218" s="205"/>
      <c r="AC218" s="204"/>
      <c r="AD218" s="204"/>
      <c r="AE218" s="214"/>
      <c r="AF218" s="214"/>
      <c r="AG218" s="214"/>
      <c r="AH218" s="211"/>
      <c r="AI218" s="211"/>
      <c r="AJ218" s="211"/>
      <c r="AK218" s="214"/>
      <c r="AL218" s="208"/>
      <c r="AM218" s="208"/>
      <c r="AN218" s="208"/>
      <c r="AO218" s="211"/>
      <c r="AP218" s="204"/>
      <c r="AQ218" s="204"/>
      <c r="AR218" s="218"/>
      <c r="AS218" s="204"/>
      <c r="AT218" s="218"/>
      <c r="AU218" s="204"/>
      <c r="AV218" s="208"/>
      <c r="AW218" s="208"/>
      <c r="AX218" s="219"/>
      <c r="AY218" s="212"/>
      <c r="AZ218" s="212"/>
      <c r="BA218" s="212"/>
      <c r="BB218" s="220">
        <f>Plancontratacion2019[[#This Row],[VALOR
INICIAL DEL CONTRATO]]+Plancontratacion2019[[#This Row],[VALOR ADICION AL CONTRATO]]-Plancontratacion2019[[#This Row],[VALOR REDUCCIÓN DEL CONTRATO]]</f>
        <v>0</v>
      </c>
      <c r="BC218" s="211"/>
      <c r="BD218" s="211"/>
      <c r="BE218" s="215">
        <f t="shared" si="30"/>
        <v>0</v>
      </c>
      <c r="BF218" s="211"/>
      <c r="BG218" s="208"/>
      <c r="BH218" s="206" t="str">
        <f>IFERROR(VLOOKUP('Formato Único de Contratación'!$BG218,TABLADEPARTAMENTOS,2,0),"DIGITE DEPARTAMENTO")</f>
        <v>DIGITE DEPARTAMENTO</v>
      </c>
      <c r="BI218" s="210"/>
      <c r="BJ218" s="211"/>
      <c r="BK218" s="212"/>
      <c r="BL218" s="210"/>
      <c r="BM218" s="211"/>
      <c r="BN218" s="212"/>
      <c r="BO218" s="208"/>
      <c r="BP218" s="221"/>
      <c r="BQ218" s="208"/>
      <c r="BR218" s="211"/>
      <c r="BS218" s="211"/>
      <c r="BT218" s="247">
        <f>Plancontratacion2019[[#This Row],[FECHA PRORROGA EJECUCIÓN
  (AAAA-MM-DD)]]-Plancontratacion2019[[#This Row],[FECHA ACTA DE INICIO]]</f>
        <v>0</v>
      </c>
      <c r="BU218" s="211"/>
      <c r="BV218" s="208"/>
      <c r="BW218" s="211"/>
      <c r="BX218" s="208"/>
      <c r="BY218" s="212"/>
      <c r="BZ218" s="211"/>
      <c r="CA218" s="212"/>
      <c r="CB218" s="211"/>
      <c r="CC218" s="212"/>
      <c r="CD218" s="211"/>
      <c r="CE218" s="212"/>
      <c r="CF218" s="211"/>
      <c r="CG218" s="212"/>
      <c r="CH218" s="211"/>
      <c r="CI218" s="212"/>
      <c r="CJ218" s="211"/>
      <c r="CK218" s="212"/>
      <c r="CL218" s="211"/>
      <c r="CM218" s="222"/>
      <c r="CN218" s="218"/>
      <c r="CO218" s="211"/>
      <c r="CP218" s="220">
        <f t="shared" si="31"/>
        <v>0</v>
      </c>
      <c r="CQ218" s="223"/>
      <c r="CR218" s="212"/>
      <c r="CS218" s="212"/>
      <c r="CT218" s="212"/>
      <c r="CU218" s="212"/>
      <c r="CV218" s="212"/>
      <c r="CW218" s="212"/>
      <c r="CX218" s="212"/>
      <c r="CY218" s="212"/>
      <c r="CZ218" s="212"/>
      <c r="DA218" s="212"/>
      <c r="DB218" s="212"/>
      <c r="DC218" s="212"/>
      <c r="DD218" s="212"/>
      <c r="DE218" s="212"/>
      <c r="DF218" s="212"/>
      <c r="DG218" s="212"/>
      <c r="DH218" s="216">
        <f t="shared" si="32"/>
        <v>0</v>
      </c>
      <c r="DI218" s="216">
        <f t="shared" si="33"/>
        <v>0</v>
      </c>
      <c r="DJ218" s="224">
        <f t="shared" si="34"/>
        <v>0</v>
      </c>
      <c r="DK218" s="204"/>
      <c r="DL218" s="218"/>
      <c r="DM218" s="208"/>
      <c r="DN218" s="225"/>
      <c r="DO218" s="225"/>
      <c r="DP218" s="225"/>
      <c r="DQ218" s="225"/>
      <c r="DR218" s="225"/>
      <c r="DS218" s="225"/>
      <c r="DT218" s="225"/>
      <c r="DU218" s="225"/>
      <c r="DV218" s="225"/>
      <c r="DW218" s="225"/>
      <c r="DX218" s="225"/>
      <c r="DY218" s="225"/>
      <c r="DZ218" s="226"/>
      <c r="EA218" s="226"/>
      <c r="EB218" s="226"/>
      <c r="EC218" s="214"/>
      <c r="ED218" s="214"/>
      <c r="EE218" s="211"/>
      <c r="EF21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8" s="215" t="s">
        <v>210</v>
      </c>
    </row>
    <row r="219" spans="1:137" s="150" customFormat="1" ht="22.5" x14ac:dyDescent="0.25">
      <c r="A219" s="151"/>
      <c r="B219" s="204"/>
      <c r="C219" s="205"/>
      <c r="D219" s="206"/>
      <c r="E219" s="207"/>
      <c r="F219" s="208"/>
      <c r="G219" s="209"/>
      <c r="H219" s="210"/>
      <c r="I219" s="211"/>
      <c r="J219" s="212"/>
      <c r="K219" s="209"/>
      <c r="L219" s="210"/>
      <c r="M219" s="211"/>
      <c r="N219" s="212"/>
      <c r="O219" s="213"/>
      <c r="P219" s="210"/>
      <c r="Q219" s="214"/>
      <c r="R219" s="215">
        <f>Plancontratacion2019[[#This Row],[RUBRO
(SE DEBE REPORTARTAR EN SIGEP SERVICIOS PERSONAS NATURALES)]]</f>
        <v>0</v>
      </c>
      <c r="S219" s="216">
        <f>Plancontratacion2019[[#This Row],[VALOR]]</f>
        <v>0</v>
      </c>
      <c r="T219" s="208"/>
      <c r="U219" s="211"/>
      <c r="V219" s="215">
        <f>Plancontratacion2019[[#This Row],[RUBRO ]]</f>
        <v>0</v>
      </c>
      <c r="W219" s="216">
        <f>Plancontratacion2019[[#This Row],[VALOR ]]</f>
        <v>0</v>
      </c>
      <c r="X219" s="216">
        <f>SUM($S219+$W219+Plancontratacion2019[[#This Row],[VALOR TOTAL DEL APOYO]])</f>
        <v>0</v>
      </c>
      <c r="Y219" s="210"/>
      <c r="Z219" s="204"/>
      <c r="AA219" s="204"/>
      <c r="AB219" s="205"/>
      <c r="AC219" s="204"/>
      <c r="AD219" s="204"/>
      <c r="AE219" s="214"/>
      <c r="AF219" s="214"/>
      <c r="AG219" s="214"/>
      <c r="AH219" s="211"/>
      <c r="AI219" s="211"/>
      <c r="AJ219" s="211"/>
      <c r="AK219" s="214"/>
      <c r="AL219" s="208"/>
      <c r="AM219" s="208"/>
      <c r="AN219" s="208"/>
      <c r="AO219" s="211"/>
      <c r="AP219" s="204"/>
      <c r="AQ219" s="204"/>
      <c r="AR219" s="218"/>
      <c r="AS219" s="204"/>
      <c r="AT219" s="218"/>
      <c r="AU219" s="204"/>
      <c r="AV219" s="208"/>
      <c r="AW219" s="208"/>
      <c r="AX219" s="219"/>
      <c r="AY219" s="212"/>
      <c r="AZ219" s="212"/>
      <c r="BA219" s="212"/>
      <c r="BB219" s="220">
        <f>Plancontratacion2019[[#This Row],[VALOR
INICIAL DEL CONTRATO]]+Plancontratacion2019[[#This Row],[VALOR ADICION AL CONTRATO]]-Plancontratacion2019[[#This Row],[VALOR REDUCCIÓN DEL CONTRATO]]</f>
        <v>0</v>
      </c>
      <c r="BC219" s="211"/>
      <c r="BD219" s="211"/>
      <c r="BE219" s="215">
        <f t="shared" ref="BE219:BE251" si="35">$BD219-$BC219</f>
        <v>0</v>
      </c>
      <c r="BF219" s="211"/>
      <c r="BG219" s="208"/>
      <c r="BH219" s="206" t="str">
        <f>IFERROR(VLOOKUP('Formato Único de Contratación'!$BG219,TABLADEPARTAMENTOS,2,0),"DIGITE DEPARTAMENTO")</f>
        <v>DIGITE DEPARTAMENTO</v>
      </c>
      <c r="BI219" s="210"/>
      <c r="BJ219" s="211"/>
      <c r="BK219" s="212"/>
      <c r="BL219" s="210"/>
      <c r="BM219" s="211"/>
      <c r="BN219" s="212"/>
      <c r="BO219" s="208"/>
      <c r="BP219" s="221"/>
      <c r="BQ219" s="208"/>
      <c r="BR219" s="211"/>
      <c r="BS219" s="211"/>
      <c r="BT219" s="247">
        <f>Plancontratacion2019[[#This Row],[FECHA PRORROGA EJECUCIÓN
  (AAAA-MM-DD)]]-Plancontratacion2019[[#This Row],[FECHA ACTA DE INICIO]]</f>
        <v>0</v>
      </c>
      <c r="BU219" s="211"/>
      <c r="BV219" s="208"/>
      <c r="BW219" s="211"/>
      <c r="BX219" s="208"/>
      <c r="BY219" s="212"/>
      <c r="BZ219" s="211"/>
      <c r="CA219" s="212"/>
      <c r="CB219" s="211"/>
      <c r="CC219" s="212"/>
      <c r="CD219" s="211"/>
      <c r="CE219" s="212"/>
      <c r="CF219" s="211"/>
      <c r="CG219" s="212"/>
      <c r="CH219" s="211"/>
      <c r="CI219" s="212"/>
      <c r="CJ219" s="211"/>
      <c r="CK219" s="212"/>
      <c r="CL219" s="211"/>
      <c r="CM219" s="222"/>
      <c r="CN219" s="218"/>
      <c r="CO219" s="211"/>
      <c r="CP219" s="220">
        <f t="shared" ref="CP219:CP251" si="36">COUNT(BY219,CA219,CE219,CG219,CI219,CK219,CC219,CN219)</f>
        <v>0</v>
      </c>
      <c r="CQ219" s="223"/>
      <c r="CR219" s="212"/>
      <c r="CS219" s="212"/>
      <c r="CT219" s="212"/>
      <c r="CU219" s="212"/>
      <c r="CV219" s="212"/>
      <c r="CW219" s="212"/>
      <c r="CX219" s="212"/>
      <c r="CY219" s="212"/>
      <c r="CZ219" s="212"/>
      <c r="DA219" s="212"/>
      <c r="DB219" s="212"/>
      <c r="DC219" s="212"/>
      <c r="DD219" s="212"/>
      <c r="DE219" s="212"/>
      <c r="DF219" s="212"/>
      <c r="DG219" s="212"/>
      <c r="DH219" s="216">
        <f t="shared" ref="DH219:DH251" si="37">SUM(CS219:DD219)</f>
        <v>0</v>
      </c>
      <c r="DI219" s="216">
        <f t="shared" ref="DI219:DI251" si="38">BB219-DH219</f>
        <v>0</v>
      </c>
      <c r="DJ219" s="224">
        <f t="shared" ref="DJ219:DJ251" si="39">IFERROR(DH219/BB219,0)</f>
        <v>0</v>
      </c>
      <c r="DK219" s="204"/>
      <c r="DL219" s="218"/>
      <c r="DM219" s="208"/>
      <c r="DN219" s="225"/>
      <c r="DO219" s="225"/>
      <c r="DP219" s="225"/>
      <c r="DQ219" s="225"/>
      <c r="DR219" s="225"/>
      <c r="DS219" s="225"/>
      <c r="DT219" s="225"/>
      <c r="DU219" s="225"/>
      <c r="DV219" s="225"/>
      <c r="DW219" s="225"/>
      <c r="DX219" s="225"/>
      <c r="DY219" s="225"/>
      <c r="DZ219" s="226"/>
      <c r="EA219" s="226"/>
      <c r="EB219" s="226"/>
      <c r="EC219" s="214"/>
      <c r="ED219" s="214"/>
      <c r="EE219" s="211"/>
      <c r="EF21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19" s="215" t="s">
        <v>210</v>
      </c>
    </row>
    <row r="220" spans="1:137" s="150" customFormat="1" ht="22.5" x14ac:dyDescent="0.25">
      <c r="A220" s="151"/>
      <c r="B220" s="204"/>
      <c r="C220" s="205"/>
      <c r="D220" s="206"/>
      <c r="E220" s="207"/>
      <c r="F220" s="208"/>
      <c r="G220" s="209"/>
      <c r="H220" s="210"/>
      <c r="I220" s="211"/>
      <c r="J220" s="212"/>
      <c r="K220" s="209"/>
      <c r="L220" s="210"/>
      <c r="M220" s="211"/>
      <c r="N220" s="212"/>
      <c r="O220" s="213"/>
      <c r="P220" s="210"/>
      <c r="Q220" s="214"/>
      <c r="R220" s="215">
        <f>Plancontratacion2019[[#This Row],[RUBRO
(SE DEBE REPORTARTAR EN SIGEP SERVICIOS PERSONAS NATURALES)]]</f>
        <v>0</v>
      </c>
      <c r="S220" s="216">
        <f>Plancontratacion2019[[#This Row],[VALOR]]</f>
        <v>0</v>
      </c>
      <c r="T220" s="208"/>
      <c r="U220" s="211"/>
      <c r="V220" s="215">
        <f>Plancontratacion2019[[#This Row],[RUBRO ]]</f>
        <v>0</v>
      </c>
      <c r="W220" s="216">
        <f>Plancontratacion2019[[#This Row],[VALOR ]]</f>
        <v>0</v>
      </c>
      <c r="X220" s="216">
        <f>SUM($S220+$W220+Plancontratacion2019[[#This Row],[VALOR TOTAL DEL APOYO]])</f>
        <v>0</v>
      </c>
      <c r="Y220" s="210"/>
      <c r="Z220" s="204"/>
      <c r="AA220" s="204"/>
      <c r="AB220" s="205"/>
      <c r="AC220" s="204"/>
      <c r="AD220" s="204"/>
      <c r="AE220" s="214"/>
      <c r="AF220" s="214"/>
      <c r="AG220" s="214"/>
      <c r="AH220" s="211"/>
      <c r="AI220" s="211"/>
      <c r="AJ220" s="211"/>
      <c r="AK220" s="214"/>
      <c r="AL220" s="208"/>
      <c r="AM220" s="208"/>
      <c r="AN220" s="208"/>
      <c r="AO220" s="211"/>
      <c r="AP220" s="204"/>
      <c r="AQ220" s="204"/>
      <c r="AR220" s="218"/>
      <c r="AS220" s="204"/>
      <c r="AT220" s="218"/>
      <c r="AU220" s="204"/>
      <c r="AV220" s="208"/>
      <c r="AW220" s="208"/>
      <c r="AX220" s="219"/>
      <c r="AY220" s="212"/>
      <c r="AZ220" s="212"/>
      <c r="BA220" s="212"/>
      <c r="BB220" s="220">
        <f>Plancontratacion2019[[#This Row],[VALOR
INICIAL DEL CONTRATO]]+Plancontratacion2019[[#This Row],[VALOR ADICION AL CONTRATO]]-Plancontratacion2019[[#This Row],[VALOR REDUCCIÓN DEL CONTRATO]]</f>
        <v>0</v>
      </c>
      <c r="BC220" s="211"/>
      <c r="BD220" s="211"/>
      <c r="BE220" s="215">
        <f t="shared" si="35"/>
        <v>0</v>
      </c>
      <c r="BF220" s="211"/>
      <c r="BG220" s="208"/>
      <c r="BH220" s="206" t="str">
        <f>IFERROR(VLOOKUP('Formato Único de Contratación'!$BG220,TABLADEPARTAMENTOS,2,0),"DIGITE DEPARTAMENTO")</f>
        <v>DIGITE DEPARTAMENTO</v>
      </c>
      <c r="BI220" s="210"/>
      <c r="BJ220" s="211"/>
      <c r="BK220" s="212"/>
      <c r="BL220" s="210"/>
      <c r="BM220" s="211"/>
      <c r="BN220" s="212"/>
      <c r="BO220" s="208"/>
      <c r="BP220" s="221"/>
      <c r="BQ220" s="208"/>
      <c r="BR220" s="211"/>
      <c r="BS220" s="211"/>
      <c r="BT220" s="247">
        <f>Plancontratacion2019[[#This Row],[FECHA PRORROGA EJECUCIÓN
  (AAAA-MM-DD)]]-Plancontratacion2019[[#This Row],[FECHA ACTA DE INICIO]]</f>
        <v>0</v>
      </c>
      <c r="BU220" s="211"/>
      <c r="BV220" s="208"/>
      <c r="BW220" s="211"/>
      <c r="BX220" s="208"/>
      <c r="BY220" s="212"/>
      <c r="BZ220" s="211"/>
      <c r="CA220" s="212"/>
      <c r="CB220" s="211"/>
      <c r="CC220" s="212"/>
      <c r="CD220" s="211"/>
      <c r="CE220" s="212"/>
      <c r="CF220" s="211"/>
      <c r="CG220" s="212"/>
      <c r="CH220" s="211"/>
      <c r="CI220" s="212"/>
      <c r="CJ220" s="211"/>
      <c r="CK220" s="212"/>
      <c r="CL220" s="211"/>
      <c r="CM220" s="222"/>
      <c r="CN220" s="218"/>
      <c r="CO220" s="211"/>
      <c r="CP220" s="220">
        <f t="shared" si="36"/>
        <v>0</v>
      </c>
      <c r="CQ220" s="223"/>
      <c r="CR220" s="212"/>
      <c r="CS220" s="212"/>
      <c r="CT220" s="212"/>
      <c r="CU220" s="212"/>
      <c r="CV220" s="212"/>
      <c r="CW220" s="212"/>
      <c r="CX220" s="212"/>
      <c r="CY220" s="212"/>
      <c r="CZ220" s="212"/>
      <c r="DA220" s="212"/>
      <c r="DB220" s="212"/>
      <c r="DC220" s="212"/>
      <c r="DD220" s="212"/>
      <c r="DE220" s="212"/>
      <c r="DF220" s="212"/>
      <c r="DG220" s="212"/>
      <c r="DH220" s="216">
        <f t="shared" si="37"/>
        <v>0</v>
      </c>
      <c r="DI220" s="216">
        <f t="shared" si="38"/>
        <v>0</v>
      </c>
      <c r="DJ220" s="224">
        <f t="shared" si="39"/>
        <v>0</v>
      </c>
      <c r="DK220" s="204"/>
      <c r="DL220" s="218"/>
      <c r="DM220" s="208"/>
      <c r="DN220" s="225"/>
      <c r="DO220" s="225"/>
      <c r="DP220" s="225"/>
      <c r="DQ220" s="225"/>
      <c r="DR220" s="225"/>
      <c r="DS220" s="225"/>
      <c r="DT220" s="225"/>
      <c r="DU220" s="225"/>
      <c r="DV220" s="225"/>
      <c r="DW220" s="225"/>
      <c r="DX220" s="225"/>
      <c r="DY220" s="225"/>
      <c r="DZ220" s="226"/>
      <c r="EA220" s="226"/>
      <c r="EB220" s="226"/>
      <c r="EC220" s="214"/>
      <c r="ED220" s="214"/>
      <c r="EE220" s="211"/>
      <c r="EF22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0" s="215" t="s">
        <v>210</v>
      </c>
    </row>
    <row r="221" spans="1:137" s="150" customFormat="1" ht="22.5" x14ac:dyDescent="0.25">
      <c r="A221" s="151"/>
      <c r="B221" s="204"/>
      <c r="C221" s="205"/>
      <c r="D221" s="206"/>
      <c r="E221" s="207"/>
      <c r="F221" s="208"/>
      <c r="G221" s="209"/>
      <c r="H221" s="210"/>
      <c r="I221" s="211"/>
      <c r="J221" s="212"/>
      <c r="K221" s="209"/>
      <c r="L221" s="210"/>
      <c r="M221" s="211"/>
      <c r="N221" s="212"/>
      <c r="O221" s="213"/>
      <c r="P221" s="210"/>
      <c r="Q221" s="214"/>
      <c r="R221" s="215">
        <f>Plancontratacion2019[[#This Row],[RUBRO
(SE DEBE REPORTARTAR EN SIGEP SERVICIOS PERSONAS NATURALES)]]</f>
        <v>0</v>
      </c>
      <c r="S221" s="216">
        <f>Plancontratacion2019[[#This Row],[VALOR]]</f>
        <v>0</v>
      </c>
      <c r="T221" s="208"/>
      <c r="U221" s="211"/>
      <c r="V221" s="215">
        <f>Plancontratacion2019[[#This Row],[RUBRO ]]</f>
        <v>0</v>
      </c>
      <c r="W221" s="216">
        <f>Plancontratacion2019[[#This Row],[VALOR ]]</f>
        <v>0</v>
      </c>
      <c r="X221" s="216">
        <f>SUM($S221+$W221+Plancontratacion2019[[#This Row],[VALOR TOTAL DEL APOYO]])</f>
        <v>0</v>
      </c>
      <c r="Y221" s="210"/>
      <c r="Z221" s="204"/>
      <c r="AA221" s="204"/>
      <c r="AB221" s="205"/>
      <c r="AC221" s="204"/>
      <c r="AD221" s="204"/>
      <c r="AE221" s="214"/>
      <c r="AF221" s="214"/>
      <c r="AG221" s="214"/>
      <c r="AH221" s="211"/>
      <c r="AI221" s="211"/>
      <c r="AJ221" s="211"/>
      <c r="AK221" s="214"/>
      <c r="AL221" s="208"/>
      <c r="AM221" s="208"/>
      <c r="AN221" s="208"/>
      <c r="AO221" s="211"/>
      <c r="AP221" s="217"/>
      <c r="AQ221" s="204"/>
      <c r="AR221" s="218"/>
      <c r="AS221" s="204"/>
      <c r="AT221" s="218"/>
      <c r="AU221" s="204"/>
      <c r="AV221" s="208"/>
      <c r="AW221" s="208"/>
      <c r="AX221" s="219"/>
      <c r="AY221" s="212"/>
      <c r="AZ221" s="212"/>
      <c r="BA221" s="212"/>
      <c r="BB221" s="220">
        <f>Plancontratacion2019[[#This Row],[VALOR
INICIAL DEL CONTRATO]]+Plancontratacion2019[[#This Row],[VALOR ADICION AL CONTRATO]]-Plancontratacion2019[[#This Row],[VALOR REDUCCIÓN DEL CONTRATO]]</f>
        <v>0</v>
      </c>
      <c r="BC221" s="211"/>
      <c r="BD221" s="211"/>
      <c r="BE221" s="215">
        <f t="shared" si="35"/>
        <v>0</v>
      </c>
      <c r="BF221" s="211"/>
      <c r="BG221" s="208"/>
      <c r="BH221" s="206" t="str">
        <f>IFERROR(VLOOKUP('Formato Único de Contratación'!$BG221,TABLADEPARTAMENTOS,2,0),"DIGITE DEPARTAMENTO")</f>
        <v>DIGITE DEPARTAMENTO</v>
      </c>
      <c r="BI221" s="210"/>
      <c r="BJ221" s="211"/>
      <c r="BK221" s="212"/>
      <c r="BL221" s="210"/>
      <c r="BM221" s="211"/>
      <c r="BN221" s="212"/>
      <c r="BO221" s="208"/>
      <c r="BP221" s="221"/>
      <c r="BQ221" s="208"/>
      <c r="BR221" s="211"/>
      <c r="BS221" s="211"/>
      <c r="BT221" s="247">
        <f>Plancontratacion2019[[#This Row],[FECHA PRORROGA EJECUCIÓN
  (AAAA-MM-DD)]]-Plancontratacion2019[[#This Row],[FECHA ACTA DE INICIO]]</f>
        <v>0</v>
      </c>
      <c r="BU221" s="211"/>
      <c r="BV221" s="208"/>
      <c r="BW221" s="211"/>
      <c r="BX221" s="208"/>
      <c r="BY221" s="212"/>
      <c r="BZ221" s="211"/>
      <c r="CA221" s="212"/>
      <c r="CB221" s="211"/>
      <c r="CC221" s="212"/>
      <c r="CD221" s="211"/>
      <c r="CE221" s="212"/>
      <c r="CF221" s="211"/>
      <c r="CG221" s="212"/>
      <c r="CH221" s="211"/>
      <c r="CI221" s="212"/>
      <c r="CJ221" s="211"/>
      <c r="CK221" s="212"/>
      <c r="CL221" s="211"/>
      <c r="CM221" s="222"/>
      <c r="CN221" s="218"/>
      <c r="CO221" s="211"/>
      <c r="CP221" s="220">
        <f t="shared" si="36"/>
        <v>0</v>
      </c>
      <c r="CQ221" s="223"/>
      <c r="CR221" s="212"/>
      <c r="CS221" s="212"/>
      <c r="CT221" s="212"/>
      <c r="CU221" s="212"/>
      <c r="CV221" s="212"/>
      <c r="CW221" s="212"/>
      <c r="CX221" s="212"/>
      <c r="CY221" s="212"/>
      <c r="CZ221" s="212"/>
      <c r="DA221" s="212"/>
      <c r="DB221" s="212"/>
      <c r="DC221" s="212"/>
      <c r="DD221" s="212"/>
      <c r="DE221" s="212"/>
      <c r="DF221" s="212"/>
      <c r="DG221" s="212"/>
      <c r="DH221" s="216">
        <f t="shared" si="37"/>
        <v>0</v>
      </c>
      <c r="DI221" s="216">
        <f t="shared" si="38"/>
        <v>0</v>
      </c>
      <c r="DJ221" s="224">
        <f t="shared" si="39"/>
        <v>0</v>
      </c>
      <c r="DK221" s="204"/>
      <c r="DL221" s="218"/>
      <c r="DM221" s="208"/>
      <c r="DN221" s="225"/>
      <c r="DO221" s="225"/>
      <c r="DP221" s="225"/>
      <c r="DQ221" s="225"/>
      <c r="DR221" s="225"/>
      <c r="DS221" s="225"/>
      <c r="DT221" s="225"/>
      <c r="DU221" s="225"/>
      <c r="DV221" s="225"/>
      <c r="DW221" s="225"/>
      <c r="DX221" s="225"/>
      <c r="DY221" s="225"/>
      <c r="DZ221" s="226"/>
      <c r="EA221" s="226"/>
      <c r="EB221" s="226"/>
      <c r="EC221" s="214"/>
      <c r="ED221" s="214"/>
      <c r="EE221" s="211"/>
      <c r="EF22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1" s="215" t="s">
        <v>210</v>
      </c>
    </row>
    <row r="222" spans="1:137" s="150" customFormat="1" ht="22.5" x14ac:dyDescent="0.25">
      <c r="A222" s="151"/>
      <c r="B222" s="204"/>
      <c r="C222" s="205"/>
      <c r="D222" s="206"/>
      <c r="E222" s="207"/>
      <c r="F222" s="208"/>
      <c r="G222" s="209"/>
      <c r="H222" s="210"/>
      <c r="I222" s="211"/>
      <c r="J222" s="212"/>
      <c r="K222" s="209"/>
      <c r="L222" s="210"/>
      <c r="M222" s="211"/>
      <c r="N222" s="212"/>
      <c r="O222" s="213"/>
      <c r="P222" s="210"/>
      <c r="Q222" s="214"/>
      <c r="R222" s="215">
        <f>Plancontratacion2019[[#This Row],[RUBRO
(SE DEBE REPORTARTAR EN SIGEP SERVICIOS PERSONAS NATURALES)]]</f>
        <v>0</v>
      </c>
      <c r="S222" s="216">
        <f>Plancontratacion2019[[#This Row],[VALOR]]</f>
        <v>0</v>
      </c>
      <c r="T222" s="208"/>
      <c r="U222" s="211"/>
      <c r="V222" s="215">
        <f>Plancontratacion2019[[#This Row],[RUBRO ]]</f>
        <v>0</v>
      </c>
      <c r="W222" s="216">
        <f>Plancontratacion2019[[#This Row],[VALOR ]]</f>
        <v>0</v>
      </c>
      <c r="X222" s="216">
        <f>SUM($S222+$W222+Plancontratacion2019[[#This Row],[VALOR TOTAL DEL APOYO]])</f>
        <v>0</v>
      </c>
      <c r="Y222" s="210"/>
      <c r="Z222" s="204"/>
      <c r="AA222" s="204"/>
      <c r="AB222" s="205"/>
      <c r="AC222" s="204"/>
      <c r="AD222" s="204"/>
      <c r="AE222" s="214"/>
      <c r="AF222" s="214"/>
      <c r="AG222" s="214"/>
      <c r="AH222" s="211"/>
      <c r="AI222" s="211"/>
      <c r="AJ222" s="211"/>
      <c r="AK222" s="214"/>
      <c r="AL222" s="208"/>
      <c r="AM222" s="208"/>
      <c r="AN222" s="208"/>
      <c r="AO222" s="211"/>
      <c r="AP222" s="204"/>
      <c r="AQ222" s="204"/>
      <c r="AR222" s="218"/>
      <c r="AS222" s="204"/>
      <c r="AT222" s="218"/>
      <c r="AU222" s="204"/>
      <c r="AV222" s="208"/>
      <c r="AW222" s="208"/>
      <c r="AX222" s="219"/>
      <c r="AY222" s="212"/>
      <c r="AZ222" s="212"/>
      <c r="BA222" s="212"/>
      <c r="BB222" s="220">
        <f>Plancontratacion2019[[#This Row],[VALOR
INICIAL DEL CONTRATO]]+Plancontratacion2019[[#This Row],[VALOR ADICION AL CONTRATO]]-Plancontratacion2019[[#This Row],[VALOR REDUCCIÓN DEL CONTRATO]]</f>
        <v>0</v>
      </c>
      <c r="BC222" s="211"/>
      <c r="BD222" s="211"/>
      <c r="BE222" s="215">
        <f t="shared" si="35"/>
        <v>0</v>
      </c>
      <c r="BF222" s="211"/>
      <c r="BG222" s="208"/>
      <c r="BH222" s="206" t="str">
        <f>IFERROR(VLOOKUP('Formato Único de Contratación'!$BG222,TABLADEPARTAMENTOS,2,0),"DIGITE DEPARTAMENTO")</f>
        <v>DIGITE DEPARTAMENTO</v>
      </c>
      <c r="BI222" s="210"/>
      <c r="BJ222" s="211"/>
      <c r="BK222" s="212"/>
      <c r="BL222" s="210"/>
      <c r="BM222" s="211"/>
      <c r="BN222" s="212"/>
      <c r="BO222" s="208"/>
      <c r="BP222" s="221"/>
      <c r="BQ222" s="208"/>
      <c r="BR222" s="211"/>
      <c r="BS222" s="211"/>
      <c r="BT222" s="247">
        <f>Plancontratacion2019[[#This Row],[FECHA PRORROGA EJECUCIÓN
  (AAAA-MM-DD)]]-Plancontratacion2019[[#This Row],[FECHA ACTA DE INICIO]]</f>
        <v>0</v>
      </c>
      <c r="BU222" s="211"/>
      <c r="BV222" s="208"/>
      <c r="BW222" s="211"/>
      <c r="BX222" s="208"/>
      <c r="BY222" s="212"/>
      <c r="BZ222" s="211"/>
      <c r="CA222" s="212"/>
      <c r="CB222" s="211"/>
      <c r="CC222" s="212"/>
      <c r="CD222" s="211"/>
      <c r="CE222" s="212"/>
      <c r="CF222" s="211"/>
      <c r="CG222" s="212"/>
      <c r="CH222" s="211"/>
      <c r="CI222" s="212"/>
      <c r="CJ222" s="211"/>
      <c r="CK222" s="212"/>
      <c r="CL222" s="211"/>
      <c r="CM222" s="222"/>
      <c r="CN222" s="218"/>
      <c r="CO222" s="211"/>
      <c r="CP222" s="220">
        <f t="shared" si="36"/>
        <v>0</v>
      </c>
      <c r="CQ222" s="223"/>
      <c r="CR222" s="212"/>
      <c r="CS222" s="212"/>
      <c r="CT222" s="212"/>
      <c r="CU222" s="212"/>
      <c r="CV222" s="212"/>
      <c r="CW222" s="212"/>
      <c r="CX222" s="212"/>
      <c r="CY222" s="212"/>
      <c r="CZ222" s="212"/>
      <c r="DA222" s="212"/>
      <c r="DB222" s="212"/>
      <c r="DC222" s="212"/>
      <c r="DD222" s="212"/>
      <c r="DE222" s="212"/>
      <c r="DF222" s="212"/>
      <c r="DG222" s="212"/>
      <c r="DH222" s="216">
        <f t="shared" si="37"/>
        <v>0</v>
      </c>
      <c r="DI222" s="216">
        <f t="shared" si="38"/>
        <v>0</v>
      </c>
      <c r="DJ222" s="224">
        <f t="shared" si="39"/>
        <v>0</v>
      </c>
      <c r="DK222" s="204"/>
      <c r="DL222" s="218"/>
      <c r="DM222" s="208"/>
      <c r="DN222" s="225"/>
      <c r="DO222" s="225"/>
      <c r="DP222" s="225"/>
      <c r="DQ222" s="225"/>
      <c r="DR222" s="225"/>
      <c r="DS222" s="225"/>
      <c r="DT222" s="225"/>
      <c r="DU222" s="225"/>
      <c r="DV222" s="225"/>
      <c r="DW222" s="225"/>
      <c r="DX222" s="225"/>
      <c r="DY222" s="225"/>
      <c r="DZ222" s="226"/>
      <c r="EA222" s="226"/>
      <c r="EB222" s="226"/>
      <c r="EC222" s="214"/>
      <c r="ED222" s="214"/>
      <c r="EE222" s="211"/>
      <c r="EF22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2" s="215" t="s">
        <v>210</v>
      </c>
    </row>
    <row r="223" spans="1:137" s="150" customFormat="1" ht="22.5" x14ac:dyDescent="0.25">
      <c r="A223" s="151"/>
      <c r="B223" s="204"/>
      <c r="C223" s="205"/>
      <c r="D223" s="206"/>
      <c r="E223" s="207"/>
      <c r="F223" s="208"/>
      <c r="G223" s="209"/>
      <c r="H223" s="210"/>
      <c r="I223" s="211"/>
      <c r="J223" s="212"/>
      <c r="K223" s="209"/>
      <c r="L223" s="210"/>
      <c r="M223" s="211"/>
      <c r="N223" s="212"/>
      <c r="O223" s="213"/>
      <c r="P223" s="210"/>
      <c r="Q223" s="214"/>
      <c r="R223" s="215">
        <f>Plancontratacion2019[[#This Row],[RUBRO
(SE DEBE REPORTARTAR EN SIGEP SERVICIOS PERSONAS NATURALES)]]</f>
        <v>0</v>
      </c>
      <c r="S223" s="216">
        <f>Plancontratacion2019[[#This Row],[VALOR]]</f>
        <v>0</v>
      </c>
      <c r="T223" s="208"/>
      <c r="U223" s="211"/>
      <c r="V223" s="215">
        <f>Plancontratacion2019[[#This Row],[RUBRO ]]</f>
        <v>0</v>
      </c>
      <c r="W223" s="216">
        <f>Plancontratacion2019[[#This Row],[VALOR ]]</f>
        <v>0</v>
      </c>
      <c r="X223" s="216">
        <f>SUM($S223+$W223+Plancontratacion2019[[#This Row],[VALOR TOTAL DEL APOYO]])</f>
        <v>0</v>
      </c>
      <c r="Y223" s="210"/>
      <c r="Z223" s="204"/>
      <c r="AA223" s="204"/>
      <c r="AB223" s="205"/>
      <c r="AC223" s="204"/>
      <c r="AD223" s="204"/>
      <c r="AE223" s="214"/>
      <c r="AF223" s="214"/>
      <c r="AG223" s="214"/>
      <c r="AH223" s="211"/>
      <c r="AI223" s="211"/>
      <c r="AJ223" s="211"/>
      <c r="AK223" s="214"/>
      <c r="AL223" s="208"/>
      <c r="AM223" s="208"/>
      <c r="AN223" s="208"/>
      <c r="AO223" s="211"/>
      <c r="AP223" s="204"/>
      <c r="AQ223" s="204"/>
      <c r="AR223" s="218"/>
      <c r="AS223" s="204"/>
      <c r="AT223" s="218"/>
      <c r="AU223" s="204"/>
      <c r="AV223" s="208"/>
      <c r="AW223" s="208"/>
      <c r="AX223" s="219"/>
      <c r="AY223" s="212"/>
      <c r="AZ223" s="212"/>
      <c r="BA223" s="212"/>
      <c r="BB223" s="220">
        <f>Plancontratacion2019[[#This Row],[VALOR
INICIAL DEL CONTRATO]]+Plancontratacion2019[[#This Row],[VALOR ADICION AL CONTRATO]]-Plancontratacion2019[[#This Row],[VALOR REDUCCIÓN DEL CONTRATO]]</f>
        <v>0</v>
      </c>
      <c r="BC223" s="211"/>
      <c r="BD223" s="211"/>
      <c r="BE223" s="215">
        <f t="shared" si="35"/>
        <v>0</v>
      </c>
      <c r="BF223" s="211"/>
      <c r="BG223" s="208"/>
      <c r="BH223" s="206" t="str">
        <f>IFERROR(VLOOKUP('Formato Único de Contratación'!$BG223,TABLADEPARTAMENTOS,2,0),"DIGITE DEPARTAMENTO")</f>
        <v>DIGITE DEPARTAMENTO</v>
      </c>
      <c r="BI223" s="210"/>
      <c r="BJ223" s="211"/>
      <c r="BK223" s="212"/>
      <c r="BL223" s="210"/>
      <c r="BM223" s="211"/>
      <c r="BN223" s="212"/>
      <c r="BO223" s="208"/>
      <c r="BP223" s="221"/>
      <c r="BQ223" s="208"/>
      <c r="BR223" s="211"/>
      <c r="BS223" s="211"/>
      <c r="BT223" s="247">
        <f>Plancontratacion2019[[#This Row],[FECHA PRORROGA EJECUCIÓN
  (AAAA-MM-DD)]]-Plancontratacion2019[[#This Row],[FECHA ACTA DE INICIO]]</f>
        <v>0</v>
      </c>
      <c r="BU223" s="211"/>
      <c r="BV223" s="208"/>
      <c r="BW223" s="211"/>
      <c r="BX223" s="208"/>
      <c r="BY223" s="212"/>
      <c r="BZ223" s="211"/>
      <c r="CA223" s="212"/>
      <c r="CB223" s="211"/>
      <c r="CC223" s="212"/>
      <c r="CD223" s="211"/>
      <c r="CE223" s="212"/>
      <c r="CF223" s="211"/>
      <c r="CG223" s="212"/>
      <c r="CH223" s="211"/>
      <c r="CI223" s="212"/>
      <c r="CJ223" s="211"/>
      <c r="CK223" s="212"/>
      <c r="CL223" s="211"/>
      <c r="CM223" s="222"/>
      <c r="CN223" s="218"/>
      <c r="CO223" s="211"/>
      <c r="CP223" s="220">
        <f t="shared" si="36"/>
        <v>0</v>
      </c>
      <c r="CQ223" s="223"/>
      <c r="CR223" s="212"/>
      <c r="CS223" s="212"/>
      <c r="CT223" s="212"/>
      <c r="CU223" s="212"/>
      <c r="CV223" s="212"/>
      <c r="CW223" s="212"/>
      <c r="CX223" s="212"/>
      <c r="CY223" s="212"/>
      <c r="CZ223" s="212"/>
      <c r="DA223" s="212"/>
      <c r="DB223" s="212"/>
      <c r="DC223" s="212"/>
      <c r="DD223" s="212"/>
      <c r="DE223" s="212"/>
      <c r="DF223" s="212"/>
      <c r="DG223" s="212"/>
      <c r="DH223" s="216">
        <f t="shared" si="37"/>
        <v>0</v>
      </c>
      <c r="DI223" s="216">
        <f t="shared" si="38"/>
        <v>0</v>
      </c>
      <c r="DJ223" s="224">
        <f t="shared" si="39"/>
        <v>0</v>
      </c>
      <c r="DK223" s="204"/>
      <c r="DL223" s="218"/>
      <c r="DM223" s="208"/>
      <c r="DN223" s="225"/>
      <c r="DO223" s="225"/>
      <c r="DP223" s="225"/>
      <c r="DQ223" s="225"/>
      <c r="DR223" s="225"/>
      <c r="DS223" s="225"/>
      <c r="DT223" s="225"/>
      <c r="DU223" s="225"/>
      <c r="DV223" s="225"/>
      <c r="DW223" s="225"/>
      <c r="DX223" s="225"/>
      <c r="DY223" s="225"/>
      <c r="DZ223" s="226"/>
      <c r="EA223" s="226"/>
      <c r="EB223" s="226"/>
      <c r="EC223" s="214"/>
      <c r="ED223" s="214"/>
      <c r="EE223" s="211"/>
      <c r="EF22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3" s="215" t="s">
        <v>210</v>
      </c>
    </row>
    <row r="224" spans="1:137" s="150" customFormat="1" ht="22.5" x14ac:dyDescent="0.25">
      <c r="A224" s="151"/>
      <c r="B224" s="204"/>
      <c r="C224" s="205"/>
      <c r="D224" s="206"/>
      <c r="E224" s="207"/>
      <c r="F224" s="208"/>
      <c r="G224" s="209"/>
      <c r="H224" s="210"/>
      <c r="I224" s="211"/>
      <c r="J224" s="212"/>
      <c r="K224" s="209"/>
      <c r="L224" s="210"/>
      <c r="M224" s="211"/>
      <c r="N224" s="212"/>
      <c r="O224" s="213"/>
      <c r="P224" s="210"/>
      <c r="Q224" s="214"/>
      <c r="R224" s="215">
        <f>Plancontratacion2019[[#This Row],[RUBRO
(SE DEBE REPORTARTAR EN SIGEP SERVICIOS PERSONAS NATURALES)]]</f>
        <v>0</v>
      </c>
      <c r="S224" s="216">
        <f>Plancontratacion2019[[#This Row],[VALOR]]</f>
        <v>0</v>
      </c>
      <c r="T224" s="208"/>
      <c r="U224" s="211"/>
      <c r="V224" s="215">
        <f>Plancontratacion2019[[#This Row],[RUBRO ]]</f>
        <v>0</v>
      </c>
      <c r="W224" s="216">
        <f>Plancontratacion2019[[#This Row],[VALOR ]]</f>
        <v>0</v>
      </c>
      <c r="X224" s="216">
        <f>SUM($S224+$W224+Plancontratacion2019[[#This Row],[VALOR TOTAL DEL APOYO]])</f>
        <v>0</v>
      </c>
      <c r="Y224" s="210"/>
      <c r="Z224" s="204"/>
      <c r="AA224" s="204"/>
      <c r="AB224" s="205"/>
      <c r="AC224" s="204"/>
      <c r="AD224" s="204"/>
      <c r="AE224" s="214"/>
      <c r="AF224" s="214"/>
      <c r="AG224" s="214"/>
      <c r="AH224" s="211"/>
      <c r="AI224" s="211"/>
      <c r="AJ224" s="211"/>
      <c r="AK224" s="214"/>
      <c r="AL224" s="208"/>
      <c r="AM224" s="208"/>
      <c r="AN224" s="208"/>
      <c r="AO224" s="211"/>
      <c r="AP224" s="204"/>
      <c r="AQ224" s="204"/>
      <c r="AR224" s="218"/>
      <c r="AS224" s="204"/>
      <c r="AT224" s="218"/>
      <c r="AU224" s="204"/>
      <c r="AV224" s="208"/>
      <c r="AW224" s="208"/>
      <c r="AX224" s="219"/>
      <c r="AY224" s="212"/>
      <c r="AZ224" s="212"/>
      <c r="BA224" s="212"/>
      <c r="BB224" s="220">
        <f>Plancontratacion2019[[#This Row],[VALOR
INICIAL DEL CONTRATO]]+Plancontratacion2019[[#This Row],[VALOR ADICION AL CONTRATO]]-Plancontratacion2019[[#This Row],[VALOR REDUCCIÓN DEL CONTRATO]]</f>
        <v>0</v>
      </c>
      <c r="BC224" s="211"/>
      <c r="BD224" s="211"/>
      <c r="BE224" s="215">
        <f t="shared" si="35"/>
        <v>0</v>
      </c>
      <c r="BF224" s="211"/>
      <c r="BG224" s="208"/>
      <c r="BH224" s="206" t="str">
        <f>IFERROR(VLOOKUP('Formato Único de Contratación'!$BG224,TABLADEPARTAMENTOS,2,0),"DIGITE DEPARTAMENTO")</f>
        <v>DIGITE DEPARTAMENTO</v>
      </c>
      <c r="BI224" s="210"/>
      <c r="BJ224" s="211"/>
      <c r="BK224" s="212"/>
      <c r="BL224" s="210"/>
      <c r="BM224" s="211"/>
      <c r="BN224" s="212"/>
      <c r="BO224" s="208"/>
      <c r="BP224" s="221"/>
      <c r="BQ224" s="208"/>
      <c r="BR224" s="211"/>
      <c r="BS224" s="211"/>
      <c r="BT224" s="247">
        <f>Plancontratacion2019[[#This Row],[FECHA PRORROGA EJECUCIÓN
  (AAAA-MM-DD)]]-Plancontratacion2019[[#This Row],[FECHA ACTA DE INICIO]]</f>
        <v>0</v>
      </c>
      <c r="BU224" s="211"/>
      <c r="BV224" s="208"/>
      <c r="BW224" s="211"/>
      <c r="BX224" s="208"/>
      <c r="BY224" s="212"/>
      <c r="BZ224" s="211"/>
      <c r="CA224" s="212"/>
      <c r="CB224" s="211"/>
      <c r="CC224" s="212"/>
      <c r="CD224" s="211"/>
      <c r="CE224" s="212"/>
      <c r="CF224" s="211"/>
      <c r="CG224" s="212"/>
      <c r="CH224" s="211"/>
      <c r="CI224" s="212"/>
      <c r="CJ224" s="211"/>
      <c r="CK224" s="212"/>
      <c r="CL224" s="211"/>
      <c r="CM224" s="222"/>
      <c r="CN224" s="218"/>
      <c r="CO224" s="211"/>
      <c r="CP224" s="220">
        <f t="shared" si="36"/>
        <v>0</v>
      </c>
      <c r="CQ224" s="223"/>
      <c r="CR224" s="212"/>
      <c r="CS224" s="212"/>
      <c r="CT224" s="212"/>
      <c r="CU224" s="212"/>
      <c r="CV224" s="212"/>
      <c r="CW224" s="212"/>
      <c r="CX224" s="212"/>
      <c r="CY224" s="212"/>
      <c r="CZ224" s="212"/>
      <c r="DA224" s="212"/>
      <c r="DB224" s="212"/>
      <c r="DC224" s="212"/>
      <c r="DD224" s="212"/>
      <c r="DE224" s="212"/>
      <c r="DF224" s="212"/>
      <c r="DG224" s="212"/>
      <c r="DH224" s="216">
        <f t="shared" si="37"/>
        <v>0</v>
      </c>
      <c r="DI224" s="216">
        <f t="shared" si="38"/>
        <v>0</v>
      </c>
      <c r="DJ224" s="224">
        <f t="shared" si="39"/>
        <v>0</v>
      </c>
      <c r="DK224" s="204"/>
      <c r="DL224" s="218"/>
      <c r="DM224" s="208"/>
      <c r="DN224" s="225"/>
      <c r="DO224" s="225"/>
      <c r="DP224" s="225"/>
      <c r="DQ224" s="225"/>
      <c r="DR224" s="225"/>
      <c r="DS224" s="225"/>
      <c r="DT224" s="225"/>
      <c r="DU224" s="225"/>
      <c r="DV224" s="225"/>
      <c r="DW224" s="225"/>
      <c r="DX224" s="225"/>
      <c r="DY224" s="225"/>
      <c r="DZ224" s="226"/>
      <c r="EA224" s="226"/>
      <c r="EB224" s="226"/>
      <c r="EC224" s="214"/>
      <c r="ED224" s="214"/>
      <c r="EE224" s="211"/>
      <c r="EF22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4" s="215" t="s">
        <v>210</v>
      </c>
    </row>
    <row r="225" spans="1:137" s="150" customFormat="1" ht="22.5" x14ac:dyDescent="0.25">
      <c r="A225" s="151"/>
      <c r="B225" s="204"/>
      <c r="C225" s="205"/>
      <c r="D225" s="206"/>
      <c r="E225" s="207"/>
      <c r="F225" s="208"/>
      <c r="G225" s="209"/>
      <c r="H225" s="210"/>
      <c r="I225" s="211"/>
      <c r="J225" s="212"/>
      <c r="K225" s="209"/>
      <c r="L225" s="210"/>
      <c r="M225" s="211"/>
      <c r="N225" s="212"/>
      <c r="O225" s="213"/>
      <c r="P225" s="210"/>
      <c r="Q225" s="214"/>
      <c r="R225" s="215">
        <f>Plancontratacion2019[[#This Row],[RUBRO
(SE DEBE REPORTARTAR EN SIGEP SERVICIOS PERSONAS NATURALES)]]</f>
        <v>0</v>
      </c>
      <c r="S225" s="216">
        <f>Plancontratacion2019[[#This Row],[VALOR]]</f>
        <v>0</v>
      </c>
      <c r="T225" s="208"/>
      <c r="U225" s="211"/>
      <c r="V225" s="215">
        <f>Plancontratacion2019[[#This Row],[RUBRO ]]</f>
        <v>0</v>
      </c>
      <c r="W225" s="216">
        <f>Plancontratacion2019[[#This Row],[VALOR ]]</f>
        <v>0</v>
      </c>
      <c r="X225" s="216">
        <f>SUM($S225+$W225+Plancontratacion2019[[#This Row],[VALOR TOTAL DEL APOYO]])</f>
        <v>0</v>
      </c>
      <c r="Y225" s="210"/>
      <c r="Z225" s="204"/>
      <c r="AA225" s="204"/>
      <c r="AB225" s="205"/>
      <c r="AC225" s="204"/>
      <c r="AD225" s="204"/>
      <c r="AE225" s="214"/>
      <c r="AF225" s="214"/>
      <c r="AG225" s="214"/>
      <c r="AH225" s="211"/>
      <c r="AI225" s="211"/>
      <c r="AJ225" s="211"/>
      <c r="AK225" s="214"/>
      <c r="AL225" s="208"/>
      <c r="AM225" s="208"/>
      <c r="AN225" s="208"/>
      <c r="AO225" s="211"/>
      <c r="AP225" s="204"/>
      <c r="AQ225" s="204"/>
      <c r="AR225" s="218"/>
      <c r="AS225" s="204"/>
      <c r="AT225" s="218"/>
      <c r="AU225" s="204"/>
      <c r="AV225" s="208"/>
      <c r="AW225" s="208"/>
      <c r="AX225" s="219"/>
      <c r="AY225" s="212"/>
      <c r="AZ225" s="212"/>
      <c r="BA225" s="212"/>
      <c r="BB225" s="220">
        <f>Plancontratacion2019[[#This Row],[VALOR
INICIAL DEL CONTRATO]]+Plancontratacion2019[[#This Row],[VALOR ADICION AL CONTRATO]]-Plancontratacion2019[[#This Row],[VALOR REDUCCIÓN DEL CONTRATO]]</f>
        <v>0</v>
      </c>
      <c r="BC225" s="211"/>
      <c r="BD225" s="211"/>
      <c r="BE225" s="215">
        <f t="shared" si="35"/>
        <v>0</v>
      </c>
      <c r="BF225" s="211"/>
      <c r="BG225" s="208"/>
      <c r="BH225" s="206" t="str">
        <f>IFERROR(VLOOKUP('Formato Único de Contratación'!$BG225,TABLADEPARTAMENTOS,2,0),"DIGITE DEPARTAMENTO")</f>
        <v>DIGITE DEPARTAMENTO</v>
      </c>
      <c r="BI225" s="210"/>
      <c r="BJ225" s="211"/>
      <c r="BK225" s="212"/>
      <c r="BL225" s="210"/>
      <c r="BM225" s="211"/>
      <c r="BN225" s="212"/>
      <c r="BO225" s="208"/>
      <c r="BP225" s="221"/>
      <c r="BQ225" s="208"/>
      <c r="BR225" s="211"/>
      <c r="BS225" s="211"/>
      <c r="BT225" s="247">
        <f>Plancontratacion2019[[#This Row],[FECHA PRORROGA EJECUCIÓN
  (AAAA-MM-DD)]]-Plancontratacion2019[[#This Row],[FECHA ACTA DE INICIO]]</f>
        <v>0</v>
      </c>
      <c r="BU225" s="211"/>
      <c r="BV225" s="208"/>
      <c r="BW225" s="211"/>
      <c r="BX225" s="208"/>
      <c r="BY225" s="212"/>
      <c r="BZ225" s="211"/>
      <c r="CA225" s="212"/>
      <c r="CB225" s="211"/>
      <c r="CC225" s="212"/>
      <c r="CD225" s="211"/>
      <c r="CE225" s="212"/>
      <c r="CF225" s="211"/>
      <c r="CG225" s="212"/>
      <c r="CH225" s="211"/>
      <c r="CI225" s="212"/>
      <c r="CJ225" s="211"/>
      <c r="CK225" s="212"/>
      <c r="CL225" s="211"/>
      <c r="CM225" s="222"/>
      <c r="CN225" s="218"/>
      <c r="CO225" s="211"/>
      <c r="CP225" s="220">
        <f t="shared" si="36"/>
        <v>0</v>
      </c>
      <c r="CQ225" s="223"/>
      <c r="CR225" s="212"/>
      <c r="CS225" s="212"/>
      <c r="CT225" s="212"/>
      <c r="CU225" s="212"/>
      <c r="CV225" s="212"/>
      <c r="CW225" s="212"/>
      <c r="CX225" s="212"/>
      <c r="CY225" s="212"/>
      <c r="CZ225" s="212"/>
      <c r="DA225" s="212"/>
      <c r="DB225" s="212"/>
      <c r="DC225" s="212"/>
      <c r="DD225" s="212"/>
      <c r="DE225" s="212"/>
      <c r="DF225" s="212"/>
      <c r="DG225" s="212"/>
      <c r="DH225" s="216">
        <f t="shared" si="37"/>
        <v>0</v>
      </c>
      <c r="DI225" s="216">
        <f t="shared" si="38"/>
        <v>0</v>
      </c>
      <c r="DJ225" s="224">
        <f t="shared" si="39"/>
        <v>0</v>
      </c>
      <c r="DK225" s="204"/>
      <c r="DL225" s="218"/>
      <c r="DM225" s="208"/>
      <c r="DN225" s="225"/>
      <c r="DO225" s="225"/>
      <c r="DP225" s="225"/>
      <c r="DQ225" s="225"/>
      <c r="DR225" s="225"/>
      <c r="DS225" s="225"/>
      <c r="DT225" s="225"/>
      <c r="DU225" s="225"/>
      <c r="DV225" s="225"/>
      <c r="DW225" s="225"/>
      <c r="DX225" s="225"/>
      <c r="DY225" s="225"/>
      <c r="DZ225" s="226"/>
      <c r="EA225" s="226"/>
      <c r="EB225" s="226"/>
      <c r="EC225" s="214"/>
      <c r="ED225" s="214"/>
      <c r="EE225" s="211"/>
      <c r="EF22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5" s="215" t="str">
        <f t="shared" si="29"/>
        <v>-</v>
      </c>
    </row>
    <row r="226" spans="1:137" s="150" customFormat="1" ht="22.5" x14ac:dyDescent="0.25">
      <c r="A226" s="151"/>
      <c r="B226" s="204"/>
      <c r="C226" s="205"/>
      <c r="D226" s="206"/>
      <c r="E226" s="207"/>
      <c r="F226" s="208"/>
      <c r="G226" s="209"/>
      <c r="H226" s="210"/>
      <c r="I226" s="211"/>
      <c r="J226" s="212"/>
      <c r="K226" s="209"/>
      <c r="L226" s="210"/>
      <c r="M226" s="211"/>
      <c r="N226" s="212"/>
      <c r="O226" s="213"/>
      <c r="P226" s="210"/>
      <c r="Q226" s="214"/>
      <c r="R226" s="215">
        <f>Plancontratacion2019[[#This Row],[RUBRO
(SE DEBE REPORTARTAR EN SIGEP SERVICIOS PERSONAS NATURALES)]]</f>
        <v>0</v>
      </c>
      <c r="S226" s="216">
        <f>Plancontratacion2019[[#This Row],[VALOR]]</f>
        <v>0</v>
      </c>
      <c r="T226" s="208"/>
      <c r="U226" s="211"/>
      <c r="V226" s="215">
        <f>Plancontratacion2019[[#This Row],[RUBRO ]]</f>
        <v>0</v>
      </c>
      <c r="W226" s="216">
        <f>Plancontratacion2019[[#This Row],[VALOR ]]</f>
        <v>0</v>
      </c>
      <c r="X226" s="216">
        <f>SUM($S226+$W226+Plancontratacion2019[[#This Row],[VALOR TOTAL DEL APOYO]])</f>
        <v>0</v>
      </c>
      <c r="Y226" s="210"/>
      <c r="Z226" s="204"/>
      <c r="AA226" s="204"/>
      <c r="AB226" s="205"/>
      <c r="AC226" s="204"/>
      <c r="AD226" s="204"/>
      <c r="AE226" s="214"/>
      <c r="AF226" s="214"/>
      <c r="AG226" s="214"/>
      <c r="AH226" s="211"/>
      <c r="AI226" s="211"/>
      <c r="AJ226" s="211"/>
      <c r="AK226" s="214"/>
      <c r="AL226" s="208"/>
      <c r="AM226" s="208"/>
      <c r="AN226" s="208"/>
      <c r="AO226" s="211"/>
      <c r="AP226" s="204"/>
      <c r="AQ226" s="204"/>
      <c r="AR226" s="218"/>
      <c r="AS226" s="204"/>
      <c r="AT226" s="218"/>
      <c r="AU226" s="204"/>
      <c r="AV226" s="208"/>
      <c r="AW226" s="208"/>
      <c r="AX226" s="219"/>
      <c r="AY226" s="212"/>
      <c r="AZ226" s="212"/>
      <c r="BA226" s="212"/>
      <c r="BB226" s="220">
        <f>Plancontratacion2019[[#This Row],[VALOR
INICIAL DEL CONTRATO]]+Plancontratacion2019[[#This Row],[VALOR ADICION AL CONTRATO]]-Plancontratacion2019[[#This Row],[VALOR REDUCCIÓN DEL CONTRATO]]</f>
        <v>0</v>
      </c>
      <c r="BC226" s="211"/>
      <c r="BD226" s="211"/>
      <c r="BE226" s="215">
        <f t="shared" si="35"/>
        <v>0</v>
      </c>
      <c r="BF226" s="211"/>
      <c r="BG226" s="208"/>
      <c r="BH226" s="206" t="str">
        <f>IFERROR(VLOOKUP('Formato Único de Contratación'!$BG226,TABLADEPARTAMENTOS,2,0),"DIGITE DEPARTAMENTO")</f>
        <v>DIGITE DEPARTAMENTO</v>
      </c>
      <c r="BI226" s="210"/>
      <c r="BJ226" s="211"/>
      <c r="BK226" s="212"/>
      <c r="BL226" s="210"/>
      <c r="BM226" s="211"/>
      <c r="BN226" s="212"/>
      <c r="BO226" s="208"/>
      <c r="BP226" s="221"/>
      <c r="BQ226" s="208"/>
      <c r="BR226" s="211"/>
      <c r="BS226" s="211"/>
      <c r="BT226" s="247">
        <f>Plancontratacion2019[[#This Row],[FECHA PRORROGA EJECUCIÓN
  (AAAA-MM-DD)]]-Plancontratacion2019[[#This Row],[FECHA ACTA DE INICIO]]</f>
        <v>0</v>
      </c>
      <c r="BU226" s="211"/>
      <c r="BV226" s="208"/>
      <c r="BW226" s="211"/>
      <c r="BX226" s="208"/>
      <c r="BY226" s="212"/>
      <c r="BZ226" s="211"/>
      <c r="CA226" s="212"/>
      <c r="CB226" s="211"/>
      <c r="CC226" s="212"/>
      <c r="CD226" s="211"/>
      <c r="CE226" s="212"/>
      <c r="CF226" s="211"/>
      <c r="CG226" s="212"/>
      <c r="CH226" s="211"/>
      <c r="CI226" s="212"/>
      <c r="CJ226" s="211"/>
      <c r="CK226" s="212"/>
      <c r="CL226" s="211"/>
      <c r="CM226" s="222"/>
      <c r="CN226" s="218"/>
      <c r="CO226" s="211"/>
      <c r="CP226" s="220">
        <f t="shared" si="36"/>
        <v>0</v>
      </c>
      <c r="CQ226" s="223"/>
      <c r="CR226" s="212"/>
      <c r="CS226" s="212"/>
      <c r="CT226" s="212"/>
      <c r="CU226" s="212"/>
      <c r="CV226" s="212"/>
      <c r="CW226" s="212"/>
      <c r="CX226" s="212"/>
      <c r="CY226" s="212"/>
      <c r="CZ226" s="212"/>
      <c r="DA226" s="212"/>
      <c r="DB226" s="212"/>
      <c r="DC226" s="212"/>
      <c r="DD226" s="212"/>
      <c r="DE226" s="212"/>
      <c r="DF226" s="212"/>
      <c r="DG226" s="212"/>
      <c r="DH226" s="216">
        <f t="shared" si="37"/>
        <v>0</v>
      </c>
      <c r="DI226" s="216">
        <f t="shared" si="38"/>
        <v>0</v>
      </c>
      <c r="DJ226" s="224">
        <f t="shared" si="39"/>
        <v>0</v>
      </c>
      <c r="DK226" s="204"/>
      <c r="DL226" s="218"/>
      <c r="DM226" s="208"/>
      <c r="DN226" s="225"/>
      <c r="DO226" s="225"/>
      <c r="DP226" s="225"/>
      <c r="DQ226" s="225"/>
      <c r="DR226" s="225"/>
      <c r="DS226" s="225"/>
      <c r="DT226" s="225"/>
      <c r="DU226" s="225"/>
      <c r="DV226" s="225"/>
      <c r="DW226" s="225"/>
      <c r="DX226" s="225"/>
      <c r="DY226" s="225"/>
      <c r="DZ226" s="226"/>
      <c r="EA226" s="226"/>
      <c r="EB226" s="226"/>
      <c r="EC226" s="214"/>
      <c r="ED226" s="214"/>
      <c r="EE226" s="211"/>
      <c r="EF22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6" s="215" t="str">
        <f t="shared" si="29"/>
        <v>-</v>
      </c>
    </row>
    <row r="227" spans="1:137" s="150" customFormat="1" ht="22.5" x14ac:dyDescent="0.25">
      <c r="A227" s="151"/>
      <c r="B227" s="204"/>
      <c r="C227" s="205"/>
      <c r="D227" s="206"/>
      <c r="E227" s="207"/>
      <c r="F227" s="208"/>
      <c r="G227" s="209"/>
      <c r="H227" s="210"/>
      <c r="I227" s="211"/>
      <c r="J227" s="212"/>
      <c r="K227" s="209"/>
      <c r="L227" s="210"/>
      <c r="M227" s="211"/>
      <c r="N227" s="212"/>
      <c r="O227" s="213"/>
      <c r="P227" s="210"/>
      <c r="Q227" s="214"/>
      <c r="R227" s="215">
        <f>Plancontratacion2019[[#This Row],[RUBRO
(SE DEBE REPORTARTAR EN SIGEP SERVICIOS PERSONAS NATURALES)]]</f>
        <v>0</v>
      </c>
      <c r="S227" s="216">
        <f>Plancontratacion2019[[#This Row],[VALOR]]</f>
        <v>0</v>
      </c>
      <c r="T227" s="208"/>
      <c r="U227" s="211"/>
      <c r="V227" s="215">
        <f>Plancontratacion2019[[#This Row],[RUBRO ]]</f>
        <v>0</v>
      </c>
      <c r="W227" s="216">
        <f>Plancontratacion2019[[#This Row],[VALOR ]]</f>
        <v>0</v>
      </c>
      <c r="X227" s="216">
        <f>SUM($S227+$W227+Plancontratacion2019[[#This Row],[VALOR TOTAL DEL APOYO]])</f>
        <v>0</v>
      </c>
      <c r="Y227" s="210"/>
      <c r="Z227" s="204"/>
      <c r="AA227" s="204"/>
      <c r="AB227" s="205"/>
      <c r="AC227" s="204"/>
      <c r="AD227" s="204"/>
      <c r="AE227" s="214"/>
      <c r="AF227" s="214"/>
      <c r="AG227" s="214"/>
      <c r="AH227" s="211"/>
      <c r="AI227" s="211"/>
      <c r="AJ227" s="211"/>
      <c r="AK227" s="214"/>
      <c r="AL227" s="208"/>
      <c r="AM227" s="208"/>
      <c r="AN227" s="208"/>
      <c r="AO227" s="211"/>
      <c r="AP227" s="204"/>
      <c r="AQ227" s="204"/>
      <c r="AR227" s="218"/>
      <c r="AS227" s="204"/>
      <c r="AT227" s="218"/>
      <c r="AU227" s="204"/>
      <c r="AV227" s="208"/>
      <c r="AW227" s="208"/>
      <c r="AX227" s="219"/>
      <c r="AY227" s="212"/>
      <c r="AZ227" s="212"/>
      <c r="BA227" s="212"/>
      <c r="BB227" s="220">
        <f>Plancontratacion2019[[#This Row],[VALOR
INICIAL DEL CONTRATO]]+Plancontratacion2019[[#This Row],[VALOR ADICION AL CONTRATO]]-Plancontratacion2019[[#This Row],[VALOR REDUCCIÓN DEL CONTRATO]]</f>
        <v>0</v>
      </c>
      <c r="BC227" s="211"/>
      <c r="BD227" s="211"/>
      <c r="BE227" s="215">
        <f t="shared" si="35"/>
        <v>0</v>
      </c>
      <c r="BF227" s="211"/>
      <c r="BG227" s="208"/>
      <c r="BH227" s="206" t="str">
        <f>IFERROR(VLOOKUP('Formato Único de Contratación'!$BG227,TABLADEPARTAMENTOS,2,0),"DIGITE DEPARTAMENTO")</f>
        <v>DIGITE DEPARTAMENTO</v>
      </c>
      <c r="BI227" s="210"/>
      <c r="BJ227" s="211"/>
      <c r="BK227" s="212"/>
      <c r="BL227" s="210"/>
      <c r="BM227" s="211"/>
      <c r="BN227" s="212"/>
      <c r="BO227" s="208"/>
      <c r="BP227" s="221"/>
      <c r="BQ227" s="208"/>
      <c r="BR227" s="211"/>
      <c r="BS227" s="211"/>
      <c r="BT227" s="247">
        <f>Plancontratacion2019[[#This Row],[FECHA PRORROGA EJECUCIÓN
  (AAAA-MM-DD)]]-Plancontratacion2019[[#This Row],[FECHA ACTA DE INICIO]]</f>
        <v>0</v>
      </c>
      <c r="BU227" s="211"/>
      <c r="BV227" s="208"/>
      <c r="BW227" s="211"/>
      <c r="BX227" s="208"/>
      <c r="BY227" s="212"/>
      <c r="BZ227" s="211"/>
      <c r="CA227" s="212"/>
      <c r="CB227" s="211"/>
      <c r="CC227" s="212"/>
      <c r="CD227" s="211"/>
      <c r="CE227" s="212"/>
      <c r="CF227" s="211"/>
      <c r="CG227" s="212"/>
      <c r="CH227" s="211"/>
      <c r="CI227" s="212"/>
      <c r="CJ227" s="211"/>
      <c r="CK227" s="212"/>
      <c r="CL227" s="211"/>
      <c r="CM227" s="222"/>
      <c r="CN227" s="218"/>
      <c r="CO227" s="211"/>
      <c r="CP227" s="220">
        <f t="shared" si="36"/>
        <v>0</v>
      </c>
      <c r="CQ227" s="223"/>
      <c r="CR227" s="212"/>
      <c r="CS227" s="212"/>
      <c r="CT227" s="212"/>
      <c r="CU227" s="212"/>
      <c r="CV227" s="212"/>
      <c r="CW227" s="212"/>
      <c r="CX227" s="212"/>
      <c r="CY227" s="212"/>
      <c r="CZ227" s="212"/>
      <c r="DA227" s="212"/>
      <c r="DB227" s="212"/>
      <c r="DC227" s="212"/>
      <c r="DD227" s="212"/>
      <c r="DE227" s="212"/>
      <c r="DF227" s="212"/>
      <c r="DG227" s="212"/>
      <c r="DH227" s="216">
        <f t="shared" si="37"/>
        <v>0</v>
      </c>
      <c r="DI227" s="216">
        <f t="shared" si="38"/>
        <v>0</v>
      </c>
      <c r="DJ227" s="224">
        <f t="shared" si="39"/>
        <v>0</v>
      </c>
      <c r="DK227" s="204"/>
      <c r="DL227" s="218"/>
      <c r="DM227" s="208"/>
      <c r="DN227" s="225"/>
      <c r="DO227" s="225"/>
      <c r="DP227" s="225"/>
      <c r="DQ227" s="225"/>
      <c r="DR227" s="225"/>
      <c r="DS227" s="225"/>
      <c r="DT227" s="225"/>
      <c r="DU227" s="225"/>
      <c r="DV227" s="225"/>
      <c r="DW227" s="225"/>
      <c r="DX227" s="225"/>
      <c r="DY227" s="225"/>
      <c r="DZ227" s="226"/>
      <c r="EA227" s="226"/>
      <c r="EB227" s="226"/>
      <c r="EC227" s="214"/>
      <c r="ED227" s="214"/>
      <c r="EE227" s="211"/>
      <c r="EF22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7" s="215" t="str">
        <f t="shared" si="29"/>
        <v>-</v>
      </c>
    </row>
    <row r="228" spans="1:137" s="150" customFormat="1" ht="22.5" x14ac:dyDescent="0.25">
      <c r="A228" s="151"/>
      <c r="B228" s="204"/>
      <c r="C228" s="205"/>
      <c r="D228" s="206"/>
      <c r="E228" s="207"/>
      <c r="F228" s="208"/>
      <c r="G228" s="209"/>
      <c r="H228" s="210"/>
      <c r="I228" s="211"/>
      <c r="J228" s="212"/>
      <c r="K228" s="209"/>
      <c r="L228" s="210"/>
      <c r="M228" s="211"/>
      <c r="N228" s="212"/>
      <c r="O228" s="213"/>
      <c r="P228" s="210"/>
      <c r="Q228" s="214"/>
      <c r="R228" s="215">
        <f>Plancontratacion2019[[#This Row],[RUBRO
(SE DEBE REPORTARTAR EN SIGEP SERVICIOS PERSONAS NATURALES)]]</f>
        <v>0</v>
      </c>
      <c r="S228" s="216">
        <f>Plancontratacion2019[[#This Row],[VALOR]]</f>
        <v>0</v>
      </c>
      <c r="T228" s="208"/>
      <c r="U228" s="211"/>
      <c r="V228" s="215">
        <f>Plancontratacion2019[[#This Row],[RUBRO ]]</f>
        <v>0</v>
      </c>
      <c r="W228" s="216">
        <f>Plancontratacion2019[[#This Row],[VALOR ]]</f>
        <v>0</v>
      </c>
      <c r="X228" s="216">
        <f>SUM($S228+$W228+Plancontratacion2019[[#This Row],[VALOR TOTAL DEL APOYO]])</f>
        <v>0</v>
      </c>
      <c r="Y228" s="210"/>
      <c r="Z228" s="204"/>
      <c r="AA228" s="204"/>
      <c r="AB228" s="205"/>
      <c r="AC228" s="204"/>
      <c r="AD228" s="204"/>
      <c r="AE228" s="214"/>
      <c r="AF228" s="214"/>
      <c r="AG228" s="214"/>
      <c r="AH228" s="211"/>
      <c r="AI228" s="211"/>
      <c r="AJ228" s="211"/>
      <c r="AK228" s="214"/>
      <c r="AL228" s="208"/>
      <c r="AM228" s="208"/>
      <c r="AN228" s="208"/>
      <c r="AO228" s="211"/>
      <c r="AP228" s="219"/>
      <c r="AQ228" s="204"/>
      <c r="AR228" s="218"/>
      <c r="AS228" s="204"/>
      <c r="AT228" s="218"/>
      <c r="AU228" s="204"/>
      <c r="AV228" s="208"/>
      <c r="AW228" s="208"/>
      <c r="AX228" s="219"/>
      <c r="AY228" s="212"/>
      <c r="AZ228" s="212"/>
      <c r="BA228" s="212"/>
      <c r="BB228" s="220">
        <f>Plancontratacion2019[[#This Row],[VALOR
INICIAL DEL CONTRATO]]+Plancontratacion2019[[#This Row],[VALOR ADICION AL CONTRATO]]-Plancontratacion2019[[#This Row],[VALOR REDUCCIÓN DEL CONTRATO]]</f>
        <v>0</v>
      </c>
      <c r="BC228" s="211"/>
      <c r="BD228" s="211"/>
      <c r="BE228" s="215">
        <f t="shared" si="35"/>
        <v>0</v>
      </c>
      <c r="BF228" s="211"/>
      <c r="BG228" s="208"/>
      <c r="BH228" s="206" t="str">
        <f>IFERROR(VLOOKUP('Formato Único de Contratación'!$BG228,TABLADEPARTAMENTOS,2,0),"DIGITE DEPARTAMENTO")</f>
        <v>DIGITE DEPARTAMENTO</v>
      </c>
      <c r="BI228" s="210"/>
      <c r="BJ228" s="211"/>
      <c r="BK228" s="212"/>
      <c r="BL228" s="210"/>
      <c r="BM228" s="211"/>
      <c r="BN228" s="212"/>
      <c r="BO228" s="208"/>
      <c r="BP228" s="221"/>
      <c r="BQ228" s="208"/>
      <c r="BR228" s="211"/>
      <c r="BS228" s="211"/>
      <c r="BT228" s="247">
        <f>Plancontratacion2019[[#This Row],[FECHA PRORROGA EJECUCIÓN
  (AAAA-MM-DD)]]-Plancontratacion2019[[#This Row],[FECHA ACTA DE INICIO]]</f>
        <v>0</v>
      </c>
      <c r="BU228" s="211"/>
      <c r="BV228" s="208"/>
      <c r="BW228" s="211"/>
      <c r="BX228" s="208"/>
      <c r="BY228" s="212"/>
      <c r="BZ228" s="211"/>
      <c r="CA228" s="212"/>
      <c r="CB228" s="211"/>
      <c r="CC228" s="212"/>
      <c r="CD228" s="211"/>
      <c r="CE228" s="212"/>
      <c r="CF228" s="211"/>
      <c r="CG228" s="212"/>
      <c r="CH228" s="211"/>
      <c r="CI228" s="212"/>
      <c r="CJ228" s="211"/>
      <c r="CK228" s="212"/>
      <c r="CL228" s="211"/>
      <c r="CM228" s="222"/>
      <c r="CN228" s="218"/>
      <c r="CO228" s="211"/>
      <c r="CP228" s="220">
        <f t="shared" si="36"/>
        <v>0</v>
      </c>
      <c r="CQ228" s="223"/>
      <c r="CR228" s="212"/>
      <c r="CS228" s="212"/>
      <c r="CT228" s="212"/>
      <c r="CU228" s="212"/>
      <c r="CV228" s="212"/>
      <c r="CW228" s="212"/>
      <c r="CX228" s="212"/>
      <c r="CY228" s="212"/>
      <c r="CZ228" s="212"/>
      <c r="DA228" s="212"/>
      <c r="DB228" s="212"/>
      <c r="DC228" s="212"/>
      <c r="DD228" s="212"/>
      <c r="DE228" s="212"/>
      <c r="DF228" s="212"/>
      <c r="DG228" s="212"/>
      <c r="DH228" s="216">
        <f t="shared" si="37"/>
        <v>0</v>
      </c>
      <c r="DI228" s="216">
        <f t="shared" si="38"/>
        <v>0</v>
      </c>
      <c r="DJ228" s="224">
        <f t="shared" si="39"/>
        <v>0</v>
      </c>
      <c r="DK228" s="204"/>
      <c r="DL228" s="218"/>
      <c r="DM228" s="208"/>
      <c r="DN228" s="225"/>
      <c r="DO228" s="225"/>
      <c r="DP228" s="225"/>
      <c r="DQ228" s="225"/>
      <c r="DR228" s="225"/>
      <c r="DS228" s="225"/>
      <c r="DT228" s="225"/>
      <c r="DU228" s="225"/>
      <c r="DV228" s="225"/>
      <c r="DW228" s="225"/>
      <c r="DX228" s="225"/>
      <c r="DY228" s="225"/>
      <c r="DZ228" s="226"/>
      <c r="EA228" s="226"/>
      <c r="EB228" s="226"/>
      <c r="EC228" s="214"/>
      <c r="ED228" s="214"/>
      <c r="EE228" s="211"/>
      <c r="EF22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8" s="215" t="str">
        <f t="shared" si="29"/>
        <v>-</v>
      </c>
    </row>
    <row r="229" spans="1:137" s="150" customFormat="1" ht="22.5" x14ac:dyDescent="0.25">
      <c r="A229" s="151"/>
      <c r="B229" s="204"/>
      <c r="C229" s="205"/>
      <c r="D229" s="206"/>
      <c r="E229" s="207"/>
      <c r="F229" s="208"/>
      <c r="G229" s="209"/>
      <c r="H229" s="210"/>
      <c r="I229" s="211"/>
      <c r="J229" s="212"/>
      <c r="K229" s="209"/>
      <c r="L229" s="210"/>
      <c r="M229" s="211"/>
      <c r="N229" s="212"/>
      <c r="O229" s="213"/>
      <c r="P229" s="210"/>
      <c r="Q229" s="214"/>
      <c r="R229" s="215">
        <f>Plancontratacion2019[[#This Row],[RUBRO
(SE DEBE REPORTARTAR EN SIGEP SERVICIOS PERSONAS NATURALES)]]</f>
        <v>0</v>
      </c>
      <c r="S229" s="216">
        <f>Plancontratacion2019[[#This Row],[VALOR]]</f>
        <v>0</v>
      </c>
      <c r="T229" s="208"/>
      <c r="U229" s="211"/>
      <c r="V229" s="215">
        <f>Plancontratacion2019[[#This Row],[RUBRO ]]</f>
        <v>0</v>
      </c>
      <c r="W229" s="216">
        <f>Plancontratacion2019[[#This Row],[VALOR ]]</f>
        <v>0</v>
      </c>
      <c r="X229" s="216">
        <f>SUM($S229+$W229+Plancontratacion2019[[#This Row],[VALOR TOTAL DEL APOYO]])</f>
        <v>0</v>
      </c>
      <c r="Y229" s="210"/>
      <c r="Z229" s="204"/>
      <c r="AA229" s="204"/>
      <c r="AB229" s="205"/>
      <c r="AC229" s="204"/>
      <c r="AD229" s="204"/>
      <c r="AE229" s="214"/>
      <c r="AF229" s="214"/>
      <c r="AG229" s="214"/>
      <c r="AH229" s="211"/>
      <c r="AI229" s="211"/>
      <c r="AJ229" s="211"/>
      <c r="AK229" s="214"/>
      <c r="AL229" s="208"/>
      <c r="AM229" s="208"/>
      <c r="AN229" s="208"/>
      <c r="AO229" s="211"/>
      <c r="AP229" s="204"/>
      <c r="AQ229" s="204"/>
      <c r="AR229" s="218"/>
      <c r="AS229" s="204"/>
      <c r="AT229" s="218"/>
      <c r="AU229" s="204"/>
      <c r="AV229" s="208"/>
      <c r="AW229" s="208"/>
      <c r="AX229" s="219"/>
      <c r="AY229" s="212"/>
      <c r="AZ229" s="212"/>
      <c r="BA229" s="212"/>
      <c r="BB229" s="220">
        <f>Plancontratacion2019[[#This Row],[VALOR
INICIAL DEL CONTRATO]]+Plancontratacion2019[[#This Row],[VALOR ADICION AL CONTRATO]]-Plancontratacion2019[[#This Row],[VALOR REDUCCIÓN DEL CONTRATO]]</f>
        <v>0</v>
      </c>
      <c r="BC229" s="211"/>
      <c r="BD229" s="211"/>
      <c r="BE229" s="215">
        <f t="shared" si="35"/>
        <v>0</v>
      </c>
      <c r="BF229" s="211"/>
      <c r="BG229" s="208"/>
      <c r="BH229" s="206" t="str">
        <f>IFERROR(VLOOKUP('Formato Único de Contratación'!$BG229,TABLADEPARTAMENTOS,2,0),"DIGITE DEPARTAMENTO")</f>
        <v>DIGITE DEPARTAMENTO</v>
      </c>
      <c r="BI229" s="210"/>
      <c r="BJ229" s="211"/>
      <c r="BK229" s="212"/>
      <c r="BL229" s="210"/>
      <c r="BM229" s="211"/>
      <c r="BN229" s="212"/>
      <c r="BO229" s="208"/>
      <c r="BP229" s="221"/>
      <c r="BQ229" s="208"/>
      <c r="BR229" s="211"/>
      <c r="BS229" s="211"/>
      <c r="BT229" s="247">
        <f>Plancontratacion2019[[#This Row],[FECHA PRORROGA EJECUCIÓN
  (AAAA-MM-DD)]]-Plancontratacion2019[[#This Row],[FECHA ACTA DE INICIO]]</f>
        <v>0</v>
      </c>
      <c r="BU229" s="211"/>
      <c r="BV229" s="208"/>
      <c r="BW229" s="211"/>
      <c r="BX229" s="208"/>
      <c r="BY229" s="212"/>
      <c r="BZ229" s="211"/>
      <c r="CA229" s="212"/>
      <c r="CB229" s="211"/>
      <c r="CC229" s="212"/>
      <c r="CD229" s="211"/>
      <c r="CE229" s="212"/>
      <c r="CF229" s="211"/>
      <c r="CG229" s="212"/>
      <c r="CH229" s="211"/>
      <c r="CI229" s="212"/>
      <c r="CJ229" s="211"/>
      <c r="CK229" s="212"/>
      <c r="CL229" s="211"/>
      <c r="CM229" s="222"/>
      <c r="CN229" s="218"/>
      <c r="CO229" s="211"/>
      <c r="CP229" s="220">
        <f t="shared" si="36"/>
        <v>0</v>
      </c>
      <c r="CQ229" s="223"/>
      <c r="CR229" s="212"/>
      <c r="CS229" s="212"/>
      <c r="CT229" s="212"/>
      <c r="CU229" s="212"/>
      <c r="CV229" s="212"/>
      <c r="CW229" s="212"/>
      <c r="CX229" s="212"/>
      <c r="CY229" s="212"/>
      <c r="CZ229" s="212"/>
      <c r="DA229" s="212"/>
      <c r="DB229" s="212"/>
      <c r="DC229" s="212"/>
      <c r="DD229" s="212"/>
      <c r="DE229" s="212"/>
      <c r="DF229" s="212"/>
      <c r="DG229" s="212"/>
      <c r="DH229" s="216">
        <f t="shared" si="37"/>
        <v>0</v>
      </c>
      <c r="DI229" s="216">
        <f t="shared" si="38"/>
        <v>0</v>
      </c>
      <c r="DJ229" s="224">
        <f t="shared" si="39"/>
        <v>0</v>
      </c>
      <c r="DK229" s="204"/>
      <c r="DL229" s="218"/>
      <c r="DM229" s="208"/>
      <c r="DN229" s="225"/>
      <c r="DO229" s="225"/>
      <c r="DP229" s="225"/>
      <c r="DQ229" s="225"/>
      <c r="DR229" s="225"/>
      <c r="DS229" s="225"/>
      <c r="DT229" s="225"/>
      <c r="DU229" s="225"/>
      <c r="DV229" s="225"/>
      <c r="DW229" s="225"/>
      <c r="DX229" s="225"/>
      <c r="DY229" s="225"/>
      <c r="DZ229" s="226"/>
      <c r="EA229" s="226"/>
      <c r="EB229" s="226"/>
      <c r="EC229" s="214"/>
      <c r="ED229" s="214"/>
      <c r="EE229" s="211"/>
      <c r="EF22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29" s="215" t="str">
        <f t="shared" si="29"/>
        <v>-</v>
      </c>
    </row>
    <row r="230" spans="1:137" s="150" customFormat="1" ht="22.5" x14ac:dyDescent="0.25">
      <c r="A230" s="151"/>
      <c r="B230" s="204"/>
      <c r="C230" s="205"/>
      <c r="D230" s="206"/>
      <c r="E230" s="207"/>
      <c r="F230" s="208"/>
      <c r="G230" s="209"/>
      <c r="H230" s="210"/>
      <c r="I230" s="211"/>
      <c r="J230" s="212"/>
      <c r="K230" s="209"/>
      <c r="L230" s="210"/>
      <c r="M230" s="211"/>
      <c r="N230" s="212"/>
      <c r="O230" s="213"/>
      <c r="P230" s="210"/>
      <c r="Q230" s="214"/>
      <c r="R230" s="215">
        <f>Plancontratacion2019[[#This Row],[RUBRO
(SE DEBE REPORTARTAR EN SIGEP SERVICIOS PERSONAS NATURALES)]]</f>
        <v>0</v>
      </c>
      <c r="S230" s="216">
        <f>Plancontratacion2019[[#This Row],[VALOR]]</f>
        <v>0</v>
      </c>
      <c r="T230" s="208"/>
      <c r="U230" s="211"/>
      <c r="V230" s="215">
        <f>Plancontratacion2019[[#This Row],[RUBRO ]]</f>
        <v>0</v>
      </c>
      <c r="W230" s="216">
        <f>Plancontratacion2019[[#This Row],[VALOR ]]</f>
        <v>0</v>
      </c>
      <c r="X230" s="216">
        <f>SUM($S230+$W230+Plancontratacion2019[[#This Row],[VALOR TOTAL DEL APOYO]])</f>
        <v>0</v>
      </c>
      <c r="Y230" s="210"/>
      <c r="Z230" s="204"/>
      <c r="AA230" s="204"/>
      <c r="AB230" s="205"/>
      <c r="AC230" s="204"/>
      <c r="AD230" s="204"/>
      <c r="AE230" s="214"/>
      <c r="AF230" s="214"/>
      <c r="AG230" s="214"/>
      <c r="AH230" s="211"/>
      <c r="AI230" s="211"/>
      <c r="AJ230" s="211"/>
      <c r="AK230" s="214"/>
      <c r="AL230" s="208"/>
      <c r="AM230" s="208"/>
      <c r="AN230" s="208"/>
      <c r="AO230" s="211"/>
      <c r="AP230" s="204"/>
      <c r="AQ230" s="204"/>
      <c r="AR230" s="218"/>
      <c r="AS230" s="204"/>
      <c r="AT230" s="218"/>
      <c r="AU230" s="204"/>
      <c r="AV230" s="208"/>
      <c r="AW230" s="208"/>
      <c r="AX230" s="219"/>
      <c r="AY230" s="212"/>
      <c r="AZ230" s="212"/>
      <c r="BA230" s="212"/>
      <c r="BB230" s="220">
        <f>Plancontratacion2019[[#This Row],[VALOR
INICIAL DEL CONTRATO]]+Plancontratacion2019[[#This Row],[VALOR ADICION AL CONTRATO]]-Plancontratacion2019[[#This Row],[VALOR REDUCCIÓN DEL CONTRATO]]</f>
        <v>0</v>
      </c>
      <c r="BC230" s="211"/>
      <c r="BD230" s="211"/>
      <c r="BE230" s="215">
        <f t="shared" si="35"/>
        <v>0</v>
      </c>
      <c r="BF230" s="211"/>
      <c r="BG230" s="208"/>
      <c r="BH230" s="206" t="str">
        <f>IFERROR(VLOOKUP('Formato Único de Contratación'!$BG230,TABLADEPARTAMENTOS,2,0),"DIGITE DEPARTAMENTO")</f>
        <v>DIGITE DEPARTAMENTO</v>
      </c>
      <c r="BI230" s="210"/>
      <c r="BJ230" s="211"/>
      <c r="BK230" s="212"/>
      <c r="BL230" s="210"/>
      <c r="BM230" s="211"/>
      <c r="BN230" s="212"/>
      <c r="BO230" s="208"/>
      <c r="BP230" s="221"/>
      <c r="BQ230" s="208"/>
      <c r="BR230" s="211"/>
      <c r="BS230" s="211"/>
      <c r="BT230" s="247">
        <f>Plancontratacion2019[[#This Row],[FECHA PRORROGA EJECUCIÓN
  (AAAA-MM-DD)]]-Plancontratacion2019[[#This Row],[FECHA ACTA DE INICIO]]</f>
        <v>0</v>
      </c>
      <c r="BU230" s="211"/>
      <c r="BV230" s="208"/>
      <c r="BW230" s="211"/>
      <c r="BX230" s="208"/>
      <c r="BY230" s="212"/>
      <c r="BZ230" s="211"/>
      <c r="CA230" s="212"/>
      <c r="CB230" s="211"/>
      <c r="CC230" s="212"/>
      <c r="CD230" s="211"/>
      <c r="CE230" s="212"/>
      <c r="CF230" s="211"/>
      <c r="CG230" s="212"/>
      <c r="CH230" s="211"/>
      <c r="CI230" s="212"/>
      <c r="CJ230" s="211"/>
      <c r="CK230" s="212"/>
      <c r="CL230" s="211"/>
      <c r="CM230" s="222"/>
      <c r="CN230" s="218"/>
      <c r="CO230" s="211"/>
      <c r="CP230" s="220">
        <f t="shared" si="36"/>
        <v>0</v>
      </c>
      <c r="CQ230" s="223"/>
      <c r="CR230" s="212"/>
      <c r="CS230" s="212"/>
      <c r="CT230" s="212"/>
      <c r="CU230" s="212"/>
      <c r="CV230" s="212"/>
      <c r="CW230" s="212"/>
      <c r="CX230" s="212"/>
      <c r="CY230" s="212"/>
      <c r="CZ230" s="212"/>
      <c r="DA230" s="212"/>
      <c r="DB230" s="212"/>
      <c r="DC230" s="212"/>
      <c r="DD230" s="212"/>
      <c r="DE230" s="212"/>
      <c r="DF230" s="212"/>
      <c r="DG230" s="212"/>
      <c r="DH230" s="216">
        <f t="shared" si="37"/>
        <v>0</v>
      </c>
      <c r="DI230" s="216">
        <f t="shared" si="38"/>
        <v>0</v>
      </c>
      <c r="DJ230" s="224">
        <f t="shared" si="39"/>
        <v>0</v>
      </c>
      <c r="DK230" s="204"/>
      <c r="DL230" s="218"/>
      <c r="DM230" s="208"/>
      <c r="DN230" s="225"/>
      <c r="DO230" s="225"/>
      <c r="DP230" s="225"/>
      <c r="DQ230" s="225"/>
      <c r="DR230" s="225"/>
      <c r="DS230" s="225"/>
      <c r="DT230" s="225"/>
      <c r="DU230" s="225"/>
      <c r="DV230" s="225"/>
      <c r="DW230" s="225"/>
      <c r="DX230" s="225"/>
      <c r="DY230" s="225"/>
      <c r="DZ230" s="226"/>
      <c r="EA230" s="226"/>
      <c r="EB230" s="226"/>
      <c r="EC230" s="214"/>
      <c r="ED230" s="214"/>
      <c r="EE230" s="211"/>
      <c r="EF23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0" s="215" t="str">
        <f t="shared" si="29"/>
        <v>-</v>
      </c>
    </row>
    <row r="231" spans="1:137" s="150" customFormat="1" ht="22.5" x14ac:dyDescent="0.25">
      <c r="A231" s="151"/>
      <c r="B231" s="204"/>
      <c r="C231" s="205"/>
      <c r="D231" s="206"/>
      <c r="E231" s="207"/>
      <c r="F231" s="208"/>
      <c r="G231" s="209"/>
      <c r="H231" s="210"/>
      <c r="I231" s="211"/>
      <c r="J231" s="212"/>
      <c r="K231" s="209"/>
      <c r="L231" s="210"/>
      <c r="M231" s="211"/>
      <c r="N231" s="212"/>
      <c r="O231" s="213"/>
      <c r="P231" s="210"/>
      <c r="Q231" s="214"/>
      <c r="R231" s="215">
        <f>Plancontratacion2019[[#This Row],[RUBRO
(SE DEBE REPORTARTAR EN SIGEP SERVICIOS PERSONAS NATURALES)]]</f>
        <v>0</v>
      </c>
      <c r="S231" s="216">
        <f>Plancontratacion2019[[#This Row],[VALOR]]</f>
        <v>0</v>
      </c>
      <c r="T231" s="208"/>
      <c r="U231" s="211"/>
      <c r="V231" s="215">
        <f>Plancontratacion2019[[#This Row],[RUBRO ]]</f>
        <v>0</v>
      </c>
      <c r="W231" s="216">
        <f>Plancontratacion2019[[#This Row],[VALOR ]]</f>
        <v>0</v>
      </c>
      <c r="X231" s="216">
        <f>SUM($S231+$W231+Plancontratacion2019[[#This Row],[VALOR TOTAL DEL APOYO]])</f>
        <v>0</v>
      </c>
      <c r="Y231" s="210"/>
      <c r="Z231" s="204"/>
      <c r="AA231" s="204"/>
      <c r="AB231" s="205"/>
      <c r="AC231" s="204"/>
      <c r="AD231" s="204"/>
      <c r="AE231" s="214"/>
      <c r="AF231" s="214"/>
      <c r="AG231" s="214"/>
      <c r="AH231" s="211"/>
      <c r="AI231" s="211"/>
      <c r="AJ231" s="211"/>
      <c r="AK231" s="214"/>
      <c r="AL231" s="208"/>
      <c r="AM231" s="208"/>
      <c r="AN231" s="208"/>
      <c r="AO231" s="211"/>
      <c r="AP231" s="204"/>
      <c r="AQ231" s="204"/>
      <c r="AR231" s="218"/>
      <c r="AS231" s="204"/>
      <c r="AT231" s="218"/>
      <c r="AU231" s="204"/>
      <c r="AV231" s="208"/>
      <c r="AW231" s="208"/>
      <c r="AX231" s="219"/>
      <c r="AY231" s="212"/>
      <c r="AZ231" s="212"/>
      <c r="BA231" s="212"/>
      <c r="BB231" s="220">
        <f>Plancontratacion2019[[#This Row],[VALOR
INICIAL DEL CONTRATO]]+Plancontratacion2019[[#This Row],[VALOR ADICION AL CONTRATO]]-Plancontratacion2019[[#This Row],[VALOR REDUCCIÓN DEL CONTRATO]]</f>
        <v>0</v>
      </c>
      <c r="BC231" s="211"/>
      <c r="BD231" s="211"/>
      <c r="BE231" s="215">
        <f t="shared" si="35"/>
        <v>0</v>
      </c>
      <c r="BF231" s="211"/>
      <c r="BG231" s="208"/>
      <c r="BH231" s="206" t="str">
        <f>IFERROR(VLOOKUP('Formato Único de Contratación'!$BG231,TABLADEPARTAMENTOS,2,0),"DIGITE DEPARTAMENTO")</f>
        <v>DIGITE DEPARTAMENTO</v>
      </c>
      <c r="BI231" s="210"/>
      <c r="BJ231" s="211"/>
      <c r="BK231" s="212"/>
      <c r="BL231" s="210"/>
      <c r="BM231" s="211"/>
      <c r="BN231" s="212"/>
      <c r="BO231" s="208"/>
      <c r="BP231" s="221"/>
      <c r="BQ231" s="208"/>
      <c r="BR231" s="211"/>
      <c r="BS231" s="211"/>
      <c r="BT231" s="247">
        <f>Plancontratacion2019[[#This Row],[FECHA PRORROGA EJECUCIÓN
  (AAAA-MM-DD)]]-Plancontratacion2019[[#This Row],[FECHA ACTA DE INICIO]]</f>
        <v>0</v>
      </c>
      <c r="BU231" s="211"/>
      <c r="BV231" s="208"/>
      <c r="BW231" s="211"/>
      <c r="BX231" s="208"/>
      <c r="BY231" s="212"/>
      <c r="BZ231" s="211"/>
      <c r="CA231" s="212"/>
      <c r="CB231" s="211"/>
      <c r="CC231" s="212"/>
      <c r="CD231" s="211"/>
      <c r="CE231" s="212"/>
      <c r="CF231" s="211"/>
      <c r="CG231" s="212"/>
      <c r="CH231" s="211"/>
      <c r="CI231" s="212"/>
      <c r="CJ231" s="211"/>
      <c r="CK231" s="212"/>
      <c r="CL231" s="211"/>
      <c r="CM231" s="222"/>
      <c r="CN231" s="218"/>
      <c r="CO231" s="211"/>
      <c r="CP231" s="220">
        <f t="shared" si="36"/>
        <v>0</v>
      </c>
      <c r="CQ231" s="223"/>
      <c r="CR231" s="212"/>
      <c r="CS231" s="212"/>
      <c r="CT231" s="212"/>
      <c r="CU231" s="212"/>
      <c r="CV231" s="212"/>
      <c r="CW231" s="212"/>
      <c r="CX231" s="212"/>
      <c r="CY231" s="212"/>
      <c r="CZ231" s="212"/>
      <c r="DA231" s="212"/>
      <c r="DB231" s="212"/>
      <c r="DC231" s="212"/>
      <c r="DD231" s="212"/>
      <c r="DE231" s="212"/>
      <c r="DF231" s="212"/>
      <c r="DG231" s="212"/>
      <c r="DH231" s="216">
        <f t="shared" si="37"/>
        <v>0</v>
      </c>
      <c r="DI231" s="216">
        <f t="shared" si="38"/>
        <v>0</v>
      </c>
      <c r="DJ231" s="224">
        <f t="shared" si="39"/>
        <v>0</v>
      </c>
      <c r="DK231" s="204"/>
      <c r="DL231" s="218"/>
      <c r="DM231" s="208"/>
      <c r="DN231" s="225"/>
      <c r="DO231" s="225"/>
      <c r="DP231" s="225"/>
      <c r="DQ231" s="225"/>
      <c r="DR231" s="225"/>
      <c r="DS231" s="225"/>
      <c r="DT231" s="225"/>
      <c r="DU231" s="225"/>
      <c r="DV231" s="225"/>
      <c r="DW231" s="225"/>
      <c r="DX231" s="225"/>
      <c r="DY231" s="225"/>
      <c r="DZ231" s="226"/>
      <c r="EA231" s="226"/>
      <c r="EB231" s="226"/>
      <c r="EC231" s="214"/>
      <c r="ED231" s="214"/>
      <c r="EE231" s="211"/>
      <c r="EF23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1" s="215" t="str">
        <f t="shared" si="29"/>
        <v>-</v>
      </c>
    </row>
    <row r="232" spans="1:137" s="150" customFormat="1" ht="22.5" x14ac:dyDescent="0.25">
      <c r="A232" s="151"/>
      <c r="B232" s="204"/>
      <c r="C232" s="205"/>
      <c r="D232" s="206"/>
      <c r="E232" s="207"/>
      <c r="F232" s="208"/>
      <c r="G232" s="209"/>
      <c r="H232" s="210"/>
      <c r="I232" s="211"/>
      <c r="J232" s="212"/>
      <c r="K232" s="209"/>
      <c r="L232" s="210"/>
      <c r="M232" s="211"/>
      <c r="N232" s="212"/>
      <c r="O232" s="213"/>
      <c r="P232" s="210"/>
      <c r="Q232" s="214"/>
      <c r="R232" s="215">
        <f>Plancontratacion2019[[#This Row],[RUBRO
(SE DEBE REPORTARTAR EN SIGEP SERVICIOS PERSONAS NATURALES)]]</f>
        <v>0</v>
      </c>
      <c r="S232" s="216">
        <f>Plancontratacion2019[[#This Row],[VALOR]]</f>
        <v>0</v>
      </c>
      <c r="T232" s="208"/>
      <c r="U232" s="211"/>
      <c r="V232" s="215">
        <f>Plancontratacion2019[[#This Row],[RUBRO ]]</f>
        <v>0</v>
      </c>
      <c r="W232" s="216">
        <f>Plancontratacion2019[[#This Row],[VALOR ]]</f>
        <v>0</v>
      </c>
      <c r="X232" s="216">
        <f>SUM($S232+$W232+Plancontratacion2019[[#This Row],[VALOR TOTAL DEL APOYO]])</f>
        <v>0</v>
      </c>
      <c r="Y232" s="210"/>
      <c r="Z232" s="204"/>
      <c r="AA232" s="204"/>
      <c r="AB232" s="205"/>
      <c r="AC232" s="204"/>
      <c r="AD232" s="204"/>
      <c r="AE232" s="214"/>
      <c r="AF232" s="214"/>
      <c r="AG232" s="214"/>
      <c r="AH232" s="211"/>
      <c r="AI232" s="211"/>
      <c r="AJ232" s="211"/>
      <c r="AK232" s="214"/>
      <c r="AL232" s="208"/>
      <c r="AM232" s="208"/>
      <c r="AN232" s="208"/>
      <c r="AO232" s="211"/>
      <c r="AP232" s="204"/>
      <c r="AQ232" s="204"/>
      <c r="AR232" s="218"/>
      <c r="AS232" s="204"/>
      <c r="AT232" s="218"/>
      <c r="AU232" s="204"/>
      <c r="AV232" s="208"/>
      <c r="AW232" s="208"/>
      <c r="AX232" s="219"/>
      <c r="AY232" s="212"/>
      <c r="AZ232" s="212"/>
      <c r="BA232" s="212"/>
      <c r="BB232" s="220">
        <f>Plancontratacion2019[[#This Row],[VALOR
INICIAL DEL CONTRATO]]+Plancontratacion2019[[#This Row],[VALOR ADICION AL CONTRATO]]-Plancontratacion2019[[#This Row],[VALOR REDUCCIÓN DEL CONTRATO]]</f>
        <v>0</v>
      </c>
      <c r="BC232" s="211"/>
      <c r="BD232" s="211"/>
      <c r="BE232" s="215">
        <f t="shared" si="35"/>
        <v>0</v>
      </c>
      <c r="BF232" s="211"/>
      <c r="BG232" s="208"/>
      <c r="BH232" s="206" t="str">
        <f>IFERROR(VLOOKUP('Formato Único de Contratación'!$BG232,TABLADEPARTAMENTOS,2,0),"DIGITE DEPARTAMENTO")</f>
        <v>DIGITE DEPARTAMENTO</v>
      </c>
      <c r="BI232" s="210"/>
      <c r="BJ232" s="211"/>
      <c r="BK232" s="212"/>
      <c r="BL232" s="210"/>
      <c r="BM232" s="211"/>
      <c r="BN232" s="212"/>
      <c r="BO232" s="208"/>
      <c r="BP232" s="221"/>
      <c r="BQ232" s="208"/>
      <c r="BR232" s="211"/>
      <c r="BS232" s="211"/>
      <c r="BT232" s="247">
        <f>Plancontratacion2019[[#This Row],[FECHA PRORROGA EJECUCIÓN
  (AAAA-MM-DD)]]-Plancontratacion2019[[#This Row],[FECHA ACTA DE INICIO]]</f>
        <v>0</v>
      </c>
      <c r="BU232" s="211"/>
      <c r="BV232" s="208"/>
      <c r="BW232" s="211"/>
      <c r="BX232" s="208"/>
      <c r="BY232" s="212"/>
      <c r="BZ232" s="211"/>
      <c r="CA232" s="212"/>
      <c r="CB232" s="211"/>
      <c r="CC232" s="212"/>
      <c r="CD232" s="211"/>
      <c r="CE232" s="212"/>
      <c r="CF232" s="211"/>
      <c r="CG232" s="212"/>
      <c r="CH232" s="211"/>
      <c r="CI232" s="212"/>
      <c r="CJ232" s="211"/>
      <c r="CK232" s="212"/>
      <c r="CL232" s="211"/>
      <c r="CM232" s="222"/>
      <c r="CN232" s="218"/>
      <c r="CO232" s="211"/>
      <c r="CP232" s="220">
        <f t="shared" si="36"/>
        <v>0</v>
      </c>
      <c r="CQ232" s="223"/>
      <c r="CR232" s="212"/>
      <c r="CS232" s="212"/>
      <c r="CT232" s="212"/>
      <c r="CU232" s="212"/>
      <c r="CV232" s="212"/>
      <c r="CW232" s="212"/>
      <c r="CX232" s="212"/>
      <c r="CY232" s="212"/>
      <c r="CZ232" s="212"/>
      <c r="DA232" s="212"/>
      <c r="DB232" s="212"/>
      <c r="DC232" s="212"/>
      <c r="DD232" s="212"/>
      <c r="DE232" s="212"/>
      <c r="DF232" s="212"/>
      <c r="DG232" s="212"/>
      <c r="DH232" s="216">
        <f t="shared" si="37"/>
        <v>0</v>
      </c>
      <c r="DI232" s="216">
        <f t="shared" si="38"/>
        <v>0</v>
      </c>
      <c r="DJ232" s="224">
        <f t="shared" si="39"/>
        <v>0</v>
      </c>
      <c r="DK232" s="204"/>
      <c r="DL232" s="218"/>
      <c r="DM232" s="208"/>
      <c r="DN232" s="225"/>
      <c r="DO232" s="225"/>
      <c r="DP232" s="225"/>
      <c r="DQ232" s="225"/>
      <c r="DR232" s="225"/>
      <c r="DS232" s="225"/>
      <c r="DT232" s="225"/>
      <c r="DU232" s="225"/>
      <c r="DV232" s="225"/>
      <c r="DW232" s="225"/>
      <c r="DX232" s="225"/>
      <c r="DY232" s="225"/>
      <c r="DZ232" s="226"/>
      <c r="EA232" s="226"/>
      <c r="EB232" s="226"/>
      <c r="EC232" s="214"/>
      <c r="ED232" s="214"/>
      <c r="EE232" s="211"/>
      <c r="EF23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2" s="215" t="str">
        <f t="shared" si="29"/>
        <v>-</v>
      </c>
    </row>
    <row r="233" spans="1:137" s="150" customFormat="1" ht="22.5" x14ac:dyDescent="0.25">
      <c r="A233" s="151"/>
      <c r="B233" s="204"/>
      <c r="C233" s="205"/>
      <c r="D233" s="206"/>
      <c r="E233" s="207"/>
      <c r="F233" s="208"/>
      <c r="G233" s="209"/>
      <c r="H233" s="210"/>
      <c r="I233" s="211"/>
      <c r="J233" s="212"/>
      <c r="K233" s="209"/>
      <c r="L233" s="210"/>
      <c r="M233" s="211"/>
      <c r="N233" s="212"/>
      <c r="O233" s="213"/>
      <c r="P233" s="210"/>
      <c r="Q233" s="214"/>
      <c r="R233" s="215">
        <f>Plancontratacion2019[[#This Row],[RUBRO
(SE DEBE REPORTARTAR EN SIGEP SERVICIOS PERSONAS NATURALES)]]</f>
        <v>0</v>
      </c>
      <c r="S233" s="216">
        <f>Plancontratacion2019[[#This Row],[VALOR]]</f>
        <v>0</v>
      </c>
      <c r="T233" s="208"/>
      <c r="U233" s="211"/>
      <c r="V233" s="215">
        <f>Plancontratacion2019[[#This Row],[RUBRO ]]</f>
        <v>0</v>
      </c>
      <c r="W233" s="216">
        <f>Plancontratacion2019[[#This Row],[VALOR ]]</f>
        <v>0</v>
      </c>
      <c r="X233" s="216">
        <f>SUM($S233+$W233+Plancontratacion2019[[#This Row],[VALOR TOTAL DEL APOYO]])</f>
        <v>0</v>
      </c>
      <c r="Y233" s="210"/>
      <c r="Z233" s="204"/>
      <c r="AA233" s="204"/>
      <c r="AB233" s="205"/>
      <c r="AC233" s="204"/>
      <c r="AD233" s="204"/>
      <c r="AE233" s="214"/>
      <c r="AF233" s="214"/>
      <c r="AG233" s="214"/>
      <c r="AH233" s="211"/>
      <c r="AI233" s="211"/>
      <c r="AJ233" s="211"/>
      <c r="AK233" s="214"/>
      <c r="AL233" s="208"/>
      <c r="AM233" s="208"/>
      <c r="AN233" s="208"/>
      <c r="AO233" s="211"/>
      <c r="AP233" s="217"/>
      <c r="AQ233" s="204"/>
      <c r="AR233" s="218"/>
      <c r="AS233" s="204"/>
      <c r="AT233" s="218"/>
      <c r="AU233" s="204"/>
      <c r="AV233" s="208"/>
      <c r="AW233" s="208"/>
      <c r="AX233" s="219"/>
      <c r="AY233" s="212"/>
      <c r="AZ233" s="212"/>
      <c r="BA233" s="212"/>
      <c r="BB233" s="220">
        <f>Plancontratacion2019[[#This Row],[VALOR
INICIAL DEL CONTRATO]]+Plancontratacion2019[[#This Row],[VALOR ADICION AL CONTRATO]]-Plancontratacion2019[[#This Row],[VALOR REDUCCIÓN DEL CONTRATO]]</f>
        <v>0</v>
      </c>
      <c r="BC233" s="211"/>
      <c r="BD233" s="211"/>
      <c r="BE233" s="215">
        <f t="shared" si="35"/>
        <v>0</v>
      </c>
      <c r="BF233" s="211"/>
      <c r="BG233" s="208"/>
      <c r="BH233" s="206" t="str">
        <f>IFERROR(VLOOKUP('Formato Único de Contratación'!$BG233,TABLADEPARTAMENTOS,2,0),"DIGITE DEPARTAMENTO")</f>
        <v>DIGITE DEPARTAMENTO</v>
      </c>
      <c r="BI233" s="210"/>
      <c r="BJ233" s="211"/>
      <c r="BK233" s="212"/>
      <c r="BL233" s="210"/>
      <c r="BM233" s="211"/>
      <c r="BN233" s="212"/>
      <c r="BO233" s="208"/>
      <c r="BP233" s="221"/>
      <c r="BQ233" s="208"/>
      <c r="BR233" s="211"/>
      <c r="BS233" s="211"/>
      <c r="BT233" s="247">
        <f>Plancontratacion2019[[#This Row],[FECHA PRORROGA EJECUCIÓN
  (AAAA-MM-DD)]]-Plancontratacion2019[[#This Row],[FECHA ACTA DE INICIO]]</f>
        <v>0</v>
      </c>
      <c r="BU233" s="211"/>
      <c r="BV233" s="208"/>
      <c r="BW233" s="211"/>
      <c r="BX233" s="208"/>
      <c r="BY233" s="212"/>
      <c r="BZ233" s="211"/>
      <c r="CA233" s="212"/>
      <c r="CB233" s="211"/>
      <c r="CC233" s="212"/>
      <c r="CD233" s="211"/>
      <c r="CE233" s="212"/>
      <c r="CF233" s="211"/>
      <c r="CG233" s="212"/>
      <c r="CH233" s="211"/>
      <c r="CI233" s="212"/>
      <c r="CJ233" s="211"/>
      <c r="CK233" s="212"/>
      <c r="CL233" s="211"/>
      <c r="CM233" s="222"/>
      <c r="CN233" s="218"/>
      <c r="CO233" s="211"/>
      <c r="CP233" s="220">
        <f t="shared" si="36"/>
        <v>0</v>
      </c>
      <c r="CQ233" s="223"/>
      <c r="CR233" s="212"/>
      <c r="CS233" s="212"/>
      <c r="CT233" s="212"/>
      <c r="CU233" s="212"/>
      <c r="CV233" s="212"/>
      <c r="CW233" s="212"/>
      <c r="CX233" s="212"/>
      <c r="CY233" s="212"/>
      <c r="CZ233" s="212"/>
      <c r="DA233" s="212"/>
      <c r="DB233" s="212"/>
      <c r="DC233" s="212"/>
      <c r="DD233" s="212"/>
      <c r="DE233" s="212"/>
      <c r="DF233" s="212"/>
      <c r="DG233" s="212"/>
      <c r="DH233" s="216">
        <f t="shared" si="37"/>
        <v>0</v>
      </c>
      <c r="DI233" s="216">
        <f t="shared" si="38"/>
        <v>0</v>
      </c>
      <c r="DJ233" s="224">
        <f t="shared" si="39"/>
        <v>0</v>
      </c>
      <c r="DK233" s="204"/>
      <c r="DL233" s="218"/>
      <c r="DM233" s="208"/>
      <c r="DN233" s="225"/>
      <c r="DO233" s="225"/>
      <c r="DP233" s="225"/>
      <c r="DQ233" s="225"/>
      <c r="DR233" s="225"/>
      <c r="DS233" s="225"/>
      <c r="DT233" s="225"/>
      <c r="DU233" s="225"/>
      <c r="DV233" s="225"/>
      <c r="DW233" s="225"/>
      <c r="DX233" s="225"/>
      <c r="DY233" s="225"/>
      <c r="DZ233" s="226"/>
      <c r="EA233" s="226"/>
      <c r="EB233" s="226"/>
      <c r="EC233" s="214"/>
      <c r="ED233" s="214"/>
      <c r="EE233" s="211"/>
      <c r="EF23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3" s="215" t="str">
        <f t="shared" si="29"/>
        <v>-</v>
      </c>
    </row>
    <row r="234" spans="1:137" s="150" customFormat="1" ht="22.5" x14ac:dyDescent="0.25">
      <c r="A234" s="151"/>
      <c r="B234" s="204"/>
      <c r="C234" s="205"/>
      <c r="D234" s="206"/>
      <c r="E234" s="207"/>
      <c r="F234" s="208"/>
      <c r="G234" s="209"/>
      <c r="H234" s="210"/>
      <c r="I234" s="211"/>
      <c r="J234" s="212"/>
      <c r="K234" s="209"/>
      <c r="L234" s="210"/>
      <c r="M234" s="211"/>
      <c r="N234" s="212"/>
      <c r="O234" s="213"/>
      <c r="P234" s="210"/>
      <c r="Q234" s="214"/>
      <c r="R234" s="215">
        <f>Plancontratacion2019[[#This Row],[RUBRO
(SE DEBE REPORTARTAR EN SIGEP SERVICIOS PERSONAS NATURALES)]]</f>
        <v>0</v>
      </c>
      <c r="S234" s="216">
        <f>Plancontratacion2019[[#This Row],[VALOR]]</f>
        <v>0</v>
      </c>
      <c r="T234" s="208"/>
      <c r="U234" s="211"/>
      <c r="V234" s="215">
        <f>Plancontratacion2019[[#This Row],[RUBRO ]]</f>
        <v>0</v>
      </c>
      <c r="W234" s="216">
        <f>Plancontratacion2019[[#This Row],[VALOR ]]</f>
        <v>0</v>
      </c>
      <c r="X234" s="216">
        <f>SUM($S234+$W234+Plancontratacion2019[[#This Row],[VALOR TOTAL DEL APOYO]])</f>
        <v>0</v>
      </c>
      <c r="Y234" s="210"/>
      <c r="Z234" s="204"/>
      <c r="AA234" s="204"/>
      <c r="AB234" s="205"/>
      <c r="AC234" s="204"/>
      <c r="AD234" s="204"/>
      <c r="AE234" s="214"/>
      <c r="AF234" s="214"/>
      <c r="AG234" s="214"/>
      <c r="AH234" s="211"/>
      <c r="AI234" s="211"/>
      <c r="AJ234" s="211"/>
      <c r="AK234" s="214"/>
      <c r="AL234" s="208"/>
      <c r="AM234" s="208"/>
      <c r="AN234" s="208"/>
      <c r="AO234" s="211"/>
      <c r="AP234" s="204"/>
      <c r="AQ234" s="204"/>
      <c r="AR234" s="218"/>
      <c r="AS234" s="204"/>
      <c r="AT234" s="218"/>
      <c r="AU234" s="204"/>
      <c r="AV234" s="208"/>
      <c r="AW234" s="208"/>
      <c r="AX234" s="219"/>
      <c r="AY234" s="212"/>
      <c r="AZ234" s="212"/>
      <c r="BA234" s="212"/>
      <c r="BB234" s="220">
        <f>Plancontratacion2019[[#This Row],[VALOR
INICIAL DEL CONTRATO]]+Plancontratacion2019[[#This Row],[VALOR ADICION AL CONTRATO]]-Plancontratacion2019[[#This Row],[VALOR REDUCCIÓN DEL CONTRATO]]</f>
        <v>0</v>
      </c>
      <c r="BC234" s="211"/>
      <c r="BD234" s="211"/>
      <c r="BE234" s="215">
        <f t="shared" si="35"/>
        <v>0</v>
      </c>
      <c r="BF234" s="211"/>
      <c r="BG234" s="208"/>
      <c r="BH234" s="206" t="str">
        <f>IFERROR(VLOOKUP('Formato Único de Contratación'!$BG234,TABLADEPARTAMENTOS,2,0),"DIGITE DEPARTAMENTO")</f>
        <v>DIGITE DEPARTAMENTO</v>
      </c>
      <c r="BI234" s="210"/>
      <c r="BJ234" s="211"/>
      <c r="BK234" s="212"/>
      <c r="BL234" s="210"/>
      <c r="BM234" s="211"/>
      <c r="BN234" s="212"/>
      <c r="BO234" s="208"/>
      <c r="BP234" s="221"/>
      <c r="BQ234" s="208"/>
      <c r="BR234" s="211"/>
      <c r="BS234" s="211"/>
      <c r="BT234" s="247">
        <f>Plancontratacion2019[[#This Row],[FECHA PRORROGA EJECUCIÓN
  (AAAA-MM-DD)]]-Plancontratacion2019[[#This Row],[FECHA ACTA DE INICIO]]</f>
        <v>0</v>
      </c>
      <c r="BU234" s="211"/>
      <c r="BV234" s="208"/>
      <c r="BW234" s="211"/>
      <c r="BX234" s="208"/>
      <c r="BY234" s="212"/>
      <c r="BZ234" s="211"/>
      <c r="CA234" s="212"/>
      <c r="CB234" s="211"/>
      <c r="CC234" s="212"/>
      <c r="CD234" s="211"/>
      <c r="CE234" s="212"/>
      <c r="CF234" s="211"/>
      <c r="CG234" s="212"/>
      <c r="CH234" s="211"/>
      <c r="CI234" s="212"/>
      <c r="CJ234" s="211"/>
      <c r="CK234" s="212"/>
      <c r="CL234" s="211"/>
      <c r="CM234" s="222"/>
      <c r="CN234" s="218"/>
      <c r="CO234" s="211"/>
      <c r="CP234" s="220">
        <f t="shared" si="36"/>
        <v>0</v>
      </c>
      <c r="CQ234" s="223"/>
      <c r="CR234" s="212"/>
      <c r="CS234" s="212"/>
      <c r="CT234" s="212"/>
      <c r="CU234" s="212"/>
      <c r="CV234" s="212"/>
      <c r="CW234" s="212"/>
      <c r="CX234" s="212"/>
      <c r="CY234" s="212"/>
      <c r="CZ234" s="212"/>
      <c r="DA234" s="212"/>
      <c r="DB234" s="212"/>
      <c r="DC234" s="212"/>
      <c r="DD234" s="212"/>
      <c r="DE234" s="212"/>
      <c r="DF234" s="212"/>
      <c r="DG234" s="212"/>
      <c r="DH234" s="216">
        <f t="shared" si="37"/>
        <v>0</v>
      </c>
      <c r="DI234" s="216">
        <f t="shared" si="38"/>
        <v>0</v>
      </c>
      <c r="DJ234" s="224">
        <f t="shared" si="39"/>
        <v>0</v>
      </c>
      <c r="DK234" s="204"/>
      <c r="DL234" s="218"/>
      <c r="DM234" s="208"/>
      <c r="DN234" s="225"/>
      <c r="DO234" s="225"/>
      <c r="DP234" s="225"/>
      <c r="DQ234" s="225"/>
      <c r="DR234" s="225"/>
      <c r="DS234" s="225"/>
      <c r="DT234" s="225"/>
      <c r="DU234" s="225"/>
      <c r="DV234" s="225"/>
      <c r="DW234" s="225"/>
      <c r="DX234" s="225"/>
      <c r="DY234" s="225"/>
      <c r="DZ234" s="226"/>
      <c r="EA234" s="226"/>
      <c r="EB234" s="226"/>
      <c r="EC234" s="214"/>
      <c r="ED234" s="214"/>
      <c r="EE234" s="211"/>
      <c r="EF23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4" s="215" t="str">
        <f t="shared" si="29"/>
        <v>-</v>
      </c>
    </row>
    <row r="235" spans="1:137" s="150" customFormat="1" ht="22.5" x14ac:dyDescent="0.25">
      <c r="A235" s="151"/>
      <c r="B235" s="204"/>
      <c r="C235" s="205"/>
      <c r="D235" s="206"/>
      <c r="E235" s="207"/>
      <c r="F235" s="208"/>
      <c r="G235" s="209"/>
      <c r="H235" s="210"/>
      <c r="I235" s="211"/>
      <c r="J235" s="212"/>
      <c r="K235" s="209"/>
      <c r="L235" s="210"/>
      <c r="M235" s="211"/>
      <c r="N235" s="212"/>
      <c r="O235" s="213"/>
      <c r="P235" s="210"/>
      <c r="Q235" s="214"/>
      <c r="R235" s="215">
        <f>Plancontratacion2019[[#This Row],[RUBRO
(SE DEBE REPORTARTAR EN SIGEP SERVICIOS PERSONAS NATURALES)]]</f>
        <v>0</v>
      </c>
      <c r="S235" s="216">
        <f>Plancontratacion2019[[#This Row],[VALOR]]</f>
        <v>0</v>
      </c>
      <c r="T235" s="208"/>
      <c r="U235" s="211"/>
      <c r="V235" s="215">
        <f>Plancontratacion2019[[#This Row],[RUBRO ]]</f>
        <v>0</v>
      </c>
      <c r="W235" s="216">
        <f>Plancontratacion2019[[#This Row],[VALOR ]]</f>
        <v>0</v>
      </c>
      <c r="X235" s="216">
        <f>SUM($S235+$W235+Plancontratacion2019[[#This Row],[VALOR TOTAL DEL APOYO]])</f>
        <v>0</v>
      </c>
      <c r="Y235" s="210"/>
      <c r="Z235" s="204"/>
      <c r="AA235" s="204"/>
      <c r="AB235" s="205"/>
      <c r="AC235" s="204"/>
      <c r="AD235" s="204"/>
      <c r="AE235" s="214"/>
      <c r="AF235" s="214"/>
      <c r="AG235" s="214"/>
      <c r="AH235" s="211"/>
      <c r="AI235" s="211"/>
      <c r="AJ235" s="211"/>
      <c r="AK235" s="214"/>
      <c r="AL235" s="208"/>
      <c r="AM235" s="208"/>
      <c r="AN235" s="208"/>
      <c r="AO235" s="211"/>
      <c r="AP235" s="204"/>
      <c r="AQ235" s="204"/>
      <c r="AR235" s="218"/>
      <c r="AS235" s="204"/>
      <c r="AT235" s="218"/>
      <c r="AU235" s="204"/>
      <c r="AV235" s="208"/>
      <c r="AW235" s="208"/>
      <c r="AX235" s="219"/>
      <c r="AY235" s="212"/>
      <c r="AZ235" s="212"/>
      <c r="BA235" s="212"/>
      <c r="BB235" s="220">
        <f>Plancontratacion2019[[#This Row],[VALOR
INICIAL DEL CONTRATO]]+Plancontratacion2019[[#This Row],[VALOR ADICION AL CONTRATO]]-Plancontratacion2019[[#This Row],[VALOR REDUCCIÓN DEL CONTRATO]]</f>
        <v>0</v>
      </c>
      <c r="BC235" s="211"/>
      <c r="BD235" s="211"/>
      <c r="BE235" s="215">
        <f t="shared" si="35"/>
        <v>0</v>
      </c>
      <c r="BF235" s="211"/>
      <c r="BG235" s="208"/>
      <c r="BH235" s="206" t="str">
        <f>IFERROR(VLOOKUP('Formato Único de Contratación'!$BG235,TABLADEPARTAMENTOS,2,0),"DIGITE DEPARTAMENTO")</f>
        <v>DIGITE DEPARTAMENTO</v>
      </c>
      <c r="BI235" s="210"/>
      <c r="BJ235" s="211"/>
      <c r="BK235" s="212"/>
      <c r="BL235" s="210"/>
      <c r="BM235" s="211"/>
      <c r="BN235" s="212"/>
      <c r="BO235" s="208"/>
      <c r="BP235" s="221"/>
      <c r="BQ235" s="208"/>
      <c r="BR235" s="211"/>
      <c r="BS235" s="211"/>
      <c r="BT235" s="247">
        <f>Plancontratacion2019[[#This Row],[FECHA PRORROGA EJECUCIÓN
  (AAAA-MM-DD)]]-Plancontratacion2019[[#This Row],[FECHA ACTA DE INICIO]]</f>
        <v>0</v>
      </c>
      <c r="BU235" s="211"/>
      <c r="BV235" s="208"/>
      <c r="BW235" s="211"/>
      <c r="BX235" s="208"/>
      <c r="BY235" s="212"/>
      <c r="BZ235" s="211"/>
      <c r="CA235" s="212"/>
      <c r="CB235" s="211"/>
      <c r="CC235" s="212"/>
      <c r="CD235" s="211"/>
      <c r="CE235" s="212"/>
      <c r="CF235" s="211"/>
      <c r="CG235" s="212"/>
      <c r="CH235" s="211"/>
      <c r="CI235" s="212"/>
      <c r="CJ235" s="211"/>
      <c r="CK235" s="212"/>
      <c r="CL235" s="211"/>
      <c r="CM235" s="222"/>
      <c r="CN235" s="218"/>
      <c r="CO235" s="211"/>
      <c r="CP235" s="220">
        <f t="shared" si="36"/>
        <v>0</v>
      </c>
      <c r="CQ235" s="223"/>
      <c r="CR235" s="212"/>
      <c r="CS235" s="212"/>
      <c r="CT235" s="212"/>
      <c r="CU235" s="212"/>
      <c r="CV235" s="212"/>
      <c r="CW235" s="212"/>
      <c r="CX235" s="212"/>
      <c r="CY235" s="212"/>
      <c r="CZ235" s="212"/>
      <c r="DA235" s="212"/>
      <c r="DB235" s="212"/>
      <c r="DC235" s="212"/>
      <c r="DD235" s="212"/>
      <c r="DE235" s="212"/>
      <c r="DF235" s="212"/>
      <c r="DG235" s="212"/>
      <c r="DH235" s="216">
        <f t="shared" si="37"/>
        <v>0</v>
      </c>
      <c r="DI235" s="216">
        <f t="shared" si="38"/>
        <v>0</v>
      </c>
      <c r="DJ235" s="224">
        <f t="shared" si="39"/>
        <v>0</v>
      </c>
      <c r="DK235" s="204"/>
      <c r="DL235" s="218"/>
      <c r="DM235" s="208"/>
      <c r="DN235" s="225"/>
      <c r="DO235" s="225"/>
      <c r="DP235" s="225"/>
      <c r="DQ235" s="225"/>
      <c r="DR235" s="225"/>
      <c r="DS235" s="225"/>
      <c r="DT235" s="225"/>
      <c r="DU235" s="225"/>
      <c r="DV235" s="225"/>
      <c r="DW235" s="225"/>
      <c r="DX235" s="225"/>
      <c r="DY235" s="225"/>
      <c r="DZ235" s="226"/>
      <c r="EA235" s="226"/>
      <c r="EB235" s="226"/>
      <c r="EC235" s="214"/>
      <c r="ED235" s="214"/>
      <c r="EE235" s="211"/>
      <c r="EF23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5" s="215" t="str">
        <f t="shared" ref="EG235:EG298" si="40">IFERROR(VLOOKUP(MID(B235,8,1),NOMENCLATURA,2,FALSE),"-")</f>
        <v>-</v>
      </c>
    </row>
    <row r="236" spans="1:137" s="150" customFormat="1" ht="22.5" x14ac:dyDescent="0.25">
      <c r="A236" s="151"/>
      <c r="B236" s="204"/>
      <c r="C236" s="205"/>
      <c r="D236" s="206"/>
      <c r="E236" s="207"/>
      <c r="F236" s="208"/>
      <c r="G236" s="209"/>
      <c r="H236" s="210"/>
      <c r="I236" s="211"/>
      <c r="J236" s="212"/>
      <c r="K236" s="209"/>
      <c r="L236" s="210"/>
      <c r="M236" s="211"/>
      <c r="N236" s="212"/>
      <c r="O236" s="213"/>
      <c r="P236" s="210"/>
      <c r="Q236" s="214"/>
      <c r="R236" s="215">
        <f>Plancontratacion2019[[#This Row],[RUBRO
(SE DEBE REPORTARTAR EN SIGEP SERVICIOS PERSONAS NATURALES)]]</f>
        <v>0</v>
      </c>
      <c r="S236" s="216">
        <f>Plancontratacion2019[[#This Row],[VALOR]]</f>
        <v>0</v>
      </c>
      <c r="T236" s="208"/>
      <c r="U236" s="211"/>
      <c r="V236" s="215">
        <f>Plancontratacion2019[[#This Row],[RUBRO ]]</f>
        <v>0</v>
      </c>
      <c r="W236" s="216">
        <f>Plancontratacion2019[[#This Row],[VALOR ]]</f>
        <v>0</v>
      </c>
      <c r="X236" s="216">
        <f>SUM($S236+$W236+Plancontratacion2019[[#This Row],[VALOR TOTAL DEL APOYO]])</f>
        <v>0</v>
      </c>
      <c r="Y236" s="210"/>
      <c r="Z236" s="204"/>
      <c r="AA236" s="204"/>
      <c r="AB236" s="205"/>
      <c r="AC236" s="204"/>
      <c r="AD236" s="204"/>
      <c r="AE236" s="214"/>
      <c r="AF236" s="214"/>
      <c r="AG236" s="214"/>
      <c r="AH236" s="211"/>
      <c r="AI236" s="211"/>
      <c r="AJ236" s="211"/>
      <c r="AK236" s="214"/>
      <c r="AL236" s="208"/>
      <c r="AM236" s="208"/>
      <c r="AN236" s="208"/>
      <c r="AO236" s="211"/>
      <c r="AP236" s="204"/>
      <c r="AQ236" s="204"/>
      <c r="AR236" s="218"/>
      <c r="AS236" s="204"/>
      <c r="AT236" s="218"/>
      <c r="AU236" s="204"/>
      <c r="AV236" s="208"/>
      <c r="AW236" s="208"/>
      <c r="AX236" s="219"/>
      <c r="AY236" s="212"/>
      <c r="AZ236" s="212"/>
      <c r="BA236" s="212"/>
      <c r="BB236" s="220">
        <f>Plancontratacion2019[[#This Row],[VALOR
INICIAL DEL CONTRATO]]+Plancontratacion2019[[#This Row],[VALOR ADICION AL CONTRATO]]-Plancontratacion2019[[#This Row],[VALOR REDUCCIÓN DEL CONTRATO]]</f>
        <v>0</v>
      </c>
      <c r="BC236" s="211"/>
      <c r="BD236" s="211"/>
      <c r="BE236" s="215">
        <f t="shared" si="35"/>
        <v>0</v>
      </c>
      <c r="BF236" s="211"/>
      <c r="BG236" s="208"/>
      <c r="BH236" s="206" t="str">
        <f>IFERROR(VLOOKUP('Formato Único de Contratación'!$BG236,TABLADEPARTAMENTOS,2,0),"DIGITE DEPARTAMENTO")</f>
        <v>DIGITE DEPARTAMENTO</v>
      </c>
      <c r="BI236" s="210"/>
      <c r="BJ236" s="211"/>
      <c r="BK236" s="212"/>
      <c r="BL236" s="210"/>
      <c r="BM236" s="211"/>
      <c r="BN236" s="212"/>
      <c r="BO236" s="208"/>
      <c r="BP236" s="221"/>
      <c r="BQ236" s="208"/>
      <c r="BR236" s="211"/>
      <c r="BS236" s="211"/>
      <c r="BT236" s="247">
        <f>Plancontratacion2019[[#This Row],[FECHA PRORROGA EJECUCIÓN
  (AAAA-MM-DD)]]-Plancontratacion2019[[#This Row],[FECHA ACTA DE INICIO]]</f>
        <v>0</v>
      </c>
      <c r="BU236" s="211"/>
      <c r="BV236" s="208"/>
      <c r="BW236" s="211"/>
      <c r="BX236" s="208"/>
      <c r="BY236" s="212"/>
      <c r="BZ236" s="211"/>
      <c r="CA236" s="212"/>
      <c r="CB236" s="211"/>
      <c r="CC236" s="212"/>
      <c r="CD236" s="211"/>
      <c r="CE236" s="212"/>
      <c r="CF236" s="211"/>
      <c r="CG236" s="212"/>
      <c r="CH236" s="211"/>
      <c r="CI236" s="212"/>
      <c r="CJ236" s="211"/>
      <c r="CK236" s="212"/>
      <c r="CL236" s="211"/>
      <c r="CM236" s="222"/>
      <c r="CN236" s="218"/>
      <c r="CO236" s="211"/>
      <c r="CP236" s="220">
        <f t="shared" si="36"/>
        <v>0</v>
      </c>
      <c r="CQ236" s="223"/>
      <c r="CR236" s="212"/>
      <c r="CS236" s="212"/>
      <c r="CT236" s="212"/>
      <c r="CU236" s="212"/>
      <c r="CV236" s="212"/>
      <c r="CW236" s="212"/>
      <c r="CX236" s="212"/>
      <c r="CY236" s="212"/>
      <c r="CZ236" s="212"/>
      <c r="DA236" s="212"/>
      <c r="DB236" s="212"/>
      <c r="DC236" s="212"/>
      <c r="DD236" s="212"/>
      <c r="DE236" s="212"/>
      <c r="DF236" s="212"/>
      <c r="DG236" s="212"/>
      <c r="DH236" s="216">
        <f t="shared" si="37"/>
        <v>0</v>
      </c>
      <c r="DI236" s="216">
        <f t="shared" si="38"/>
        <v>0</v>
      </c>
      <c r="DJ236" s="224">
        <f t="shared" si="39"/>
        <v>0</v>
      </c>
      <c r="DK236" s="204"/>
      <c r="DL236" s="218"/>
      <c r="DM236" s="208"/>
      <c r="DN236" s="225"/>
      <c r="DO236" s="225"/>
      <c r="DP236" s="225"/>
      <c r="DQ236" s="225"/>
      <c r="DR236" s="225"/>
      <c r="DS236" s="225"/>
      <c r="DT236" s="225"/>
      <c r="DU236" s="225"/>
      <c r="DV236" s="225"/>
      <c r="DW236" s="225"/>
      <c r="DX236" s="225"/>
      <c r="DY236" s="225"/>
      <c r="DZ236" s="226"/>
      <c r="EA236" s="226"/>
      <c r="EB236" s="226"/>
      <c r="EC236" s="214"/>
      <c r="ED236" s="214"/>
      <c r="EE236" s="211"/>
      <c r="EF23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6" s="215" t="str">
        <f t="shared" si="40"/>
        <v>-</v>
      </c>
    </row>
    <row r="237" spans="1:137" s="150" customFormat="1" ht="22.5" x14ac:dyDescent="0.25">
      <c r="A237" s="151"/>
      <c r="B237" s="204"/>
      <c r="C237" s="205"/>
      <c r="D237" s="206"/>
      <c r="E237" s="207"/>
      <c r="F237" s="208"/>
      <c r="G237" s="209"/>
      <c r="H237" s="210"/>
      <c r="I237" s="211"/>
      <c r="J237" s="212"/>
      <c r="K237" s="209"/>
      <c r="L237" s="210"/>
      <c r="M237" s="211"/>
      <c r="N237" s="212"/>
      <c r="O237" s="213"/>
      <c r="P237" s="210"/>
      <c r="Q237" s="214"/>
      <c r="R237" s="215">
        <f>Plancontratacion2019[[#This Row],[RUBRO
(SE DEBE REPORTARTAR EN SIGEP SERVICIOS PERSONAS NATURALES)]]</f>
        <v>0</v>
      </c>
      <c r="S237" s="216">
        <f>Plancontratacion2019[[#This Row],[VALOR]]</f>
        <v>0</v>
      </c>
      <c r="T237" s="208"/>
      <c r="U237" s="211"/>
      <c r="V237" s="215">
        <f>Plancontratacion2019[[#This Row],[RUBRO ]]</f>
        <v>0</v>
      </c>
      <c r="W237" s="216">
        <f>Plancontratacion2019[[#This Row],[VALOR ]]</f>
        <v>0</v>
      </c>
      <c r="X237" s="216">
        <f>SUM($S237+$W237+Plancontratacion2019[[#This Row],[VALOR TOTAL DEL APOYO]])</f>
        <v>0</v>
      </c>
      <c r="Y237" s="210"/>
      <c r="Z237" s="204"/>
      <c r="AA237" s="204"/>
      <c r="AB237" s="205"/>
      <c r="AC237" s="204"/>
      <c r="AD237" s="204"/>
      <c r="AE237" s="214"/>
      <c r="AF237" s="214"/>
      <c r="AG237" s="214"/>
      <c r="AH237" s="211"/>
      <c r="AI237" s="211"/>
      <c r="AJ237" s="211"/>
      <c r="AK237" s="214"/>
      <c r="AL237" s="208"/>
      <c r="AM237" s="208"/>
      <c r="AN237" s="208"/>
      <c r="AO237" s="211"/>
      <c r="AP237" s="217"/>
      <c r="AQ237" s="204"/>
      <c r="AR237" s="218"/>
      <c r="AS237" s="204"/>
      <c r="AT237" s="218"/>
      <c r="AU237" s="204"/>
      <c r="AV237" s="208"/>
      <c r="AW237" s="208"/>
      <c r="AX237" s="219"/>
      <c r="AY237" s="212"/>
      <c r="AZ237" s="212"/>
      <c r="BA237" s="212"/>
      <c r="BB237" s="220">
        <f>Plancontratacion2019[[#This Row],[VALOR
INICIAL DEL CONTRATO]]+Plancontratacion2019[[#This Row],[VALOR ADICION AL CONTRATO]]-Plancontratacion2019[[#This Row],[VALOR REDUCCIÓN DEL CONTRATO]]</f>
        <v>0</v>
      </c>
      <c r="BC237" s="211"/>
      <c r="BD237" s="211"/>
      <c r="BE237" s="215">
        <f t="shared" si="35"/>
        <v>0</v>
      </c>
      <c r="BF237" s="211"/>
      <c r="BG237" s="208"/>
      <c r="BH237" s="206" t="str">
        <f>IFERROR(VLOOKUP('Formato Único de Contratación'!$BG237,TABLADEPARTAMENTOS,2,0),"DIGITE DEPARTAMENTO")</f>
        <v>DIGITE DEPARTAMENTO</v>
      </c>
      <c r="BI237" s="210"/>
      <c r="BJ237" s="211"/>
      <c r="BK237" s="212"/>
      <c r="BL237" s="210"/>
      <c r="BM237" s="211"/>
      <c r="BN237" s="212"/>
      <c r="BO237" s="208"/>
      <c r="BP237" s="221"/>
      <c r="BQ237" s="208"/>
      <c r="BR237" s="211"/>
      <c r="BS237" s="211"/>
      <c r="BT237" s="247">
        <f>Plancontratacion2019[[#This Row],[FECHA PRORROGA EJECUCIÓN
  (AAAA-MM-DD)]]-Plancontratacion2019[[#This Row],[FECHA ACTA DE INICIO]]</f>
        <v>0</v>
      </c>
      <c r="BU237" s="211"/>
      <c r="BV237" s="208"/>
      <c r="BW237" s="211"/>
      <c r="BX237" s="208"/>
      <c r="BY237" s="212"/>
      <c r="BZ237" s="211"/>
      <c r="CA237" s="212"/>
      <c r="CB237" s="211"/>
      <c r="CC237" s="212"/>
      <c r="CD237" s="211"/>
      <c r="CE237" s="212"/>
      <c r="CF237" s="211"/>
      <c r="CG237" s="212"/>
      <c r="CH237" s="211"/>
      <c r="CI237" s="212"/>
      <c r="CJ237" s="211"/>
      <c r="CK237" s="212"/>
      <c r="CL237" s="211"/>
      <c r="CM237" s="222"/>
      <c r="CN237" s="218"/>
      <c r="CO237" s="211"/>
      <c r="CP237" s="220">
        <f t="shared" si="36"/>
        <v>0</v>
      </c>
      <c r="CQ237" s="223"/>
      <c r="CR237" s="212"/>
      <c r="CS237" s="212"/>
      <c r="CT237" s="212"/>
      <c r="CU237" s="212"/>
      <c r="CV237" s="212"/>
      <c r="CW237" s="212"/>
      <c r="CX237" s="212"/>
      <c r="CY237" s="212"/>
      <c r="CZ237" s="212"/>
      <c r="DA237" s="212"/>
      <c r="DB237" s="212"/>
      <c r="DC237" s="212"/>
      <c r="DD237" s="212"/>
      <c r="DE237" s="212"/>
      <c r="DF237" s="212"/>
      <c r="DG237" s="212"/>
      <c r="DH237" s="216">
        <f t="shared" si="37"/>
        <v>0</v>
      </c>
      <c r="DI237" s="216">
        <f t="shared" si="38"/>
        <v>0</v>
      </c>
      <c r="DJ237" s="224">
        <f t="shared" si="39"/>
        <v>0</v>
      </c>
      <c r="DK237" s="204"/>
      <c r="DL237" s="218"/>
      <c r="DM237" s="208"/>
      <c r="DN237" s="225"/>
      <c r="DO237" s="225"/>
      <c r="DP237" s="225"/>
      <c r="DQ237" s="225"/>
      <c r="DR237" s="225"/>
      <c r="DS237" s="225"/>
      <c r="DT237" s="225"/>
      <c r="DU237" s="225"/>
      <c r="DV237" s="225"/>
      <c r="DW237" s="225"/>
      <c r="DX237" s="225"/>
      <c r="DY237" s="225"/>
      <c r="DZ237" s="226"/>
      <c r="EA237" s="226"/>
      <c r="EB237" s="226"/>
      <c r="EC237" s="214"/>
      <c r="ED237" s="214"/>
      <c r="EE237" s="211"/>
      <c r="EF23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7" s="215" t="str">
        <f t="shared" si="40"/>
        <v>-</v>
      </c>
    </row>
    <row r="238" spans="1:137" s="150" customFormat="1" ht="22.5" x14ac:dyDescent="0.25">
      <c r="A238" s="151"/>
      <c r="B238" s="204"/>
      <c r="C238" s="205"/>
      <c r="D238" s="206"/>
      <c r="E238" s="207"/>
      <c r="F238" s="208"/>
      <c r="G238" s="209"/>
      <c r="H238" s="210"/>
      <c r="I238" s="211"/>
      <c r="J238" s="212"/>
      <c r="K238" s="209"/>
      <c r="L238" s="210"/>
      <c r="M238" s="211"/>
      <c r="N238" s="212"/>
      <c r="O238" s="213"/>
      <c r="P238" s="210"/>
      <c r="Q238" s="214"/>
      <c r="R238" s="215">
        <f>Plancontratacion2019[[#This Row],[RUBRO
(SE DEBE REPORTARTAR EN SIGEP SERVICIOS PERSONAS NATURALES)]]</f>
        <v>0</v>
      </c>
      <c r="S238" s="216">
        <f>Plancontratacion2019[[#This Row],[VALOR]]</f>
        <v>0</v>
      </c>
      <c r="T238" s="208"/>
      <c r="U238" s="211"/>
      <c r="V238" s="215">
        <f>Plancontratacion2019[[#This Row],[RUBRO ]]</f>
        <v>0</v>
      </c>
      <c r="W238" s="216">
        <f>Plancontratacion2019[[#This Row],[VALOR ]]</f>
        <v>0</v>
      </c>
      <c r="X238" s="216">
        <f>SUM($S238+$W238+Plancontratacion2019[[#This Row],[VALOR TOTAL DEL APOYO]])</f>
        <v>0</v>
      </c>
      <c r="Y238" s="210"/>
      <c r="Z238" s="204"/>
      <c r="AA238" s="204"/>
      <c r="AB238" s="205"/>
      <c r="AC238" s="204"/>
      <c r="AD238" s="204"/>
      <c r="AE238" s="214"/>
      <c r="AF238" s="214"/>
      <c r="AG238" s="214"/>
      <c r="AH238" s="211"/>
      <c r="AI238" s="211"/>
      <c r="AJ238" s="211"/>
      <c r="AK238" s="214"/>
      <c r="AL238" s="208"/>
      <c r="AM238" s="208"/>
      <c r="AN238" s="208"/>
      <c r="AO238" s="211"/>
      <c r="AP238" s="217"/>
      <c r="AQ238" s="204"/>
      <c r="AR238" s="218"/>
      <c r="AS238" s="204"/>
      <c r="AT238" s="218"/>
      <c r="AU238" s="204"/>
      <c r="AV238" s="208"/>
      <c r="AW238" s="208"/>
      <c r="AX238" s="219"/>
      <c r="AY238" s="212"/>
      <c r="AZ238" s="212"/>
      <c r="BA238" s="212"/>
      <c r="BB238" s="220">
        <f>Plancontratacion2019[[#This Row],[VALOR
INICIAL DEL CONTRATO]]+Plancontratacion2019[[#This Row],[VALOR ADICION AL CONTRATO]]-Plancontratacion2019[[#This Row],[VALOR REDUCCIÓN DEL CONTRATO]]</f>
        <v>0</v>
      </c>
      <c r="BC238" s="211"/>
      <c r="BD238" s="211"/>
      <c r="BE238" s="215">
        <f t="shared" si="35"/>
        <v>0</v>
      </c>
      <c r="BF238" s="211"/>
      <c r="BG238" s="208"/>
      <c r="BH238" s="206" t="str">
        <f>IFERROR(VLOOKUP('Formato Único de Contratación'!$BG238,TABLADEPARTAMENTOS,2,0),"DIGITE DEPARTAMENTO")</f>
        <v>DIGITE DEPARTAMENTO</v>
      </c>
      <c r="BI238" s="210"/>
      <c r="BJ238" s="211"/>
      <c r="BK238" s="212"/>
      <c r="BL238" s="210"/>
      <c r="BM238" s="211"/>
      <c r="BN238" s="212"/>
      <c r="BO238" s="208"/>
      <c r="BP238" s="221"/>
      <c r="BQ238" s="208"/>
      <c r="BR238" s="211"/>
      <c r="BS238" s="211"/>
      <c r="BT238" s="247">
        <f>Plancontratacion2019[[#This Row],[FECHA PRORROGA EJECUCIÓN
  (AAAA-MM-DD)]]-Plancontratacion2019[[#This Row],[FECHA ACTA DE INICIO]]</f>
        <v>0</v>
      </c>
      <c r="BU238" s="211"/>
      <c r="BV238" s="208"/>
      <c r="BW238" s="211"/>
      <c r="BX238" s="208"/>
      <c r="BY238" s="212"/>
      <c r="BZ238" s="211"/>
      <c r="CA238" s="212"/>
      <c r="CB238" s="211"/>
      <c r="CC238" s="212"/>
      <c r="CD238" s="211"/>
      <c r="CE238" s="212"/>
      <c r="CF238" s="211"/>
      <c r="CG238" s="212"/>
      <c r="CH238" s="211"/>
      <c r="CI238" s="212"/>
      <c r="CJ238" s="211"/>
      <c r="CK238" s="212"/>
      <c r="CL238" s="211"/>
      <c r="CM238" s="222"/>
      <c r="CN238" s="218"/>
      <c r="CO238" s="211"/>
      <c r="CP238" s="220">
        <f t="shared" si="36"/>
        <v>0</v>
      </c>
      <c r="CQ238" s="223"/>
      <c r="CR238" s="212"/>
      <c r="CS238" s="212"/>
      <c r="CT238" s="212"/>
      <c r="CU238" s="212"/>
      <c r="CV238" s="212"/>
      <c r="CW238" s="212"/>
      <c r="CX238" s="212"/>
      <c r="CY238" s="212"/>
      <c r="CZ238" s="212"/>
      <c r="DA238" s="212"/>
      <c r="DB238" s="212"/>
      <c r="DC238" s="212"/>
      <c r="DD238" s="212"/>
      <c r="DE238" s="212"/>
      <c r="DF238" s="212"/>
      <c r="DG238" s="212"/>
      <c r="DH238" s="216">
        <f t="shared" si="37"/>
        <v>0</v>
      </c>
      <c r="DI238" s="216">
        <f t="shared" si="38"/>
        <v>0</v>
      </c>
      <c r="DJ238" s="224">
        <f t="shared" si="39"/>
        <v>0</v>
      </c>
      <c r="DK238" s="204"/>
      <c r="DL238" s="218"/>
      <c r="DM238" s="208"/>
      <c r="DN238" s="225"/>
      <c r="DO238" s="225"/>
      <c r="DP238" s="225"/>
      <c r="DQ238" s="225"/>
      <c r="DR238" s="225"/>
      <c r="DS238" s="225"/>
      <c r="DT238" s="225"/>
      <c r="DU238" s="225"/>
      <c r="DV238" s="225"/>
      <c r="DW238" s="225"/>
      <c r="DX238" s="225"/>
      <c r="DY238" s="225"/>
      <c r="DZ238" s="226"/>
      <c r="EA238" s="226"/>
      <c r="EB238" s="226"/>
      <c r="EC238" s="214"/>
      <c r="ED238" s="214"/>
      <c r="EE238" s="211"/>
      <c r="EF23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8" s="215" t="str">
        <f t="shared" si="40"/>
        <v>-</v>
      </c>
    </row>
    <row r="239" spans="1:137" s="150" customFormat="1" ht="22.5" x14ac:dyDescent="0.25">
      <c r="A239" s="151"/>
      <c r="B239" s="204"/>
      <c r="C239" s="205"/>
      <c r="D239" s="206"/>
      <c r="E239" s="207"/>
      <c r="F239" s="208"/>
      <c r="G239" s="209"/>
      <c r="H239" s="210"/>
      <c r="I239" s="211"/>
      <c r="J239" s="212"/>
      <c r="K239" s="209"/>
      <c r="L239" s="210"/>
      <c r="M239" s="211"/>
      <c r="N239" s="212"/>
      <c r="O239" s="213"/>
      <c r="P239" s="210"/>
      <c r="Q239" s="214"/>
      <c r="R239" s="215">
        <f>Plancontratacion2019[[#This Row],[RUBRO
(SE DEBE REPORTARTAR EN SIGEP SERVICIOS PERSONAS NATURALES)]]</f>
        <v>0</v>
      </c>
      <c r="S239" s="216">
        <f>Plancontratacion2019[[#This Row],[VALOR]]</f>
        <v>0</v>
      </c>
      <c r="T239" s="208"/>
      <c r="U239" s="211"/>
      <c r="V239" s="215">
        <f>Plancontratacion2019[[#This Row],[RUBRO ]]</f>
        <v>0</v>
      </c>
      <c r="W239" s="216">
        <f>Plancontratacion2019[[#This Row],[VALOR ]]</f>
        <v>0</v>
      </c>
      <c r="X239" s="216">
        <f>SUM($S239+$W239+Plancontratacion2019[[#This Row],[VALOR TOTAL DEL APOYO]])</f>
        <v>0</v>
      </c>
      <c r="Y239" s="210"/>
      <c r="Z239" s="204"/>
      <c r="AA239" s="204"/>
      <c r="AB239" s="205"/>
      <c r="AC239" s="204"/>
      <c r="AD239" s="204"/>
      <c r="AE239" s="214"/>
      <c r="AF239" s="214"/>
      <c r="AG239" s="214"/>
      <c r="AH239" s="211"/>
      <c r="AI239" s="211"/>
      <c r="AJ239" s="211"/>
      <c r="AK239" s="214"/>
      <c r="AL239" s="208"/>
      <c r="AM239" s="208"/>
      <c r="AN239" s="208"/>
      <c r="AO239" s="211"/>
      <c r="AP239" s="204"/>
      <c r="AQ239" s="204"/>
      <c r="AR239" s="218"/>
      <c r="AS239" s="204"/>
      <c r="AT239" s="218"/>
      <c r="AU239" s="204"/>
      <c r="AV239" s="208"/>
      <c r="AW239" s="208"/>
      <c r="AX239" s="219"/>
      <c r="AY239" s="212"/>
      <c r="AZ239" s="212"/>
      <c r="BA239" s="212"/>
      <c r="BB239" s="220">
        <f>Plancontratacion2019[[#This Row],[VALOR
INICIAL DEL CONTRATO]]+Plancontratacion2019[[#This Row],[VALOR ADICION AL CONTRATO]]-Plancontratacion2019[[#This Row],[VALOR REDUCCIÓN DEL CONTRATO]]</f>
        <v>0</v>
      </c>
      <c r="BC239" s="211"/>
      <c r="BD239" s="211"/>
      <c r="BE239" s="215">
        <f t="shared" si="35"/>
        <v>0</v>
      </c>
      <c r="BF239" s="211"/>
      <c r="BG239" s="208"/>
      <c r="BH239" s="206" t="str">
        <f>IFERROR(VLOOKUP('Formato Único de Contratación'!$BG239,TABLADEPARTAMENTOS,2,0),"DIGITE DEPARTAMENTO")</f>
        <v>DIGITE DEPARTAMENTO</v>
      </c>
      <c r="BI239" s="210"/>
      <c r="BJ239" s="211"/>
      <c r="BK239" s="212"/>
      <c r="BL239" s="210"/>
      <c r="BM239" s="211"/>
      <c r="BN239" s="212"/>
      <c r="BO239" s="208"/>
      <c r="BP239" s="221"/>
      <c r="BQ239" s="208"/>
      <c r="BR239" s="211"/>
      <c r="BS239" s="211"/>
      <c r="BT239" s="247">
        <f>Plancontratacion2019[[#This Row],[FECHA PRORROGA EJECUCIÓN
  (AAAA-MM-DD)]]-Plancontratacion2019[[#This Row],[FECHA ACTA DE INICIO]]</f>
        <v>0</v>
      </c>
      <c r="BU239" s="211"/>
      <c r="BV239" s="208"/>
      <c r="BW239" s="211"/>
      <c r="BX239" s="208"/>
      <c r="BY239" s="212"/>
      <c r="BZ239" s="211"/>
      <c r="CA239" s="212"/>
      <c r="CB239" s="211"/>
      <c r="CC239" s="212"/>
      <c r="CD239" s="211"/>
      <c r="CE239" s="212"/>
      <c r="CF239" s="211"/>
      <c r="CG239" s="212"/>
      <c r="CH239" s="211"/>
      <c r="CI239" s="212"/>
      <c r="CJ239" s="211"/>
      <c r="CK239" s="212"/>
      <c r="CL239" s="211"/>
      <c r="CM239" s="222"/>
      <c r="CN239" s="218"/>
      <c r="CO239" s="211"/>
      <c r="CP239" s="220">
        <f t="shared" si="36"/>
        <v>0</v>
      </c>
      <c r="CQ239" s="223"/>
      <c r="CR239" s="212"/>
      <c r="CS239" s="212"/>
      <c r="CT239" s="212"/>
      <c r="CU239" s="212"/>
      <c r="CV239" s="212"/>
      <c r="CW239" s="212"/>
      <c r="CX239" s="212"/>
      <c r="CY239" s="212"/>
      <c r="CZ239" s="212"/>
      <c r="DA239" s="212"/>
      <c r="DB239" s="212"/>
      <c r="DC239" s="212"/>
      <c r="DD239" s="212"/>
      <c r="DE239" s="212"/>
      <c r="DF239" s="212"/>
      <c r="DG239" s="212"/>
      <c r="DH239" s="216">
        <f t="shared" si="37"/>
        <v>0</v>
      </c>
      <c r="DI239" s="216">
        <f t="shared" si="38"/>
        <v>0</v>
      </c>
      <c r="DJ239" s="224">
        <f t="shared" si="39"/>
        <v>0</v>
      </c>
      <c r="DK239" s="204"/>
      <c r="DL239" s="218"/>
      <c r="DM239" s="208"/>
      <c r="DN239" s="225"/>
      <c r="DO239" s="225"/>
      <c r="DP239" s="225"/>
      <c r="DQ239" s="225"/>
      <c r="DR239" s="225"/>
      <c r="DS239" s="225"/>
      <c r="DT239" s="225"/>
      <c r="DU239" s="225"/>
      <c r="DV239" s="225"/>
      <c r="DW239" s="225"/>
      <c r="DX239" s="225"/>
      <c r="DY239" s="225"/>
      <c r="DZ239" s="226"/>
      <c r="EA239" s="226"/>
      <c r="EB239" s="226"/>
      <c r="EC239" s="214"/>
      <c r="ED239" s="214"/>
      <c r="EE239" s="211"/>
      <c r="EF23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39" s="215" t="str">
        <f t="shared" si="40"/>
        <v>-</v>
      </c>
    </row>
    <row r="240" spans="1:137" s="150" customFormat="1" ht="22.5" x14ac:dyDescent="0.25">
      <c r="A240" s="151"/>
      <c r="B240" s="204"/>
      <c r="C240" s="205"/>
      <c r="D240" s="206"/>
      <c r="E240" s="207"/>
      <c r="F240" s="208"/>
      <c r="G240" s="209"/>
      <c r="H240" s="210"/>
      <c r="I240" s="211"/>
      <c r="J240" s="212"/>
      <c r="K240" s="209"/>
      <c r="L240" s="210"/>
      <c r="M240" s="211"/>
      <c r="N240" s="212"/>
      <c r="O240" s="213"/>
      <c r="P240" s="210"/>
      <c r="Q240" s="214"/>
      <c r="R240" s="215">
        <f>Plancontratacion2019[[#This Row],[RUBRO
(SE DEBE REPORTARTAR EN SIGEP SERVICIOS PERSONAS NATURALES)]]</f>
        <v>0</v>
      </c>
      <c r="S240" s="216">
        <f>Plancontratacion2019[[#This Row],[VALOR]]</f>
        <v>0</v>
      </c>
      <c r="T240" s="208"/>
      <c r="U240" s="211"/>
      <c r="V240" s="215">
        <f>Plancontratacion2019[[#This Row],[RUBRO ]]</f>
        <v>0</v>
      </c>
      <c r="W240" s="216">
        <f>Plancontratacion2019[[#This Row],[VALOR ]]</f>
        <v>0</v>
      </c>
      <c r="X240" s="216">
        <f>SUM($S240+$W240+Plancontratacion2019[[#This Row],[VALOR TOTAL DEL APOYO]])</f>
        <v>0</v>
      </c>
      <c r="Y240" s="210"/>
      <c r="Z240" s="204"/>
      <c r="AA240" s="204"/>
      <c r="AB240" s="205"/>
      <c r="AC240" s="204"/>
      <c r="AD240" s="204"/>
      <c r="AE240" s="214"/>
      <c r="AF240" s="214"/>
      <c r="AG240" s="214"/>
      <c r="AH240" s="211"/>
      <c r="AI240" s="211"/>
      <c r="AJ240" s="211"/>
      <c r="AK240" s="214"/>
      <c r="AL240" s="208"/>
      <c r="AM240" s="208"/>
      <c r="AN240" s="208"/>
      <c r="AO240" s="211"/>
      <c r="AP240" s="204"/>
      <c r="AQ240" s="204"/>
      <c r="AR240" s="218"/>
      <c r="AS240" s="204"/>
      <c r="AT240" s="218"/>
      <c r="AU240" s="204"/>
      <c r="AV240" s="208"/>
      <c r="AW240" s="208"/>
      <c r="AX240" s="219"/>
      <c r="AY240" s="212"/>
      <c r="AZ240" s="212"/>
      <c r="BA240" s="212"/>
      <c r="BB240" s="220">
        <f>Plancontratacion2019[[#This Row],[VALOR
INICIAL DEL CONTRATO]]+Plancontratacion2019[[#This Row],[VALOR ADICION AL CONTRATO]]-Plancontratacion2019[[#This Row],[VALOR REDUCCIÓN DEL CONTRATO]]</f>
        <v>0</v>
      </c>
      <c r="BC240" s="211"/>
      <c r="BD240" s="211"/>
      <c r="BE240" s="215">
        <f t="shared" si="35"/>
        <v>0</v>
      </c>
      <c r="BF240" s="211"/>
      <c r="BG240" s="208"/>
      <c r="BH240" s="206" t="str">
        <f>IFERROR(VLOOKUP('Formato Único de Contratación'!$BG240,TABLADEPARTAMENTOS,2,0),"DIGITE DEPARTAMENTO")</f>
        <v>DIGITE DEPARTAMENTO</v>
      </c>
      <c r="BI240" s="210"/>
      <c r="BJ240" s="211"/>
      <c r="BK240" s="212"/>
      <c r="BL240" s="210"/>
      <c r="BM240" s="211"/>
      <c r="BN240" s="212"/>
      <c r="BO240" s="208"/>
      <c r="BP240" s="221"/>
      <c r="BQ240" s="208"/>
      <c r="BR240" s="211"/>
      <c r="BS240" s="211"/>
      <c r="BT240" s="247">
        <f>Plancontratacion2019[[#This Row],[FECHA PRORROGA EJECUCIÓN
  (AAAA-MM-DD)]]-Plancontratacion2019[[#This Row],[FECHA ACTA DE INICIO]]</f>
        <v>0</v>
      </c>
      <c r="BU240" s="211"/>
      <c r="BV240" s="208"/>
      <c r="BW240" s="211"/>
      <c r="BX240" s="208"/>
      <c r="BY240" s="212"/>
      <c r="BZ240" s="211"/>
      <c r="CA240" s="212"/>
      <c r="CB240" s="211"/>
      <c r="CC240" s="212"/>
      <c r="CD240" s="211"/>
      <c r="CE240" s="212"/>
      <c r="CF240" s="211"/>
      <c r="CG240" s="212"/>
      <c r="CH240" s="211"/>
      <c r="CI240" s="212"/>
      <c r="CJ240" s="211"/>
      <c r="CK240" s="212"/>
      <c r="CL240" s="211"/>
      <c r="CM240" s="222"/>
      <c r="CN240" s="218"/>
      <c r="CO240" s="211"/>
      <c r="CP240" s="220">
        <f t="shared" si="36"/>
        <v>0</v>
      </c>
      <c r="CQ240" s="223"/>
      <c r="CR240" s="212"/>
      <c r="CS240" s="212"/>
      <c r="CT240" s="212"/>
      <c r="CU240" s="212"/>
      <c r="CV240" s="212"/>
      <c r="CW240" s="212"/>
      <c r="CX240" s="212"/>
      <c r="CY240" s="212"/>
      <c r="CZ240" s="212"/>
      <c r="DA240" s="212"/>
      <c r="DB240" s="212"/>
      <c r="DC240" s="212"/>
      <c r="DD240" s="212"/>
      <c r="DE240" s="212"/>
      <c r="DF240" s="212"/>
      <c r="DG240" s="212"/>
      <c r="DH240" s="216">
        <f t="shared" si="37"/>
        <v>0</v>
      </c>
      <c r="DI240" s="216">
        <f t="shared" si="38"/>
        <v>0</v>
      </c>
      <c r="DJ240" s="224">
        <f t="shared" si="39"/>
        <v>0</v>
      </c>
      <c r="DK240" s="204"/>
      <c r="DL240" s="218"/>
      <c r="DM240" s="208"/>
      <c r="DN240" s="225"/>
      <c r="DO240" s="225"/>
      <c r="DP240" s="225"/>
      <c r="DQ240" s="225"/>
      <c r="DR240" s="225"/>
      <c r="DS240" s="225"/>
      <c r="DT240" s="225"/>
      <c r="DU240" s="225"/>
      <c r="DV240" s="225"/>
      <c r="DW240" s="225"/>
      <c r="DX240" s="225"/>
      <c r="DY240" s="225"/>
      <c r="DZ240" s="226"/>
      <c r="EA240" s="226"/>
      <c r="EB240" s="226"/>
      <c r="EC240" s="214"/>
      <c r="ED240" s="214"/>
      <c r="EE240" s="211"/>
      <c r="EF24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0" s="215" t="str">
        <f t="shared" si="40"/>
        <v>-</v>
      </c>
    </row>
    <row r="241" spans="1:137" s="150" customFormat="1" ht="22.5" x14ac:dyDescent="0.25">
      <c r="A241" s="151"/>
      <c r="B241" s="204"/>
      <c r="C241" s="205"/>
      <c r="D241" s="206"/>
      <c r="E241" s="207"/>
      <c r="F241" s="208"/>
      <c r="G241" s="209"/>
      <c r="H241" s="210"/>
      <c r="I241" s="211"/>
      <c r="J241" s="212"/>
      <c r="K241" s="209"/>
      <c r="L241" s="210"/>
      <c r="M241" s="211"/>
      <c r="N241" s="212"/>
      <c r="O241" s="213"/>
      <c r="P241" s="210"/>
      <c r="Q241" s="214"/>
      <c r="R241" s="215">
        <f>Plancontratacion2019[[#This Row],[RUBRO
(SE DEBE REPORTARTAR EN SIGEP SERVICIOS PERSONAS NATURALES)]]</f>
        <v>0</v>
      </c>
      <c r="S241" s="216">
        <f>Plancontratacion2019[[#This Row],[VALOR]]</f>
        <v>0</v>
      </c>
      <c r="T241" s="208"/>
      <c r="U241" s="211"/>
      <c r="V241" s="215">
        <f>Plancontratacion2019[[#This Row],[RUBRO ]]</f>
        <v>0</v>
      </c>
      <c r="W241" s="216">
        <f>Plancontratacion2019[[#This Row],[VALOR ]]</f>
        <v>0</v>
      </c>
      <c r="X241" s="216">
        <f>SUM($S241+$W241+Plancontratacion2019[[#This Row],[VALOR TOTAL DEL APOYO]])</f>
        <v>0</v>
      </c>
      <c r="Y241" s="210"/>
      <c r="Z241" s="204"/>
      <c r="AA241" s="204"/>
      <c r="AB241" s="205"/>
      <c r="AC241" s="204"/>
      <c r="AD241" s="204"/>
      <c r="AE241" s="214"/>
      <c r="AF241" s="214"/>
      <c r="AG241" s="214"/>
      <c r="AH241" s="211"/>
      <c r="AI241" s="211"/>
      <c r="AJ241" s="211"/>
      <c r="AK241" s="214"/>
      <c r="AL241" s="208"/>
      <c r="AM241" s="208"/>
      <c r="AN241" s="208"/>
      <c r="AO241" s="211"/>
      <c r="AP241" s="204"/>
      <c r="AQ241" s="204"/>
      <c r="AR241" s="218"/>
      <c r="AS241" s="204"/>
      <c r="AT241" s="218"/>
      <c r="AU241" s="204"/>
      <c r="AV241" s="208"/>
      <c r="AW241" s="208"/>
      <c r="AX241" s="219"/>
      <c r="AY241" s="212"/>
      <c r="AZ241" s="212"/>
      <c r="BA241" s="212"/>
      <c r="BB241" s="220">
        <f>Plancontratacion2019[[#This Row],[VALOR
INICIAL DEL CONTRATO]]+Plancontratacion2019[[#This Row],[VALOR ADICION AL CONTRATO]]-Plancontratacion2019[[#This Row],[VALOR REDUCCIÓN DEL CONTRATO]]</f>
        <v>0</v>
      </c>
      <c r="BC241" s="211"/>
      <c r="BD241" s="211"/>
      <c r="BE241" s="215">
        <f t="shared" si="35"/>
        <v>0</v>
      </c>
      <c r="BF241" s="211"/>
      <c r="BG241" s="208"/>
      <c r="BH241" s="206" t="str">
        <f>IFERROR(VLOOKUP('Formato Único de Contratación'!$BG241,TABLADEPARTAMENTOS,2,0),"DIGITE DEPARTAMENTO")</f>
        <v>DIGITE DEPARTAMENTO</v>
      </c>
      <c r="BI241" s="210"/>
      <c r="BJ241" s="211"/>
      <c r="BK241" s="212"/>
      <c r="BL241" s="210"/>
      <c r="BM241" s="211"/>
      <c r="BN241" s="212"/>
      <c r="BO241" s="208"/>
      <c r="BP241" s="221"/>
      <c r="BQ241" s="208"/>
      <c r="BR241" s="211"/>
      <c r="BS241" s="211"/>
      <c r="BT241" s="247">
        <f>Plancontratacion2019[[#This Row],[FECHA PRORROGA EJECUCIÓN
  (AAAA-MM-DD)]]-Plancontratacion2019[[#This Row],[FECHA ACTA DE INICIO]]</f>
        <v>0</v>
      </c>
      <c r="BU241" s="211"/>
      <c r="BV241" s="208"/>
      <c r="BW241" s="211"/>
      <c r="BX241" s="208"/>
      <c r="BY241" s="212"/>
      <c r="BZ241" s="211"/>
      <c r="CA241" s="212"/>
      <c r="CB241" s="211"/>
      <c r="CC241" s="212"/>
      <c r="CD241" s="211"/>
      <c r="CE241" s="212"/>
      <c r="CF241" s="211"/>
      <c r="CG241" s="212"/>
      <c r="CH241" s="211"/>
      <c r="CI241" s="212"/>
      <c r="CJ241" s="211"/>
      <c r="CK241" s="212"/>
      <c r="CL241" s="211"/>
      <c r="CM241" s="222"/>
      <c r="CN241" s="218"/>
      <c r="CO241" s="211"/>
      <c r="CP241" s="220">
        <f t="shared" si="36"/>
        <v>0</v>
      </c>
      <c r="CQ241" s="223"/>
      <c r="CR241" s="212"/>
      <c r="CS241" s="212"/>
      <c r="CT241" s="212"/>
      <c r="CU241" s="212"/>
      <c r="CV241" s="212"/>
      <c r="CW241" s="212"/>
      <c r="CX241" s="212"/>
      <c r="CY241" s="212"/>
      <c r="CZ241" s="212"/>
      <c r="DA241" s="212"/>
      <c r="DB241" s="212"/>
      <c r="DC241" s="212"/>
      <c r="DD241" s="212"/>
      <c r="DE241" s="212"/>
      <c r="DF241" s="212"/>
      <c r="DG241" s="212"/>
      <c r="DH241" s="216">
        <f t="shared" si="37"/>
        <v>0</v>
      </c>
      <c r="DI241" s="216">
        <f t="shared" si="38"/>
        <v>0</v>
      </c>
      <c r="DJ241" s="224">
        <f t="shared" si="39"/>
        <v>0</v>
      </c>
      <c r="DK241" s="204"/>
      <c r="DL241" s="218"/>
      <c r="DM241" s="208"/>
      <c r="DN241" s="225"/>
      <c r="DO241" s="225"/>
      <c r="DP241" s="225"/>
      <c r="DQ241" s="225"/>
      <c r="DR241" s="225"/>
      <c r="DS241" s="225"/>
      <c r="DT241" s="225"/>
      <c r="DU241" s="225"/>
      <c r="DV241" s="225"/>
      <c r="DW241" s="225"/>
      <c r="DX241" s="225"/>
      <c r="DY241" s="225"/>
      <c r="DZ241" s="226"/>
      <c r="EA241" s="226"/>
      <c r="EB241" s="226"/>
      <c r="EC241" s="214"/>
      <c r="ED241" s="214"/>
      <c r="EE241" s="211"/>
      <c r="EF24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1" s="215" t="str">
        <f t="shared" si="40"/>
        <v>-</v>
      </c>
    </row>
    <row r="242" spans="1:137" s="150" customFormat="1" ht="22.5" x14ac:dyDescent="0.25">
      <c r="A242" s="151"/>
      <c r="B242" s="204"/>
      <c r="C242" s="205"/>
      <c r="D242" s="206"/>
      <c r="E242" s="207"/>
      <c r="F242" s="208"/>
      <c r="G242" s="209"/>
      <c r="H242" s="210"/>
      <c r="I242" s="211"/>
      <c r="J242" s="212"/>
      <c r="K242" s="209"/>
      <c r="L242" s="210"/>
      <c r="M242" s="211"/>
      <c r="N242" s="212"/>
      <c r="O242" s="213"/>
      <c r="P242" s="210"/>
      <c r="Q242" s="214"/>
      <c r="R242" s="215">
        <f>Plancontratacion2019[[#This Row],[RUBRO
(SE DEBE REPORTARTAR EN SIGEP SERVICIOS PERSONAS NATURALES)]]</f>
        <v>0</v>
      </c>
      <c r="S242" s="216">
        <f>Plancontratacion2019[[#This Row],[VALOR]]</f>
        <v>0</v>
      </c>
      <c r="T242" s="208"/>
      <c r="U242" s="211"/>
      <c r="V242" s="215">
        <f>Plancontratacion2019[[#This Row],[RUBRO ]]</f>
        <v>0</v>
      </c>
      <c r="W242" s="216">
        <f>Plancontratacion2019[[#This Row],[VALOR ]]</f>
        <v>0</v>
      </c>
      <c r="X242" s="216">
        <f>SUM($S242+$W242+Plancontratacion2019[[#This Row],[VALOR TOTAL DEL APOYO]])</f>
        <v>0</v>
      </c>
      <c r="Y242" s="210"/>
      <c r="Z242" s="204"/>
      <c r="AA242" s="204"/>
      <c r="AB242" s="205"/>
      <c r="AC242" s="204"/>
      <c r="AD242" s="204"/>
      <c r="AE242" s="214"/>
      <c r="AF242" s="214"/>
      <c r="AG242" s="214"/>
      <c r="AH242" s="211"/>
      <c r="AI242" s="211"/>
      <c r="AJ242" s="211"/>
      <c r="AK242" s="214"/>
      <c r="AL242" s="208"/>
      <c r="AM242" s="208"/>
      <c r="AN242" s="208"/>
      <c r="AO242" s="211"/>
      <c r="AP242" s="204"/>
      <c r="AQ242" s="204"/>
      <c r="AR242" s="218"/>
      <c r="AS242" s="204"/>
      <c r="AT242" s="218"/>
      <c r="AU242" s="204"/>
      <c r="AV242" s="208"/>
      <c r="AW242" s="208"/>
      <c r="AX242" s="219"/>
      <c r="AY242" s="212"/>
      <c r="AZ242" s="212"/>
      <c r="BA242" s="212"/>
      <c r="BB242" s="220">
        <f>Plancontratacion2019[[#This Row],[VALOR
INICIAL DEL CONTRATO]]+Plancontratacion2019[[#This Row],[VALOR ADICION AL CONTRATO]]-Plancontratacion2019[[#This Row],[VALOR REDUCCIÓN DEL CONTRATO]]</f>
        <v>0</v>
      </c>
      <c r="BC242" s="211"/>
      <c r="BD242" s="211"/>
      <c r="BE242" s="215">
        <f t="shared" si="35"/>
        <v>0</v>
      </c>
      <c r="BF242" s="211"/>
      <c r="BG242" s="208"/>
      <c r="BH242" s="206" t="str">
        <f>IFERROR(VLOOKUP('Formato Único de Contratación'!$BG242,TABLADEPARTAMENTOS,2,0),"DIGITE DEPARTAMENTO")</f>
        <v>DIGITE DEPARTAMENTO</v>
      </c>
      <c r="BI242" s="210"/>
      <c r="BJ242" s="211"/>
      <c r="BK242" s="212"/>
      <c r="BL242" s="210"/>
      <c r="BM242" s="211"/>
      <c r="BN242" s="212"/>
      <c r="BO242" s="208"/>
      <c r="BP242" s="221"/>
      <c r="BQ242" s="208"/>
      <c r="BR242" s="211"/>
      <c r="BS242" s="211"/>
      <c r="BT242" s="247">
        <f>Plancontratacion2019[[#This Row],[FECHA PRORROGA EJECUCIÓN
  (AAAA-MM-DD)]]-Plancontratacion2019[[#This Row],[FECHA ACTA DE INICIO]]</f>
        <v>0</v>
      </c>
      <c r="BU242" s="211"/>
      <c r="BV242" s="208"/>
      <c r="BW242" s="211"/>
      <c r="BX242" s="208"/>
      <c r="BY242" s="212"/>
      <c r="BZ242" s="211"/>
      <c r="CA242" s="212"/>
      <c r="CB242" s="211"/>
      <c r="CC242" s="212"/>
      <c r="CD242" s="211"/>
      <c r="CE242" s="212"/>
      <c r="CF242" s="211"/>
      <c r="CG242" s="212"/>
      <c r="CH242" s="211"/>
      <c r="CI242" s="212"/>
      <c r="CJ242" s="211"/>
      <c r="CK242" s="212"/>
      <c r="CL242" s="211"/>
      <c r="CM242" s="222"/>
      <c r="CN242" s="218"/>
      <c r="CO242" s="211"/>
      <c r="CP242" s="220">
        <f t="shared" si="36"/>
        <v>0</v>
      </c>
      <c r="CQ242" s="223"/>
      <c r="CR242" s="212"/>
      <c r="CS242" s="212"/>
      <c r="CT242" s="212"/>
      <c r="CU242" s="212"/>
      <c r="CV242" s="212"/>
      <c r="CW242" s="212"/>
      <c r="CX242" s="212"/>
      <c r="CY242" s="212"/>
      <c r="CZ242" s="212"/>
      <c r="DA242" s="212"/>
      <c r="DB242" s="212"/>
      <c r="DC242" s="212"/>
      <c r="DD242" s="212"/>
      <c r="DE242" s="212"/>
      <c r="DF242" s="212"/>
      <c r="DG242" s="212"/>
      <c r="DH242" s="216">
        <f t="shared" si="37"/>
        <v>0</v>
      </c>
      <c r="DI242" s="216">
        <f t="shared" si="38"/>
        <v>0</v>
      </c>
      <c r="DJ242" s="224">
        <f t="shared" si="39"/>
        <v>0</v>
      </c>
      <c r="DK242" s="204"/>
      <c r="DL242" s="218"/>
      <c r="DM242" s="208"/>
      <c r="DN242" s="225"/>
      <c r="DO242" s="225"/>
      <c r="DP242" s="225"/>
      <c r="DQ242" s="225"/>
      <c r="DR242" s="225"/>
      <c r="DS242" s="225"/>
      <c r="DT242" s="225"/>
      <c r="DU242" s="225"/>
      <c r="DV242" s="225"/>
      <c r="DW242" s="225"/>
      <c r="DX242" s="225"/>
      <c r="DY242" s="225"/>
      <c r="DZ242" s="226"/>
      <c r="EA242" s="226"/>
      <c r="EB242" s="226"/>
      <c r="EC242" s="214"/>
      <c r="ED242" s="214"/>
      <c r="EE242" s="211"/>
      <c r="EF24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2" s="215" t="str">
        <f t="shared" si="40"/>
        <v>-</v>
      </c>
    </row>
    <row r="243" spans="1:137" s="150" customFormat="1" ht="22.5" x14ac:dyDescent="0.25">
      <c r="A243" s="151"/>
      <c r="B243" s="204"/>
      <c r="C243" s="205"/>
      <c r="D243" s="206"/>
      <c r="E243" s="207"/>
      <c r="F243" s="208"/>
      <c r="G243" s="209"/>
      <c r="H243" s="210"/>
      <c r="I243" s="211"/>
      <c r="J243" s="212"/>
      <c r="K243" s="209"/>
      <c r="L243" s="210"/>
      <c r="M243" s="211"/>
      <c r="N243" s="212"/>
      <c r="O243" s="213"/>
      <c r="P243" s="210"/>
      <c r="Q243" s="214"/>
      <c r="R243" s="215">
        <f>Plancontratacion2019[[#This Row],[RUBRO
(SE DEBE REPORTARTAR EN SIGEP SERVICIOS PERSONAS NATURALES)]]</f>
        <v>0</v>
      </c>
      <c r="S243" s="216">
        <f>Plancontratacion2019[[#This Row],[VALOR]]</f>
        <v>0</v>
      </c>
      <c r="T243" s="208"/>
      <c r="U243" s="211"/>
      <c r="V243" s="215">
        <f>Plancontratacion2019[[#This Row],[RUBRO ]]</f>
        <v>0</v>
      </c>
      <c r="W243" s="216">
        <f>Plancontratacion2019[[#This Row],[VALOR ]]</f>
        <v>0</v>
      </c>
      <c r="X243" s="216">
        <f>SUM($S243+$W243+Plancontratacion2019[[#This Row],[VALOR TOTAL DEL APOYO]])</f>
        <v>0</v>
      </c>
      <c r="Y243" s="210"/>
      <c r="Z243" s="204"/>
      <c r="AA243" s="204"/>
      <c r="AB243" s="205"/>
      <c r="AC243" s="204"/>
      <c r="AD243" s="204"/>
      <c r="AE243" s="214"/>
      <c r="AF243" s="214"/>
      <c r="AG243" s="214"/>
      <c r="AH243" s="211"/>
      <c r="AI243" s="211"/>
      <c r="AJ243" s="211"/>
      <c r="AK243" s="214"/>
      <c r="AL243" s="208"/>
      <c r="AM243" s="208"/>
      <c r="AN243" s="208"/>
      <c r="AO243" s="211"/>
      <c r="AP243" s="204"/>
      <c r="AQ243" s="204"/>
      <c r="AR243" s="218"/>
      <c r="AS243" s="204"/>
      <c r="AT243" s="218"/>
      <c r="AU243" s="204"/>
      <c r="AV243" s="208"/>
      <c r="AW243" s="208"/>
      <c r="AX243" s="219"/>
      <c r="AY243" s="212"/>
      <c r="AZ243" s="212"/>
      <c r="BA243" s="212"/>
      <c r="BB243" s="220">
        <f>Plancontratacion2019[[#This Row],[VALOR
INICIAL DEL CONTRATO]]+Plancontratacion2019[[#This Row],[VALOR ADICION AL CONTRATO]]-Plancontratacion2019[[#This Row],[VALOR REDUCCIÓN DEL CONTRATO]]</f>
        <v>0</v>
      </c>
      <c r="BC243" s="211"/>
      <c r="BD243" s="211"/>
      <c r="BE243" s="215">
        <f t="shared" si="35"/>
        <v>0</v>
      </c>
      <c r="BF243" s="211"/>
      <c r="BG243" s="208"/>
      <c r="BH243" s="206" t="str">
        <f>IFERROR(VLOOKUP('Formato Único de Contratación'!$BG243,TABLADEPARTAMENTOS,2,0),"DIGITE DEPARTAMENTO")</f>
        <v>DIGITE DEPARTAMENTO</v>
      </c>
      <c r="BI243" s="210"/>
      <c r="BJ243" s="211"/>
      <c r="BK243" s="212"/>
      <c r="BL243" s="210"/>
      <c r="BM243" s="211"/>
      <c r="BN243" s="212"/>
      <c r="BO243" s="208"/>
      <c r="BP243" s="221"/>
      <c r="BQ243" s="208"/>
      <c r="BR243" s="211"/>
      <c r="BS243" s="211"/>
      <c r="BT243" s="247">
        <f>Plancontratacion2019[[#This Row],[FECHA PRORROGA EJECUCIÓN
  (AAAA-MM-DD)]]-Plancontratacion2019[[#This Row],[FECHA ACTA DE INICIO]]</f>
        <v>0</v>
      </c>
      <c r="BU243" s="211"/>
      <c r="BV243" s="208"/>
      <c r="BW243" s="211"/>
      <c r="BX243" s="208"/>
      <c r="BY243" s="212"/>
      <c r="BZ243" s="211"/>
      <c r="CA243" s="212"/>
      <c r="CB243" s="211"/>
      <c r="CC243" s="212"/>
      <c r="CD243" s="211"/>
      <c r="CE243" s="212"/>
      <c r="CF243" s="211"/>
      <c r="CG243" s="212"/>
      <c r="CH243" s="211"/>
      <c r="CI243" s="212"/>
      <c r="CJ243" s="211"/>
      <c r="CK243" s="212"/>
      <c r="CL243" s="211"/>
      <c r="CM243" s="222"/>
      <c r="CN243" s="218"/>
      <c r="CO243" s="211"/>
      <c r="CP243" s="220">
        <f t="shared" si="36"/>
        <v>0</v>
      </c>
      <c r="CQ243" s="223"/>
      <c r="CR243" s="212"/>
      <c r="CS243" s="212"/>
      <c r="CT243" s="212"/>
      <c r="CU243" s="212"/>
      <c r="CV243" s="212"/>
      <c r="CW243" s="212"/>
      <c r="CX243" s="212"/>
      <c r="CY243" s="212"/>
      <c r="CZ243" s="212"/>
      <c r="DA243" s="212"/>
      <c r="DB243" s="212"/>
      <c r="DC243" s="212"/>
      <c r="DD243" s="212"/>
      <c r="DE243" s="212"/>
      <c r="DF243" s="212"/>
      <c r="DG243" s="212"/>
      <c r="DH243" s="216">
        <f t="shared" si="37"/>
        <v>0</v>
      </c>
      <c r="DI243" s="216">
        <f t="shared" si="38"/>
        <v>0</v>
      </c>
      <c r="DJ243" s="224">
        <f t="shared" si="39"/>
        <v>0</v>
      </c>
      <c r="DK243" s="204"/>
      <c r="DL243" s="218"/>
      <c r="DM243" s="208"/>
      <c r="DN243" s="225"/>
      <c r="DO243" s="225"/>
      <c r="DP243" s="225"/>
      <c r="DQ243" s="225"/>
      <c r="DR243" s="225"/>
      <c r="DS243" s="225"/>
      <c r="DT243" s="225"/>
      <c r="DU243" s="225"/>
      <c r="DV243" s="225"/>
      <c r="DW243" s="225"/>
      <c r="DX243" s="225"/>
      <c r="DY243" s="225"/>
      <c r="DZ243" s="226"/>
      <c r="EA243" s="226"/>
      <c r="EB243" s="226"/>
      <c r="EC243" s="214"/>
      <c r="ED243" s="214"/>
      <c r="EE243" s="211"/>
      <c r="EF24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3" s="215" t="str">
        <f t="shared" si="40"/>
        <v>-</v>
      </c>
    </row>
    <row r="244" spans="1:137" s="150" customFormat="1" ht="22.5" x14ac:dyDescent="0.25">
      <c r="A244" s="151"/>
      <c r="B244" s="204"/>
      <c r="C244" s="205"/>
      <c r="D244" s="206"/>
      <c r="E244" s="207"/>
      <c r="F244" s="208"/>
      <c r="G244" s="209"/>
      <c r="H244" s="210"/>
      <c r="I244" s="211"/>
      <c r="J244" s="212"/>
      <c r="K244" s="209"/>
      <c r="L244" s="210"/>
      <c r="M244" s="211"/>
      <c r="N244" s="212"/>
      <c r="O244" s="213"/>
      <c r="P244" s="210"/>
      <c r="Q244" s="214"/>
      <c r="R244" s="215">
        <f>Plancontratacion2019[[#This Row],[RUBRO
(SE DEBE REPORTARTAR EN SIGEP SERVICIOS PERSONAS NATURALES)]]</f>
        <v>0</v>
      </c>
      <c r="S244" s="216">
        <f>Plancontratacion2019[[#This Row],[VALOR]]</f>
        <v>0</v>
      </c>
      <c r="T244" s="208"/>
      <c r="U244" s="211"/>
      <c r="V244" s="215">
        <f>Plancontratacion2019[[#This Row],[RUBRO ]]</f>
        <v>0</v>
      </c>
      <c r="W244" s="216">
        <f>Plancontratacion2019[[#This Row],[VALOR ]]</f>
        <v>0</v>
      </c>
      <c r="X244" s="216">
        <f>SUM($S244+$W244+Plancontratacion2019[[#This Row],[VALOR TOTAL DEL APOYO]])</f>
        <v>0</v>
      </c>
      <c r="Y244" s="210"/>
      <c r="Z244" s="204"/>
      <c r="AA244" s="204"/>
      <c r="AB244" s="205"/>
      <c r="AC244" s="204"/>
      <c r="AD244" s="204"/>
      <c r="AE244" s="214"/>
      <c r="AF244" s="214"/>
      <c r="AG244" s="214"/>
      <c r="AH244" s="211"/>
      <c r="AI244" s="211"/>
      <c r="AJ244" s="211"/>
      <c r="AK244" s="214"/>
      <c r="AL244" s="208"/>
      <c r="AM244" s="208"/>
      <c r="AN244" s="208"/>
      <c r="AO244" s="211"/>
      <c r="AP244" s="204"/>
      <c r="AQ244" s="204"/>
      <c r="AR244" s="218"/>
      <c r="AS244" s="204"/>
      <c r="AT244" s="218"/>
      <c r="AU244" s="204"/>
      <c r="AV244" s="208"/>
      <c r="AW244" s="208"/>
      <c r="AX244" s="219"/>
      <c r="AY244" s="212"/>
      <c r="AZ244" s="212"/>
      <c r="BA244" s="212"/>
      <c r="BB244" s="220">
        <f>Plancontratacion2019[[#This Row],[VALOR
INICIAL DEL CONTRATO]]+Plancontratacion2019[[#This Row],[VALOR ADICION AL CONTRATO]]-Plancontratacion2019[[#This Row],[VALOR REDUCCIÓN DEL CONTRATO]]</f>
        <v>0</v>
      </c>
      <c r="BC244" s="211"/>
      <c r="BD244" s="211"/>
      <c r="BE244" s="215">
        <f t="shared" si="35"/>
        <v>0</v>
      </c>
      <c r="BF244" s="211"/>
      <c r="BG244" s="208"/>
      <c r="BH244" s="206" t="str">
        <f>IFERROR(VLOOKUP('Formato Único de Contratación'!$BG244,TABLADEPARTAMENTOS,2,0),"DIGITE DEPARTAMENTO")</f>
        <v>DIGITE DEPARTAMENTO</v>
      </c>
      <c r="BI244" s="210"/>
      <c r="BJ244" s="211"/>
      <c r="BK244" s="212"/>
      <c r="BL244" s="210"/>
      <c r="BM244" s="211"/>
      <c r="BN244" s="212"/>
      <c r="BO244" s="208"/>
      <c r="BP244" s="221"/>
      <c r="BQ244" s="208"/>
      <c r="BR244" s="211"/>
      <c r="BS244" s="211"/>
      <c r="BT244" s="247">
        <f>Plancontratacion2019[[#This Row],[FECHA PRORROGA EJECUCIÓN
  (AAAA-MM-DD)]]-Plancontratacion2019[[#This Row],[FECHA ACTA DE INICIO]]</f>
        <v>0</v>
      </c>
      <c r="BU244" s="211"/>
      <c r="BV244" s="208"/>
      <c r="BW244" s="211"/>
      <c r="BX244" s="208"/>
      <c r="BY244" s="212"/>
      <c r="BZ244" s="211"/>
      <c r="CA244" s="212"/>
      <c r="CB244" s="211"/>
      <c r="CC244" s="212"/>
      <c r="CD244" s="211"/>
      <c r="CE244" s="212"/>
      <c r="CF244" s="211"/>
      <c r="CG244" s="212"/>
      <c r="CH244" s="211"/>
      <c r="CI244" s="212"/>
      <c r="CJ244" s="211"/>
      <c r="CK244" s="212"/>
      <c r="CL244" s="211"/>
      <c r="CM244" s="222"/>
      <c r="CN244" s="218"/>
      <c r="CO244" s="211"/>
      <c r="CP244" s="220">
        <f t="shared" si="36"/>
        <v>0</v>
      </c>
      <c r="CQ244" s="223"/>
      <c r="CR244" s="212"/>
      <c r="CS244" s="212"/>
      <c r="CT244" s="212"/>
      <c r="CU244" s="212"/>
      <c r="CV244" s="212"/>
      <c r="CW244" s="212"/>
      <c r="CX244" s="212"/>
      <c r="CY244" s="212"/>
      <c r="CZ244" s="212"/>
      <c r="DA244" s="212"/>
      <c r="DB244" s="212"/>
      <c r="DC244" s="212"/>
      <c r="DD244" s="212"/>
      <c r="DE244" s="212"/>
      <c r="DF244" s="212"/>
      <c r="DG244" s="212"/>
      <c r="DH244" s="216">
        <f t="shared" si="37"/>
        <v>0</v>
      </c>
      <c r="DI244" s="216">
        <f t="shared" si="38"/>
        <v>0</v>
      </c>
      <c r="DJ244" s="224">
        <f t="shared" si="39"/>
        <v>0</v>
      </c>
      <c r="DK244" s="204"/>
      <c r="DL244" s="218"/>
      <c r="DM244" s="208"/>
      <c r="DN244" s="225"/>
      <c r="DO244" s="225"/>
      <c r="DP244" s="225"/>
      <c r="DQ244" s="225"/>
      <c r="DR244" s="225"/>
      <c r="DS244" s="225"/>
      <c r="DT244" s="225"/>
      <c r="DU244" s="225"/>
      <c r="DV244" s="225"/>
      <c r="DW244" s="225"/>
      <c r="DX244" s="225"/>
      <c r="DY244" s="225"/>
      <c r="DZ244" s="226"/>
      <c r="EA244" s="226"/>
      <c r="EB244" s="226"/>
      <c r="EC244" s="214"/>
      <c r="ED244" s="214"/>
      <c r="EE244" s="211"/>
      <c r="EF24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4" s="215" t="str">
        <f t="shared" si="40"/>
        <v>-</v>
      </c>
    </row>
    <row r="245" spans="1:137" s="150" customFormat="1" ht="22.5" x14ac:dyDescent="0.25">
      <c r="A245" s="151"/>
      <c r="B245" s="204"/>
      <c r="C245" s="205"/>
      <c r="D245" s="206"/>
      <c r="E245" s="207"/>
      <c r="F245" s="208"/>
      <c r="G245" s="209"/>
      <c r="H245" s="210"/>
      <c r="I245" s="211"/>
      <c r="J245" s="212"/>
      <c r="K245" s="209"/>
      <c r="L245" s="210"/>
      <c r="M245" s="211"/>
      <c r="N245" s="212"/>
      <c r="O245" s="213"/>
      <c r="P245" s="210"/>
      <c r="Q245" s="214"/>
      <c r="R245" s="215">
        <f>Plancontratacion2019[[#This Row],[RUBRO
(SE DEBE REPORTARTAR EN SIGEP SERVICIOS PERSONAS NATURALES)]]</f>
        <v>0</v>
      </c>
      <c r="S245" s="216">
        <f>Plancontratacion2019[[#This Row],[VALOR]]</f>
        <v>0</v>
      </c>
      <c r="T245" s="208"/>
      <c r="U245" s="211"/>
      <c r="V245" s="215">
        <f>Plancontratacion2019[[#This Row],[RUBRO ]]</f>
        <v>0</v>
      </c>
      <c r="W245" s="216">
        <f>Plancontratacion2019[[#This Row],[VALOR ]]</f>
        <v>0</v>
      </c>
      <c r="X245" s="216">
        <f>SUM($S245+$W245+Plancontratacion2019[[#This Row],[VALOR TOTAL DEL APOYO]])</f>
        <v>0</v>
      </c>
      <c r="Y245" s="210"/>
      <c r="Z245" s="204"/>
      <c r="AA245" s="204"/>
      <c r="AB245" s="205"/>
      <c r="AC245" s="204"/>
      <c r="AD245" s="204"/>
      <c r="AE245" s="214"/>
      <c r="AF245" s="214"/>
      <c r="AG245" s="214"/>
      <c r="AH245" s="211"/>
      <c r="AI245" s="211"/>
      <c r="AJ245" s="211"/>
      <c r="AK245" s="214"/>
      <c r="AL245" s="208"/>
      <c r="AM245" s="208"/>
      <c r="AN245" s="208"/>
      <c r="AO245" s="211"/>
      <c r="AP245" s="204"/>
      <c r="AQ245" s="204"/>
      <c r="AR245" s="218"/>
      <c r="AS245" s="204"/>
      <c r="AT245" s="218"/>
      <c r="AU245" s="204"/>
      <c r="AV245" s="208"/>
      <c r="AW245" s="208"/>
      <c r="AX245" s="219"/>
      <c r="AY245" s="212"/>
      <c r="AZ245" s="212"/>
      <c r="BA245" s="212"/>
      <c r="BB245" s="220">
        <f>Plancontratacion2019[[#This Row],[VALOR
INICIAL DEL CONTRATO]]+Plancontratacion2019[[#This Row],[VALOR ADICION AL CONTRATO]]-Plancontratacion2019[[#This Row],[VALOR REDUCCIÓN DEL CONTRATO]]</f>
        <v>0</v>
      </c>
      <c r="BC245" s="211"/>
      <c r="BD245" s="211"/>
      <c r="BE245" s="215">
        <f t="shared" si="35"/>
        <v>0</v>
      </c>
      <c r="BF245" s="211"/>
      <c r="BG245" s="208"/>
      <c r="BH245" s="206" t="str">
        <f>IFERROR(VLOOKUP('Formato Único de Contratación'!$BG245,TABLADEPARTAMENTOS,2,0),"DIGITE DEPARTAMENTO")</f>
        <v>DIGITE DEPARTAMENTO</v>
      </c>
      <c r="BI245" s="210"/>
      <c r="BJ245" s="211"/>
      <c r="BK245" s="212"/>
      <c r="BL245" s="210"/>
      <c r="BM245" s="211"/>
      <c r="BN245" s="212"/>
      <c r="BO245" s="208"/>
      <c r="BP245" s="221"/>
      <c r="BQ245" s="208"/>
      <c r="BR245" s="211"/>
      <c r="BS245" s="211"/>
      <c r="BT245" s="247">
        <f>Plancontratacion2019[[#This Row],[FECHA PRORROGA EJECUCIÓN
  (AAAA-MM-DD)]]-Plancontratacion2019[[#This Row],[FECHA ACTA DE INICIO]]</f>
        <v>0</v>
      </c>
      <c r="BU245" s="211"/>
      <c r="BV245" s="208"/>
      <c r="BW245" s="211"/>
      <c r="BX245" s="208"/>
      <c r="BY245" s="212"/>
      <c r="BZ245" s="211"/>
      <c r="CA245" s="212"/>
      <c r="CB245" s="211"/>
      <c r="CC245" s="212"/>
      <c r="CD245" s="211"/>
      <c r="CE245" s="212"/>
      <c r="CF245" s="211"/>
      <c r="CG245" s="212"/>
      <c r="CH245" s="211"/>
      <c r="CI245" s="212"/>
      <c r="CJ245" s="211"/>
      <c r="CK245" s="212"/>
      <c r="CL245" s="211"/>
      <c r="CM245" s="222"/>
      <c r="CN245" s="218"/>
      <c r="CO245" s="211"/>
      <c r="CP245" s="220">
        <f t="shared" si="36"/>
        <v>0</v>
      </c>
      <c r="CQ245" s="223"/>
      <c r="CR245" s="212"/>
      <c r="CS245" s="212"/>
      <c r="CT245" s="212"/>
      <c r="CU245" s="212"/>
      <c r="CV245" s="212"/>
      <c r="CW245" s="212"/>
      <c r="CX245" s="212"/>
      <c r="CY245" s="212"/>
      <c r="CZ245" s="212"/>
      <c r="DA245" s="212"/>
      <c r="DB245" s="212"/>
      <c r="DC245" s="212"/>
      <c r="DD245" s="212"/>
      <c r="DE245" s="212"/>
      <c r="DF245" s="212"/>
      <c r="DG245" s="212"/>
      <c r="DH245" s="216">
        <f t="shared" si="37"/>
        <v>0</v>
      </c>
      <c r="DI245" s="216">
        <f t="shared" si="38"/>
        <v>0</v>
      </c>
      <c r="DJ245" s="224">
        <f t="shared" si="39"/>
        <v>0</v>
      </c>
      <c r="DK245" s="204"/>
      <c r="DL245" s="218"/>
      <c r="DM245" s="208"/>
      <c r="DN245" s="225"/>
      <c r="DO245" s="225"/>
      <c r="DP245" s="225"/>
      <c r="DQ245" s="225"/>
      <c r="DR245" s="225"/>
      <c r="DS245" s="225"/>
      <c r="DT245" s="225"/>
      <c r="DU245" s="225"/>
      <c r="DV245" s="225"/>
      <c r="DW245" s="225"/>
      <c r="DX245" s="225"/>
      <c r="DY245" s="225"/>
      <c r="DZ245" s="226"/>
      <c r="EA245" s="226"/>
      <c r="EB245" s="226"/>
      <c r="EC245" s="214"/>
      <c r="ED245" s="214"/>
      <c r="EE245" s="211"/>
      <c r="EF24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5" s="215" t="str">
        <f t="shared" si="40"/>
        <v>-</v>
      </c>
    </row>
    <row r="246" spans="1:137" s="150" customFormat="1" ht="22.5" x14ac:dyDescent="0.25">
      <c r="A246" s="151"/>
      <c r="B246" s="204"/>
      <c r="C246" s="205"/>
      <c r="D246" s="206"/>
      <c r="E246" s="207"/>
      <c r="F246" s="208"/>
      <c r="G246" s="209"/>
      <c r="H246" s="210"/>
      <c r="I246" s="211"/>
      <c r="J246" s="212"/>
      <c r="K246" s="209"/>
      <c r="L246" s="210"/>
      <c r="M246" s="211"/>
      <c r="N246" s="212"/>
      <c r="O246" s="213"/>
      <c r="P246" s="210"/>
      <c r="Q246" s="214"/>
      <c r="R246" s="215">
        <f>Plancontratacion2019[[#This Row],[RUBRO
(SE DEBE REPORTARTAR EN SIGEP SERVICIOS PERSONAS NATURALES)]]</f>
        <v>0</v>
      </c>
      <c r="S246" s="231">
        <f>Plancontratacion2019[[#This Row],[VALOR]]</f>
        <v>0</v>
      </c>
      <c r="T246" s="228"/>
      <c r="U246" s="230"/>
      <c r="V246" s="215">
        <f>Plancontratacion2019[[#This Row],[RUBRO ]]</f>
        <v>0</v>
      </c>
      <c r="W246" s="216">
        <f>Plancontratacion2019[[#This Row],[VALOR ]]</f>
        <v>0</v>
      </c>
      <c r="X246" s="216">
        <f>SUM($S246+$W246+Plancontratacion2019[[#This Row],[VALOR TOTAL DEL APOYO]])</f>
        <v>0</v>
      </c>
      <c r="Y246" s="232"/>
      <c r="Z246" s="204"/>
      <c r="AA246" s="204"/>
      <c r="AB246" s="205"/>
      <c r="AC246" s="204"/>
      <c r="AD246" s="204"/>
      <c r="AE246" s="214"/>
      <c r="AF246" s="214"/>
      <c r="AG246" s="214"/>
      <c r="AH246" s="211"/>
      <c r="AI246" s="211"/>
      <c r="AJ246" s="230"/>
      <c r="AK246" s="233"/>
      <c r="AL246" s="208"/>
      <c r="AM246" s="208"/>
      <c r="AN246" s="208"/>
      <c r="AO246" s="230"/>
      <c r="AP246" s="217"/>
      <c r="AQ246" s="232"/>
      <c r="AR246" s="218"/>
      <c r="AS246" s="217"/>
      <c r="AT246" s="218"/>
      <c r="AU246" s="217"/>
      <c r="AV246" s="208"/>
      <c r="AW246" s="208"/>
      <c r="AX246" s="234"/>
      <c r="AY246" s="212"/>
      <c r="AZ246" s="212"/>
      <c r="BA246" s="212"/>
      <c r="BB246" s="220">
        <f>Plancontratacion2019[[#This Row],[VALOR
INICIAL DEL CONTRATO]]+Plancontratacion2019[[#This Row],[VALOR ADICION AL CONTRATO]]-Plancontratacion2019[[#This Row],[VALOR REDUCCIÓN DEL CONTRATO]]</f>
        <v>0</v>
      </c>
      <c r="BC246" s="230"/>
      <c r="BD246" s="230"/>
      <c r="BE246" s="235">
        <f>$BD246-$BC246</f>
        <v>0</v>
      </c>
      <c r="BF246" s="230"/>
      <c r="BG246" s="228"/>
      <c r="BH246" s="206" t="str">
        <f>IFERROR(VLOOKUP('Formato Único de Contratación'!$BG246,TABLADEPARTAMENTOS,2,0),"DIGITE DEPARTAMENTO")</f>
        <v>DIGITE DEPARTAMENTO</v>
      </c>
      <c r="BI246" s="210"/>
      <c r="BJ246" s="211"/>
      <c r="BK246" s="212"/>
      <c r="BL246" s="232"/>
      <c r="BM246" s="211"/>
      <c r="BN246" s="212"/>
      <c r="BO246" s="208"/>
      <c r="BP246" s="208"/>
      <c r="BQ246" s="228"/>
      <c r="BR246" s="211"/>
      <c r="BS246" s="211"/>
      <c r="BT246" s="247">
        <f>Plancontratacion2019[[#This Row],[FECHA PRORROGA EJECUCIÓN
  (AAAA-MM-DD)]]-Plancontratacion2019[[#This Row],[FECHA ACTA DE INICIO]]</f>
        <v>0</v>
      </c>
      <c r="BU246" s="230"/>
      <c r="BV246" s="228"/>
      <c r="BW246" s="230"/>
      <c r="BX246" s="228"/>
      <c r="BY246" s="229"/>
      <c r="BZ246" s="230"/>
      <c r="CA246" s="229"/>
      <c r="CB246" s="230"/>
      <c r="CC246" s="229"/>
      <c r="CD246" s="230"/>
      <c r="CE246" s="229"/>
      <c r="CF246" s="230"/>
      <c r="CG246" s="229"/>
      <c r="CH246" s="230"/>
      <c r="CI246" s="229"/>
      <c r="CJ246" s="230"/>
      <c r="CK246" s="229"/>
      <c r="CL246" s="230"/>
      <c r="CM246" s="236"/>
      <c r="CN246" s="237"/>
      <c r="CO246" s="230"/>
      <c r="CP246" s="238">
        <f>COUNT(BY246,CA246,CE246,CG246,CI246,CK246,CC246,CN246)</f>
        <v>0</v>
      </c>
      <c r="CQ246" s="239"/>
      <c r="CR246" s="229"/>
      <c r="CS246" s="229"/>
      <c r="CT246" s="229"/>
      <c r="CU246" s="229"/>
      <c r="CV246" s="229"/>
      <c r="CW246" s="229"/>
      <c r="CX246" s="229"/>
      <c r="CY246" s="229"/>
      <c r="CZ246" s="229"/>
      <c r="DA246" s="229"/>
      <c r="DB246" s="229"/>
      <c r="DC246" s="229"/>
      <c r="DD246" s="229"/>
      <c r="DE246" s="229"/>
      <c r="DF246" s="229"/>
      <c r="DG246" s="229"/>
      <c r="DH246" s="231">
        <f>SUM(CS246:DD246)</f>
        <v>0</v>
      </c>
      <c r="DI246" s="231">
        <f>BB246-DH246</f>
        <v>0</v>
      </c>
      <c r="DJ246" s="240">
        <f>IFERROR(DH246/BB246,0)</f>
        <v>0</v>
      </c>
      <c r="DK246" s="204"/>
      <c r="DL246" s="218"/>
      <c r="DM246" s="228"/>
      <c r="DN246" s="241"/>
      <c r="DO246" s="241"/>
      <c r="DP246" s="241"/>
      <c r="DQ246" s="241"/>
      <c r="DR246" s="241"/>
      <c r="DS246" s="241"/>
      <c r="DT246" s="241"/>
      <c r="DU246" s="241"/>
      <c r="DV246" s="241"/>
      <c r="DW246" s="241"/>
      <c r="DX246" s="241"/>
      <c r="DY246" s="241"/>
      <c r="DZ246" s="226"/>
      <c r="EA246" s="242"/>
      <c r="EB246" s="242"/>
      <c r="EC246" s="233"/>
      <c r="ED246" s="214"/>
      <c r="EE246" s="211"/>
      <c r="EF24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6" s="215" t="str">
        <f>IFERROR(VLOOKUP(MID(B246,8,1),NOMENCLATURA,2,FALSE),"-")</f>
        <v>-</v>
      </c>
    </row>
    <row r="247" spans="1:137" s="150" customFormat="1" ht="22.5" x14ac:dyDescent="0.25">
      <c r="A247" s="151"/>
      <c r="B247" s="204"/>
      <c r="C247" s="205"/>
      <c r="D247" s="206"/>
      <c r="E247" s="207"/>
      <c r="F247" s="208"/>
      <c r="G247" s="209"/>
      <c r="H247" s="210"/>
      <c r="I247" s="211"/>
      <c r="J247" s="212"/>
      <c r="K247" s="209"/>
      <c r="L247" s="210"/>
      <c r="M247" s="211"/>
      <c r="N247" s="212"/>
      <c r="O247" s="213"/>
      <c r="P247" s="210"/>
      <c r="Q247" s="214"/>
      <c r="R247" s="215">
        <f>Plancontratacion2019[[#This Row],[RUBRO
(SE DEBE REPORTARTAR EN SIGEP SERVICIOS PERSONAS NATURALES)]]</f>
        <v>0</v>
      </c>
      <c r="S247" s="216">
        <f>Plancontratacion2019[[#This Row],[VALOR]]</f>
        <v>0</v>
      </c>
      <c r="T247" s="208"/>
      <c r="U247" s="211"/>
      <c r="V247" s="215">
        <f>Plancontratacion2019[[#This Row],[RUBRO ]]</f>
        <v>0</v>
      </c>
      <c r="W247" s="216">
        <f>Plancontratacion2019[[#This Row],[VALOR ]]</f>
        <v>0</v>
      </c>
      <c r="X247" s="216">
        <f>SUM($S247+$W247+Plancontratacion2019[[#This Row],[VALOR TOTAL DEL APOYO]])</f>
        <v>0</v>
      </c>
      <c r="Y247" s="210"/>
      <c r="Z247" s="204"/>
      <c r="AA247" s="204"/>
      <c r="AB247" s="205"/>
      <c r="AC247" s="204"/>
      <c r="AD247" s="204"/>
      <c r="AE247" s="214"/>
      <c r="AF247" s="214"/>
      <c r="AG247" s="214"/>
      <c r="AH247" s="211"/>
      <c r="AI247" s="211"/>
      <c r="AJ247" s="211"/>
      <c r="AK247" s="214"/>
      <c r="AL247" s="208"/>
      <c r="AM247" s="208"/>
      <c r="AN247" s="208"/>
      <c r="AO247" s="211"/>
      <c r="AP247" s="204"/>
      <c r="AQ247" s="204"/>
      <c r="AR247" s="218"/>
      <c r="AS247" s="204"/>
      <c r="AT247" s="218"/>
      <c r="AU247" s="204"/>
      <c r="AV247" s="208"/>
      <c r="AW247" s="208"/>
      <c r="AX247" s="219"/>
      <c r="AY247" s="212"/>
      <c r="AZ247" s="212"/>
      <c r="BA247" s="212"/>
      <c r="BB247" s="220">
        <f>Plancontratacion2019[[#This Row],[VALOR
INICIAL DEL CONTRATO]]+Plancontratacion2019[[#This Row],[VALOR ADICION AL CONTRATO]]-Plancontratacion2019[[#This Row],[VALOR REDUCCIÓN DEL CONTRATO]]</f>
        <v>0</v>
      </c>
      <c r="BC247" s="211"/>
      <c r="BD247" s="211"/>
      <c r="BE247" s="215">
        <f t="shared" si="35"/>
        <v>0</v>
      </c>
      <c r="BF247" s="211"/>
      <c r="BG247" s="208"/>
      <c r="BH247" s="206" t="str">
        <f>IFERROR(VLOOKUP('Formato Único de Contratación'!$BG247,TABLADEPARTAMENTOS,2,0),"DIGITE DEPARTAMENTO")</f>
        <v>DIGITE DEPARTAMENTO</v>
      </c>
      <c r="BI247" s="210"/>
      <c r="BJ247" s="211"/>
      <c r="BK247" s="212"/>
      <c r="BL247" s="210"/>
      <c r="BM247" s="211"/>
      <c r="BN247" s="212"/>
      <c r="BO247" s="208"/>
      <c r="BP247" s="221"/>
      <c r="BQ247" s="208"/>
      <c r="BR247" s="211"/>
      <c r="BS247" s="211"/>
      <c r="BT247" s="247">
        <f>Plancontratacion2019[[#This Row],[FECHA PRORROGA EJECUCIÓN
  (AAAA-MM-DD)]]-Plancontratacion2019[[#This Row],[FECHA ACTA DE INICIO]]</f>
        <v>0</v>
      </c>
      <c r="BU247" s="211"/>
      <c r="BV247" s="208"/>
      <c r="BW247" s="211"/>
      <c r="BX247" s="208"/>
      <c r="BY247" s="212"/>
      <c r="BZ247" s="211"/>
      <c r="CA247" s="212"/>
      <c r="CB247" s="211"/>
      <c r="CC247" s="212"/>
      <c r="CD247" s="211"/>
      <c r="CE247" s="212"/>
      <c r="CF247" s="211"/>
      <c r="CG247" s="212"/>
      <c r="CH247" s="211"/>
      <c r="CI247" s="212"/>
      <c r="CJ247" s="211"/>
      <c r="CK247" s="212"/>
      <c r="CL247" s="211"/>
      <c r="CM247" s="222"/>
      <c r="CN247" s="218"/>
      <c r="CO247" s="211"/>
      <c r="CP247" s="220">
        <f t="shared" si="36"/>
        <v>0</v>
      </c>
      <c r="CQ247" s="223"/>
      <c r="CR247" s="212"/>
      <c r="CS247" s="212"/>
      <c r="CT247" s="212"/>
      <c r="CU247" s="212"/>
      <c r="CV247" s="212"/>
      <c r="CW247" s="212"/>
      <c r="CX247" s="212"/>
      <c r="CY247" s="212"/>
      <c r="CZ247" s="212"/>
      <c r="DA247" s="212"/>
      <c r="DB247" s="212"/>
      <c r="DC247" s="212"/>
      <c r="DD247" s="212"/>
      <c r="DE247" s="212"/>
      <c r="DF247" s="212"/>
      <c r="DG247" s="212"/>
      <c r="DH247" s="216">
        <f t="shared" si="37"/>
        <v>0</v>
      </c>
      <c r="DI247" s="216">
        <f t="shared" si="38"/>
        <v>0</v>
      </c>
      <c r="DJ247" s="224">
        <f t="shared" si="39"/>
        <v>0</v>
      </c>
      <c r="DK247" s="204"/>
      <c r="DL247" s="218"/>
      <c r="DM247" s="208"/>
      <c r="DN247" s="225"/>
      <c r="DO247" s="225"/>
      <c r="DP247" s="225"/>
      <c r="DQ247" s="225"/>
      <c r="DR247" s="225"/>
      <c r="DS247" s="225"/>
      <c r="DT247" s="225"/>
      <c r="DU247" s="225"/>
      <c r="DV247" s="225"/>
      <c r="DW247" s="225"/>
      <c r="DX247" s="225"/>
      <c r="DY247" s="225"/>
      <c r="DZ247" s="226"/>
      <c r="EA247" s="226"/>
      <c r="EB247" s="226"/>
      <c r="EC247" s="214"/>
      <c r="ED247" s="214"/>
      <c r="EE247" s="211"/>
      <c r="EF24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7" s="215" t="str">
        <f t="shared" si="40"/>
        <v>-</v>
      </c>
    </row>
    <row r="248" spans="1:137" s="150" customFormat="1" ht="22.5" x14ac:dyDescent="0.25">
      <c r="A248" s="151"/>
      <c r="B248" s="204"/>
      <c r="C248" s="205"/>
      <c r="D248" s="206"/>
      <c r="E248" s="207"/>
      <c r="F248" s="208"/>
      <c r="G248" s="209"/>
      <c r="H248" s="210"/>
      <c r="I248" s="211"/>
      <c r="J248" s="212"/>
      <c r="K248" s="209"/>
      <c r="L248" s="210"/>
      <c r="M248" s="211"/>
      <c r="N248" s="212"/>
      <c r="O248" s="213"/>
      <c r="P248" s="210"/>
      <c r="Q248" s="214"/>
      <c r="R248" s="215">
        <f>Plancontratacion2019[[#This Row],[RUBRO
(SE DEBE REPORTARTAR EN SIGEP SERVICIOS PERSONAS NATURALES)]]</f>
        <v>0</v>
      </c>
      <c r="S248" s="216">
        <f>Plancontratacion2019[[#This Row],[VALOR]]</f>
        <v>0</v>
      </c>
      <c r="T248" s="208"/>
      <c r="U248" s="211"/>
      <c r="V248" s="215">
        <f>Plancontratacion2019[[#This Row],[RUBRO ]]</f>
        <v>0</v>
      </c>
      <c r="W248" s="216">
        <f>Plancontratacion2019[[#This Row],[VALOR ]]</f>
        <v>0</v>
      </c>
      <c r="X248" s="216">
        <f>SUM($S248+$W248+Plancontratacion2019[[#This Row],[VALOR TOTAL DEL APOYO]])</f>
        <v>0</v>
      </c>
      <c r="Y248" s="210"/>
      <c r="Z248" s="204"/>
      <c r="AA248" s="204"/>
      <c r="AB248" s="205"/>
      <c r="AC248" s="204"/>
      <c r="AD248" s="204"/>
      <c r="AE248" s="214"/>
      <c r="AF248" s="214"/>
      <c r="AG248" s="214"/>
      <c r="AH248" s="211"/>
      <c r="AI248" s="211"/>
      <c r="AJ248" s="211"/>
      <c r="AK248" s="214"/>
      <c r="AL248" s="208"/>
      <c r="AM248" s="208"/>
      <c r="AN248" s="208"/>
      <c r="AO248" s="211"/>
      <c r="AP248" s="204"/>
      <c r="AQ248" s="204"/>
      <c r="AR248" s="218"/>
      <c r="AS248" s="204"/>
      <c r="AT248" s="218"/>
      <c r="AU248" s="204"/>
      <c r="AV248" s="208"/>
      <c r="AW248" s="208"/>
      <c r="AX248" s="219"/>
      <c r="AY248" s="212"/>
      <c r="AZ248" s="212"/>
      <c r="BA248" s="212"/>
      <c r="BB248" s="220">
        <f>Plancontratacion2019[[#This Row],[VALOR
INICIAL DEL CONTRATO]]+Plancontratacion2019[[#This Row],[VALOR ADICION AL CONTRATO]]-Plancontratacion2019[[#This Row],[VALOR REDUCCIÓN DEL CONTRATO]]</f>
        <v>0</v>
      </c>
      <c r="BC248" s="211"/>
      <c r="BD248" s="211"/>
      <c r="BE248" s="215">
        <f t="shared" si="35"/>
        <v>0</v>
      </c>
      <c r="BF248" s="211"/>
      <c r="BG248" s="208"/>
      <c r="BH248" s="206" t="str">
        <f>IFERROR(VLOOKUP('Formato Único de Contratación'!$BG248,TABLADEPARTAMENTOS,2,0),"DIGITE DEPARTAMENTO")</f>
        <v>DIGITE DEPARTAMENTO</v>
      </c>
      <c r="BI248" s="210"/>
      <c r="BJ248" s="211"/>
      <c r="BK248" s="212"/>
      <c r="BL248" s="210"/>
      <c r="BM248" s="211"/>
      <c r="BN248" s="212"/>
      <c r="BO248" s="208"/>
      <c r="BP248" s="221"/>
      <c r="BQ248" s="208"/>
      <c r="BR248" s="211"/>
      <c r="BS248" s="211"/>
      <c r="BT248" s="247">
        <f>Plancontratacion2019[[#This Row],[FECHA PRORROGA EJECUCIÓN
  (AAAA-MM-DD)]]-Plancontratacion2019[[#This Row],[FECHA ACTA DE INICIO]]</f>
        <v>0</v>
      </c>
      <c r="BU248" s="211"/>
      <c r="BV248" s="208"/>
      <c r="BW248" s="211"/>
      <c r="BX248" s="208"/>
      <c r="BY248" s="212"/>
      <c r="BZ248" s="211"/>
      <c r="CA248" s="212"/>
      <c r="CB248" s="211"/>
      <c r="CC248" s="212"/>
      <c r="CD248" s="211"/>
      <c r="CE248" s="212"/>
      <c r="CF248" s="211"/>
      <c r="CG248" s="212"/>
      <c r="CH248" s="211"/>
      <c r="CI248" s="212"/>
      <c r="CJ248" s="211"/>
      <c r="CK248" s="212"/>
      <c r="CL248" s="211"/>
      <c r="CM248" s="222"/>
      <c r="CN248" s="218"/>
      <c r="CO248" s="211"/>
      <c r="CP248" s="220">
        <f t="shared" si="36"/>
        <v>0</v>
      </c>
      <c r="CQ248" s="223"/>
      <c r="CR248" s="212"/>
      <c r="CS248" s="212"/>
      <c r="CT248" s="212"/>
      <c r="CU248" s="212"/>
      <c r="CV248" s="212"/>
      <c r="CW248" s="212"/>
      <c r="CX248" s="212"/>
      <c r="CY248" s="212"/>
      <c r="CZ248" s="212"/>
      <c r="DA248" s="212"/>
      <c r="DB248" s="212"/>
      <c r="DC248" s="212"/>
      <c r="DD248" s="212"/>
      <c r="DE248" s="212"/>
      <c r="DF248" s="212"/>
      <c r="DG248" s="212"/>
      <c r="DH248" s="216">
        <f t="shared" si="37"/>
        <v>0</v>
      </c>
      <c r="DI248" s="216">
        <f t="shared" si="38"/>
        <v>0</v>
      </c>
      <c r="DJ248" s="224">
        <f t="shared" si="39"/>
        <v>0</v>
      </c>
      <c r="DK248" s="204"/>
      <c r="DL248" s="218"/>
      <c r="DM248" s="208"/>
      <c r="DN248" s="225"/>
      <c r="DO248" s="225"/>
      <c r="DP248" s="225"/>
      <c r="DQ248" s="225"/>
      <c r="DR248" s="225"/>
      <c r="DS248" s="225"/>
      <c r="DT248" s="225"/>
      <c r="DU248" s="225"/>
      <c r="DV248" s="225"/>
      <c r="DW248" s="225"/>
      <c r="DX248" s="225"/>
      <c r="DY248" s="225"/>
      <c r="DZ248" s="226"/>
      <c r="EA248" s="226"/>
      <c r="EB248" s="226"/>
      <c r="EC248" s="214"/>
      <c r="ED248" s="214"/>
      <c r="EE248" s="211"/>
      <c r="EF24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8" s="215" t="str">
        <f t="shared" si="40"/>
        <v>-</v>
      </c>
    </row>
    <row r="249" spans="1:137" s="150" customFormat="1" ht="22.5" x14ac:dyDescent="0.25">
      <c r="A249" s="151"/>
      <c r="B249" s="204"/>
      <c r="C249" s="205"/>
      <c r="D249" s="206"/>
      <c r="E249" s="207"/>
      <c r="F249" s="208"/>
      <c r="G249" s="209"/>
      <c r="H249" s="210"/>
      <c r="I249" s="211"/>
      <c r="J249" s="212"/>
      <c r="K249" s="209"/>
      <c r="L249" s="210"/>
      <c r="M249" s="211"/>
      <c r="N249" s="212"/>
      <c r="O249" s="213"/>
      <c r="P249" s="210"/>
      <c r="Q249" s="214"/>
      <c r="R249" s="215">
        <f>Plancontratacion2019[[#This Row],[RUBRO
(SE DEBE REPORTARTAR EN SIGEP SERVICIOS PERSONAS NATURALES)]]</f>
        <v>0</v>
      </c>
      <c r="S249" s="216">
        <f>Plancontratacion2019[[#This Row],[VALOR]]</f>
        <v>0</v>
      </c>
      <c r="T249" s="208"/>
      <c r="U249" s="211"/>
      <c r="V249" s="215">
        <f>Plancontratacion2019[[#This Row],[RUBRO ]]</f>
        <v>0</v>
      </c>
      <c r="W249" s="216">
        <f>Plancontratacion2019[[#This Row],[VALOR ]]</f>
        <v>0</v>
      </c>
      <c r="X249" s="216">
        <f>SUM($S249+$W249+Plancontratacion2019[[#This Row],[VALOR TOTAL DEL APOYO]])</f>
        <v>0</v>
      </c>
      <c r="Y249" s="210"/>
      <c r="Z249" s="204"/>
      <c r="AA249" s="204"/>
      <c r="AB249" s="205"/>
      <c r="AC249" s="204"/>
      <c r="AD249" s="204"/>
      <c r="AE249" s="214"/>
      <c r="AF249" s="214"/>
      <c r="AG249" s="214"/>
      <c r="AH249" s="211"/>
      <c r="AI249" s="211"/>
      <c r="AJ249" s="211"/>
      <c r="AK249" s="214"/>
      <c r="AL249" s="208"/>
      <c r="AM249" s="208"/>
      <c r="AN249" s="208"/>
      <c r="AO249" s="211"/>
      <c r="AP249" s="204"/>
      <c r="AQ249" s="204"/>
      <c r="AR249" s="218"/>
      <c r="AS249" s="204"/>
      <c r="AT249" s="218"/>
      <c r="AU249" s="204"/>
      <c r="AV249" s="208"/>
      <c r="AW249" s="208"/>
      <c r="AX249" s="219"/>
      <c r="AY249" s="212"/>
      <c r="AZ249" s="212"/>
      <c r="BA249" s="212"/>
      <c r="BB249" s="220">
        <f>Plancontratacion2019[[#This Row],[VALOR
INICIAL DEL CONTRATO]]+Plancontratacion2019[[#This Row],[VALOR ADICION AL CONTRATO]]-Plancontratacion2019[[#This Row],[VALOR REDUCCIÓN DEL CONTRATO]]</f>
        <v>0</v>
      </c>
      <c r="BC249" s="211"/>
      <c r="BD249" s="211"/>
      <c r="BE249" s="215">
        <f t="shared" si="35"/>
        <v>0</v>
      </c>
      <c r="BF249" s="211"/>
      <c r="BG249" s="208"/>
      <c r="BH249" s="206" t="str">
        <f>IFERROR(VLOOKUP('Formato Único de Contratación'!$BG249,TABLADEPARTAMENTOS,2,0),"DIGITE DEPARTAMENTO")</f>
        <v>DIGITE DEPARTAMENTO</v>
      </c>
      <c r="BI249" s="210"/>
      <c r="BJ249" s="211"/>
      <c r="BK249" s="212"/>
      <c r="BL249" s="210"/>
      <c r="BM249" s="211"/>
      <c r="BN249" s="212"/>
      <c r="BO249" s="208"/>
      <c r="BP249" s="221"/>
      <c r="BQ249" s="208"/>
      <c r="BR249" s="211"/>
      <c r="BS249" s="211"/>
      <c r="BT249" s="247">
        <f>Plancontratacion2019[[#This Row],[FECHA PRORROGA EJECUCIÓN
  (AAAA-MM-DD)]]-Plancontratacion2019[[#This Row],[FECHA ACTA DE INICIO]]</f>
        <v>0</v>
      </c>
      <c r="BU249" s="211"/>
      <c r="BV249" s="208"/>
      <c r="BW249" s="211"/>
      <c r="BX249" s="208"/>
      <c r="BY249" s="212"/>
      <c r="BZ249" s="211"/>
      <c r="CA249" s="212"/>
      <c r="CB249" s="211"/>
      <c r="CC249" s="212"/>
      <c r="CD249" s="211"/>
      <c r="CE249" s="212"/>
      <c r="CF249" s="211"/>
      <c r="CG249" s="212"/>
      <c r="CH249" s="211"/>
      <c r="CI249" s="212"/>
      <c r="CJ249" s="211"/>
      <c r="CK249" s="212"/>
      <c r="CL249" s="211"/>
      <c r="CM249" s="222"/>
      <c r="CN249" s="218"/>
      <c r="CO249" s="211"/>
      <c r="CP249" s="220">
        <f t="shared" si="36"/>
        <v>0</v>
      </c>
      <c r="CQ249" s="223"/>
      <c r="CR249" s="212"/>
      <c r="CS249" s="212"/>
      <c r="CT249" s="212"/>
      <c r="CU249" s="212"/>
      <c r="CV249" s="212"/>
      <c r="CW249" s="212"/>
      <c r="CX249" s="212"/>
      <c r="CY249" s="212"/>
      <c r="CZ249" s="212"/>
      <c r="DA249" s="212"/>
      <c r="DB249" s="212"/>
      <c r="DC249" s="212"/>
      <c r="DD249" s="212"/>
      <c r="DE249" s="212"/>
      <c r="DF249" s="212"/>
      <c r="DG249" s="212"/>
      <c r="DH249" s="216">
        <f t="shared" si="37"/>
        <v>0</v>
      </c>
      <c r="DI249" s="216">
        <f t="shared" si="38"/>
        <v>0</v>
      </c>
      <c r="DJ249" s="224">
        <f t="shared" si="39"/>
        <v>0</v>
      </c>
      <c r="DK249" s="204"/>
      <c r="DL249" s="218"/>
      <c r="DM249" s="208"/>
      <c r="DN249" s="225"/>
      <c r="DO249" s="225"/>
      <c r="DP249" s="225"/>
      <c r="DQ249" s="225"/>
      <c r="DR249" s="225"/>
      <c r="DS249" s="225"/>
      <c r="DT249" s="225"/>
      <c r="DU249" s="225"/>
      <c r="DV249" s="225"/>
      <c r="DW249" s="225"/>
      <c r="DX249" s="225"/>
      <c r="DY249" s="225"/>
      <c r="DZ249" s="226"/>
      <c r="EA249" s="226"/>
      <c r="EB249" s="226"/>
      <c r="EC249" s="214"/>
      <c r="ED249" s="214"/>
      <c r="EE249" s="211"/>
      <c r="EF24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49" s="215" t="str">
        <f t="shared" si="40"/>
        <v>-</v>
      </c>
    </row>
    <row r="250" spans="1:137" s="150" customFormat="1" ht="22.5" x14ac:dyDescent="0.25">
      <c r="A250" s="151"/>
      <c r="B250" s="204"/>
      <c r="C250" s="205"/>
      <c r="D250" s="206"/>
      <c r="E250" s="207"/>
      <c r="F250" s="208"/>
      <c r="G250" s="209"/>
      <c r="H250" s="210"/>
      <c r="I250" s="211"/>
      <c r="J250" s="212"/>
      <c r="K250" s="209"/>
      <c r="L250" s="210"/>
      <c r="M250" s="211"/>
      <c r="N250" s="212"/>
      <c r="O250" s="213"/>
      <c r="P250" s="210"/>
      <c r="Q250" s="214"/>
      <c r="R250" s="215">
        <f>Plancontratacion2019[[#This Row],[RUBRO
(SE DEBE REPORTARTAR EN SIGEP SERVICIOS PERSONAS NATURALES)]]</f>
        <v>0</v>
      </c>
      <c r="S250" s="216">
        <f>Plancontratacion2019[[#This Row],[VALOR]]</f>
        <v>0</v>
      </c>
      <c r="T250" s="208"/>
      <c r="U250" s="211"/>
      <c r="V250" s="215">
        <f>Plancontratacion2019[[#This Row],[RUBRO ]]</f>
        <v>0</v>
      </c>
      <c r="W250" s="216">
        <f>Plancontratacion2019[[#This Row],[VALOR ]]</f>
        <v>0</v>
      </c>
      <c r="X250" s="216">
        <f>SUM($S250+$W250+Plancontratacion2019[[#This Row],[VALOR TOTAL DEL APOYO]])</f>
        <v>0</v>
      </c>
      <c r="Y250" s="210"/>
      <c r="Z250" s="204"/>
      <c r="AA250" s="204"/>
      <c r="AB250" s="205"/>
      <c r="AC250" s="204"/>
      <c r="AD250" s="204"/>
      <c r="AE250" s="214"/>
      <c r="AF250" s="214"/>
      <c r="AG250" s="214"/>
      <c r="AH250" s="211"/>
      <c r="AI250" s="211"/>
      <c r="AJ250" s="211"/>
      <c r="AK250" s="214"/>
      <c r="AL250" s="208"/>
      <c r="AM250" s="208"/>
      <c r="AN250" s="208"/>
      <c r="AO250" s="211"/>
      <c r="AP250" s="204"/>
      <c r="AQ250" s="204"/>
      <c r="AR250" s="218"/>
      <c r="AS250" s="204"/>
      <c r="AT250" s="218"/>
      <c r="AU250" s="204"/>
      <c r="AV250" s="208"/>
      <c r="AW250" s="208"/>
      <c r="AX250" s="219"/>
      <c r="AY250" s="212"/>
      <c r="AZ250" s="212"/>
      <c r="BA250" s="212"/>
      <c r="BB250" s="220">
        <f>Plancontratacion2019[[#This Row],[VALOR
INICIAL DEL CONTRATO]]+Plancontratacion2019[[#This Row],[VALOR ADICION AL CONTRATO]]-Plancontratacion2019[[#This Row],[VALOR REDUCCIÓN DEL CONTRATO]]</f>
        <v>0</v>
      </c>
      <c r="BC250" s="211"/>
      <c r="BD250" s="211"/>
      <c r="BE250" s="215">
        <f t="shared" si="35"/>
        <v>0</v>
      </c>
      <c r="BF250" s="211"/>
      <c r="BG250" s="208"/>
      <c r="BH250" s="206" t="str">
        <f>IFERROR(VLOOKUP('Formato Único de Contratación'!$BG250,TABLADEPARTAMENTOS,2,0),"DIGITE DEPARTAMENTO")</f>
        <v>DIGITE DEPARTAMENTO</v>
      </c>
      <c r="BI250" s="210"/>
      <c r="BJ250" s="211"/>
      <c r="BK250" s="212"/>
      <c r="BL250" s="210"/>
      <c r="BM250" s="211"/>
      <c r="BN250" s="212"/>
      <c r="BO250" s="208"/>
      <c r="BP250" s="221"/>
      <c r="BQ250" s="208"/>
      <c r="BR250" s="211"/>
      <c r="BS250" s="211"/>
      <c r="BT250" s="247">
        <f>Plancontratacion2019[[#This Row],[FECHA PRORROGA EJECUCIÓN
  (AAAA-MM-DD)]]-Plancontratacion2019[[#This Row],[FECHA ACTA DE INICIO]]</f>
        <v>0</v>
      </c>
      <c r="BU250" s="211"/>
      <c r="BV250" s="208"/>
      <c r="BW250" s="211"/>
      <c r="BX250" s="208"/>
      <c r="BY250" s="212"/>
      <c r="BZ250" s="211"/>
      <c r="CA250" s="212"/>
      <c r="CB250" s="211"/>
      <c r="CC250" s="212"/>
      <c r="CD250" s="211"/>
      <c r="CE250" s="212"/>
      <c r="CF250" s="211"/>
      <c r="CG250" s="212"/>
      <c r="CH250" s="211"/>
      <c r="CI250" s="212"/>
      <c r="CJ250" s="211"/>
      <c r="CK250" s="212"/>
      <c r="CL250" s="211"/>
      <c r="CM250" s="222"/>
      <c r="CN250" s="218"/>
      <c r="CO250" s="211"/>
      <c r="CP250" s="220">
        <f t="shared" si="36"/>
        <v>0</v>
      </c>
      <c r="CQ250" s="223"/>
      <c r="CR250" s="212"/>
      <c r="CS250" s="212"/>
      <c r="CT250" s="212"/>
      <c r="CU250" s="212"/>
      <c r="CV250" s="212"/>
      <c r="CW250" s="212"/>
      <c r="CX250" s="212"/>
      <c r="CY250" s="212"/>
      <c r="CZ250" s="212"/>
      <c r="DA250" s="212"/>
      <c r="DB250" s="212"/>
      <c r="DC250" s="212"/>
      <c r="DD250" s="212"/>
      <c r="DE250" s="212"/>
      <c r="DF250" s="212"/>
      <c r="DG250" s="212"/>
      <c r="DH250" s="216">
        <f t="shared" si="37"/>
        <v>0</v>
      </c>
      <c r="DI250" s="216">
        <f t="shared" si="38"/>
        <v>0</v>
      </c>
      <c r="DJ250" s="224">
        <f t="shared" si="39"/>
        <v>0</v>
      </c>
      <c r="DK250" s="204"/>
      <c r="DL250" s="218"/>
      <c r="DM250" s="208"/>
      <c r="DN250" s="225"/>
      <c r="DO250" s="225"/>
      <c r="DP250" s="225"/>
      <c r="DQ250" s="225"/>
      <c r="DR250" s="225"/>
      <c r="DS250" s="225"/>
      <c r="DT250" s="225"/>
      <c r="DU250" s="225"/>
      <c r="DV250" s="225"/>
      <c r="DW250" s="225"/>
      <c r="DX250" s="225"/>
      <c r="DY250" s="225"/>
      <c r="DZ250" s="226"/>
      <c r="EA250" s="226"/>
      <c r="EB250" s="226"/>
      <c r="EC250" s="214"/>
      <c r="ED250" s="214"/>
      <c r="EE250" s="211"/>
      <c r="EF25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0" s="215" t="str">
        <f t="shared" si="40"/>
        <v>-</v>
      </c>
    </row>
    <row r="251" spans="1:137" s="150" customFormat="1" ht="22.5" x14ac:dyDescent="0.25">
      <c r="A251" s="151"/>
      <c r="B251" s="204"/>
      <c r="C251" s="205"/>
      <c r="D251" s="206"/>
      <c r="E251" s="207"/>
      <c r="F251" s="208"/>
      <c r="G251" s="209"/>
      <c r="H251" s="210"/>
      <c r="I251" s="211"/>
      <c r="J251" s="212"/>
      <c r="K251" s="209"/>
      <c r="L251" s="210"/>
      <c r="M251" s="211"/>
      <c r="N251" s="212"/>
      <c r="O251" s="213"/>
      <c r="P251" s="210"/>
      <c r="Q251" s="214"/>
      <c r="R251" s="215">
        <f>Plancontratacion2019[[#This Row],[RUBRO
(SE DEBE REPORTARTAR EN SIGEP SERVICIOS PERSONAS NATURALES)]]</f>
        <v>0</v>
      </c>
      <c r="S251" s="216">
        <f>Plancontratacion2019[[#This Row],[VALOR]]</f>
        <v>0</v>
      </c>
      <c r="T251" s="208"/>
      <c r="U251" s="211"/>
      <c r="V251" s="215">
        <f>Plancontratacion2019[[#This Row],[RUBRO ]]</f>
        <v>0</v>
      </c>
      <c r="W251" s="216">
        <f>Plancontratacion2019[[#This Row],[VALOR ]]</f>
        <v>0</v>
      </c>
      <c r="X251" s="216">
        <f>SUM($S251+$W251+Plancontratacion2019[[#This Row],[VALOR TOTAL DEL APOYO]])</f>
        <v>0</v>
      </c>
      <c r="Y251" s="210"/>
      <c r="Z251" s="204"/>
      <c r="AA251" s="204"/>
      <c r="AB251" s="205"/>
      <c r="AC251" s="204"/>
      <c r="AD251" s="204"/>
      <c r="AE251" s="214"/>
      <c r="AF251" s="214"/>
      <c r="AG251" s="214"/>
      <c r="AH251" s="211"/>
      <c r="AI251" s="211"/>
      <c r="AJ251" s="211"/>
      <c r="AK251" s="214"/>
      <c r="AL251" s="208"/>
      <c r="AM251" s="208"/>
      <c r="AN251" s="208"/>
      <c r="AO251" s="211"/>
      <c r="AP251" s="204"/>
      <c r="AQ251" s="204"/>
      <c r="AR251" s="218"/>
      <c r="AS251" s="204"/>
      <c r="AT251" s="218"/>
      <c r="AU251" s="204"/>
      <c r="AV251" s="208"/>
      <c r="AW251" s="208"/>
      <c r="AX251" s="219"/>
      <c r="AY251" s="212"/>
      <c r="AZ251" s="212"/>
      <c r="BA251" s="212"/>
      <c r="BB251" s="220">
        <f>Plancontratacion2019[[#This Row],[VALOR
INICIAL DEL CONTRATO]]+Plancontratacion2019[[#This Row],[VALOR ADICION AL CONTRATO]]-Plancontratacion2019[[#This Row],[VALOR REDUCCIÓN DEL CONTRATO]]</f>
        <v>0</v>
      </c>
      <c r="BC251" s="211"/>
      <c r="BD251" s="211"/>
      <c r="BE251" s="215">
        <f t="shared" si="35"/>
        <v>0</v>
      </c>
      <c r="BF251" s="211"/>
      <c r="BG251" s="208"/>
      <c r="BH251" s="206" t="str">
        <f>IFERROR(VLOOKUP('Formato Único de Contratación'!$BG251,TABLADEPARTAMENTOS,2,0),"DIGITE DEPARTAMENTO")</f>
        <v>DIGITE DEPARTAMENTO</v>
      </c>
      <c r="BI251" s="210"/>
      <c r="BJ251" s="211"/>
      <c r="BK251" s="212"/>
      <c r="BL251" s="210"/>
      <c r="BM251" s="211"/>
      <c r="BN251" s="212"/>
      <c r="BO251" s="208"/>
      <c r="BP251" s="221"/>
      <c r="BQ251" s="208"/>
      <c r="BR251" s="211"/>
      <c r="BS251" s="211"/>
      <c r="BT251" s="247">
        <f>Plancontratacion2019[[#This Row],[FECHA PRORROGA EJECUCIÓN
  (AAAA-MM-DD)]]-Plancontratacion2019[[#This Row],[FECHA ACTA DE INICIO]]</f>
        <v>0</v>
      </c>
      <c r="BU251" s="211"/>
      <c r="BV251" s="208"/>
      <c r="BW251" s="211"/>
      <c r="BX251" s="208"/>
      <c r="BY251" s="212"/>
      <c r="BZ251" s="211"/>
      <c r="CA251" s="212"/>
      <c r="CB251" s="211"/>
      <c r="CC251" s="212"/>
      <c r="CD251" s="211"/>
      <c r="CE251" s="212"/>
      <c r="CF251" s="211"/>
      <c r="CG251" s="212"/>
      <c r="CH251" s="211"/>
      <c r="CI251" s="212"/>
      <c r="CJ251" s="211"/>
      <c r="CK251" s="212"/>
      <c r="CL251" s="211"/>
      <c r="CM251" s="222"/>
      <c r="CN251" s="218"/>
      <c r="CO251" s="211"/>
      <c r="CP251" s="220">
        <f t="shared" si="36"/>
        <v>0</v>
      </c>
      <c r="CQ251" s="223"/>
      <c r="CR251" s="212"/>
      <c r="CS251" s="212"/>
      <c r="CT251" s="212"/>
      <c r="CU251" s="212"/>
      <c r="CV251" s="212"/>
      <c r="CW251" s="212"/>
      <c r="CX251" s="212"/>
      <c r="CY251" s="212"/>
      <c r="CZ251" s="212"/>
      <c r="DA251" s="212"/>
      <c r="DB251" s="212"/>
      <c r="DC251" s="212"/>
      <c r="DD251" s="212"/>
      <c r="DE251" s="212"/>
      <c r="DF251" s="212"/>
      <c r="DG251" s="212"/>
      <c r="DH251" s="216">
        <f t="shared" si="37"/>
        <v>0</v>
      </c>
      <c r="DI251" s="216">
        <f t="shared" si="38"/>
        <v>0</v>
      </c>
      <c r="DJ251" s="224">
        <f t="shared" si="39"/>
        <v>0</v>
      </c>
      <c r="DK251" s="204"/>
      <c r="DL251" s="218"/>
      <c r="DM251" s="208"/>
      <c r="DN251" s="225"/>
      <c r="DO251" s="225"/>
      <c r="DP251" s="225"/>
      <c r="DQ251" s="225"/>
      <c r="DR251" s="225"/>
      <c r="DS251" s="225"/>
      <c r="DT251" s="225"/>
      <c r="DU251" s="225"/>
      <c r="DV251" s="225"/>
      <c r="DW251" s="225"/>
      <c r="DX251" s="225"/>
      <c r="DY251" s="225"/>
      <c r="DZ251" s="226"/>
      <c r="EA251" s="226"/>
      <c r="EB251" s="226"/>
      <c r="EC251" s="214"/>
      <c r="ED251" s="214"/>
      <c r="EE251" s="211"/>
      <c r="EF25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1" s="215" t="str">
        <f t="shared" si="40"/>
        <v>-</v>
      </c>
    </row>
    <row r="252" spans="1:137" s="150" customFormat="1" ht="22.5" x14ac:dyDescent="0.25">
      <c r="A252" s="151"/>
      <c r="B252" s="204"/>
      <c r="C252" s="243"/>
      <c r="D252" s="206"/>
      <c r="E252" s="207"/>
      <c r="F252" s="208"/>
      <c r="G252" s="209"/>
      <c r="H252" s="210"/>
      <c r="I252" s="211"/>
      <c r="J252" s="212"/>
      <c r="K252" s="209"/>
      <c r="L252" s="210"/>
      <c r="M252" s="211"/>
      <c r="N252" s="212"/>
      <c r="O252" s="213"/>
      <c r="P252" s="210"/>
      <c r="Q252" s="214"/>
      <c r="R252" s="215">
        <f>Plancontratacion2019[[#This Row],[RUBRO
(SE DEBE REPORTARTAR EN SIGEP SERVICIOS PERSONAS NATURALES)]]</f>
        <v>0</v>
      </c>
      <c r="S252" s="216">
        <f>Plancontratacion2019[[#This Row],[VALOR]]</f>
        <v>0</v>
      </c>
      <c r="T252" s="208"/>
      <c r="U252" s="211"/>
      <c r="V252" s="215">
        <f>Plancontratacion2019[[#This Row],[RUBRO ]]</f>
        <v>0</v>
      </c>
      <c r="W252" s="216">
        <f>Plancontratacion2019[[#This Row],[VALOR ]]</f>
        <v>0</v>
      </c>
      <c r="X252" s="216">
        <f>SUM($S252+$W252+Plancontratacion2019[[#This Row],[VALOR TOTAL DEL APOYO]])</f>
        <v>0</v>
      </c>
      <c r="Y252" s="210"/>
      <c r="Z252" s="204"/>
      <c r="AA252" s="204"/>
      <c r="AB252" s="205"/>
      <c r="AC252" s="204"/>
      <c r="AD252" s="204"/>
      <c r="AE252" s="214"/>
      <c r="AF252" s="214"/>
      <c r="AG252" s="214"/>
      <c r="AH252" s="211"/>
      <c r="AI252" s="211"/>
      <c r="AJ252" s="211"/>
      <c r="AK252" s="214"/>
      <c r="AL252" s="208"/>
      <c r="AM252" s="208"/>
      <c r="AN252" s="208"/>
      <c r="AO252" s="211"/>
      <c r="AP252" s="204"/>
      <c r="AQ252" s="204"/>
      <c r="AR252" s="218"/>
      <c r="AS252" s="204"/>
      <c r="AT252" s="218"/>
      <c r="AU252" s="204"/>
      <c r="AV252" s="208"/>
      <c r="AW252" s="208"/>
      <c r="AX252" s="219"/>
      <c r="AY252" s="212"/>
      <c r="AZ252" s="212"/>
      <c r="BA252" s="212"/>
      <c r="BB252" s="220">
        <f>Plancontratacion2019[[#This Row],[VALOR
INICIAL DEL CONTRATO]]+Plancontratacion2019[[#This Row],[VALOR ADICION AL CONTRATO]]-Plancontratacion2019[[#This Row],[VALOR REDUCCIÓN DEL CONTRATO]]</f>
        <v>0</v>
      </c>
      <c r="BC252" s="211"/>
      <c r="BD252" s="211"/>
      <c r="BE252" s="215">
        <f t="shared" ref="BE252:BE282" si="41">$BD252-$BC252</f>
        <v>0</v>
      </c>
      <c r="BF252" s="211"/>
      <c r="BG252" s="208"/>
      <c r="BH252" s="206" t="str">
        <f>IFERROR(VLOOKUP('Formato Único de Contratación'!$BG252,TABLADEPARTAMENTOS,2,0),"DIGITE DEPARTAMENTO")</f>
        <v>DIGITE DEPARTAMENTO</v>
      </c>
      <c r="BI252" s="210"/>
      <c r="BJ252" s="211"/>
      <c r="BK252" s="212"/>
      <c r="BL252" s="210"/>
      <c r="BM252" s="211"/>
      <c r="BN252" s="212"/>
      <c r="BO252" s="208"/>
      <c r="BP252" s="221"/>
      <c r="BQ252" s="208"/>
      <c r="BR252" s="211"/>
      <c r="BS252" s="211"/>
      <c r="BT252" s="247">
        <f>Plancontratacion2019[[#This Row],[FECHA PRORROGA EJECUCIÓN
  (AAAA-MM-DD)]]-Plancontratacion2019[[#This Row],[FECHA ACTA DE INICIO]]</f>
        <v>0</v>
      </c>
      <c r="BU252" s="211"/>
      <c r="BV252" s="208"/>
      <c r="BW252" s="211"/>
      <c r="BX252" s="208"/>
      <c r="BY252" s="212"/>
      <c r="BZ252" s="211"/>
      <c r="CA252" s="212"/>
      <c r="CB252" s="211"/>
      <c r="CC252" s="212"/>
      <c r="CD252" s="211"/>
      <c r="CE252" s="212"/>
      <c r="CF252" s="211"/>
      <c r="CG252" s="212"/>
      <c r="CH252" s="211"/>
      <c r="CI252" s="212"/>
      <c r="CJ252" s="211"/>
      <c r="CK252" s="212"/>
      <c r="CL252" s="211"/>
      <c r="CM252" s="222"/>
      <c r="CN252" s="218"/>
      <c r="CO252" s="211"/>
      <c r="CP252" s="220">
        <f t="shared" ref="CP252:CP282" si="42">COUNT(BY252,CA252,CE252,CG252,CI252,CK252,CC252,CN252)</f>
        <v>0</v>
      </c>
      <c r="CQ252" s="223"/>
      <c r="CR252" s="212"/>
      <c r="CS252" s="212"/>
      <c r="CT252" s="212"/>
      <c r="CU252" s="212"/>
      <c r="CV252" s="212"/>
      <c r="CW252" s="212"/>
      <c r="CX252" s="212"/>
      <c r="CY252" s="212"/>
      <c r="CZ252" s="212"/>
      <c r="DA252" s="212"/>
      <c r="DB252" s="212"/>
      <c r="DC252" s="212"/>
      <c r="DD252" s="212"/>
      <c r="DE252" s="212"/>
      <c r="DF252" s="212"/>
      <c r="DG252" s="212"/>
      <c r="DH252" s="216">
        <f t="shared" ref="DH252:DH282" si="43">SUM(CS252:DD252)</f>
        <v>0</v>
      </c>
      <c r="DI252" s="216">
        <f t="shared" ref="DI252:DI282" si="44">BB252-DH252</f>
        <v>0</v>
      </c>
      <c r="DJ252" s="224">
        <f t="shared" ref="DJ252:DJ282" si="45">IFERROR(DH252/BB252,0)</f>
        <v>0</v>
      </c>
      <c r="DK252" s="204"/>
      <c r="DL252" s="218"/>
      <c r="DM252" s="208"/>
      <c r="DN252" s="225"/>
      <c r="DO252" s="225"/>
      <c r="DP252" s="225"/>
      <c r="DQ252" s="225"/>
      <c r="DR252" s="225"/>
      <c r="DS252" s="225"/>
      <c r="DT252" s="225"/>
      <c r="DU252" s="225"/>
      <c r="DV252" s="225"/>
      <c r="DW252" s="225"/>
      <c r="DX252" s="225"/>
      <c r="DY252" s="225"/>
      <c r="DZ252" s="226"/>
      <c r="EA252" s="226"/>
      <c r="EB252" s="226"/>
      <c r="EC252" s="214"/>
      <c r="ED252" s="214"/>
      <c r="EE252" s="211"/>
      <c r="EF25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2" s="215" t="str">
        <f t="shared" si="40"/>
        <v>-</v>
      </c>
    </row>
    <row r="253" spans="1:137" ht="22.5" x14ac:dyDescent="0.25">
      <c r="A253" s="173"/>
      <c r="B253" s="204"/>
      <c r="C253" s="205"/>
      <c r="D253" s="206"/>
      <c r="E253" s="207"/>
      <c r="F253" s="212"/>
      <c r="G253" s="209"/>
      <c r="H253" s="210"/>
      <c r="I253" s="211"/>
      <c r="J253" s="212"/>
      <c r="K253" s="209"/>
      <c r="L253" s="210"/>
      <c r="M253" s="211"/>
      <c r="N253" s="212"/>
      <c r="O253" s="213"/>
      <c r="P253" s="210"/>
      <c r="Q253" s="214"/>
      <c r="R253" s="215">
        <f>Plancontratacion2019[[#This Row],[RUBRO
(SE DEBE REPORTARTAR EN SIGEP SERVICIOS PERSONAS NATURALES)]]</f>
        <v>0</v>
      </c>
      <c r="S253" s="216">
        <f>Plancontratacion2019[[#This Row],[VALOR]]</f>
        <v>0</v>
      </c>
      <c r="T253" s="208"/>
      <c r="U253" s="211"/>
      <c r="V253" s="215">
        <f>Plancontratacion2019[[#This Row],[RUBRO ]]</f>
        <v>0</v>
      </c>
      <c r="W253" s="216">
        <f>Plancontratacion2019[[#This Row],[VALOR ]]</f>
        <v>0</v>
      </c>
      <c r="X253" s="216">
        <f>SUM($S253+$W253+Plancontratacion2019[[#This Row],[VALOR TOTAL DEL APOYO]])</f>
        <v>0</v>
      </c>
      <c r="Y253" s="210"/>
      <c r="Z253" s="204"/>
      <c r="AA253" s="204"/>
      <c r="AB253" s="205"/>
      <c r="AC253" s="204"/>
      <c r="AD253" s="204"/>
      <c r="AE253" s="214"/>
      <c r="AF253" s="214"/>
      <c r="AG253" s="214"/>
      <c r="AH253" s="211"/>
      <c r="AI253" s="211"/>
      <c r="AJ253" s="211"/>
      <c r="AK253" s="214"/>
      <c r="AL253" s="208"/>
      <c r="AM253" s="228"/>
      <c r="AN253" s="228"/>
      <c r="AO253" s="211"/>
      <c r="AP253" s="217"/>
      <c r="AQ253" s="204"/>
      <c r="AR253" s="218"/>
      <c r="AS253" s="204"/>
      <c r="AT253" s="218"/>
      <c r="AU253" s="204"/>
      <c r="AV253" s="208"/>
      <c r="AW253" s="208"/>
      <c r="AX253" s="219"/>
      <c r="AY253" s="212"/>
      <c r="AZ253" s="212"/>
      <c r="BA253" s="212"/>
      <c r="BB253" s="220">
        <f>Plancontratacion2019[[#This Row],[VALOR
INICIAL DEL CONTRATO]]+Plancontratacion2019[[#This Row],[VALOR ADICION AL CONTRATO]]-Plancontratacion2019[[#This Row],[VALOR REDUCCIÓN DEL CONTRATO]]</f>
        <v>0</v>
      </c>
      <c r="BC253" s="211"/>
      <c r="BD253" s="211"/>
      <c r="BE253" s="215">
        <f t="shared" si="41"/>
        <v>0</v>
      </c>
      <c r="BF253" s="211"/>
      <c r="BG253" s="208"/>
      <c r="BH253" s="206" t="str">
        <f>IFERROR(VLOOKUP('Formato Único de Contratación'!$BG253,TABLADEPARTAMENTOS,2,0),"DIGITE DEPARTAMENTO")</f>
        <v>DIGITE DEPARTAMENTO</v>
      </c>
      <c r="BI253" s="210"/>
      <c r="BJ253" s="211"/>
      <c r="BK253" s="212"/>
      <c r="BL253" s="210"/>
      <c r="BM253" s="211"/>
      <c r="BN253" s="212"/>
      <c r="BO253" s="208"/>
      <c r="BP253" s="221"/>
      <c r="BQ253" s="208"/>
      <c r="BR253" s="211"/>
      <c r="BS253" s="211"/>
      <c r="BT253" s="247">
        <f>Plancontratacion2019[[#This Row],[FECHA PRORROGA EJECUCIÓN
  (AAAA-MM-DD)]]-Plancontratacion2019[[#This Row],[FECHA ACTA DE INICIO]]</f>
        <v>0</v>
      </c>
      <c r="BU253" s="211"/>
      <c r="BV253" s="208"/>
      <c r="BW253" s="211"/>
      <c r="BX253" s="208"/>
      <c r="BY253" s="212"/>
      <c r="BZ253" s="211"/>
      <c r="CA253" s="212"/>
      <c r="CB253" s="211"/>
      <c r="CC253" s="212"/>
      <c r="CD253" s="211"/>
      <c r="CE253" s="212"/>
      <c r="CF253" s="211"/>
      <c r="CG253" s="212"/>
      <c r="CH253" s="211"/>
      <c r="CI253" s="212"/>
      <c r="CJ253" s="211"/>
      <c r="CK253" s="212"/>
      <c r="CL253" s="211"/>
      <c r="CM253" s="222"/>
      <c r="CN253" s="218"/>
      <c r="CO253" s="211"/>
      <c r="CP253" s="220">
        <f t="shared" si="42"/>
        <v>0</v>
      </c>
      <c r="CQ253" s="223"/>
      <c r="CR253" s="212"/>
      <c r="CS253" s="212"/>
      <c r="CT253" s="212"/>
      <c r="CU253" s="212"/>
      <c r="CV253" s="212"/>
      <c r="CW253" s="212"/>
      <c r="CX253" s="212"/>
      <c r="CY253" s="212"/>
      <c r="CZ253" s="212"/>
      <c r="DA253" s="212"/>
      <c r="DB253" s="212"/>
      <c r="DC253" s="212"/>
      <c r="DD253" s="212"/>
      <c r="DE253" s="212"/>
      <c r="DF253" s="212"/>
      <c r="DG253" s="212"/>
      <c r="DH253" s="216">
        <f t="shared" si="43"/>
        <v>0</v>
      </c>
      <c r="DI253" s="216">
        <f t="shared" si="44"/>
        <v>0</v>
      </c>
      <c r="DJ253" s="224">
        <f t="shared" si="45"/>
        <v>0</v>
      </c>
      <c r="DK253" s="217"/>
      <c r="DL253" s="244"/>
      <c r="DM253" s="208"/>
      <c r="DN253" s="225"/>
      <c r="DO253" s="225"/>
      <c r="DP253" s="225"/>
      <c r="DQ253" s="225"/>
      <c r="DR253" s="225"/>
      <c r="DS253" s="225"/>
      <c r="DT253" s="225"/>
      <c r="DU253" s="225"/>
      <c r="DV253" s="225"/>
      <c r="DW253" s="225"/>
      <c r="DX253" s="225"/>
      <c r="DY253" s="225"/>
      <c r="DZ253" s="226"/>
      <c r="EA253" s="226"/>
      <c r="EB253" s="226"/>
      <c r="EC253" s="214"/>
      <c r="ED253" s="214"/>
      <c r="EE253" s="211"/>
      <c r="EF25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3" s="215" t="str">
        <f t="shared" si="40"/>
        <v>-</v>
      </c>
    </row>
    <row r="254" spans="1:137" ht="22.5" x14ac:dyDescent="0.25">
      <c r="A254" s="173"/>
      <c r="B254" s="204"/>
      <c r="C254" s="205"/>
      <c r="D254" s="206"/>
      <c r="E254" s="207"/>
      <c r="F254" s="208"/>
      <c r="G254" s="209"/>
      <c r="H254" s="210"/>
      <c r="I254" s="211"/>
      <c r="J254" s="212"/>
      <c r="K254" s="209"/>
      <c r="L254" s="210"/>
      <c r="M254" s="211"/>
      <c r="N254" s="212"/>
      <c r="O254" s="213"/>
      <c r="P254" s="210"/>
      <c r="Q254" s="214"/>
      <c r="R254" s="215">
        <f>Plancontratacion2019[[#This Row],[RUBRO
(SE DEBE REPORTARTAR EN SIGEP SERVICIOS PERSONAS NATURALES)]]</f>
        <v>0</v>
      </c>
      <c r="S254" s="216">
        <f>Plancontratacion2019[[#This Row],[VALOR]]</f>
        <v>0</v>
      </c>
      <c r="T254" s="208"/>
      <c r="U254" s="211"/>
      <c r="V254" s="215">
        <f>Plancontratacion2019[[#This Row],[RUBRO ]]</f>
        <v>0</v>
      </c>
      <c r="W254" s="216">
        <f>Plancontratacion2019[[#This Row],[VALOR ]]</f>
        <v>0</v>
      </c>
      <c r="X254" s="216">
        <f>SUM($S254+$W254+Plancontratacion2019[[#This Row],[VALOR TOTAL DEL APOYO]])</f>
        <v>0</v>
      </c>
      <c r="Y254" s="210"/>
      <c r="Z254" s="204"/>
      <c r="AA254" s="204"/>
      <c r="AB254" s="205"/>
      <c r="AC254" s="204"/>
      <c r="AD254" s="204"/>
      <c r="AE254" s="214"/>
      <c r="AF254" s="214"/>
      <c r="AG254" s="214"/>
      <c r="AH254" s="211"/>
      <c r="AI254" s="211"/>
      <c r="AJ254" s="211"/>
      <c r="AK254" s="214"/>
      <c r="AL254" s="208"/>
      <c r="AM254" s="208"/>
      <c r="AN254" s="208"/>
      <c r="AO254" s="211"/>
      <c r="AP254" s="217"/>
      <c r="AQ254" s="204"/>
      <c r="AR254" s="218"/>
      <c r="AS254" s="204"/>
      <c r="AT254" s="218"/>
      <c r="AU254" s="204"/>
      <c r="AV254" s="208"/>
      <c r="AW254" s="208"/>
      <c r="AX254" s="219"/>
      <c r="AY254" s="212"/>
      <c r="AZ254" s="212"/>
      <c r="BA254" s="212"/>
      <c r="BB254" s="220">
        <f>Plancontratacion2019[[#This Row],[VALOR
INICIAL DEL CONTRATO]]+Plancontratacion2019[[#This Row],[VALOR ADICION AL CONTRATO]]-Plancontratacion2019[[#This Row],[VALOR REDUCCIÓN DEL CONTRATO]]</f>
        <v>0</v>
      </c>
      <c r="BC254" s="211"/>
      <c r="BD254" s="211"/>
      <c r="BE254" s="215">
        <f t="shared" si="41"/>
        <v>0</v>
      </c>
      <c r="BF254" s="211"/>
      <c r="BG254" s="208"/>
      <c r="BH254" s="206" t="str">
        <f>IFERROR(VLOOKUP('Formato Único de Contratación'!$BG254,TABLADEPARTAMENTOS,2,0),"DIGITE DEPARTAMENTO")</f>
        <v>DIGITE DEPARTAMENTO</v>
      </c>
      <c r="BI254" s="210"/>
      <c r="BJ254" s="211"/>
      <c r="BK254" s="212"/>
      <c r="BL254" s="210"/>
      <c r="BM254" s="211"/>
      <c r="BN254" s="212"/>
      <c r="BO254" s="208"/>
      <c r="BP254" s="221"/>
      <c r="BQ254" s="208"/>
      <c r="BR254" s="211"/>
      <c r="BS254" s="211"/>
      <c r="BT254" s="247">
        <f>Plancontratacion2019[[#This Row],[FECHA PRORROGA EJECUCIÓN
  (AAAA-MM-DD)]]-Plancontratacion2019[[#This Row],[FECHA ACTA DE INICIO]]</f>
        <v>0</v>
      </c>
      <c r="BU254" s="211"/>
      <c r="BV254" s="208"/>
      <c r="BW254" s="211"/>
      <c r="BX254" s="208"/>
      <c r="BY254" s="212"/>
      <c r="BZ254" s="211"/>
      <c r="CA254" s="212"/>
      <c r="CB254" s="211"/>
      <c r="CC254" s="212"/>
      <c r="CD254" s="211"/>
      <c r="CE254" s="212"/>
      <c r="CF254" s="211"/>
      <c r="CG254" s="212"/>
      <c r="CH254" s="211"/>
      <c r="CI254" s="212"/>
      <c r="CJ254" s="211"/>
      <c r="CK254" s="212"/>
      <c r="CL254" s="211"/>
      <c r="CM254" s="222"/>
      <c r="CN254" s="218"/>
      <c r="CO254" s="211"/>
      <c r="CP254" s="220">
        <f t="shared" si="42"/>
        <v>0</v>
      </c>
      <c r="CQ254" s="223"/>
      <c r="CR254" s="212"/>
      <c r="CS254" s="212"/>
      <c r="CT254" s="212"/>
      <c r="CU254" s="212"/>
      <c r="CV254" s="212"/>
      <c r="CW254" s="212"/>
      <c r="CX254" s="212"/>
      <c r="CY254" s="212"/>
      <c r="CZ254" s="212"/>
      <c r="DA254" s="212"/>
      <c r="DB254" s="212"/>
      <c r="DC254" s="212"/>
      <c r="DD254" s="212"/>
      <c r="DE254" s="212"/>
      <c r="DF254" s="212"/>
      <c r="DG254" s="212"/>
      <c r="DH254" s="216">
        <f t="shared" si="43"/>
        <v>0</v>
      </c>
      <c r="DI254" s="216">
        <f t="shared" si="44"/>
        <v>0</v>
      </c>
      <c r="DJ254" s="224">
        <f t="shared" si="45"/>
        <v>0</v>
      </c>
      <c r="DK254" s="217"/>
      <c r="DL254" s="218"/>
      <c r="DM254" s="208"/>
      <c r="DN254" s="225"/>
      <c r="DO254" s="225"/>
      <c r="DP254" s="225"/>
      <c r="DQ254" s="225"/>
      <c r="DR254" s="225"/>
      <c r="DS254" s="225"/>
      <c r="DT254" s="225"/>
      <c r="DU254" s="225"/>
      <c r="DV254" s="225"/>
      <c r="DW254" s="225"/>
      <c r="DX254" s="225"/>
      <c r="DY254" s="225"/>
      <c r="DZ254" s="226"/>
      <c r="EA254" s="226"/>
      <c r="EB254" s="226"/>
      <c r="EC254" s="214"/>
      <c r="ED254" s="214"/>
      <c r="EE254" s="211"/>
      <c r="EF25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4" s="215" t="str">
        <f t="shared" si="40"/>
        <v>-</v>
      </c>
    </row>
    <row r="255" spans="1:137" ht="22.5" x14ac:dyDescent="0.25">
      <c r="A255" s="173"/>
      <c r="B255" s="204"/>
      <c r="C255" s="205"/>
      <c r="D255" s="206"/>
      <c r="E255" s="207"/>
      <c r="F255" s="208"/>
      <c r="G255" s="209"/>
      <c r="H255" s="210"/>
      <c r="I255" s="211"/>
      <c r="J255" s="212"/>
      <c r="K255" s="209"/>
      <c r="L255" s="210"/>
      <c r="M255" s="211"/>
      <c r="N255" s="212"/>
      <c r="O255" s="213"/>
      <c r="P255" s="210"/>
      <c r="Q255" s="214"/>
      <c r="R255" s="215">
        <f>Plancontratacion2019[[#This Row],[RUBRO
(SE DEBE REPORTARTAR EN SIGEP SERVICIOS PERSONAS NATURALES)]]</f>
        <v>0</v>
      </c>
      <c r="S255" s="216">
        <f>Plancontratacion2019[[#This Row],[VALOR]]</f>
        <v>0</v>
      </c>
      <c r="T255" s="208"/>
      <c r="U255" s="211"/>
      <c r="V255" s="215">
        <f>Plancontratacion2019[[#This Row],[RUBRO ]]</f>
        <v>0</v>
      </c>
      <c r="W255" s="216">
        <f>Plancontratacion2019[[#This Row],[VALOR ]]</f>
        <v>0</v>
      </c>
      <c r="X255" s="216">
        <f>SUM($S255+$W255+Plancontratacion2019[[#This Row],[VALOR TOTAL DEL APOYO]])</f>
        <v>0</v>
      </c>
      <c r="Y255" s="210"/>
      <c r="Z255" s="204"/>
      <c r="AA255" s="204"/>
      <c r="AB255" s="205"/>
      <c r="AC255" s="204"/>
      <c r="AD255" s="204"/>
      <c r="AE255" s="214"/>
      <c r="AF255" s="214"/>
      <c r="AG255" s="214"/>
      <c r="AH255" s="211"/>
      <c r="AI255" s="211"/>
      <c r="AJ255" s="211"/>
      <c r="AK255" s="214"/>
      <c r="AL255" s="208"/>
      <c r="AM255" s="208"/>
      <c r="AN255" s="208"/>
      <c r="AO255" s="211"/>
      <c r="AP255" s="217"/>
      <c r="AQ255" s="204"/>
      <c r="AR255" s="218"/>
      <c r="AS255" s="204"/>
      <c r="AT255" s="218"/>
      <c r="AU255" s="204"/>
      <c r="AV255" s="208"/>
      <c r="AW255" s="208"/>
      <c r="AX255" s="219"/>
      <c r="AY255" s="212"/>
      <c r="AZ255" s="212"/>
      <c r="BA255" s="212"/>
      <c r="BB255" s="220">
        <f>Plancontratacion2019[[#This Row],[VALOR
INICIAL DEL CONTRATO]]+Plancontratacion2019[[#This Row],[VALOR ADICION AL CONTRATO]]-Plancontratacion2019[[#This Row],[VALOR REDUCCIÓN DEL CONTRATO]]</f>
        <v>0</v>
      </c>
      <c r="BC255" s="211"/>
      <c r="BD255" s="211"/>
      <c r="BE255" s="215">
        <f t="shared" si="41"/>
        <v>0</v>
      </c>
      <c r="BF255" s="211"/>
      <c r="BG255" s="208"/>
      <c r="BH255" s="206" t="str">
        <f>IFERROR(VLOOKUP('Formato Único de Contratación'!$BG255,TABLADEPARTAMENTOS,2,0),"DIGITE DEPARTAMENTO")</f>
        <v>DIGITE DEPARTAMENTO</v>
      </c>
      <c r="BI255" s="210"/>
      <c r="BJ255" s="211"/>
      <c r="BK255" s="212"/>
      <c r="BL255" s="210"/>
      <c r="BM255" s="211"/>
      <c r="BN255" s="212"/>
      <c r="BO255" s="208"/>
      <c r="BP255" s="221"/>
      <c r="BQ255" s="208"/>
      <c r="BR255" s="211"/>
      <c r="BS255" s="211"/>
      <c r="BT255" s="247">
        <f>Plancontratacion2019[[#This Row],[FECHA PRORROGA EJECUCIÓN
  (AAAA-MM-DD)]]-Plancontratacion2019[[#This Row],[FECHA ACTA DE INICIO]]</f>
        <v>0</v>
      </c>
      <c r="BU255" s="211"/>
      <c r="BV255" s="208"/>
      <c r="BW255" s="211"/>
      <c r="BX255" s="208"/>
      <c r="BY255" s="212"/>
      <c r="BZ255" s="211"/>
      <c r="CA255" s="212"/>
      <c r="CB255" s="211"/>
      <c r="CC255" s="212"/>
      <c r="CD255" s="211"/>
      <c r="CE255" s="212"/>
      <c r="CF255" s="211"/>
      <c r="CG255" s="212"/>
      <c r="CH255" s="211"/>
      <c r="CI255" s="212"/>
      <c r="CJ255" s="211"/>
      <c r="CK255" s="212"/>
      <c r="CL255" s="211"/>
      <c r="CM255" s="222"/>
      <c r="CN255" s="218"/>
      <c r="CO255" s="211"/>
      <c r="CP255" s="220">
        <f t="shared" si="42"/>
        <v>0</v>
      </c>
      <c r="CQ255" s="223"/>
      <c r="CR255" s="212"/>
      <c r="CS255" s="212"/>
      <c r="CT255" s="212"/>
      <c r="CU255" s="212"/>
      <c r="CV255" s="212"/>
      <c r="CW255" s="212"/>
      <c r="CX255" s="212"/>
      <c r="CY255" s="212"/>
      <c r="CZ255" s="212"/>
      <c r="DA255" s="212"/>
      <c r="DB255" s="212"/>
      <c r="DC255" s="212"/>
      <c r="DD255" s="212"/>
      <c r="DE255" s="212"/>
      <c r="DF255" s="212"/>
      <c r="DG255" s="212"/>
      <c r="DH255" s="216">
        <f t="shared" si="43"/>
        <v>0</v>
      </c>
      <c r="DI255" s="216">
        <f t="shared" si="44"/>
        <v>0</v>
      </c>
      <c r="DJ255" s="224">
        <f t="shared" si="45"/>
        <v>0</v>
      </c>
      <c r="DK255" s="217"/>
      <c r="DL255" s="218"/>
      <c r="DM255" s="208"/>
      <c r="DN255" s="225"/>
      <c r="DO255" s="225"/>
      <c r="DP255" s="225"/>
      <c r="DQ255" s="225"/>
      <c r="DR255" s="225"/>
      <c r="DS255" s="225"/>
      <c r="DT255" s="225"/>
      <c r="DU255" s="225"/>
      <c r="DV255" s="225"/>
      <c r="DW255" s="225"/>
      <c r="DX255" s="225"/>
      <c r="DY255" s="225"/>
      <c r="DZ255" s="226"/>
      <c r="EA255" s="226"/>
      <c r="EB255" s="226"/>
      <c r="EC255" s="214"/>
      <c r="ED255" s="214"/>
      <c r="EE255" s="211"/>
      <c r="EF25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5" s="215" t="str">
        <f t="shared" si="40"/>
        <v>-</v>
      </c>
    </row>
    <row r="256" spans="1:137" ht="22.5" x14ac:dyDescent="0.25">
      <c r="A256" s="173"/>
      <c r="B256" s="204"/>
      <c r="C256" s="205"/>
      <c r="D256" s="206"/>
      <c r="E256" s="207"/>
      <c r="F256" s="208"/>
      <c r="G256" s="209"/>
      <c r="H256" s="210"/>
      <c r="I256" s="211"/>
      <c r="J256" s="212"/>
      <c r="K256" s="209"/>
      <c r="L256" s="210"/>
      <c r="M256" s="211"/>
      <c r="N256" s="212"/>
      <c r="O256" s="213"/>
      <c r="P256" s="210"/>
      <c r="Q256" s="214"/>
      <c r="R256" s="215">
        <f>Plancontratacion2019[[#This Row],[RUBRO
(SE DEBE REPORTARTAR EN SIGEP SERVICIOS PERSONAS NATURALES)]]</f>
        <v>0</v>
      </c>
      <c r="S256" s="216">
        <f>Plancontratacion2019[[#This Row],[VALOR]]</f>
        <v>0</v>
      </c>
      <c r="T256" s="208"/>
      <c r="U256" s="211"/>
      <c r="V256" s="215">
        <f>Plancontratacion2019[[#This Row],[RUBRO ]]</f>
        <v>0</v>
      </c>
      <c r="W256" s="216">
        <f>Plancontratacion2019[[#This Row],[VALOR ]]</f>
        <v>0</v>
      </c>
      <c r="X256" s="216">
        <f>SUM($S256+$W256+Plancontratacion2019[[#This Row],[VALOR TOTAL DEL APOYO]])</f>
        <v>0</v>
      </c>
      <c r="Y256" s="210"/>
      <c r="Z256" s="204"/>
      <c r="AA256" s="204"/>
      <c r="AB256" s="205"/>
      <c r="AC256" s="204"/>
      <c r="AD256" s="204"/>
      <c r="AE256" s="214"/>
      <c r="AF256" s="214"/>
      <c r="AG256" s="214"/>
      <c r="AH256" s="211"/>
      <c r="AI256" s="211"/>
      <c r="AJ256" s="211"/>
      <c r="AK256" s="214"/>
      <c r="AL256" s="208"/>
      <c r="AM256" s="208"/>
      <c r="AN256" s="208"/>
      <c r="AO256" s="211"/>
      <c r="AP256" s="217"/>
      <c r="AQ256" s="204"/>
      <c r="AR256" s="218"/>
      <c r="AS256" s="204"/>
      <c r="AT256" s="218"/>
      <c r="AU256" s="204"/>
      <c r="AV256" s="208"/>
      <c r="AW256" s="208"/>
      <c r="AX256" s="219"/>
      <c r="AY256" s="212"/>
      <c r="AZ256" s="212"/>
      <c r="BA256" s="212"/>
      <c r="BB256" s="220">
        <f>Plancontratacion2019[[#This Row],[VALOR
INICIAL DEL CONTRATO]]+Plancontratacion2019[[#This Row],[VALOR ADICION AL CONTRATO]]-Plancontratacion2019[[#This Row],[VALOR REDUCCIÓN DEL CONTRATO]]</f>
        <v>0</v>
      </c>
      <c r="BC256" s="211"/>
      <c r="BD256" s="211"/>
      <c r="BE256" s="215">
        <f t="shared" si="41"/>
        <v>0</v>
      </c>
      <c r="BF256" s="211"/>
      <c r="BG256" s="208"/>
      <c r="BH256" s="206" t="str">
        <f>IFERROR(VLOOKUP('Formato Único de Contratación'!$BG256,TABLADEPARTAMENTOS,2,0),"DIGITE DEPARTAMENTO")</f>
        <v>DIGITE DEPARTAMENTO</v>
      </c>
      <c r="BI256" s="210"/>
      <c r="BJ256" s="211"/>
      <c r="BK256" s="212"/>
      <c r="BL256" s="210"/>
      <c r="BM256" s="211"/>
      <c r="BN256" s="212"/>
      <c r="BO256" s="208"/>
      <c r="BP256" s="221"/>
      <c r="BQ256" s="208"/>
      <c r="BR256" s="211"/>
      <c r="BS256" s="211"/>
      <c r="BT256" s="247">
        <f>Plancontratacion2019[[#This Row],[FECHA PRORROGA EJECUCIÓN
  (AAAA-MM-DD)]]-Plancontratacion2019[[#This Row],[FECHA ACTA DE INICIO]]</f>
        <v>0</v>
      </c>
      <c r="BU256" s="211"/>
      <c r="BV256" s="208"/>
      <c r="BW256" s="211"/>
      <c r="BX256" s="208"/>
      <c r="BY256" s="212"/>
      <c r="BZ256" s="211"/>
      <c r="CA256" s="212"/>
      <c r="CB256" s="211"/>
      <c r="CC256" s="212"/>
      <c r="CD256" s="211"/>
      <c r="CE256" s="212"/>
      <c r="CF256" s="211"/>
      <c r="CG256" s="212"/>
      <c r="CH256" s="211"/>
      <c r="CI256" s="212"/>
      <c r="CJ256" s="211"/>
      <c r="CK256" s="212"/>
      <c r="CL256" s="211"/>
      <c r="CM256" s="222"/>
      <c r="CN256" s="218"/>
      <c r="CO256" s="211"/>
      <c r="CP256" s="220">
        <f t="shared" si="42"/>
        <v>0</v>
      </c>
      <c r="CQ256" s="223"/>
      <c r="CR256" s="212"/>
      <c r="CS256" s="212"/>
      <c r="CT256" s="212"/>
      <c r="CU256" s="212"/>
      <c r="CV256" s="212"/>
      <c r="CW256" s="212"/>
      <c r="CX256" s="212"/>
      <c r="CY256" s="212"/>
      <c r="CZ256" s="212"/>
      <c r="DA256" s="212"/>
      <c r="DB256" s="212"/>
      <c r="DC256" s="212"/>
      <c r="DD256" s="212"/>
      <c r="DE256" s="212"/>
      <c r="DF256" s="212"/>
      <c r="DG256" s="212"/>
      <c r="DH256" s="216">
        <f t="shared" si="43"/>
        <v>0</v>
      </c>
      <c r="DI256" s="216">
        <f t="shared" si="44"/>
        <v>0</v>
      </c>
      <c r="DJ256" s="224">
        <f t="shared" si="45"/>
        <v>0</v>
      </c>
      <c r="DK256" s="217"/>
      <c r="DL256" s="218"/>
      <c r="DM256" s="208"/>
      <c r="DN256" s="225"/>
      <c r="DO256" s="225"/>
      <c r="DP256" s="225"/>
      <c r="DQ256" s="225"/>
      <c r="DR256" s="225"/>
      <c r="DS256" s="225"/>
      <c r="DT256" s="225"/>
      <c r="DU256" s="225"/>
      <c r="DV256" s="225"/>
      <c r="DW256" s="225"/>
      <c r="DX256" s="225"/>
      <c r="DY256" s="225"/>
      <c r="DZ256" s="226"/>
      <c r="EA256" s="226"/>
      <c r="EB256" s="226"/>
      <c r="EC256" s="214"/>
      <c r="ED256" s="214"/>
      <c r="EE256" s="211"/>
      <c r="EF25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6" s="215" t="str">
        <f t="shared" si="40"/>
        <v>-</v>
      </c>
    </row>
    <row r="257" spans="1:137" ht="22.5" x14ac:dyDescent="0.25">
      <c r="A257" s="173"/>
      <c r="B257" s="204"/>
      <c r="C257" s="205"/>
      <c r="D257" s="206"/>
      <c r="E257" s="207"/>
      <c r="F257" s="208"/>
      <c r="G257" s="209"/>
      <c r="H257" s="210"/>
      <c r="I257" s="211"/>
      <c r="J257" s="212"/>
      <c r="K257" s="209"/>
      <c r="L257" s="210"/>
      <c r="M257" s="211"/>
      <c r="N257" s="212"/>
      <c r="O257" s="213"/>
      <c r="P257" s="210"/>
      <c r="Q257" s="214"/>
      <c r="R257" s="215">
        <f>Plancontratacion2019[[#This Row],[RUBRO
(SE DEBE REPORTARTAR EN SIGEP SERVICIOS PERSONAS NATURALES)]]</f>
        <v>0</v>
      </c>
      <c r="S257" s="216">
        <f>Plancontratacion2019[[#This Row],[VALOR]]</f>
        <v>0</v>
      </c>
      <c r="T257" s="208"/>
      <c r="U257" s="211"/>
      <c r="V257" s="215">
        <f>Plancontratacion2019[[#This Row],[RUBRO ]]</f>
        <v>0</v>
      </c>
      <c r="W257" s="216">
        <f>Plancontratacion2019[[#This Row],[VALOR ]]</f>
        <v>0</v>
      </c>
      <c r="X257" s="216">
        <f>SUM($S257+$W257+Plancontratacion2019[[#This Row],[VALOR TOTAL DEL APOYO]])</f>
        <v>0</v>
      </c>
      <c r="Y257" s="210"/>
      <c r="Z257" s="204"/>
      <c r="AA257" s="204"/>
      <c r="AB257" s="205"/>
      <c r="AC257" s="204"/>
      <c r="AD257" s="204"/>
      <c r="AE257" s="214"/>
      <c r="AF257" s="214"/>
      <c r="AG257" s="214"/>
      <c r="AH257" s="211"/>
      <c r="AI257" s="211"/>
      <c r="AJ257" s="211"/>
      <c r="AK257" s="214"/>
      <c r="AL257" s="208"/>
      <c r="AM257" s="208"/>
      <c r="AN257" s="208"/>
      <c r="AO257" s="211"/>
      <c r="AP257" s="217"/>
      <c r="AQ257" s="204"/>
      <c r="AR257" s="218"/>
      <c r="AS257" s="204"/>
      <c r="AT257" s="218"/>
      <c r="AU257" s="204"/>
      <c r="AV257" s="208"/>
      <c r="AW257" s="208"/>
      <c r="AX257" s="219"/>
      <c r="AY257" s="212"/>
      <c r="AZ257" s="212"/>
      <c r="BA257" s="212"/>
      <c r="BB257" s="220">
        <f>Plancontratacion2019[[#This Row],[VALOR
INICIAL DEL CONTRATO]]+Plancontratacion2019[[#This Row],[VALOR ADICION AL CONTRATO]]-Plancontratacion2019[[#This Row],[VALOR REDUCCIÓN DEL CONTRATO]]</f>
        <v>0</v>
      </c>
      <c r="BC257" s="211"/>
      <c r="BD257" s="211"/>
      <c r="BE257" s="215">
        <f t="shared" si="41"/>
        <v>0</v>
      </c>
      <c r="BF257" s="211"/>
      <c r="BG257" s="208"/>
      <c r="BH257" s="206" t="str">
        <f>IFERROR(VLOOKUP('Formato Único de Contratación'!$BG257,TABLADEPARTAMENTOS,2,0),"DIGITE DEPARTAMENTO")</f>
        <v>DIGITE DEPARTAMENTO</v>
      </c>
      <c r="BI257" s="210"/>
      <c r="BJ257" s="211"/>
      <c r="BK257" s="212"/>
      <c r="BL257" s="210"/>
      <c r="BM257" s="211"/>
      <c r="BN257" s="212"/>
      <c r="BO257" s="208"/>
      <c r="BP257" s="221"/>
      <c r="BQ257" s="208"/>
      <c r="BR257" s="211"/>
      <c r="BS257" s="211"/>
      <c r="BT257" s="247">
        <f>Plancontratacion2019[[#This Row],[FECHA PRORROGA EJECUCIÓN
  (AAAA-MM-DD)]]-Plancontratacion2019[[#This Row],[FECHA ACTA DE INICIO]]</f>
        <v>0</v>
      </c>
      <c r="BU257" s="211"/>
      <c r="BV257" s="208"/>
      <c r="BW257" s="211"/>
      <c r="BX257" s="208"/>
      <c r="BY257" s="212"/>
      <c r="BZ257" s="211"/>
      <c r="CA257" s="212"/>
      <c r="CB257" s="211"/>
      <c r="CC257" s="212"/>
      <c r="CD257" s="211"/>
      <c r="CE257" s="212"/>
      <c r="CF257" s="211"/>
      <c r="CG257" s="212"/>
      <c r="CH257" s="211"/>
      <c r="CI257" s="212"/>
      <c r="CJ257" s="211"/>
      <c r="CK257" s="212"/>
      <c r="CL257" s="211"/>
      <c r="CM257" s="222"/>
      <c r="CN257" s="218"/>
      <c r="CO257" s="211"/>
      <c r="CP257" s="220">
        <f t="shared" si="42"/>
        <v>0</v>
      </c>
      <c r="CQ257" s="223"/>
      <c r="CR257" s="212"/>
      <c r="CS257" s="212"/>
      <c r="CT257" s="212"/>
      <c r="CU257" s="212"/>
      <c r="CV257" s="212"/>
      <c r="CW257" s="212"/>
      <c r="CX257" s="212"/>
      <c r="CY257" s="212"/>
      <c r="CZ257" s="212"/>
      <c r="DA257" s="212"/>
      <c r="DB257" s="212"/>
      <c r="DC257" s="212"/>
      <c r="DD257" s="212"/>
      <c r="DE257" s="212"/>
      <c r="DF257" s="212"/>
      <c r="DG257" s="212"/>
      <c r="DH257" s="216">
        <f t="shared" si="43"/>
        <v>0</v>
      </c>
      <c r="DI257" s="216">
        <f t="shared" si="44"/>
        <v>0</v>
      </c>
      <c r="DJ257" s="224">
        <f t="shared" si="45"/>
        <v>0</v>
      </c>
      <c r="DK257" s="217"/>
      <c r="DL257" s="218"/>
      <c r="DM257" s="208"/>
      <c r="DN257" s="225"/>
      <c r="DO257" s="225"/>
      <c r="DP257" s="225"/>
      <c r="DQ257" s="225"/>
      <c r="DR257" s="225"/>
      <c r="DS257" s="225"/>
      <c r="DT257" s="225"/>
      <c r="DU257" s="225"/>
      <c r="DV257" s="225"/>
      <c r="DW257" s="225"/>
      <c r="DX257" s="225"/>
      <c r="DY257" s="225"/>
      <c r="DZ257" s="226"/>
      <c r="EA257" s="226"/>
      <c r="EB257" s="226"/>
      <c r="EC257" s="214"/>
      <c r="ED257" s="214"/>
      <c r="EE257" s="211"/>
      <c r="EF25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7" s="215" t="str">
        <f t="shared" si="40"/>
        <v>-</v>
      </c>
    </row>
    <row r="258" spans="1:137" ht="22.5" x14ac:dyDescent="0.25">
      <c r="A258" s="173"/>
      <c r="B258" s="204"/>
      <c r="C258" s="205"/>
      <c r="D258" s="206"/>
      <c r="E258" s="207"/>
      <c r="F258" s="208"/>
      <c r="G258" s="209"/>
      <c r="H258" s="210"/>
      <c r="I258" s="211"/>
      <c r="J258" s="212"/>
      <c r="K258" s="209"/>
      <c r="L258" s="210"/>
      <c r="M258" s="211"/>
      <c r="N258" s="212"/>
      <c r="O258" s="213"/>
      <c r="P258" s="210"/>
      <c r="Q258" s="214"/>
      <c r="R258" s="215">
        <f>Plancontratacion2019[[#This Row],[RUBRO
(SE DEBE REPORTARTAR EN SIGEP SERVICIOS PERSONAS NATURALES)]]</f>
        <v>0</v>
      </c>
      <c r="S258" s="216">
        <f>Plancontratacion2019[[#This Row],[VALOR]]</f>
        <v>0</v>
      </c>
      <c r="T258" s="208"/>
      <c r="U258" s="211"/>
      <c r="V258" s="215">
        <f>Plancontratacion2019[[#This Row],[RUBRO ]]</f>
        <v>0</v>
      </c>
      <c r="W258" s="216">
        <f>Plancontratacion2019[[#This Row],[VALOR ]]</f>
        <v>0</v>
      </c>
      <c r="X258" s="216">
        <f>SUM($S258+$W258+Plancontratacion2019[[#This Row],[VALOR TOTAL DEL APOYO]])</f>
        <v>0</v>
      </c>
      <c r="Y258" s="210"/>
      <c r="Z258" s="204"/>
      <c r="AA258" s="204"/>
      <c r="AB258" s="205"/>
      <c r="AC258" s="204"/>
      <c r="AD258" s="204"/>
      <c r="AE258" s="214"/>
      <c r="AF258" s="214"/>
      <c r="AG258" s="214"/>
      <c r="AH258" s="211"/>
      <c r="AI258" s="211"/>
      <c r="AJ258" s="211"/>
      <c r="AK258" s="214"/>
      <c r="AL258" s="208"/>
      <c r="AM258" s="208"/>
      <c r="AN258" s="208"/>
      <c r="AO258" s="211"/>
      <c r="AP258" s="217"/>
      <c r="AQ258" s="204"/>
      <c r="AR258" s="218"/>
      <c r="AS258" s="204"/>
      <c r="AT258" s="218"/>
      <c r="AU258" s="204"/>
      <c r="AV258" s="208"/>
      <c r="AW258" s="208"/>
      <c r="AX258" s="219"/>
      <c r="AY258" s="212"/>
      <c r="AZ258" s="212"/>
      <c r="BA258" s="212"/>
      <c r="BB258" s="220">
        <f>Plancontratacion2019[[#This Row],[VALOR
INICIAL DEL CONTRATO]]+Plancontratacion2019[[#This Row],[VALOR ADICION AL CONTRATO]]-Plancontratacion2019[[#This Row],[VALOR REDUCCIÓN DEL CONTRATO]]</f>
        <v>0</v>
      </c>
      <c r="BC258" s="211"/>
      <c r="BD258" s="211"/>
      <c r="BE258" s="215">
        <f t="shared" si="41"/>
        <v>0</v>
      </c>
      <c r="BF258" s="211"/>
      <c r="BG258" s="208"/>
      <c r="BH258" s="206" t="str">
        <f>IFERROR(VLOOKUP('Formato Único de Contratación'!$BG258,TABLADEPARTAMENTOS,2,0),"DIGITE DEPARTAMENTO")</f>
        <v>DIGITE DEPARTAMENTO</v>
      </c>
      <c r="BI258" s="210"/>
      <c r="BJ258" s="211"/>
      <c r="BK258" s="212"/>
      <c r="BL258" s="210"/>
      <c r="BM258" s="211"/>
      <c r="BN258" s="212"/>
      <c r="BO258" s="208"/>
      <c r="BP258" s="221"/>
      <c r="BQ258" s="208"/>
      <c r="BR258" s="211"/>
      <c r="BS258" s="211"/>
      <c r="BT258" s="247">
        <f>Plancontratacion2019[[#This Row],[FECHA PRORROGA EJECUCIÓN
  (AAAA-MM-DD)]]-Plancontratacion2019[[#This Row],[FECHA ACTA DE INICIO]]</f>
        <v>0</v>
      </c>
      <c r="BU258" s="211"/>
      <c r="BV258" s="208"/>
      <c r="BW258" s="211"/>
      <c r="BX258" s="208"/>
      <c r="BY258" s="212"/>
      <c r="BZ258" s="211"/>
      <c r="CA258" s="212"/>
      <c r="CB258" s="211"/>
      <c r="CC258" s="212"/>
      <c r="CD258" s="211"/>
      <c r="CE258" s="212"/>
      <c r="CF258" s="211"/>
      <c r="CG258" s="212"/>
      <c r="CH258" s="211"/>
      <c r="CI258" s="212"/>
      <c r="CJ258" s="211"/>
      <c r="CK258" s="212"/>
      <c r="CL258" s="211"/>
      <c r="CM258" s="222"/>
      <c r="CN258" s="218"/>
      <c r="CO258" s="211"/>
      <c r="CP258" s="220">
        <f t="shared" si="42"/>
        <v>0</v>
      </c>
      <c r="CQ258" s="223"/>
      <c r="CR258" s="212"/>
      <c r="CS258" s="212"/>
      <c r="CT258" s="212"/>
      <c r="CU258" s="212"/>
      <c r="CV258" s="212"/>
      <c r="CW258" s="212"/>
      <c r="CX258" s="212"/>
      <c r="CY258" s="212"/>
      <c r="CZ258" s="212"/>
      <c r="DA258" s="212"/>
      <c r="DB258" s="212"/>
      <c r="DC258" s="212"/>
      <c r="DD258" s="212"/>
      <c r="DE258" s="212"/>
      <c r="DF258" s="212"/>
      <c r="DG258" s="212"/>
      <c r="DH258" s="216">
        <f t="shared" si="43"/>
        <v>0</v>
      </c>
      <c r="DI258" s="216">
        <f t="shared" si="44"/>
        <v>0</v>
      </c>
      <c r="DJ258" s="224">
        <f t="shared" si="45"/>
        <v>0</v>
      </c>
      <c r="DK258" s="217"/>
      <c r="DL258" s="218"/>
      <c r="DM258" s="208"/>
      <c r="DN258" s="225"/>
      <c r="DO258" s="225"/>
      <c r="DP258" s="225"/>
      <c r="DQ258" s="225"/>
      <c r="DR258" s="225"/>
      <c r="DS258" s="225"/>
      <c r="DT258" s="225"/>
      <c r="DU258" s="225"/>
      <c r="DV258" s="225"/>
      <c r="DW258" s="225"/>
      <c r="DX258" s="225"/>
      <c r="DY258" s="225"/>
      <c r="DZ258" s="226"/>
      <c r="EA258" s="226"/>
      <c r="EB258" s="226"/>
      <c r="EC258" s="214"/>
      <c r="ED258" s="214"/>
      <c r="EE258" s="211"/>
      <c r="EF25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8" s="215" t="str">
        <f t="shared" si="40"/>
        <v>-</v>
      </c>
    </row>
    <row r="259" spans="1:137" ht="22.5" x14ac:dyDescent="0.25">
      <c r="A259" s="173"/>
      <c r="B259" s="204"/>
      <c r="C259" s="205"/>
      <c r="D259" s="206"/>
      <c r="E259" s="207"/>
      <c r="F259" s="208"/>
      <c r="G259" s="209"/>
      <c r="H259" s="210"/>
      <c r="I259" s="211"/>
      <c r="J259" s="212"/>
      <c r="K259" s="209"/>
      <c r="L259" s="210"/>
      <c r="M259" s="211"/>
      <c r="N259" s="212"/>
      <c r="O259" s="213"/>
      <c r="P259" s="210"/>
      <c r="Q259" s="214"/>
      <c r="R259" s="215">
        <f>Plancontratacion2019[[#This Row],[RUBRO
(SE DEBE REPORTARTAR EN SIGEP SERVICIOS PERSONAS NATURALES)]]</f>
        <v>0</v>
      </c>
      <c r="S259" s="216">
        <f>Plancontratacion2019[[#This Row],[VALOR]]</f>
        <v>0</v>
      </c>
      <c r="T259" s="208"/>
      <c r="U259" s="211"/>
      <c r="V259" s="215">
        <f>Plancontratacion2019[[#This Row],[RUBRO ]]</f>
        <v>0</v>
      </c>
      <c r="W259" s="216">
        <f>Plancontratacion2019[[#This Row],[VALOR ]]</f>
        <v>0</v>
      </c>
      <c r="X259" s="216">
        <f>SUM($S259+$W259+Plancontratacion2019[[#This Row],[VALOR TOTAL DEL APOYO]])</f>
        <v>0</v>
      </c>
      <c r="Y259" s="210"/>
      <c r="Z259" s="204"/>
      <c r="AA259" s="204"/>
      <c r="AB259" s="205"/>
      <c r="AC259" s="204"/>
      <c r="AD259" s="204"/>
      <c r="AE259" s="214"/>
      <c r="AF259" s="214"/>
      <c r="AG259" s="214"/>
      <c r="AH259" s="211"/>
      <c r="AI259" s="211"/>
      <c r="AJ259" s="211"/>
      <c r="AK259" s="214"/>
      <c r="AL259" s="208"/>
      <c r="AM259" s="208"/>
      <c r="AN259" s="208"/>
      <c r="AO259" s="211"/>
      <c r="AP259" s="217"/>
      <c r="AQ259" s="204"/>
      <c r="AR259" s="218"/>
      <c r="AS259" s="204"/>
      <c r="AT259" s="218"/>
      <c r="AU259" s="204"/>
      <c r="AV259" s="208"/>
      <c r="AW259" s="208"/>
      <c r="AX259" s="219"/>
      <c r="AY259" s="212"/>
      <c r="AZ259" s="212"/>
      <c r="BA259" s="212"/>
      <c r="BB259" s="220">
        <f>Plancontratacion2019[[#This Row],[VALOR
INICIAL DEL CONTRATO]]+Plancontratacion2019[[#This Row],[VALOR ADICION AL CONTRATO]]-Plancontratacion2019[[#This Row],[VALOR REDUCCIÓN DEL CONTRATO]]</f>
        <v>0</v>
      </c>
      <c r="BC259" s="211"/>
      <c r="BD259" s="211"/>
      <c r="BE259" s="215">
        <f t="shared" si="41"/>
        <v>0</v>
      </c>
      <c r="BF259" s="211"/>
      <c r="BG259" s="208"/>
      <c r="BH259" s="206" t="str">
        <f>IFERROR(VLOOKUP('Formato Único de Contratación'!$BG259,TABLADEPARTAMENTOS,2,0),"DIGITE DEPARTAMENTO")</f>
        <v>DIGITE DEPARTAMENTO</v>
      </c>
      <c r="BI259" s="210"/>
      <c r="BJ259" s="211"/>
      <c r="BK259" s="212"/>
      <c r="BL259" s="210"/>
      <c r="BM259" s="211"/>
      <c r="BN259" s="212"/>
      <c r="BO259" s="208"/>
      <c r="BP259" s="221"/>
      <c r="BQ259" s="208"/>
      <c r="BR259" s="211"/>
      <c r="BS259" s="211"/>
      <c r="BT259" s="247">
        <f>Plancontratacion2019[[#This Row],[FECHA PRORROGA EJECUCIÓN
  (AAAA-MM-DD)]]-Plancontratacion2019[[#This Row],[FECHA ACTA DE INICIO]]</f>
        <v>0</v>
      </c>
      <c r="BU259" s="211"/>
      <c r="BV259" s="208"/>
      <c r="BW259" s="211"/>
      <c r="BX259" s="208"/>
      <c r="BY259" s="212"/>
      <c r="BZ259" s="211"/>
      <c r="CA259" s="212"/>
      <c r="CB259" s="211"/>
      <c r="CC259" s="212"/>
      <c r="CD259" s="211"/>
      <c r="CE259" s="212"/>
      <c r="CF259" s="211"/>
      <c r="CG259" s="212"/>
      <c r="CH259" s="211"/>
      <c r="CI259" s="212"/>
      <c r="CJ259" s="211"/>
      <c r="CK259" s="212"/>
      <c r="CL259" s="211"/>
      <c r="CM259" s="222"/>
      <c r="CN259" s="218"/>
      <c r="CO259" s="211"/>
      <c r="CP259" s="220">
        <f t="shared" si="42"/>
        <v>0</v>
      </c>
      <c r="CQ259" s="223"/>
      <c r="CR259" s="212"/>
      <c r="CS259" s="212"/>
      <c r="CT259" s="212"/>
      <c r="CU259" s="212"/>
      <c r="CV259" s="212"/>
      <c r="CW259" s="212"/>
      <c r="CX259" s="212"/>
      <c r="CY259" s="212"/>
      <c r="CZ259" s="212"/>
      <c r="DA259" s="212"/>
      <c r="DB259" s="212"/>
      <c r="DC259" s="212"/>
      <c r="DD259" s="212"/>
      <c r="DE259" s="212"/>
      <c r="DF259" s="212"/>
      <c r="DG259" s="212"/>
      <c r="DH259" s="216">
        <f t="shared" si="43"/>
        <v>0</v>
      </c>
      <c r="DI259" s="216">
        <f t="shared" si="44"/>
        <v>0</v>
      </c>
      <c r="DJ259" s="224">
        <f t="shared" si="45"/>
        <v>0</v>
      </c>
      <c r="DK259" s="217"/>
      <c r="DL259" s="218"/>
      <c r="DM259" s="208"/>
      <c r="DN259" s="225"/>
      <c r="DO259" s="225"/>
      <c r="DP259" s="225"/>
      <c r="DQ259" s="225"/>
      <c r="DR259" s="225"/>
      <c r="DS259" s="225"/>
      <c r="DT259" s="225"/>
      <c r="DU259" s="225"/>
      <c r="DV259" s="225"/>
      <c r="DW259" s="225"/>
      <c r="DX259" s="225"/>
      <c r="DY259" s="225"/>
      <c r="DZ259" s="226"/>
      <c r="EA259" s="226"/>
      <c r="EB259" s="226"/>
      <c r="EC259" s="214"/>
      <c r="ED259" s="214"/>
      <c r="EE259" s="211"/>
      <c r="EF25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59" s="215" t="str">
        <f t="shared" si="40"/>
        <v>-</v>
      </c>
    </row>
    <row r="260" spans="1:137" ht="22.5" x14ac:dyDescent="0.25">
      <c r="A260" s="173"/>
      <c r="B260" s="204"/>
      <c r="C260" s="205"/>
      <c r="D260" s="206"/>
      <c r="E260" s="207"/>
      <c r="F260" s="208"/>
      <c r="G260" s="209"/>
      <c r="H260" s="210"/>
      <c r="I260" s="211"/>
      <c r="J260" s="212"/>
      <c r="K260" s="209"/>
      <c r="L260" s="210"/>
      <c r="M260" s="211"/>
      <c r="N260" s="212"/>
      <c r="O260" s="213"/>
      <c r="P260" s="210"/>
      <c r="Q260" s="214"/>
      <c r="R260" s="215">
        <f>Plancontratacion2019[[#This Row],[RUBRO
(SE DEBE REPORTARTAR EN SIGEP SERVICIOS PERSONAS NATURALES)]]</f>
        <v>0</v>
      </c>
      <c r="S260" s="216">
        <f>Plancontratacion2019[[#This Row],[VALOR]]</f>
        <v>0</v>
      </c>
      <c r="T260" s="208"/>
      <c r="U260" s="211"/>
      <c r="V260" s="215">
        <f>Plancontratacion2019[[#This Row],[RUBRO ]]</f>
        <v>0</v>
      </c>
      <c r="W260" s="216">
        <f>Plancontratacion2019[[#This Row],[VALOR ]]</f>
        <v>0</v>
      </c>
      <c r="X260" s="216">
        <f>SUM($S260+$W260+Plancontratacion2019[[#This Row],[VALOR TOTAL DEL APOYO]])</f>
        <v>0</v>
      </c>
      <c r="Y260" s="210"/>
      <c r="Z260" s="204"/>
      <c r="AA260" s="204"/>
      <c r="AB260" s="205"/>
      <c r="AC260" s="204"/>
      <c r="AD260" s="204"/>
      <c r="AE260" s="214"/>
      <c r="AF260" s="214"/>
      <c r="AG260" s="214"/>
      <c r="AH260" s="211"/>
      <c r="AI260" s="211"/>
      <c r="AJ260" s="211"/>
      <c r="AK260" s="214"/>
      <c r="AL260" s="208"/>
      <c r="AM260" s="208"/>
      <c r="AN260" s="208"/>
      <c r="AO260" s="211"/>
      <c r="AP260" s="217"/>
      <c r="AQ260" s="204"/>
      <c r="AR260" s="218"/>
      <c r="AS260" s="204"/>
      <c r="AT260" s="218"/>
      <c r="AU260" s="204"/>
      <c r="AV260" s="208"/>
      <c r="AW260" s="208"/>
      <c r="AX260" s="219"/>
      <c r="AY260" s="212"/>
      <c r="AZ260" s="212"/>
      <c r="BA260" s="212"/>
      <c r="BB260" s="220">
        <f>Plancontratacion2019[[#This Row],[VALOR
INICIAL DEL CONTRATO]]+Plancontratacion2019[[#This Row],[VALOR ADICION AL CONTRATO]]-Plancontratacion2019[[#This Row],[VALOR REDUCCIÓN DEL CONTRATO]]</f>
        <v>0</v>
      </c>
      <c r="BC260" s="211"/>
      <c r="BD260" s="211"/>
      <c r="BE260" s="215">
        <f t="shared" si="41"/>
        <v>0</v>
      </c>
      <c r="BF260" s="211"/>
      <c r="BG260" s="208"/>
      <c r="BH260" s="206" t="str">
        <f>IFERROR(VLOOKUP('Formato Único de Contratación'!$BG260,TABLADEPARTAMENTOS,2,0),"DIGITE DEPARTAMENTO")</f>
        <v>DIGITE DEPARTAMENTO</v>
      </c>
      <c r="BI260" s="210"/>
      <c r="BJ260" s="211"/>
      <c r="BK260" s="212"/>
      <c r="BL260" s="210"/>
      <c r="BM260" s="211"/>
      <c r="BN260" s="212"/>
      <c r="BO260" s="208"/>
      <c r="BP260" s="221"/>
      <c r="BQ260" s="208"/>
      <c r="BR260" s="211"/>
      <c r="BS260" s="211"/>
      <c r="BT260" s="247">
        <f>Plancontratacion2019[[#This Row],[FECHA PRORROGA EJECUCIÓN
  (AAAA-MM-DD)]]-Plancontratacion2019[[#This Row],[FECHA ACTA DE INICIO]]</f>
        <v>0</v>
      </c>
      <c r="BU260" s="211"/>
      <c r="BV260" s="208"/>
      <c r="BW260" s="211"/>
      <c r="BX260" s="208"/>
      <c r="BY260" s="212"/>
      <c r="BZ260" s="211"/>
      <c r="CA260" s="212"/>
      <c r="CB260" s="211"/>
      <c r="CC260" s="212"/>
      <c r="CD260" s="211"/>
      <c r="CE260" s="212"/>
      <c r="CF260" s="211"/>
      <c r="CG260" s="212"/>
      <c r="CH260" s="211"/>
      <c r="CI260" s="212"/>
      <c r="CJ260" s="211"/>
      <c r="CK260" s="212"/>
      <c r="CL260" s="211"/>
      <c r="CM260" s="222"/>
      <c r="CN260" s="218"/>
      <c r="CO260" s="211"/>
      <c r="CP260" s="220">
        <f t="shared" si="42"/>
        <v>0</v>
      </c>
      <c r="CQ260" s="223"/>
      <c r="CR260" s="212"/>
      <c r="CS260" s="212"/>
      <c r="CT260" s="212"/>
      <c r="CU260" s="212"/>
      <c r="CV260" s="212"/>
      <c r="CW260" s="212"/>
      <c r="CX260" s="212"/>
      <c r="CY260" s="212"/>
      <c r="CZ260" s="212"/>
      <c r="DA260" s="212"/>
      <c r="DB260" s="212"/>
      <c r="DC260" s="212"/>
      <c r="DD260" s="212"/>
      <c r="DE260" s="212"/>
      <c r="DF260" s="212"/>
      <c r="DG260" s="212"/>
      <c r="DH260" s="216">
        <f t="shared" si="43"/>
        <v>0</v>
      </c>
      <c r="DI260" s="216">
        <f t="shared" si="44"/>
        <v>0</v>
      </c>
      <c r="DJ260" s="224">
        <f t="shared" si="45"/>
        <v>0</v>
      </c>
      <c r="DK260" s="217"/>
      <c r="DL260" s="218"/>
      <c r="DM260" s="208"/>
      <c r="DN260" s="225"/>
      <c r="DO260" s="225"/>
      <c r="DP260" s="225"/>
      <c r="DQ260" s="225"/>
      <c r="DR260" s="225"/>
      <c r="DS260" s="225"/>
      <c r="DT260" s="225"/>
      <c r="DU260" s="225"/>
      <c r="DV260" s="225"/>
      <c r="DW260" s="225"/>
      <c r="DX260" s="225"/>
      <c r="DY260" s="225"/>
      <c r="DZ260" s="226"/>
      <c r="EA260" s="226"/>
      <c r="EB260" s="226"/>
      <c r="EC260" s="214"/>
      <c r="ED260" s="214"/>
      <c r="EE260" s="211"/>
      <c r="EF26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0" s="215" t="str">
        <f t="shared" si="40"/>
        <v>-</v>
      </c>
    </row>
    <row r="261" spans="1:137" ht="22.5" x14ac:dyDescent="0.25">
      <c r="A261" s="173"/>
      <c r="B261" s="204"/>
      <c r="C261" s="205"/>
      <c r="D261" s="206"/>
      <c r="E261" s="207"/>
      <c r="F261" s="208"/>
      <c r="G261" s="209"/>
      <c r="H261" s="210"/>
      <c r="I261" s="211"/>
      <c r="J261" s="212"/>
      <c r="K261" s="209"/>
      <c r="L261" s="210"/>
      <c r="M261" s="211"/>
      <c r="N261" s="212"/>
      <c r="O261" s="213"/>
      <c r="P261" s="210"/>
      <c r="Q261" s="214"/>
      <c r="R261" s="215">
        <f>Plancontratacion2019[[#This Row],[RUBRO
(SE DEBE REPORTARTAR EN SIGEP SERVICIOS PERSONAS NATURALES)]]</f>
        <v>0</v>
      </c>
      <c r="S261" s="216">
        <f>Plancontratacion2019[[#This Row],[VALOR]]</f>
        <v>0</v>
      </c>
      <c r="T261" s="208"/>
      <c r="U261" s="211"/>
      <c r="V261" s="215">
        <f>Plancontratacion2019[[#This Row],[RUBRO ]]</f>
        <v>0</v>
      </c>
      <c r="W261" s="216">
        <f>Plancontratacion2019[[#This Row],[VALOR ]]</f>
        <v>0</v>
      </c>
      <c r="X261" s="216">
        <f>SUM($S261+$W261+Plancontratacion2019[[#This Row],[VALOR TOTAL DEL APOYO]])</f>
        <v>0</v>
      </c>
      <c r="Y261" s="210"/>
      <c r="Z261" s="204"/>
      <c r="AA261" s="204"/>
      <c r="AB261" s="205"/>
      <c r="AC261" s="204"/>
      <c r="AD261" s="204"/>
      <c r="AE261" s="214"/>
      <c r="AF261" s="214"/>
      <c r="AG261" s="214"/>
      <c r="AH261" s="211"/>
      <c r="AI261" s="211"/>
      <c r="AJ261" s="211"/>
      <c r="AK261" s="214"/>
      <c r="AL261" s="208"/>
      <c r="AM261" s="208"/>
      <c r="AN261" s="208"/>
      <c r="AO261" s="211"/>
      <c r="AP261" s="217"/>
      <c r="AQ261" s="204"/>
      <c r="AR261" s="218"/>
      <c r="AS261" s="204"/>
      <c r="AT261" s="218"/>
      <c r="AU261" s="204"/>
      <c r="AV261" s="208"/>
      <c r="AW261" s="208"/>
      <c r="AX261" s="219"/>
      <c r="AY261" s="212"/>
      <c r="AZ261" s="212"/>
      <c r="BA261" s="212"/>
      <c r="BB261" s="220">
        <f>Plancontratacion2019[[#This Row],[VALOR
INICIAL DEL CONTRATO]]+Plancontratacion2019[[#This Row],[VALOR ADICION AL CONTRATO]]-Plancontratacion2019[[#This Row],[VALOR REDUCCIÓN DEL CONTRATO]]</f>
        <v>0</v>
      </c>
      <c r="BC261" s="211"/>
      <c r="BD261" s="211"/>
      <c r="BE261" s="215">
        <f t="shared" si="41"/>
        <v>0</v>
      </c>
      <c r="BF261" s="211"/>
      <c r="BG261" s="208"/>
      <c r="BH261" s="206" t="str">
        <f>IFERROR(VLOOKUP('Formato Único de Contratación'!$BG261,TABLADEPARTAMENTOS,2,0),"DIGITE DEPARTAMENTO")</f>
        <v>DIGITE DEPARTAMENTO</v>
      </c>
      <c r="BI261" s="210"/>
      <c r="BJ261" s="211"/>
      <c r="BK261" s="212"/>
      <c r="BL261" s="210"/>
      <c r="BM261" s="211"/>
      <c r="BN261" s="212"/>
      <c r="BO261" s="208"/>
      <c r="BP261" s="221"/>
      <c r="BQ261" s="208"/>
      <c r="BR261" s="211"/>
      <c r="BS261" s="211"/>
      <c r="BT261" s="247">
        <f>Plancontratacion2019[[#This Row],[FECHA PRORROGA EJECUCIÓN
  (AAAA-MM-DD)]]-Plancontratacion2019[[#This Row],[FECHA ACTA DE INICIO]]</f>
        <v>0</v>
      </c>
      <c r="BU261" s="211"/>
      <c r="BV261" s="208"/>
      <c r="BW261" s="211"/>
      <c r="BX261" s="208"/>
      <c r="BY261" s="212"/>
      <c r="BZ261" s="211"/>
      <c r="CA261" s="212"/>
      <c r="CB261" s="211"/>
      <c r="CC261" s="212"/>
      <c r="CD261" s="211"/>
      <c r="CE261" s="212"/>
      <c r="CF261" s="211"/>
      <c r="CG261" s="212"/>
      <c r="CH261" s="211"/>
      <c r="CI261" s="212"/>
      <c r="CJ261" s="211"/>
      <c r="CK261" s="212"/>
      <c r="CL261" s="211"/>
      <c r="CM261" s="222"/>
      <c r="CN261" s="218"/>
      <c r="CO261" s="211"/>
      <c r="CP261" s="220">
        <f t="shared" si="42"/>
        <v>0</v>
      </c>
      <c r="CQ261" s="223"/>
      <c r="CR261" s="212"/>
      <c r="CS261" s="212"/>
      <c r="CT261" s="212"/>
      <c r="CU261" s="212"/>
      <c r="CV261" s="212"/>
      <c r="CW261" s="212"/>
      <c r="CX261" s="212"/>
      <c r="CY261" s="212"/>
      <c r="CZ261" s="212"/>
      <c r="DA261" s="212"/>
      <c r="DB261" s="212"/>
      <c r="DC261" s="212"/>
      <c r="DD261" s="212"/>
      <c r="DE261" s="212"/>
      <c r="DF261" s="212"/>
      <c r="DG261" s="212"/>
      <c r="DH261" s="216">
        <f t="shared" si="43"/>
        <v>0</v>
      </c>
      <c r="DI261" s="216">
        <f t="shared" si="44"/>
        <v>0</v>
      </c>
      <c r="DJ261" s="224">
        <f t="shared" si="45"/>
        <v>0</v>
      </c>
      <c r="DK261" s="217"/>
      <c r="DL261" s="218"/>
      <c r="DM261" s="208"/>
      <c r="DN261" s="225"/>
      <c r="DO261" s="225"/>
      <c r="DP261" s="225"/>
      <c r="DQ261" s="225"/>
      <c r="DR261" s="225"/>
      <c r="DS261" s="225"/>
      <c r="DT261" s="225"/>
      <c r="DU261" s="225"/>
      <c r="DV261" s="225"/>
      <c r="DW261" s="225"/>
      <c r="DX261" s="225"/>
      <c r="DY261" s="225"/>
      <c r="DZ261" s="226"/>
      <c r="EA261" s="226"/>
      <c r="EB261" s="226"/>
      <c r="EC261" s="214"/>
      <c r="ED261" s="214"/>
      <c r="EE261" s="211"/>
      <c r="EF26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1" s="215" t="str">
        <f t="shared" si="40"/>
        <v>-</v>
      </c>
    </row>
    <row r="262" spans="1:137" ht="22.5" x14ac:dyDescent="0.25">
      <c r="A262" s="173"/>
      <c r="B262" s="204"/>
      <c r="C262" s="205"/>
      <c r="D262" s="206"/>
      <c r="E262" s="207"/>
      <c r="F262" s="208"/>
      <c r="G262" s="209"/>
      <c r="H262" s="210"/>
      <c r="I262" s="211"/>
      <c r="J262" s="212"/>
      <c r="K262" s="209"/>
      <c r="L262" s="210"/>
      <c r="M262" s="211"/>
      <c r="N262" s="212"/>
      <c r="O262" s="213"/>
      <c r="P262" s="210"/>
      <c r="Q262" s="214"/>
      <c r="R262" s="215">
        <f>Plancontratacion2019[[#This Row],[RUBRO
(SE DEBE REPORTARTAR EN SIGEP SERVICIOS PERSONAS NATURALES)]]</f>
        <v>0</v>
      </c>
      <c r="S262" s="216">
        <f>Plancontratacion2019[[#This Row],[VALOR]]</f>
        <v>0</v>
      </c>
      <c r="T262" s="208"/>
      <c r="U262" s="211"/>
      <c r="V262" s="215">
        <f>Plancontratacion2019[[#This Row],[RUBRO ]]</f>
        <v>0</v>
      </c>
      <c r="W262" s="216">
        <f>Plancontratacion2019[[#This Row],[VALOR ]]</f>
        <v>0</v>
      </c>
      <c r="X262" s="216">
        <f>SUM($S262+$W262+Plancontratacion2019[[#This Row],[VALOR TOTAL DEL APOYO]])</f>
        <v>0</v>
      </c>
      <c r="Y262" s="210"/>
      <c r="Z262" s="204"/>
      <c r="AA262" s="204"/>
      <c r="AB262" s="205"/>
      <c r="AC262" s="204"/>
      <c r="AD262" s="204"/>
      <c r="AE262" s="214"/>
      <c r="AF262" s="214"/>
      <c r="AG262" s="214"/>
      <c r="AH262" s="211"/>
      <c r="AI262" s="211"/>
      <c r="AJ262" s="211"/>
      <c r="AK262" s="214"/>
      <c r="AL262" s="208"/>
      <c r="AM262" s="208"/>
      <c r="AN262" s="208"/>
      <c r="AO262" s="211"/>
      <c r="AP262" s="217"/>
      <c r="AQ262" s="204"/>
      <c r="AR262" s="218"/>
      <c r="AS262" s="204"/>
      <c r="AT262" s="218"/>
      <c r="AU262" s="204"/>
      <c r="AV262" s="208"/>
      <c r="AW262" s="208"/>
      <c r="AX262" s="219"/>
      <c r="AY262" s="212"/>
      <c r="AZ262" s="212"/>
      <c r="BA262" s="212"/>
      <c r="BB262" s="220">
        <f>Plancontratacion2019[[#This Row],[VALOR
INICIAL DEL CONTRATO]]+Plancontratacion2019[[#This Row],[VALOR ADICION AL CONTRATO]]-Plancontratacion2019[[#This Row],[VALOR REDUCCIÓN DEL CONTRATO]]</f>
        <v>0</v>
      </c>
      <c r="BC262" s="211"/>
      <c r="BD262" s="211"/>
      <c r="BE262" s="215">
        <f t="shared" si="41"/>
        <v>0</v>
      </c>
      <c r="BF262" s="211"/>
      <c r="BG262" s="208"/>
      <c r="BH262" s="206" t="str">
        <f>IFERROR(VLOOKUP('Formato Único de Contratación'!$BG262,TABLADEPARTAMENTOS,2,0),"DIGITE DEPARTAMENTO")</f>
        <v>DIGITE DEPARTAMENTO</v>
      </c>
      <c r="BI262" s="210"/>
      <c r="BJ262" s="211"/>
      <c r="BK262" s="212"/>
      <c r="BL262" s="210"/>
      <c r="BM262" s="211"/>
      <c r="BN262" s="212"/>
      <c r="BO262" s="208"/>
      <c r="BP262" s="221"/>
      <c r="BQ262" s="208"/>
      <c r="BR262" s="211"/>
      <c r="BS262" s="211"/>
      <c r="BT262" s="247">
        <f>Plancontratacion2019[[#This Row],[FECHA PRORROGA EJECUCIÓN
  (AAAA-MM-DD)]]-Plancontratacion2019[[#This Row],[FECHA ACTA DE INICIO]]</f>
        <v>0</v>
      </c>
      <c r="BU262" s="211"/>
      <c r="BV262" s="208"/>
      <c r="BW262" s="211"/>
      <c r="BX262" s="208"/>
      <c r="BY262" s="212"/>
      <c r="BZ262" s="211"/>
      <c r="CA262" s="212"/>
      <c r="CB262" s="211"/>
      <c r="CC262" s="212"/>
      <c r="CD262" s="211"/>
      <c r="CE262" s="212"/>
      <c r="CF262" s="211"/>
      <c r="CG262" s="212"/>
      <c r="CH262" s="211"/>
      <c r="CI262" s="212"/>
      <c r="CJ262" s="211"/>
      <c r="CK262" s="212"/>
      <c r="CL262" s="211"/>
      <c r="CM262" s="222"/>
      <c r="CN262" s="218"/>
      <c r="CO262" s="211"/>
      <c r="CP262" s="220">
        <f t="shared" si="42"/>
        <v>0</v>
      </c>
      <c r="CQ262" s="223"/>
      <c r="CR262" s="212"/>
      <c r="CS262" s="212"/>
      <c r="CT262" s="212"/>
      <c r="CU262" s="212"/>
      <c r="CV262" s="212"/>
      <c r="CW262" s="212"/>
      <c r="CX262" s="212"/>
      <c r="CY262" s="212"/>
      <c r="CZ262" s="212"/>
      <c r="DA262" s="212"/>
      <c r="DB262" s="212"/>
      <c r="DC262" s="212"/>
      <c r="DD262" s="212"/>
      <c r="DE262" s="212"/>
      <c r="DF262" s="212"/>
      <c r="DG262" s="212"/>
      <c r="DH262" s="216">
        <f t="shared" si="43"/>
        <v>0</v>
      </c>
      <c r="DI262" s="216">
        <f t="shared" si="44"/>
        <v>0</v>
      </c>
      <c r="DJ262" s="224">
        <f t="shared" si="45"/>
        <v>0</v>
      </c>
      <c r="DK262" s="217"/>
      <c r="DL262" s="218"/>
      <c r="DM262" s="208"/>
      <c r="DN262" s="225"/>
      <c r="DO262" s="225"/>
      <c r="DP262" s="225"/>
      <c r="DQ262" s="225"/>
      <c r="DR262" s="225"/>
      <c r="DS262" s="225"/>
      <c r="DT262" s="225"/>
      <c r="DU262" s="225"/>
      <c r="DV262" s="225"/>
      <c r="DW262" s="225"/>
      <c r="DX262" s="225"/>
      <c r="DY262" s="225"/>
      <c r="DZ262" s="226"/>
      <c r="EA262" s="226"/>
      <c r="EB262" s="226"/>
      <c r="EC262" s="214"/>
      <c r="ED262" s="214"/>
      <c r="EE262" s="211"/>
      <c r="EF26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2" s="215" t="str">
        <f t="shared" si="40"/>
        <v>-</v>
      </c>
    </row>
    <row r="263" spans="1:137" ht="22.5" x14ac:dyDescent="0.25">
      <c r="A263" s="173"/>
      <c r="B263" s="245"/>
      <c r="C263" s="245"/>
      <c r="D263" s="206"/>
      <c r="E263" s="207"/>
      <c r="F263" s="208"/>
      <c r="G263" s="209"/>
      <c r="H263" s="210"/>
      <c r="I263" s="211"/>
      <c r="J263" s="212"/>
      <c r="K263" s="209"/>
      <c r="L263" s="210"/>
      <c r="M263" s="211"/>
      <c r="N263" s="212"/>
      <c r="O263" s="213"/>
      <c r="P263" s="210"/>
      <c r="Q263" s="214"/>
      <c r="R263" s="215">
        <f>Plancontratacion2019[[#This Row],[RUBRO
(SE DEBE REPORTARTAR EN SIGEP SERVICIOS PERSONAS NATURALES)]]</f>
        <v>0</v>
      </c>
      <c r="S263" s="216">
        <f>Plancontratacion2019[[#This Row],[VALOR]]</f>
        <v>0</v>
      </c>
      <c r="T263" s="208"/>
      <c r="U263" s="211"/>
      <c r="V263" s="215">
        <f>Plancontratacion2019[[#This Row],[RUBRO ]]</f>
        <v>0</v>
      </c>
      <c r="W263" s="216">
        <f>Plancontratacion2019[[#This Row],[VALOR ]]</f>
        <v>0</v>
      </c>
      <c r="X263" s="216">
        <f>SUM($S263+$W263+Plancontratacion2019[[#This Row],[VALOR TOTAL DEL APOYO]])</f>
        <v>0</v>
      </c>
      <c r="Y263" s="210"/>
      <c r="Z263" s="204"/>
      <c r="AA263" s="204"/>
      <c r="AB263" s="205"/>
      <c r="AC263" s="204"/>
      <c r="AD263" s="204"/>
      <c r="AE263" s="214"/>
      <c r="AF263" s="214"/>
      <c r="AG263" s="214"/>
      <c r="AH263" s="211"/>
      <c r="AI263" s="211"/>
      <c r="AJ263" s="211"/>
      <c r="AK263" s="214"/>
      <c r="AL263" s="208"/>
      <c r="AM263" s="208"/>
      <c r="AN263" s="208"/>
      <c r="AO263" s="211"/>
      <c r="AP263" s="204"/>
      <c r="AQ263" s="204"/>
      <c r="AR263" s="218"/>
      <c r="AS263" s="204"/>
      <c r="AT263" s="218"/>
      <c r="AU263" s="204"/>
      <c r="AV263" s="208"/>
      <c r="AW263" s="208"/>
      <c r="AX263" s="219"/>
      <c r="AY263" s="212"/>
      <c r="AZ263" s="212"/>
      <c r="BA263" s="212"/>
      <c r="BB263" s="220">
        <f>Plancontratacion2019[[#This Row],[VALOR
INICIAL DEL CONTRATO]]+Plancontratacion2019[[#This Row],[VALOR ADICION AL CONTRATO]]-Plancontratacion2019[[#This Row],[VALOR REDUCCIÓN DEL CONTRATO]]</f>
        <v>0</v>
      </c>
      <c r="BC263" s="211"/>
      <c r="BD263" s="211"/>
      <c r="BE263" s="215">
        <f t="shared" si="41"/>
        <v>0</v>
      </c>
      <c r="BF263" s="211"/>
      <c r="BG263" s="208"/>
      <c r="BH263" s="206" t="str">
        <f>IFERROR(VLOOKUP('Formato Único de Contratación'!$BG263,TABLADEPARTAMENTOS,2,0),"DIGITE DEPARTAMENTO")</f>
        <v>DIGITE DEPARTAMENTO</v>
      </c>
      <c r="BI263" s="210"/>
      <c r="BJ263" s="211"/>
      <c r="BK263" s="212"/>
      <c r="BL263" s="210"/>
      <c r="BM263" s="211"/>
      <c r="BN263" s="212"/>
      <c r="BO263" s="208"/>
      <c r="BP263" s="221"/>
      <c r="BQ263" s="208"/>
      <c r="BR263" s="211"/>
      <c r="BS263" s="211"/>
      <c r="BT263" s="247">
        <f>Plancontratacion2019[[#This Row],[FECHA PRORROGA EJECUCIÓN
  (AAAA-MM-DD)]]-Plancontratacion2019[[#This Row],[FECHA ACTA DE INICIO]]</f>
        <v>0</v>
      </c>
      <c r="BU263" s="211"/>
      <c r="BV263" s="208"/>
      <c r="BW263" s="211"/>
      <c r="BX263" s="208"/>
      <c r="BY263" s="212"/>
      <c r="BZ263" s="211"/>
      <c r="CA263" s="212"/>
      <c r="CB263" s="211"/>
      <c r="CC263" s="212"/>
      <c r="CD263" s="211"/>
      <c r="CE263" s="212"/>
      <c r="CF263" s="211"/>
      <c r="CG263" s="212"/>
      <c r="CH263" s="211"/>
      <c r="CI263" s="212"/>
      <c r="CJ263" s="211"/>
      <c r="CK263" s="212"/>
      <c r="CL263" s="211"/>
      <c r="CM263" s="222"/>
      <c r="CN263" s="218"/>
      <c r="CO263" s="211"/>
      <c r="CP263" s="220">
        <f t="shared" si="42"/>
        <v>0</v>
      </c>
      <c r="CQ263" s="223"/>
      <c r="CR263" s="212"/>
      <c r="CS263" s="212"/>
      <c r="CT263" s="212"/>
      <c r="CU263" s="212"/>
      <c r="CV263" s="212"/>
      <c r="CW263" s="212"/>
      <c r="CX263" s="212"/>
      <c r="CY263" s="212"/>
      <c r="CZ263" s="212"/>
      <c r="DA263" s="212"/>
      <c r="DB263" s="212"/>
      <c r="DC263" s="212"/>
      <c r="DD263" s="212"/>
      <c r="DE263" s="212"/>
      <c r="DF263" s="212"/>
      <c r="DG263" s="212"/>
      <c r="DH263" s="216">
        <f t="shared" si="43"/>
        <v>0</v>
      </c>
      <c r="DI263" s="216">
        <f t="shared" si="44"/>
        <v>0</v>
      </c>
      <c r="DJ263" s="224">
        <f t="shared" si="45"/>
        <v>0</v>
      </c>
      <c r="DK263" s="217"/>
      <c r="DL263" s="218"/>
      <c r="DM263" s="208"/>
      <c r="DN263" s="225"/>
      <c r="DO263" s="225"/>
      <c r="DP263" s="225"/>
      <c r="DQ263" s="225"/>
      <c r="DR263" s="225"/>
      <c r="DS263" s="225"/>
      <c r="DT263" s="225"/>
      <c r="DU263" s="225"/>
      <c r="DV263" s="225"/>
      <c r="DW263" s="225"/>
      <c r="DX263" s="225"/>
      <c r="DY263" s="225"/>
      <c r="DZ263" s="226"/>
      <c r="EA263" s="226"/>
      <c r="EB263" s="226"/>
      <c r="EC263" s="214"/>
      <c r="ED263" s="214"/>
      <c r="EE263" s="211"/>
      <c r="EF26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3" s="215" t="str">
        <f>IFERROR(VLOOKUP(MID(B263,8,1),NOMENCLATURA,2,FALSE),"-")</f>
        <v>-</v>
      </c>
    </row>
    <row r="264" spans="1:137" ht="22.5" x14ac:dyDescent="0.25">
      <c r="A264" s="173"/>
      <c r="B264" s="245"/>
      <c r="C264" s="245"/>
      <c r="D264" s="206"/>
      <c r="E264" s="207"/>
      <c r="F264" s="208"/>
      <c r="G264" s="209"/>
      <c r="H264" s="210"/>
      <c r="I264" s="211"/>
      <c r="J264" s="212"/>
      <c r="K264" s="209"/>
      <c r="L264" s="210"/>
      <c r="M264" s="211"/>
      <c r="N264" s="212"/>
      <c r="O264" s="213"/>
      <c r="P264" s="210"/>
      <c r="Q264" s="214"/>
      <c r="R264" s="215">
        <f>Plancontratacion2019[[#This Row],[RUBRO
(SE DEBE REPORTARTAR EN SIGEP SERVICIOS PERSONAS NATURALES)]]</f>
        <v>0</v>
      </c>
      <c r="S264" s="216">
        <f>Plancontratacion2019[[#This Row],[VALOR]]</f>
        <v>0</v>
      </c>
      <c r="T264" s="208"/>
      <c r="U264" s="211"/>
      <c r="V264" s="215">
        <f>Plancontratacion2019[[#This Row],[RUBRO ]]</f>
        <v>0</v>
      </c>
      <c r="W264" s="216">
        <f>Plancontratacion2019[[#This Row],[VALOR ]]</f>
        <v>0</v>
      </c>
      <c r="X264" s="216">
        <f>SUM($S264+$W264+Plancontratacion2019[[#This Row],[VALOR TOTAL DEL APOYO]])</f>
        <v>0</v>
      </c>
      <c r="Y264" s="210"/>
      <c r="Z264" s="204"/>
      <c r="AA264" s="204"/>
      <c r="AB264" s="205"/>
      <c r="AC264" s="204"/>
      <c r="AD264" s="204"/>
      <c r="AE264" s="214"/>
      <c r="AF264" s="214"/>
      <c r="AG264" s="214"/>
      <c r="AH264" s="211"/>
      <c r="AI264" s="211"/>
      <c r="AJ264" s="211"/>
      <c r="AK264" s="214"/>
      <c r="AL264" s="208"/>
      <c r="AM264" s="208"/>
      <c r="AN264" s="208"/>
      <c r="AO264" s="211"/>
      <c r="AP264" s="217"/>
      <c r="AQ264" s="204"/>
      <c r="AR264" s="218"/>
      <c r="AS264" s="204"/>
      <c r="AT264" s="218"/>
      <c r="AU264" s="204"/>
      <c r="AV264" s="208"/>
      <c r="AW264" s="208"/>
      <c r="AX264" s="219"/>
      <c r="AY264" s="212"/>
      <c r="AZ264" s="212"/>
      <c r="BA264" s="212"/>
      <c r="BB264" s="220">
        <f>Plancontratacion2019[[#This Row],[VALOR
INICIAL DEL CONTRATO]]+Plancontratacion2019[[#This Row],[VALOR ADICION AL CONTRATO]]-Plancontratacion2019[[#This Row],[VALOR REDUCCIÓN DEL CONTRATO]]</f>
        <v>0</v>
      </c>
      <c r="BC264" s="211"/>
      <c r="BD264" s="211"/>
      <c r="BE264" s="215">
        <f t="shared" si="41"/>
        <v>0</v>
      </c>
      <c r="BF264" s="211"/>
      <c r="BG264" s="208"/>
      <c r="BH264" s="206" t="str">
        <f>IFERROR(VLOOKUP('Formato Único de Contratación'!$BG264,TABLADEPARTAMENTOS,2,0),"DIGITE DEPARTAMENTO")</f>
        <v>DIGITE DEPARTAMENTO</v>
      </c>
      <c r="BI264" s="210"/>
      <c r="BJ264" s="211"/>
      <c r="BK264" s="212"/>
      <c r="BL264" s="210"/>
      <c r="BM264" s="211"/>
      <c r="BN264" s="212"/>
      <c r="BO264" s="208"/>
      <c r="BP264" s="221"/>
      <c r="BQ264" s="208"/>
      <c r="BR264" s="211"/>
      <c r="BS264" s="211"/>
      <c r="BT264" s="247">
        <f>Plancontratacion2019[[#This Row],[FECHA PRORROGA EJECUCIÓN
  (AAAA-MM-DD)]]-Plancontratacion2019[[#This Row],[FECHA ACTA DE INICIO]]</f>
        <v>0</v>
      </c>
      <c r="BU264" s="211"/>
      <c r="BV264" s="208"/>
      <c r="BW264" s="211"/>
      <c r="BX264" s="208"/>
      <c r="BY264" s="212"/>
      <c r="BZ264" s="211"/>
      <c r="CA264" s="212"/>
      <c r="CB264" s="211"/>
      <c r="CC264" s="212"/>
      <c r="CD264" s="211"/>
      <c r="CE264" s="212"/>
      <c r="CF264" s="211"/>
      <c r="CG264" s="212"/>
      <c r="CH264" s="211"/>
      <c r="CI264" s="212"/>
      <c r="CJ264" s="211"/>
      <c r="CK264" s="212"/>
      <c r="CL264" s="211"/>
      <c r="CM264" s="222"/>
      <c r="CN264" s="218"/>
      <c r="CO264" s="211"/>
      <c r="CP264" s="220">
        <f t="shared" si="42"/>
        <v>0</v>
      </c>
      <c r="CQ264" s="223"/>
      <c r="CR264" s="212"/>
      <c r="CS264" s="212"/>
      <c r="CT264" s="212"/>
      <c r="CU264" s="212"/>
      <c r="CV264" s="212"/>
      <c r="CW264" s="212"/>
      <c r="CX264" s="212"/>
      <c r="CY264" s="212"/>
      <c r="CZ264" s="212"/>
      <c r="DA264" s="212"/>
      <c r="DB264" s="212"/>
      <c r="DC264" s="212"/>
      <c r="DD264" s="212"/>
      <c r="DE264" s="212"/>
      <c r="DF264" s="212"/>
      <c r="DG264" s="212"/>
      <c r="DH264" s="216">
        <f t="shared" si="43"/>
        <v>0</v>
      </c>
      <c r="DI264" s="216">
        <f t="shared" si="44"/>
        <v>0</v>
      </c>
      <c r="DJ264" s="224">
        <f t="shared" si="45"/>
        <v>0</v>
      </c>
      <c r="DK264" s="217"/>
      <c r="DL264" s="218"/>
      <c r="DM264" s="208"/>
      <c r="DN264" s="225"/>
      <c r="DO264" s="225"/>
      <c r="DP264" s="225"/>
      <c r="DQ264" s="225"/>
      <c r="DR264" s="225"/>
      <c r="DS264" s="225"/>
      <c r="DT264" s="225"/>
      <c r="DU264" s="225"/>
      <c r="DV264" s="225"/>
      <c r="DW264" s="225"/>
      <c r="DX264" s="225"/>
      <c r="DY264" s="225"/>
      <c r="DZ264" s="226"/>
      <c r="EA264" s="226"/>
      <c r="EB264" s="226"/>
      <c r="EC264" s="214"/>
      <c r="ED264" s="214"/>
      <c r="EE264" s="211"/>
      <c r="EF26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4" s="215" t="str">
        <f>IFERROR(VLOOKUP(MID(B264,8,1),NOMENCLATURA,2,FALSE),"-")</f>
        <v>-</v>
      </c>
    </row>
    <row r="265" spans="1:137" ht="22.5" x14ac:dyDescent="0.25">
      <c r="A265" s="173"/>
      <c r="B265" s="245"/>
      <c r="C265" s="245"/>
      <c r="D265" s="206"/>
      <c r="E265" s="207"/>
      <c r="F265" s="208"/>
      <c r="G265" s="209"/>
      <c r="H265" s="210"/>
      <c r="I265" s="211"/>
      <c r="J265" s="212"/>
      <c r="K265" s="209"/>
      <c r="L265" s="210"/>
      <c r="M265" s="211"/>
      <c r="N265" s="212"/>
      <c r="O265" s="213"/>
      <c r="P265" s="210"/>
      <c r="Q265" s="214"/>
      <c r="R265" s="215">
        <f>Plancontratacion2019[[#This Row],[RUBRO
(SE DEBE REPORTARTAR EN SIGEP SERVICIOS PERSONAS NATURALES)]]</f>
        <v>0</v>
      </c>
      <c r="S265" s="216">
        <f>Plancontratacion2019[[#This Row],[VALOR]]</f>
        <v>0</v>
      </c>
      <c r="T265" s="208"/>
      <c r="U265" s="211"/>
      <c r="V265" s="215">
        <f>Plancontratacion2019[[#This Row],[RUBRO ]]</f>
        <v>0</v>
      </c>
      <c r="W265" s="216">
        <f>Plancontratacion2019[[#This Row],[VALOR ]]</f>
        <v>0</v>
      </c>
      <c r="X265" s="216">
        <f>SUM($S265+$W265+Plancontratacion2019[[#This Row],[VALOR TOTAL DEL APOYO]])</f>
        <v>0</v>
      </c>
      <c r="Y265" s="210"/>
      <c r="Z265" s="204"/>
      <c r="AA265" s="204"/>
      <c r="AB265" s="205"/>
      <c r="AC265" s="204"/>
      <c r="AD265" s="204"/>
      <c r="AE265" s="214"/>
      <c r="AF265" s="214"/>
      <c r="AG265" s="214"/>
      <c r="AH265" s="211"/>
      <c r="AI265" s="211"/>
      <c r="AJ265" s="211"/>
      <c r="AK265" s="214"/>
      <c r="AL265" s="208"/>
      <c r="AM265" s="208"/>
      <c r="AN265" s="208"/>
      <c r="AO265" s="211"/>
      <c r="AP265" s="217"/>
      <c r="AQ265" s="204"/>
      <c r="AR265" s="218"/>
      <c r="AS265" s="204"/>
      <c r="AT265" s="218"/>
      <c r="AU265" s="204"/>
      <c r="AV265" s="208"/>
      <c r="AW265" s="208"/>
      <c r="AX265" s="219"/>
      <c r="AY265" s="212"/>
      <c r="AZ265" s="212"/>
      <c r="BA265" s="212"/>
      <c r="BB265" s="220">
        <f>Plancontratacion2019[[#This Row],[VALOR
INICIAL DEL CONTRATO]]+Plancontratacion2019[[#This Row],[VALOR ADICION AL CONTRATO]]-Plancontratacion2019[[#This Row],[VALOR REDUCCIÓN DEL CONTRATO]]</f>
        <v>0</v>
      </c>
      <c r="BC265" s="211"/>
      <c r="BD265" s="211"/>
      <c r="BE265" s="215">
        <f t="shared" si="41"/>
        <v>0</v>
      </c>
      <c r="BF265" s="211"/>
      <c r="BG265" s="208"/>
      <c r="BH265" s="206" t="str">
        <f>IFERROR(VLOOKUP('Formato Único de Contratación'!$BG265,TABLADEPARTAMENTOS,2,0),"DIGITE DEPARTAMENTO")</f>
        <v>DIGITE DEPARTAMENTO</v>
      </c>
      <c r="BI265" s="210"/>
      <c r="BJ265" s="211"/>
      <c r="BK265" s="212"/>
      <c r="BL265" s="210"/>
      <c r="BM265" s="211"/>
      <c r="BN265" s="212"/>
      <c r="BO265" s="208"/>
      <c r="BP265" s="221"/>
      <c r="BQ265" s="208"/>
      <c r="BR265" s="211"/>
      <c r="BS265" s="211"/>
      <c r="BT265" s="247">
        <f>Plancontratacion2019[[#This Row],[FECHA PRORROGA EJECUCIÓN
  (AAAA-MM-DD)]]-Plancontratacion2019[[#This Row],[FECHA ACTA DE INICIO]]</f>
        <v>0</v>
      </c>
      <c r="BU265" s="211"/>
      <c r="BV265" s="208"/>
      <c r="BW265" s="211"/>
      <c r="BX265" s="208"/>
      <c r="BY265" s="212"/>
      <c r="BZ265" s="211"/>
      <c r="CA265" s="212"/>
      <c r="CB265" s="211"/>
      <c r="CC265" s="212"/>
      <c r="CD265" s="211"/>
      <c r="CE265" s="212"/>
      <c r="CF265" s="211"/>
      <c r="CG265" s="212"/>
      <c r="CH265" s="211"/>
      <c r="CI265" s="212"/>
      <c r="CJ265" s="211"/>
      <c r="CK265" s="212"/>
      <c r="CL265" s="211"/>
      <c r="CM265" s="222"/>
      <c r="CN265" s="218"/>
      <c r="CO265" s="211"/>
      <c r="CP265" s="220">
        <f t="shared" si="42"/>
        <v>0</v>
      </c>
      <c r="CQ265" s="223"/>
      <c r="CR265" s="212"/>
      <c r="CS265" s="212"/>
      <c r="CT265" s="212"/>
      <c r="CU265" s="212"/>
      <c r="CV265" s="212"/>
      <c r="CW265" s="212"/>
      <c r="CX265" s="212"/>
      <c r="CY265" s="212"/>
      <c r="CZ265" s="212"/>
      <c r="DA265" s="212"/>
      <c r="DB265" s="212"/>
      <c r="DC265" s="212"/>
      <c r="DD265" s="212"/>
      <c r="DE265" s="212"/>
      <c r="DF265" s="212"/>
      <c r="DG265" s="212"/>
      <c r="DH265" s="216">
        <f t="shared" si="43"/>
        <v>0</v>
      </c>
      <c r="DI265" s="216">
        <f t="shared" si="44"/>
        <v>0</v>
      </c>
      <c r="DJ265" s="224">
        <f t="shared" si="45"/>
        <v>0</v>
      </c>
      <c r="DK265" s="217"/>
      <c r="DL265" s="218"/>
      <c r="DM265" s="208"/>
      <c r="DN265" s="225"/>
      <c r="DO265" s="225"/>
      <c r="DP265" s="225"/>
      <c r="DQ265" s="225"/>
      <c r="DR265" s="225"/>
      <c r="DS265" s="225"/>
      <c r="DT265" s="225"/>
      <c r="DU265" s="225"/>
      <c r="DV265" s="225"/>
      <c r="DW265" s="225"/>
      <c r="DX265" s="225"/>
      <c r="DY265" s="225"/>
      <c r="DZ265" s="226"/>
      <c r="EA265" s="226"/>
      <c r="EB265" s="226"/>
      <c r="EC265" s="214"/>
      <c r="ED265" s="214"/>
      <c r="EE265" s="211"/>
      <c r="EF26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5" s="215" t="str">
        <f>IFERROR(VLOOKUP(MID(B265,8,1),NOMENCLATURA,2,FALSE),"-")</f>
        <v>-</v>
      </c>
    </row>
    <row r="266" spans="1:137" ht="22.5" x14ac:dyDescent="0.25">
      <c r="A266" s="173"/>
      <c r="B266" s="245"/>
      <c r="C266" s="245"/>
      <c r="D266" s="206"/>
      <c r="E266" s="207"/>
      <c r="F266" s="208"/>
      <c r="G266" s="209"/>
      <c r="H266" s="210"/>
      <c r="I266" s="211"/>
      <c r="J266" s="212"/>
      <c r="K266" s="209"/>
      <c r="L266" s="210"/>
      <c r="M266" s="211"/>
      <c r="N266" s="212"/>
      <c r="O266" s="213"/>
      <c r="P266" s="210"/>
      <c r="Q266" s="214"/>
      <c r="R266" s="215">
        <f>Plancontratacion2019[[#This Row],[RUBRO
(SE DEBE REPORTARTAR EN SIGEP SERVICIOS PERSONAS NATURALES)]]</f>
        <v>0</v>
      </c>
      <c r="S266" s="216">
        <f>Plancontratacion2019[[#This Row],[VALOR]]</f>
        <v>0</v>
      </c>
      <c r="T266" s="208"/>
      <c r="U266" s="211"/>
      <c r="V266" s="215">
        <f>Plancontratacion2019[[#This Row],[RUBRO ]]</f>
        <v>0</v>
      </c>
      <c r="W266" s="216">
        <f>Plancontratacion2019[[#This Row],[VALOR ]]</f>
        <v>0</v>
      </c>
      <c r="X266" s="216">
        <f>SUM($S266+$W266+Plancontratacion2019[[#This Row],[VALOR TOTAL DEL APOYO]])</f>
        <v>0</v>
      </c>
      <c r="Y266" s="210"/>
      <c r="Z266" s="204"/>
      <c r="AA266" s="204"/>
      <c r="AB266" s="205"/>
      <c r="AC266" s="204"/>
      <c r="AD266" s="204"/>
      <c r="AE266" s="214"/>
      <c r="AF266" s="214"/>
      <c r="AG266" s="214"/>
      <c r="AH266" s="211"/>
      <c r="AI266" s="211"/>
      <c r="AJ266" s="211"/>
      <c r="AK266" s="214"/>
      <c r="AL266" s="208"/>
      <c r="AM266" s="208"/>
      <c r="AN266" s="208"/>
      <c r="AO266" s="211"/>
      <c r="AP266" s="217"/>
      <c r="AQ266" s="204"/>
      <c r="AR266" s="218"/>
      <c r="AS266" s="204"/>
      <c r="AT266" s="218"/>
      <c r="AU266" s="204"/>
      <c r="AV266" s="208"/>
      <c r="AW266" s="208"/>
      <c r="AX266" s="219"/>
      <c r="AY266" s="212"/>
      <c r="AZ266" s="212"/>
      <c r="BA266" s="212"/>
      <c r="BB266" s="220">
        <f>Plancontratacion2019[[#This Row],[VALOR
INICIAL DEL CONTRATO]]+Plancontratacion2019[[#This Row],[VALOR ADICION AL CONTRATO]]-Plancontratacion2019[[#This Row],[VALOR REDUCCIÓN DEL CONTRATO]]</f>
        <v>0</v>
      </c>
      <c r="BC266" s="211"/>
      <c r="BD266" s="211"/>
      <c r="BE266" s="215">
        <f t="shared" si="41"/>
        <v>0</v>
      </c>
      <c r="BF266" s="211"/>
      <c r="BG266" s="208"/>
      <c r="BH266" s="206" t="str">
        <f>IFERROR(VLOOKUP('Formato Único de Contratación'!$BG266,TABLADEPARTAMENTOS,2,0),"DIGITE DEPARTAMENTO")</f>
        <v>DIGITE DEPARTAMENTO</v>
      </c>
      <c r="BI266" s="210"/>
      <c r="BJ266" s="211"/>
      <c r="BK266" s="212"/>
      <c r="BL266" s="210"/>
      <c r="BM266" s="211"/>
      <c r="BN266" s="212"/>
      <c r="BO266" s="208"/>
      <c r="BP266" s="221"/>
      <c r="BQ266" s="208"/>
      <c r="BR266" s="211"/>
      <c r="BS266" s="211"/>
      <c r="BT266" s="247">
        <f>Plancontratacion2019[[#This Row],[FECHA PRORROGA EJECUCIÓN
  (AAAA-MM-DD)]]-Plancontratacion2019[[#This Row],[FECHA ACTA DE INICIO]]</f>
        <v>0</v>
      </c>
      <c r="BU266" s="211"/>
      <c r="BV266" s="208"/>
      <c r="BW266" s="211"/>
      <c r="BX266" s="208"/>
      <c r="BY266" s="212"/>
      <c r="BZ266" s="211"/>
      <c r="CA266" s="212"/>
      <c r="CB266" s="211"/>
      <c r="CC266" s="212"/>
      <c r="CD266" s="211"/>
      <c r="CE266" s="212"/>
      <c r="CF266" s="211"/>
      <c r="CG266" s="212"/>
      <c r="CH266" s="211"/>
      <c r="CI266" s="212"/>
      <c r="CJ266" s="211"/>
      <c r="CK266" s="212"/>
      <c r="CL266" s="211"/>
      <c r="CM266" s="222"/>
      <c r="CN266" s="218"/>
      <c r="CO266" s="211"/>
      <c r="CP266" s="220">
        <f t="shared" si="42"/>
        <v>0</v>
      </c>
      <c r="CQ266" s="223"/>
      <c r="CR266" s="212"/>
      <c r="CS266" s="212"/>
      <c r="CT266" s="212"/>
      <c r="CU266" s="212"/>
      <c r="CV266" s="212"/>
      <c r="CW266" s="212"/>
      <c r="CX266" s="212"/>
      <c r="CY266" s="212"/>
      <c r="CZ266" s="212"/>
      <c r="DA266" s="212"/>
      <c r="DB266" s="212"/>
      <c r="DC266" s="212"/>
      <c r="DD266" s="212"/>
      <c r="DE266" s="212"/>
      <c r="DF266" s="212"/>
      <c r="DG266" s="212"/>
      <c r="DH266" s="216">
        <f t="shared" si="43"/>
        <v>0</v>
      </c>
      <c r="DI266" s="216">
        <f t="shared" si="44"/>
        <v>0</v>
      </c>
      <c r="DJ266" s="224">
        <f t="shared" si="45"/>
        <v>0</v>
      </c>
      <c r="DK266" s="217"/>
      <c r="DL266" s="218"/>
      <c r="DM266" s="208"/>
      <c r="DN266" s="225"/>
      <c r="DO266" s="225"/>
      <c r="DP266" s="225"/>
      <c r="DQ266" s="225"/>
      <c r="DR266" s="225"/>
      <c r="DS266" s="225"/>
      <c r="DT266" s="225"/>
      <c r="DU266" s="225"/>
      <c r="DV266" s="225"/>
      <c r="DW266" s="225"/>
      <c r="DX266" s="225"/>
      <c r="DY266" s="225"/>
      <c r="DZ266" s="226"/>
      <c r="EA266" s="226"/>
      <c r="EB266" s="226"/>
      <c r="EC266" s="214"/>
      <c r="ED266" s="214"/>
      <c r="EE266" s="211"/>
      <c r="EF26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6" s="215" t="str">
        <f>IFERROR(VLOOKUP(MID(B266,8,1),NOMENCLATURA,2,FALSE),"-")</f>
        <v>-</v>
      </c>
    </row>
    <row r="267" spans="1:137" ht="22.5" x14ac:dyDescent="0.25">
      <c r="A267" s="173"/>
      <c r="B267" s="245"/>
      <c r="C267" s="245"/>
      <c r="D267" s="206"/>
      <c r="E267" s="207"/>
      <c r="F267" s="208"/>
      <c r="G267" s="209"/>
      <c r="H267" s="210"/>
      <c r="I267" s="211"/>
      <c r="J267" s="212"/>
      <c r="K267" s="209"/>
      <c r="L267" s="210"/>
      <c r="M267" s="211"/>
      <c r="N267" s="212"/>
      <c r="O267" s="213"/>
      <c r="P267" s="210"/>
      <c r="Q267" s="214"/>
      <c r="R267" s="215">
        <f>Plancontratacion2019[[#This Row],[RUBRO
(SE DEBE REPORTARTAR EN SIGEP SERVICIOS PERSONAS NATURALES)]]</f>
        <v>0</v>
      </c>
      <c r="S267" s="216">
        <f>Plancontratacion2019[[#This Row],[VALOR]]</f>
        <v>0</v>
      </c>
      <c r="T267" s="208"/>
      <c r="U267" s="211"/>
      <c r="V267" s="215">
        <f>Plancontratacion2019[[#This Row],[RUBRO ]]</f>
        <v>0</v>
      </c>
      <c r="W267" s="216">
        <f>Plancontratacion2019[[#This Row],[VALOR ]]</f>
        <v>0</v>
      </c>
      <c r="X267" s="216">
        <f>SUM($S267+$W267+Plancontratacion2019[[#This Row],[VALOR TOTAL DEL APOYO]])</f>
        <v>0</v>
      </c>
      <c r="Y267" s="210"/>
      <c r="Z267" s="204"/>
      <c r="AA267" s="204"/>
      <c r="AB267" s="205"/>
      <c r="AC267" s="204"/>
      <c r="AD267" s="204"/>
      <c r="AE267" s="214"/>
      <c r="AF267" s="214"/>
      <c r="AG267" s="214"/>
      <c r="AH267" s="211"/>
      <c r="AI267" s="211"/>
      <c r="AJ267" s="211"/>
      <c r="AK267" s="214"/>
      <c r="AL267" s="208"/>
      <c r="AM267" s="208"/>
      <c r="AN267" s="208"/>
      <c r="AO267" s="211"/>
      <c r="AP267" s="217"/>
      <c r="AQ267" s="204"/>
      <c r="AR267" s="218"/>
      <c r="AS267" s="204"/>
      <c r="AT267" s="218"/>
      <c r="AU267" s="204"/>
      <c r="AV267" s="208"/>
      <c r="AW267" s="208"/>
      <c r="AX267" s="219"/>
      <c r="AY267" s="212"/>
      <c r="AZ267" s="212"/>
      <c r="BA267" s="212"/>
      <c r="BB267" s="220">
        <f>Plancontratacion2019[[#This Row],[VALOR
INICIAL DEL CONTRATO]]+Plancontratacion2019[[#This Row],[VALOR ADICION AL CONTRATO]]-Plancontratacion2019[[#This Row],[VALOR REDUCCIÓN DEL CONTRATO]]</f>
        <v>0</v>
      </c>
      <c r="BC267" s="211"/>
      <c r="BD267" s="211"/>
      <c r="BE267" s="215">
        <f t="shared" si="41"/>
        <v>0</v>
      </c>
      <c r="BF267" s="211"/>
      <c r="BG267" s="208"/>
      <c r="BH267" s="206" t="str">
        <f>IFERROR(VLOOKUP('Formato Único de Contratación'!$BG267,TABLADEPARTAMENTOS,2,0),"DIGITE DEPARTAMENTO")</f>
        <v>DIGITE DEPARTAMENTO</v>
      </c>
      <c r="BI267" s="210"/>
      <c r="BJ267" s="211"/>
      <c r="BK267" s="212"/>
      <c r="BL267" s="210"/>
      <c r="BM267" s="211"/>
      <c r="BN267" s="212"/>
      <c r="BO267" s="208"/>
      <c r="BP267" s="221"/>
      <c r="BQ267" s="208"/>
      <c r="BR267" s="211"/>
      <c r="BS267" s="211"/>
      <c r="BT267" s="247">
        <f>Plancontratacion2019[[#This Row],[FECHA PRORROGA EJECUCIÓN
  (AAAA-MM-DD)]]-Plancontratacion2019[[#This Row],[FECHA ACTA DE INICIO]]</f>
        <v>0</v>
      </c>
      <c r="BU267" s="211"/>
      <c r="BV267" s="208"/>
      <c r="BW267" s="211"/>
      <c r="BX267" s="208"/>
      <c r="BY267" s="212"/>
      <c r="BZ267" s="211"/>
      <c r="CA267" s="212"/>
      <c r="CB267" s="211"/>
      <c r="CC267" s="212"/>
      <c r="CD267" s="211"/>
      <c r="CE267" s="212"/>
      <c r="CF267" s="211"/>
      <c r="CG267" s="212"/>
      <c r="CH267" s="211"/>
      <c r="CI267" s="212"/>
      <c r="CJ267" s="211"/>
      <c r="CK267" s="212"/>
      <c r="CL267" s="211"/>
      <c r="CM267" s="222"/>
      <c r="CN267" s="218"/>
      <c r="CO267" s="211"/>
      <c r="CP267" s="220">
        <f t="shared" si="42"/>
        <v>0</v>
      </c>
      <c r="CQ267" s="223"/>
      <c r="CR267" s="212"/>
      <c r="CS267" s="212"/>
      <c r="CT267" s="212"/>
      <c r="CU267" s="212"/>
      <c r="CV267" s="212"/>
      <c r="CW267" s="212"/>
      <c r="CX267" s="212"/>
      <c r="CY267" s="212"/>
      <c r="CZ267" s="212"/>
      <c r="DA267" s="212"/>
      <c r="DB267" s="212"/>
      <c r="DC267" s="212"/>
      <c r="DD267" s="212"/>
      <c r="DE267" s="212"/>
      <c r="DF267" s="212"/>
      <c r="DG267" s="212"/>
      <c r="DH267" s="216">
        <f t="shared" si="43"/>
        <v>0</v>
      </c>
      <c r="DI267" s="216">
        <f t="shared" si="44"/>
        <v>0</v>
      </c>
      <c r="DJ267" s="224">
        <f t="shared" si="45"/>
        <v>0</v>
      </c>
      <c r="DK267" s="217"/>
      <c r="DL267" s="218"/>
      <c r="DM267" s="208"/>
      <c r="DN267" s="225"/>
      <c r="DO267" s="225"/>
      <c r="DP267" s="225"/>
      <c r="DQ267" s="225"/>
      <c r="DR267" s="225"/>
      <c r="DS267" s="225"/>
      <c r="DT267" s="225"/>
      <c r="DU267" s="225"/>
      <c r="DV267" s="225"/>
      <c r="DW267" s="225"/>
      <c r="DX267" s="225"/>
      <c r="DY267" s="225"/>
      <c r="DZ267" s="226"/>
      <c r="EA267" s="226"/>
      <c r="EB267" s="226"/>
      <c r="EC267" s="214"/>
      <c r="ED267" s="214"/>
      <c r="EE267" s="211"/>
      <c r="EF26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7" s="215" t="str">
        <f>IFERROR(VLOOKUP(MID(B267,8,1),NOMENCLATURA,2,FALSE),"-")</f>
        <v>-</v>
      </c>
    </row>
    <row r="268" spans="1:137" ht="22.5" x14ac:dyDescent="0.25">
      <c r="A268" s="173"/>
      <c r="B268" s="204"/>
      <c r="C268" s="245"/>
      <c r="D268" s="206"/>
      <c r="E268" s="207"/>
      <c r="F268" s="208"/>
      <c r="G268" s="209"/>
      <c r="H268" s="210"/>
      <c r="I268" s="211"/>
      <c r="J268" s="212"/>
      <c r="K268" s="209"/>
      <c r="L268" s="210"/>
      <c r="M268" s="211"/>
      <c r="N268" s="212"/>
      <c r="O268" s="213"/>
      <c r="P268" s="210"/>
      <c r="Q268" s="214"/>
      <c r="R268" s="215">
        <f>Plancontratacion2019[[#This Row],[RUBRO
(SE DEBE REPORTARTAR EN SIGEP SERVICIOS PERSONAS NATURALES)]]</f>
        <v>0</v>
      </c>
      <c r="S268" s="216">
        <f>Plancontratacion2019[[#This Row],[VALOR]]</f>
        <v>0</v>
      </c>
      <c r="T268" s="208"/>
      <c r="U268" s="211"/>
      <c r="V268" s="215">
        <f>Plancontratacion2019[[#This Row],[RUBRO ]]</f>
        <v>0</v>
      </c>
      <c r="W268" s="216">
        <f>Plancontratacion2019[[#This Row],[VALOR ]]</f>
        <v>0</v>
      </c>
      <c r="X268" s="216">
        <f>SUM($S268+$W268+Plancontratacion2019[[#This Row],[VALOR TOTAL DEL APOYO]])</f>
        <v>0</v>
      </c>
      <c r="Y268" s="210"/>
      <c r="Z268" s="204"/>
      <c r="AA268" s="204"/>
      <c r="AB268" s="205"/>
      <c r="AC268" s="204"/>
      <c r="AD268" s="204"/>
      <c r="AE268" s="214"/>
      <c r="AF268" s="214"/>
      <c r="AG268" s="214"/>
      <c r="AH268" s="211"/>
      <c r="AI268" s="211"/>
      <c r="AJ268" s="211"/>
      <c r="AK268" s="214"/>
      <c r="AL268" s="208"/>
      <c r="AM268" s="208"/>
      <c r="AN268" s="208"/>
      <c r="AO268" s="211"/>
      <c r="AP268" s="217"/>
      <c r="AQ268" s="204"/>
      <c r="AR268" s="218"/>
      <c r="AS268" s="204"/>
      <c r="AT268" s="218"/>
      <c r="AU268" s="204"/>
      <c r="AV268" s="208"/>
      <c r="AW268" s="208"/>
      <c r="AX268" s="219"/>
      <c r="AY268" s="212"/>
      <c r="AZ268" s="212"/>
      <c r="BA268" s="212"/>
      <c r="BB268" s="220">
        <f>Plancontratacion2019[[#This Row],[VALOR
INICIAL DEL CONTRATO]]+Plancontratacion2019[[#This Row],[VALOR ADICION AL CONTRATO]]-Plancontratacion2019[[#This Row],[VALOR REDUCCIÓN DEL CONTRATO]]</f>
        <v>0</v>
      </c>
      <c r="BC268" s="211"/>
      <c r="BD268" s="211"/>
      <c r="BE268" s="215">
        <f t="shared" si="41"/>
        <v>0</v>
      </c>
      <c r="BF268" s="211"/>
      <c r="BG268" s="208"/>
      <c r="BH268" s="206" t="str">
        <f>IFERROR(VLOOKUP('Formato Único de Contratación'!$BG268,TABLADEPARTAMENTOS,2,0),"DIGITE DEPARTAMENTO")</f>
        <v>DIGITE DEPARTAMENTO</v>
      </c>
      <c r="BI268" s="210"/>
      <c r="BJ268" s="211"/>
      <c r="BK268" s="212"/>
      <c r="BL268" s="210"/>
      <c r="BM268" s="211"/>
      <c r="BN268" s="212"/>
      <c r="BO268" s="208"/>
      <c r="BP268" s="221"/>
      <c r="BQ268" s="208"/>
      <c r="BR268" s="211"/>
      <c r="BS268" s="211"/>
      <c r="BT268" s="247">
        <f>Plancontratacion2019[[#This Row],[FECHA PRORROGA EJECUCIÓN
  (AAAA-MM-DD)]]-Plancontratacion2019[[#This Row],[FECHA ACTA DE INICIO]]</f>
        <v>0</v>
      </c>
      <c r="BU268" s="211"/>
      <c r="BV268" s="208"/>
      <c r="BW268" s="211"/>
      <c r="BX268" s="208"/>
      <c r="BY268" s="212"/>
      <c r="BZ268" s="211"/>
      <c r="CA268" s="212"/>
      <c r="CB268" s="211"/>
      <c r="CC268" s="212"/>
      <c r="CD268" s="211"/>
      <c r="CE268" s="212"/>
      <c r="CF268" s="211"/>
      <c r="CG268" s="212"/>
      <c r="CH268" s="211"/>
      <c r="CI268" s="212"/>
      <c r="CJ268" s="211"/>
      <c r="CK268" s="212"/>
      <c r="CL268" s="211"/>
      <c r="CM268" s="222"/>
      <c r="CN268" s="218"/>
      <c r="CO268" s="211"/>
      <c r="CP268" s="220">
        <f t="shared" si="42"/>
        <v>0</v>
      </c>
      <c r="CQ268" s="223"/>
      <c r="CR268" s="212"/>
      <c r="CS268" s="212"/>
      <c r="CT268" s="212"/>
      <c r="CU268" s="212"/>
      <c r="CV268" s="212"/>
      <c r="CW268" s="212"/>
      <c r="CX268" s="212"/>
      <c r="CY268" s="212"/>
      <c r="CZ268" s="212"/>
      <c r="DA268" s="212"/>
      <c r="DB268" s="212"/>
      <c r="DC268" s="212"/>
      <c r="DD268" s="212"/>
      <c r="DE268" s="212"/>
      <c r="DF268" s="212"/>
      <c r="DG268" s="212"/>
      <c r="DH268" s="216">
        <f t="shared" si="43"/>
        <v>0</v>
      </c>
      <c r="DI268" s="216">
        <f t="shared" si="44"/>
        <v>0</v>
      </c>
      <c r="DJ268" s="224">
        <f t="shared" si="45"/>
        <v>0</v>
      </c>
      <c r="DK268" s="217"/>
      <c r="DL268" s="218"/>
      <c r="DM268" s="208"/>
      <c r="DN268" s="225"/>
      <c r="DO268" s="225"/>
      <c r="DP268" s="225"/>
      <c r="DQ268" s="225"/>
      <c r="DR268" s="225"/>
      <c r="DS268" s="225"/>
      <c r="DT268" s="225"/>
      <c r="DU268" s="225"/>
      <c r="DV268" s="225"/>
      <c r="DW268" s="225"/>
      <c r="DX268" s="225"/>
      <c r="DY268" s="225"/>
      <c r="DZ268" s="226"/>
      <c r="EA268" s="226"/>
      <c r="EB268" s="226"/>
      <c r="EC268" s="214"/>
      <c r="ED268" s="214"/>
      <c r="EE268" s="211"/>
      <c r="EF26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8" s="215" t="str">
        <f t="shared" si="40"/>
        <v>-</v>
      </c>
    </row>
    <row r="269" spans="1:137" ht="22.5" x14ac:dyDescent="0.25">
      <c r="A269" s="173"/>
      <c r="B269" s="204"/>
      <c r="C269" s="205"/>
      <c r="D269" s="206"/>
      <c r="E269" s="207"/>
      <c r="F269" s="208"/>
      <c r="G269" s="209"/>
      <c r="H269" s="210"/>
      <c r="I269" s="211"/>
      <c r="J269" s="212"/>
      <c r="K269" s="209"/>
      <c r="L269" s="210"/>
      <c r="M269" s="211"/>
      <c r="N269" s="212"/>
      <c r="O269" s="213"/>
      <c r="P269" s="210"/>
      <c r="Q269" s="214"/>
      <c r="R269" s="215">
        <f>Plancontratacion2019[[#This Row],[RUBRO
(SE DEBE REPORTARTAR EN SIGEP SERVICIOS PERSONAS NATURALES)]]</f>
        <v>0</v>
      </c>
      <c r="S269" s="216">
        <f>Plancontratacion2019[[#This Row],[VALOR]]</f>
        <v>0</v>
      </c>
      <c r="T269" s="208"/>
      <c r="U269" s="211"/>
      <c r="V269" s="215">
        <f>Plancontratacion2019[[#This Row],[RUBRO ]]</f>
        <v>0</v>
      </c>
      <c r="W269" s="216">
        <f>Plancontratacion2019[[#This Row],[VALOR ]]</f>
        <v>0</v>
      </c>
      <c r="X269" s="216">
        <f>SUM($S269+$W269+Plancontratacion2019[[#This Row],[VALOR TOTAL DEL APOYO]])</f>
        <v>0</v>
      </c>
      <c r="Y269" s="210"/>
      <c r="Z269" s="204"/>
      <c r="AA269" s="204"/>
      <c r="AB269" s="205"/>
      <c r="AC269" s="204"/>
      <c r="AD269" s="204"/>
      <c r="AE269" s="214"/>
      <c r="AF269" s="214"/>
      <c r="AG269" s="214"/>
      <c r="AH269" s="211"/>
      <c r="AI269" s="211"/>
      <c r="AJ269" s="211"/>
      <c r="AK269" s="214"/>
      <c r="AL269" s="208"/>
      <c r="AM269" s="208"/>
      <c r="AN269" s="208"/>
      <c r="AO269" s="211"/>
      <c r="AP269" s="217"/>
      <c r="AQ269" s="204"/>
      <c r="AR269" s="218"/>
      <c r="AS269" s="204"/>
      <c r="AT269" s="218"/>
      <c r="AU269" s="204"/>
      <c r="AV269" s="208"/>
      <c r="AW269" s="208"/>
      <c r="AX269" s="219"/>
      <c r="AY269" s="212"/>
      <c r="AZ269" s="212"/>
      <c r="BA269" s="212"/>
      <c r="BB269" s="220">
        <f>Plancontratacion2019[[#This Row],[VALOR
INICIAL DEL CONTRATO]]+Plancontratacion2019[[#This Row],[VALOR ADICION AL CONTRATO]]-Plancontratacion2019[[#This Row],[VALOR REDUCCIÓN DEL CONTRATO]]</f>
        <v>0</v>
      </c>
      <c r="BC269" s="211"/>
      <c r="BD269" s="211"/>
      <c r="BE269" s="215">
        <f t="shared" si="41"/>
        <v>0</v>
      </c>
      <c r="BF269" s="211"/>
      <c r="BG269" s="208"/>
      <c r="BH269" s="206" t="str">
        <f>IFERROR(VLOOKUP('Formato Único de Contratación'!$BG269,TABLADEPARTAMENTOS,2,0),"DIGITE DEPARTAMENTO")</f>
        <v>DIGITE DEPARTAMENTO</v>
      </c>
      <c r="BI269" s="210"/>
      <c r="BJ269" s="211"/>
      <c r="BK269" s="212"/>
      <c r="BL269" s="210"/>
      <c r="BM269" s="211"/>
      <c r="BN269" s="212"/>
      <c r="BO269" s="208"/>
      <c r="BP269" s="221"/>
      <c r="BQ269" s="208"/>
      <c r="BR269" s="211"/>
      <c r="BS269" s="211"/>
      <c r="BT269" s="247">
        <f>Plancontratacion2019[[#This Row],[FECHA PRORROGA EJECUCIÓN
  (AAAA-MM-DD)]]-Plancontratacion2019[[#This Row],[FECHA ACTA DE INICIO]]</f>
        <v>0</v>
      </c>
      <c r="BU269" s="211"/>
      <c r="BV269" s="208"/>
      <c r="BW269" s="211"/>
      <c r="BX269" s="208"/>
      <c r="BY269" s="212"/>
      <c r="BZ269" s="211"/>
      <c r="CA269" s="212"/>
      <c r="CB269" s="211"/>
      <c r="CC269" s="212"/>
      <c r="CD269" s="211"/>
      <c r="CE269" s="212"/>
      <c r="CF269" s="211"/>
      <c r="CG269" s="212"/>
      <c r="CH269" s="211"/>
      <c r="CI269" s="212"/>
      <c r="CJ269" s="211"/>
      <c r="CK269" s="212"/>
      <c r="CL269" s="211"/>
      <c r="CM269" s="222"/>
      <c r="CN269" s="218"/>
      <c r="CO269" s="211"/>
      <c r="CP269" s="220">
        <f t="shared" si="42"/>
        <v>0</v>
      </c>
      <c r="CQ269" s="223"/>
      <c r="CR269" s="212"/>
      <c r="CS269" s="212"/>
      <c r="CT269" s="212"/>
      <c r="CU269" s="212"/>
      <c r="CV269" s="212"/>
      <c r="CW269" s="212"/>
      <c r="CX269" s="212"/>
      <c r="CY269" s="212"/>
      <c r="CZ269" s="212"/>
      <c r="DA269" s="212"/>
      <c r="DB269" s="212"/>
      <c r="DC269" s="212"/>
      <c r="DD269" s="212"/>
      <c r="DE269" s="212"/>
      <c r="DF269" s="212"/>
      <c r="DG269" s="212"/>
      <c r="DH269" s="216">
        <f t="shared" si="43"/>
        <v>0</v>
      </c>
      <c r="DI269" s="216">
        <f t="shared" si="44"/>
        <v>0</v>
      </c>
      <c r="DJ269" s="224">
        <f t="shared" si="45"/>
        <v>0</v>
      </c>
      <c r="DK269" s="217"/>
      <c r="DL269" s="218"/>
      <c r="DM269" s="208"/>
      <c r="DN269" s="225"/>
      <c r="DO269" s="225"/>
      <c r="DP269" s="225"/>
      <c r="DQ269" s="225"/>
      <c r="DR269" s="225"/>
      <c r="DS269" s="225"/>
      <c r="DT269" s="225"/>
      <c r="DU269" s="225"/>
      <c r="DV269" s="225"/>
      <c r="DW269" s="225"/>
      <c r="DX269" s="225"/>
      <c r="DY269" s="225"/>
      <c r="DZ269" s="226"/>
      <c r="EA269" s="226"/>
      <c r="EB269" s="226"/>
      <c r="EC269" s="214"/>
      <c r="ED269" s="214"/>
      <c r="EE269" s="211"/>
      <c r="EF26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69" s="215" t="str">
        <f t="shared" si="40"/>
        <v>-</v>
      </c>
    </row>
    <row r="270" spans="1:137" ht="22.5" x14ac:dyDescent="0.25">
      <c r="A270" s="173"/>
      <c r="B270" s="204"/>
      <c r="C270" s="205"/>
      <c r="D270" s="206"/>
      <c r="E270" s="207"/>
      <c r="F270" s="208"/>
      <c r="G270" s="209"/>
      <c r="H270" s="210"/>
      <c r="I270" s="211"/>
      <c r="J270" s="212"/>
      <c r="K270" s="209"/>
      <c r="L270" s="210"/>
      <c r="M270" s="211"/>
      <c r="N270" s="212"/>
      <c r="O270" s="213"/>
      <c r="P270" s="210"/>
      <c r="Q270" s="214"/>
      <c r="R270" s="215">
        <f>Plancontratacion2019[[#This Row],[RUBRO
(SE DEBE REPORTARTAR EN SIGEP SERVICIOS PERSONAS NATURALES)]]</f>
        <v>0</v>
      </c>
      <c r="S270" s="216">
        <f>Plancontratacion2019[[#This Row],[VALOR]]</f>
        <v>0</v>
      </c>
      <c r="T270" s="208"/>
      <c r="U270" s="211"/>
      <c r="V270" s="215">
        <f>Plancontratacion2019[[#This Row],[RUBRO ]]</f>
        <v>0</v>
      </c>
      <c r="W270" s="216">
        <f>Plancontratacion2019[[#This Row],[VALOR ]]</f>
        <v>0</v>
      </c>
      <c r="X270" s="216">
        <f>SUM($S270+$W270+Plancontratacion2019[[#This Row],[VALOR TOTAL DEL APOYO]])</f>
        <v>0</v>
      </c>
      <c r="Y270" s="210"/>
      <c r="Z270" s="204"/>
      <c r="AA270" s="204"/>
      <c r="AB270" s="205"/>
      <c r="AC270" s="204"/>
      <c r="AD270" s="204"/>
      <c r="AE270" s="214"/>
      <c r="AF270" s="214"/>
      <c r="AG270" s="214"/>
      <c r="AH270" s="211"/>
      <c r="AI270" s="211"/>
      <c r="AJ270" s="211"/>
      <c r="AK270" s="214"/>
      <c r="AL270" s="208"/>
      <c r="AM270" s="208"/>
      <c r="AN270" s="208"/>
      <c r="AO270" s="211"/>
      <c r="AP270" s="217"/>
      <c r="AQ270" s="204"/>
      <c r="AR270" s="218"/>
      <c r="AS270" s="204"/>
      <c r="AT270" s="218"/>
      <c r="AU270" s="204"/>
      <c r="AV270" s="208"/>
      <c r="AW270" s="208"/>
      <c r="AX270" s="219"/>
      <c r="AY270" s="212"/>
      <c r="AZ270" s="212"/>
      <c r="BA270" s="212"/>
      <c r="BB270" s="220">
        <f>Plancontratacion2019[[#This Row],[VALOR
INICIAL DEL CONTRATO]]+Plancontratacion2019[[#This Row],[VALOR ADICION AL CONTRATO]]-Plancontratacion2019[[#This Row],[VALOR REDUCCIÓN DEL CONTRATO]]</f>
        <v>0</v>
      </c>
      <c r="BC270" s="211"/>
      <c r="BD270" s="211"/>
      <c r="BE270" s="215">
        <f t="shared" si="41"/>
        <v>0</v>
      </c>
      <c r="BF270" s="211"/>
      <c r="BG270" s="208"/>
      <c r="BH270" s="206" t="str">
        <f>IFERROR(VLOOKUP('Formato Único de Contratación'!$BG270,TABLADEPARTAMENTOS,2,0),"DIGITE DEPARTAMENTO")</f>
        <v>DIGITE DEPARTAMENTO</v>
      </c>
      <c r="BI270" s="210"/>
      <c r="BJ270" s="211"/>
      <c r="BK270" s="212"/>
      <c r="BL270" s="210"/>
      <c r="BM270" s="211"/>
      <c r="BN270" s="212"/>
      <c r="BO270" s="208"/>
      <c r="BP270" s="221"/>
      <c r="BQ270" s="208"/>
      <c r="BR270" s="211"/>
      <c r="BS270" s="211"/>
      <c r="BT270" s="247">
        <f>Plancontratacion2019[[#This Row],[FECHA PRORROGA EJECUCIÓN
  (AAAA-MM-DD)]]-Plancontratacion2019[[#This Row],[FECHA ACTA DE INICIO]]</f>
        <v>0</v>
      </c>
      <c r="BU270" s="211"/>
      <c r="BV270" s="208"/>
      <c r="BW270" s="211"/>
      <c r="BX270" s="208"/>
      <c r="BY270" s="212"/>
      <c r="BZ270" s="211"/>
      <c r="CA270" s="212"/>
      <c r="CB270" s="211"/>
      <c r="CC270" s="212"/>
      <c r="CD270" s="211"/>
      <c r="CE270" s="212"/>
      <c r="CF270" s="211"/>
      <c r="CG270" s="212"/>
      <c r="CH270" s="211"/>
      <c r="CI270" s="212"/>
      <c r="CJ270" s="211"/>
      <c r="CK270" s="212"/>
      <c r="CL270" s="211"/>
      <c r="CM270" s="222"/>
      <c r="CN270" s="218"/>
      <c r="CO270" s="211"/>
      <c r="CP270" s="220">
        <f t="shared" si="42"/>
        <v>0</v>
      </c>
      <c r="CQ270" s="223"/>
      <c r="CR270" s="212"/>
      <c r="CS270" s="212"/>
      <c r="CT270" s="212"/>
      <c r="CU270" s="212"/>
      <c r="CV270" s="212"/>
      <c r="CW270" s="212"/>
      <c r="CX270" s="212"/>
      <c r="CY270" s="212"/>
      <c r="CZ270" s="212"/>
      <c r="DA270" s="212"/>
      <c r="DB270" s="212"/>
      <c r="DC270" s="212"/>
      <c r="DD270" s="212"/>
      <c r="DE270" s="212"/>
      <c r="DF270" s="212"/>
      <c r="DG270" s="212"/>
      <c r="DH270" s="216">
        <f t="shared" si="43"/>
        <v>0</v>
      </c>
      <c r="DI270" s="216">
        <f t="shared" si="44"/>
        <v>0</v>
      </c>
      <c r="DJ270" s="224">
        <f t="shared" si="45"/>
        <v>0</v>
      </c>
      <c r="DK270" s="217"/>
      <c r="DL270" s="218"/>
      <c r="DM270" s="208"/>
      <c r="DN270" s="225"/>
      <c r="DO270" s="225"/>
      <c r="DP270" s="225"/>
      <c r="DQ270" s="225"/>
      <c r="DR270" s="225"/>
      <c r="DS270" s="225"/>
      <c r="DT270" s="225"/>
      <c r="DU270" s="225"/>
      <c r="DV270" s="225"/>
      <c r="DW270" s="225"/>
      <c r="DX270" s="225"/>
      <c r="DY270" s="225"/>
      <c r="DZ270" s="226"/>
      <c r="EA270" s="226"/>
      <c r="EB270" s="226"/>
      <c r="EC270" s="214"/>
      <c r="ED270" s="214"/>
      <c r="EE270" s="211"/>
      <c r="EF27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0" s="215" t="str">
        <f t="shared" si="40"/>
        <v>-</v>
      </c>
    </row>
    <row r="271" spans="1:137" ht="22.5" x14ac:dyDescent="0.25">
      <c r="A271" s="173"/>
      <c r="B271" s="204"/>
      <c r="C271" s="205"/>
      <c r="D271" s="206"/>
      <c r="E271" s="207"/>
      <c r="F271" s="208"/>
      <c r="G271" s="209"/>
      <c r="H271" s="210"/>
      <c r="I271" s="211"/>
      <c r="J271" s="212"/>
      <c r="K271" s="209"/>
      <c r="L271" s="210"/>
      <c r="M271" s="211"/>
      <c r="N271" s="212"/>
      <c r="O271" s="213"/>
      <c r="P271" s="210"/>
      <c r="Q271" s="214"/>
      <c r="R271" s="215">
        <f>Plancontratacion2019[[#This Row],[RUBRO
(SE DEBE REPORTARTAR EN SIGEP SERVICIOS PERSONAS NATURALES)]]</f>
        <v>0</v>
      </c>
      <c r="S271" s="216">
        <f>Plancontratacion2019[[#This Row],[VALOR]]</f>
        <v>0</v>
      </c>
      <c r="T271" s="208"/>
      <c r="U271" s="211"/>
      <c r="V271" s="215">
        <f>Plancontratacion2019[[#This Row],[RUBRO ]]</f>
        <v>0</v>
      </c>
      <c r="W271" s="216">
        <f>Plancontratacion2019[[#This Row],[VALOR ]]</f>
        <v>0</v>
      </c>
      <c r="X271" s="216">
        <f>SUM($S271+$W271+Plancontratacion2019[[#This Row],[VALOR TOTAL DEL APOYO]])</f>
        <v>0</v>
      </c>
      <c r="Y271" s="210"/>
      <c r="Z271" s="204"/>
      <c r="AA271" s="204"/>
      <c r="AB271" s="205"/>
      <c r="AC271" s="204"/>
      <c r="AD271" s="204"/>
      <c r="AE271" s="214"/>
      <c r="AF271" s="214"/>
      <c r="AG271" s="214"/>
      <c r="AH271" s="211"/>
      <c r="AI271" s="211"/>
      <c r="AJ271" s="211"/>
      <c r="AK271" s="214"/>
      <c r="AL271" s="208"/>
      <c r="AM271" s="208"/>
      <c r="AN271" s="208"/>
      <c r="AO271" s="211"/>
      <c r="AP271" s="217"/>
      <c r="AQ271" s="204"/>
      <c r="AR271" s="218"/>
      <c r="AS271" s="204"/>
      <c r="AT271" s="218"/>
      <c r="AU271" s="204"/>
      <c r="AV271" s="208"/>
      <c r="AW271" s="208"/>
      <c r="AX271" s="219"/>
      <c r="AY271" s="212"/>
      <c r="AZ271" s="212"/>
      <c r="BA271" s="212"/>
      <c r="BB271" s="220">
        <f>Plancontratacion2019[[#This Row],[VALOR
INICIAL DEL CONTRATO]]+Plancontratacion2019[[#This Row],[VALOR ADICION AL CONTRATO]]-Plancontratacion2019[[#This Row],[VALOR REDUCCIÓN DEL CONTRATO]]</f>
        <v>0</v>
      </c>
      <c r="BC271" s="211"/>
      <c r="BD271" s="211"/>
      <c r="BE271" s="215">
        <f t="shared" si="41"/>
        <v>0</v>
      </c>
      <c r="BF271" s="211"/>
      <c r="BG271" s="208"/>
      <c r="BH271" s="206" t="str">
        <f>IFERROR(VLOOKUP('Formato Único de Contratación'!$BG271,TABLADEPARTAMENTOS,2,0),"DIGITE DEPARTAMENTO")</f>
        <v>DIGITE DEPARTAMENTO</v>
      </c>
      <c r="BI271" s="210"/>
      <c r="BJ271" s="211"/>
      <c r="BK271" s="212"/>
      <c r="BL271" s="210"/>
      <c r="BM271" s="211"/>
      <c r="BN271" s="212"/>
      <c r="BO271" s="208"/>
      <c r="BP271" s="221"/>
      <c r="BQ271" s="208"/>
      <c r="BR271" s="211"/>
      <c r="BS271" s="211"/>
      <c r="BT271" s="247">
        <f>Plancontratacion2019[[#This Row],[FECHA PRORROGA EJECUCIÓN
  (AAAA-MM-DD)]]-Plancontratacion2019[[#This Row],[FECHA ACTA DE INICIO]]</f>
        <v>0</v>
      </c>
      <c r="BU271" s="211"/>
      <c r="BV271" s="208"/>
      <c r="BW271" s="211"/>
      <c r="BX271" s="208"/>
      <c r="BY271" s="212"/>
      <c r="BZ271" s="211"/>
      <c r="CA271" s="212"/>
      <c r="CB271" s="211"/>
      <c r="CC271" s="212"/>
      <c r="CD271" s="211"/>
      <c r="CE271" s="212"/>
      <c r="CF271" s="211"/>
      <c r="CG271" s="212"/>
      <c r="CH271" s="211"/>
      <c r="CI271" s="212"/>
      <c r="CJ271" s="211"/>
      <c r="CK271" s="212"/>
      <c r="CL271" s="211"/>
      <c r="CM271" s="222"/>
      <c r="CN271" s="218"/>
      <c r="CO271" s="211"/>
      <c r="CP271" s="220">
        <f t="shared" si="42"/>
        <v>0</v>
      </c>
      <c r="CQ271" s="223"/>
      <c r="CR271" s="212"/>
      <c r="CS271" s="212"/>
      <c r="CT271" s="212"/>
      <c r="CU271" s="212"/>
      <c r="CV271" s="212"/>
      <c r="CW271" s="212"/>
      <c r="CX271" s="212"/>
      <c r="CY271" s="212"/>
      <c r="CZ271" s="212"/>
      <c r="DA271" s="212"/>
      <c r="DB271" s="212"/>
      <c r="DC271" s="212"/>
      <c r="DD271" s="212"/>
      <c r="DE271" s="212"/>
      <c r="DF271" s="212"/>
      <c r="DG271" s="212"/>
      <c r="DH271" s="216">
        <f t="shared" si="43"/>
        <v>0</v>
      </c>
      <c r="DI271" s="216">
        <f t="shared" si="44"/>
        <v>0</v>
      </c>
      <c r="DJ271" s="224">
        <f t="shared" si="45"/>
        <v>0</v>
      </c>
      <c r="DK271" s="217"/>
      <c r="DL271" s="218"/>
      <c r="DM271" s="208"/>
      <c r="DN271" s="225"/>
      <c r="DO271" s="225"/>
      <c r="DP271" s="225"/>
      <c r="DQ271" s="225"/>
      <c r="DR271" s="225"/>
      <c r="DS271" s="225"/>
      <c r="DT271" s="225"/>
      <c r="DU271" s="225"/>
      <c r="DV271" s="225"/>
      <c r="DW271" s="225"/>
      <c r="DX271" s="225"/>
      <c r="DY271" s="225"/>
      <c r="DZ271" s="226"/>
      <c r="EA271" s="226"/>
      <c r="EB271" s="226"/>
      <c r="EC271" s="214"/>
      <c r="ED271" s="214"/>
      <c r="EE271" s="211"/>
      <c r="EF27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1" s="215" t="str">
        <f t="shared" si="40"/>
        <v>-</v>
      </c>
    </row>
    <row r="272" spans="1:137" ht="22.5" x14ac:dyDescent="0.25">
      <c r="A272" s="173"/>
      <c r="B272" s="204"/>
      <c r="C272" s="205"/>
      <c r="D272" s="206"/>
      <c r="E272" s="207"/>
      <c r="F272" s="208"/>
      <c r="G272" s="209"/>
      <c r="H272" s="210"/>
      <c r="I272" s="211"/>
      <c r="J272" s="212"/>
      <c r="K272" s="209"/>
      <c r="L272" s="210"/>
      <c r="M272" s="211"/>
      <c r="N272" s="212"/>
      <c r="O272" s="213"/>
      <c r="P272" s="210"/>
      <c r="Q272" s="214"/>
      <c r="R272" s="215">
        <f>Plancontratacion2019[[#This Row],[RUBRO
(SE DEBE REPORTARTAR EN SIGEP SERVICIOS PERSONAS NATURALES)]]</f>
        <v>0</v>
      </c>
      <c r="S272" s="216">
        <f>Plancontratacion2019[[#This Row],[VALOR]]</f>
        <v>0</v>
      </c>
      <c r="T272" s="208"/>
      <c r="U272" s="211"/>
      <c r="V272" s="215">
        <f>Plancontratacion2019[[#This Row],[RUBRO ]]</f>
        <v>0</v>
      </c>
      <c r="W272" s="216">
        <f>Plancontratacion2019[[#This Row],[VALOR ]]</f>
        <v>0</v>
      </c>
      <c r="X272" s="216">
        <f>SUM($S272+$W272+Plancontratacion2019[[#This Row],[VALOR TOTAL DEL APOYO]])</f>
        <v>0</v>
      </c>
      <c r="Y272" s="210"/>
      <c r="Z272" s="204"/>
      <c r="AA272" s="204"/>
      <c r="AB272" s="205"/>
      <c r="AC272" s="204"/>
      <c r="AD272" s="204"/>
      <c r="AE272" s="214"/>
      <c r="AF272" s="214"/>
      <c r="AG272" s="214"/>
      <c r="AH272" s="211"/>
      <c r="AI272" s="211"/>
      <c r="AJ272" s="211"/>
      <c r="AK272" s="214"/>
      <c r="AL272" s="208"/>
      <c r="AM272" s="208"/>
      <c r="AN272" s="208"/>
      <c r="AO272" s="211"/>
      <c r="AP272" s="217"/>
      <c r="AQ272" s="204"/>
      <c r="AR272" s="218"/>
      <c r="AS272" s="204"/>
      <c r="AT272" s="218"/>
      <c r="AU272" s="204"/>
      <c r="AV272" s="208"/>
      <c r="AW272" s="208"/>
      <c r="AX272" s="219"/>
      <c r="AY272" s="212"/>
      <c r="AZ272" s="212"/>
      <c r="BA272" s="212"/>
      <c r="BB272" s="220">
        <f>Plancontratacion2019[[#This Row],[VALOR
INICIAL DEL CONTRATO]]+Plancontratacion2019[[#This Row],[VALOR ADICION AL CONTRATO]]-Plancontratacion2019[[#This Row],[VALOR REDUCCIÓN DEL CONTRATO]]</f>
        <v>0</v>
      </c>
      <c r="BC272" s="211"/>
      <c r="BD272" s="211"/>
      <c r="BE272" s="215">
        <f t="shared" si="41"/>
        <v>0</v>
      </c>
      <c r="BF272" s="211"/>
      <c r="BG272" s="208"/>
      <c r="BH272" s="206" t="str">
        <f>IFERROR(VLOOKUP('Formato Único de Contratación'!$BG272,TABLADEPARTAMENTOS,2,0),"DIGITE DEPARTAMENTO")</f>
        <v>DIGITE DEPARTAMENTO</v>
      </c>
      <c r="BI272" s="210"/>
      <c r="BJ272" s="211"/>
      <c r="BK272" s="212"/>
      <c r="BL272" s="210"/>
      <c r="BM272" s="211"/>
      <c r="BN272" s="212"/>
      <c r="BO272" s="208"/>
      <c r="BP272" s="221"/>
      <c r="BQ272" s="208"/>
      <c r="BR272" s="211"/>
      <c r="BS272" s="211"/>
      <c r="BT272" s="247">
        <f>Plancontratacion2019[[#This Row],[FECHA PRORROGA EJECUCIÓN
  (AAAA-MM-DD)]]-Plancontratacion2019[[#This Row],[FECHA ACTA DE INICIO]]</f>
        <v>0</v>
      </c>
      <c r="BU272" s="211"/>
      <c r="BV272" s="208"/>
      <c r="BW272" s="211"/>
      <c r="BX272" s="208"/>
      <c r="BY272" s="212"/>
      <c r="BZ272" s="211"/>
      <c r="CA272" s="212"/>
      <c r="CB272" s="211"/>
      <c r="CC272" s="212"/>
      <c r="CD272" s="211"/>
      <c r="CE272" s="212"/>
      <c r="CF272" s="211"/>
      <c r="CG272" s="212"/>
      <c r="CH272" s="211"/>
      <c r="CI272" s="212"/>
      <c r="CJ272" s="211"/>
      <c r="CK272" s="212"/>
      <c r="CL272" s="211"/>
      <c r="CM272" s="222"/>
      <c r="CN272" s="218"/>
      <c r="CO272" s="211"/>
      <c r="CP272" s="220">
        <f t="shared" si="42"/>
        <v>0</v>
      </c>
      <c r="CQ272" s="223"/>
      <c r="CR272" s="212"/>
      <c r="CS272" s="212"/>
      <c r="CT272" s="212"/>
      <c r="CU272" s="212"/>
      <c r="CV272" s="212"/>
      <c r="CW272" s="212"/>
      <c r="CX272" s="212"/>
      <c r="CY272" s="212"/>
      <c r="CZ272" s="212"/>
      <c r="DA272" s="212"/>
      <c r="DB272" s="212"/>
      <c r="DC272" s="212"/>
      <c r="DD272" s="212"/>
      <c r="DE272" s="212"/>
      <c r="DF272" s="212"/>
      <c r="DG272" s="212"/>
      <c r="DH272" s="216">
        <f t="shared" si="43"/>
        <v>0</v>
      </c>
      <c r="DI272" s="216">
        <f t="shared" si="44"/>
        <v>0</v>
      </c>
      <c r="DJ272" s="224">
        <f t="shared" si="45"/>
        <v>0</v>
      </c>
      <c r="DK272" s="217"/>
      <c r="DL272" s="218"/>
      <c r="DM272" s="208"/>
      <c r="DN272" s="225"/>
      <c r="DO272" s="225"/>
      <c r="DP272" s="225"/>
      <c r="DQ272" s="225"/>
      <c r="DR272" s="225"/>
      <c r="DS272" s="225"/>
      <c r="DT272" s="225"/>
      <c r="DU272" s="225"/>
      <c r="DV272" s="225"/>
      <c r="DW272" s="225"/>
      <c r="DX272" s="225"/>
      <c r="DY272" s="225"/>
      <c r="DZ272" s="226"/>
      <c r="EA272" s="226"/>
      <c r="EB272" s="226"/>
      <c r="EC272" s="214"/>
      <c r="ED272" s="214"/>
      <c r="EE272" s="211"/>
      <c r="EF27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2" s="215" t="str">
        <f t="shared" si="40"/>
        <v>-</v>
      </c>
    </row>
    <row r="273" spans="1:137" ht="22.5" x14ac:dyDescent="0.25">
      <c r="A273" s="173"/>
      <c r="B273" s="204"/>
      <c r="C273" s="205"/>
      <c r="D273" s="206"/>
      <c r="E273" s="207"/>
      <c r="F273" s="208"/>
      <c r="G273" s="209"/>
      <c r="H273" s="210"/>
      <c r="I273" s="211"/>
      <c r="J273" s="212"/>
      <c r="K273" s="209"/>
      <c r="L273" s="210"/>
      <c r="M273" s="211"/>
      <c r="N273" s="212"/>
      <c r="O273" s="213"/>
      <c r="P273" s="210"/>
      <c r="Q273" s="214"/>
      <c r="R273" s="215">
        <f>Plancontratacion2019[[#This Row],[RUBRO
(SE DEBE REPORTARTAR EN SIGEP SERVICIOS PERSONAS NATURALES)]]</f>
        <v>0</v>
      </c>
      <c r="S273" s="216">
        <f>Plancontratacion2019[[#This Row],[VALOR]]</f>
        <v>0</v>
      </c>
      <c r="T273" s="208"/>
      <c r="U273" s="211"/>
      <c r="V273" s="215">
        <f>Plancontratacion2019[[#This Row],[RUBRO ]]</f>
        <v>0</v>
      </c>
      <c r="W273" s="216">
        <f>Plancontratacion2019[[#This Row],[VALOR ]]</f>
        <v>0</v>
      </c>
      <c r="X273" s="216">
        <f>SUM($S273+$W273+Plancontratacion2019[[#This Row],[VALOR TOTAL DEL APOYO]])</f>
        <v>0</v>
      </c>
      <c r="Y273" s="210"/>
      <c r="Z273" s="204"/>
      <c r="AA273" s="204"/>
      <c r="AB273" s="205"/>
      <c r="AC273" s="204"/>
      <c r="AD273" s="204"/>
      <c r="AE273" s="214"/>
      <c r="AF273" s="214"/>
      <c r="AG273" s="214"/>
      <c r="AH273" s="211"/>
      <c r="AI273" s="211"/>
      <c r="AJ273" s="211"/>
      <c r="AK273" s="214"/>
      <c r="AL273" s="208"/>
      <c r="AM273" s="208"/>
      <c r="AN273" s="208"/>
      <c r="AO273" s="211"/>
      <c r="AP273" s="217"/>
      <c r="AQ273" s="204"/>
      <c r="AR273" s="218"/>
      <c r="AS273" s="204"/>
      <c r="AT273" s="218"/>
      <c r="AU273" s="204"/>
      <c r="AV273" s="208"/>
      <c r="AW273" s="208"/>
      <c r="AX273" s="219"/>
      <c r="AY273" s="212"/>
      <c r="AZ273" s="212"/>
      <c r="BA273" s="212"/>
      <c r="BB273" s="220">
        <f>Plancontratacion2019[[#This Row],[VALOR
INICIAL DEL CONTRATO]]+Plancontratacion2019[[#This Row],[VALOR ADICION AL CONTRATO]]-Plancontratacion2019[[#This Row],[VALOR REDUCCIÓN DEL CONTRATO]]</f>
        <v>0</v>
      </c>
      <c r="BC273" s="211"/>
      <c r="BD273" s="211"/>
      <c r="BE273" s="215">
        <f t="shared" si="41"/>
        <v>0</v>
      </c>
      <c r="BF273" s="211"/>
      <c r="BG273" s="208"/>
      <c r="BH273" s="206" t="str">
        <f>IFERROR(VLOOKUP('Formato Único de Contratación'!$BG273,TABLADEPARTAMENTOS,2,0),"DIGITE DEPARTAMENTO")</f>
        <v>DIGITE DEPARTAMENTO</v>
      </c>
      <c r="BI273" s="210"/>
      <c r="BJ273" s="211"/>
      <c r="BK273" s="212"/>
      <c r="BL273" s="210"/>
      <c r="BM273" s="211"/>
      <c r="BN273" s="212"/>
      <c r="BO273" s="208"/>
      <c r="BP273" s="221"/>
      <c r="BQ273" s="208"/>
      <c r="BR273" s="211"/>
      <c r="BS273" s="211"/>
      <c r="BT273" s="247">
        <f>Plancontratacion2019[[#This Row],[FECHA PRORROGA EJECUCIÓN
  (AAAA-MM-DD)]]-Plancontratacion2019[[#This Row],[FECHA ACTA DE INICIO]]</f>
        <v>0</v>
      </c>
      <c r="BU273" s="211"/>
      <c r="BV273" s="208"/>
      <c r="BW273" s="211"/>
      <c r="BX273" s="208"/>
      <c r="BY273" s="212"/>
      <c r="BZ273" s="211"/>
      <c r="CA273" s="212"/>
      <c r="CB273" s="211"/>
      <c r="CC273" s="212"/>
      <c r="CD273" s="211"/>
      <c r="CE273" s="212"/>
      <c r="CF273" s="211"/>
      <c r="CG273" s="212"/>
      <c r="CH273" s="211"/>
      <c r="CI273" s="212"/>
      <c r="CJ273" s="211"/>
      <c r="CK273" s="212"/>
      <c r="CL273" s="211"/>
      <c r="CM273" s="222"/>
      <c r="CN273" s="218"/>
      <c r="CO273" s="211"/>
      <c r="CP273" s="220">
        <f t="shared" si="42"/>
        <v>0</v>
      </c>
      <c r="CQ273" s="223"/>
      <c r="CR273" s="212"/>
      <c r="CS273" s="212"/>
      <c r="CT273" s="212"/>
      <c r="CU273" s="212"/>
      <c r="CV273" s="212"/>
      <c r="CW273" s="212"/>
      <c r="CX273" s="212"/>
      <c r="CY273" s="212"/>
      <c r="CZ273" s="212"/>
      <c r="DA273" s="212"/>
      <c r="DB273" s="212"/>
      <c r="DC273" s="212"/>
      <c r="DD273" s="212"/>
      <c r="DE273" s="212"/>
      <c r="DF273" s="212"/>
      <c r="DG273" s="212"/>
      <c r="DH273" s="216">
        <f t="shared" si="43"/>
        <v>0</v>
      </c>
      <c r="DI273" s="216">
        <f t="shared" si="44"/>
        <v>0</v>
      </c>
      <c r="DJ273" s="224">
        <f t="shared" si="45"/>
        <v>0</v>
      </c>
      <c r="DK273" s="217"/>
      <c r="DL273" s="218"/>
      <c r="DM273" s="208"/>
      <c r="DN273" s="225"/>
      <c r="DO273" s="225"/>
      <c r="DP273" s="225"/>
      <c r="DQ273" s="225"/>
      <c r="DR273" s="225"/>
      <c r="DS273" s="225"/>
      <c r="DT273" s="225"/>
      <c r="DU273" s="225"/>
      <c r="DV273" s="225"/>
      <c r="DW273" s="225"/>
      <c r="DX273" s="225"/>
      <c r="DY273" s="225"/>
      <c r="DZ273" s="226"/>
      <c r="EA273" s="226"/>
      <c r="EB273" s="226"/>
      <c r="EC273" s="214"/>
      <c r="ED273" s="214"/>
      <c r="EE273" s="211"/>
      <c r="EF27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3" s="215" t="str">
        <f t="shared" si="40"/>
        <v>-</v>
      </c>
    </row>
    <row r="274" spans="1:137" ht="22.5" x14ac:dyDescent="0.25">
      <c r="A274" s="173"/>
      <c r="B274" s="204"/>
      <c r="C274" s="205"/>
      <c r="D274" s="206"/>
      <c r="E274" s="207"/>
      <c r="F274" s="208"/>
      <c r="G274" s="209"/>
      <c r="H274" s="210"/>
      <c r="I274" s="211"/>
      <c r="J274" s="212"/>
      <c r="K274" s="209"/>
      <c r="L274" s="210"/>
      <c r="M274" s="211"/>
      <c r="N274" s="212"/>
      <c r="O274" s="213"/>
      <c r="P274" s="210"/>
      <c r="Q274" s="214"/>
      <c r="R274" s="215">
        <f>Plancontratacion2019[[#This Row],[RUBRO
(SE DEBE REPORTARTAR EN SIGEP SERVICIOS PERSONAS NATURALES)]]</f>
        <v>0</v>
      </c>
      <c r="S274" s="216">
        <f>Plancontratacion2019[[#This Row],[VALOR]]</f>
        <v>0</v>
      </c>
      <c r="T274" s="208"/>
      <c r="U274" s="211"/>
      <c r="V274" s="215">
        <f>Plancontratacion2019[[#This Row],[RUBRO ]]</f>
        <v>0</v>
      </c>
      <c r="W274" s="216">
        <f>Plancontratacion2019[[#This Row],[VALOR ]]</f>
        <v>0</v>
      </c>
      <c r="X274" s="216">
        <f>SUM($S274+$W274+Plancontratacion2019[[#This Row],[VALOR TOTAL DEL APOYO]])</f>
        <v>0</v>
      </c>
      <c r="Y274" s="210"/>
      <c r="Z274" s="204"/>
      <c r="AA274" s="204"/>
      <c r="AB274" s="205"/>
      <c r="AC274" s="204"/>
      <c r="AD274" s="204"/>
      <c r="AE274" s="214"/>
      <c r="AF274" s="214"/>
      <c r="AG274" s="214"/>
      <c r="AH274" s="211"/>
      <c r="AI274" s="211"/>
      <c r="AJ274" s="211"/>
      <c r="AK274" s="214"/>
      <c r="AL274" s="208"/>
      <c r="AM274" s="208"/>
      <c r="AN274" s="208"/>
      <c r="AO274" s="211"/>
      <c r="AP274" s="217"/>
      <c r="AQ274" s="204"/>
      <c r="AR274" s="218"/>
      <c r="AS274" s="204"/>
      <c r="AT274" s="218"/>
      <c r="AU274" s="204"/>
      <c r="AV274" s="208"/>
      <c r="AW274" s="208"/>
      <c r="AX274" s="219"/>
      <c r="AY274" s="212"/>
      <c r="AZ274" s="212"/>
      <c r="BA274" s="212"/>
      <c r="BB274" s="220">
        <f>Plancontratacion2019[[#This Row],[VALOR
INICIAL DEL CONTRATO]]+Plancontratacion2019[[#This Row],[VALOR ADICION AL CONTRATO]]-Plancontratacion2019[[#This Row],[VALOR REDUCCIÓN DEL CONTRATO]]</f>
        <v>0</v>
      </c>
      <c r="BC274" s="211"/>
      <c r="BD274" s="211"/>
      <c r="BE274" s="215">
        <f t="shared" si="41"/>
        <v>0</v>
      </c>
      <c r="BF274" s="211"/>
      <c r="BG274" s="208"/>
      <c r="BH274" s="206" t="str">
        <f>IFERROR(VLOOKUP('Formato Único de Contratación'!$BG274,TABLADEPARTAMENTOS,2,0),"DIGITE DEPARTAMENTO")</f>
        <v>DIGITE DEPARTAMENTO</v>
      </c>
      <c r="BI274" s="210"/>
      <c r="BJ274" s="211"/>
      <c r="BK274" s="212"/>
      <c r="BL274" s="210"/>
      <c r="BM274" s="211"/>
      <c r="BN274" s="212"/>
      <c r="BO274" s="208"/>
      <c r="BP274" s="221"/>
      <c r="BQ274" s="208"/>
      <c r="BR274" s="211"/>
      <c r="BS274" s="211"/>
      <c r="BT274" s="247">
        <f>Plancontratacion2019[[#This Row],[FECHA PRORROGA EJECUCIÓN
  (AAAA-MM-DD)]]-Plancontratacion2019[[#This Row],[FECHA ACTA DE INICIO]]</f>
        <v>0</v>
      </c>
      <c r="BU274" s="211"/>
      <c r="BV274" s="208"/>
      <c r="BW274" s="211"/>
      <c r="BX274" s="208"/>
      <c r="BY274" s="212"/>
      <c r="BZ274" s="211"/>
      <c r="CA274" s="212"/>
      <c r="CB274" s="211"/>
      <c r="CC274" s="212"/>
      <c r="CD274" s="211"/>
      <c r="CE274" s="212"/>
      <c r="CF274" s="211"/>
      <c r="CG274" s="212"/>
      <c r="CH274" s="211"/>
      <c r="CI274" s="212"/>
      <c r="CJ274" s="211"/>
      <c r="CK274" s="212"/>
      <c r="CL274" s="211"/>
      <c r="CM274" s="222"/>
      <c r="CN274" s="218"/>
      <c r="CO274" s="211"/>
      <c r="CP274" s="220">
        <f t="shared" si="42"/>
        <v>0</v>
      </c>
      <c r="CQ274" s="223"/>
      <c r="CR274" s="212"/>
      <c r="CS274" s="212"/>
      <c r="CT274" s="212"/>
      <c r="CU274" s="212"/>
      <c r="CV274" s="212"/>
      <c r="CW274" s="212"/>
      <c r="CX274" s="212"/>
      <c r="CY274" s="212"/>
      <c r="CZ274" s="212"/>
      <c r="DA274" s="212"/>
      <c r="DB274" s="212"/>
      <c r="DC274" s="212"/>
      <c r="DD274" s="212"/>
      <c r="DE274" s="212"/>
      <c r="DF274" s="212"/>
      <c r="DG274" s="212"/>
      <c r="DH274" s="216">
        <f t="shared" si="43"/>
        <v>0</v>
      </c>
      <c r="DI274" s="216">
        <f t="shared" si="44"/>
        <v>0</v>
      </c>
      <c r="DJ274" s="224">
        <f t="shared" si="45"/>
        <v>0</v>
      </c>
      <c r="DK274" s="217"/>
      <c r="DL274" s="218"/>
      <c r="DM274" s="208"/>
      <c r="DN274" s="225"/>
      <c r="DO274" s="225"/>
      <c r="DP274" s="225"/>
      <c r="DQ274" s="225"/>
      <c r="DR274" s="225"/>
      <c r="DS274" s="225"/>
      <c r="DT274" s="225"/>
      <c r="DU274" s="225"/>
      <c r="DV274" s="225"/>
      <c r="DW274" s="225"/>
      <c r="DX274" s="225"/>
      <c r="DY274" s="225"/>
      <c r="DZ274" s="226"/>
      <c r="EA274" s="226"/>
      <c r="EB274" s="226"/>
      <c r="EC274" s="214"/>
      <c r="ED274" s="214"/>
      <c r="EE274" s="211"/>
      <c r="EF27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4" s="215" t="str">
        <f t="shared" si="40"/>
        <v>-</v>
      </c>
    </row>
    <row r="275" spans="1:137" ht="22.5" x14ac:dyDescent="0.25">
      <c r="A275" s="173"/>
      <c r="B275" s="204"/>
      <c r="C275" s="205"/>
      <c r="D275" s="206"/>
      <c r="E275" s="207"/>
      <c r="F275" s="208"/>
      <c r="G275" s="209"/>
      <c r="H275" s="210"/>
      <c r="I275" s="211"/>
      <c r="J275" s="212"/>
      <c r="K275" s="209"/>
      <c r="L275" s="210"/>
      <c r="M275" s="211"/>
      <c r="N275" s="212"/>
      <c r="O275" s="213"/>
      <c r="P275" s="210"/>
      <c r="Q275" s="214"/>
      <c r="R275" s="215">
        <f>Plancontratacion2019[[#This Row],[RUBRO
(SE DEBE REPORTARTAR EN SIGEP SERVICIOS PERSONAS NATURALES)]]</f>
        <v>0</v>
      </c>
      <c r="S275" s="216">
        <f>Plancontratacion2019[[#This Row],[VALOR]]</f>
        <v>0</v>
      </c>
      <c r="T275" s="208"/>
      <c r="U275" s="211"/>
      <c r="V275" s="215">
        <f>Plancontratacion2019[[#This Row],[RUBRO ]]</f>
        <v>0</v>
      </c>
      <c r="W275" s="216">
        <f>Plancontratacion2019[[#This Row],[VALOR ]]</f>
        <v>0</v>
      </c>
      <c r="X275" s="216">
        <f>SUM($S275+$W275+Plancontratacion2019[[#This Row],[VALOR TOTAL DEL APOYO]])</f>
        <v>0</v>
      </c>
      <c r="Y275" s="210"/>
      <c r="Z275" s="204"/>
      <c r="AA275" s="204"/>
      <c r="AB275" s="205"/>
      <c r="AC275" s="204"/>
      <c r="AD275" s="204"/>
      <c r="AE275" s="214"/>
      <c r="AF275" s="214"/>
      <c r="AG275" s="214"/>
      <c r="AH275" s="211"/>
      <c r="AI275" s="211"/>
      <c r="AJ275" s="211"/>
      <c r="AK275" s="214"/>
      <c r="AL275" s="208"/>
      <c r="AM275" s="208"/>
      <c r="AN275" s="208"/>
      <c r="AO275" s="211"/>
      <c r="AP275" s="217"/>
      <c r="AQ275" s="204"/>
      <c r="AR275" s="218"/>
      <c r="AS275" s="204"/>
      <c r="AT275" s="218"/>
      <c r="AU275" s="204"/>
      <c r="AV275" s="208"/>
      <c r="AW275" s="208"/>
      <c r="AX275" s="219"/>
      <c r="AY275" s="212"/>
      <c r="AZ275" s="212"/>
      <c r="BA275" s="212"/>
      <c r="BB275" s="220">
        <f>Plancontratacion2019[[#This Row],[VALOR
INICIAL DEL CONTRATO]]+Plancontratacion2019[[#This Row],[VALOR ADICION AL CONTRATO]]-Plancontratacion2019[[#This Row],[VALOR REDUCCIÓN DEL CONTRATO]]</f>
        <v>0</v>
      </c>
      <c r="BC275" s="211"/>
      <c r="BD275" s="211"/>
      <c r="BE275" s="215">
        <f t="shared" si="41"/>
        <v>0</v>
      </c>
      <c r="BF275" s="211"/>
      <c r="BG275" s="208"/>
      <c r="BH275" s="206" t="str">
        <f>IFERROR(VLOOKUP('Formato Único de Contratación'!$BG275,TABLADEPARTAMENTOS,2,0),"DIGITE DEPARTAMENTO")</f>
        <v>DIGITE DEPARTAMENTO</v>
      </c>
      <c r="BI275" s="210"/>
      <c r="BJ275" s="211"/>
      <c r="BK275" s="212"/>
      <c r="BL275" s="210"/>
      <c r="BM275" s="211"/>
      <c r="BN275" s="212"/>
      <c r="BO275" s="208"/>
      <c r="BP275" s="221"/>
      <c r="BQ275" s="208"/>
      <c r="BR275" s="211"/>
      <c r="BS275" s="211"/>
      <c r="BT275" s="247">
        <f>Plancontratacion2019[[#This Row],[FECHA PRORROGA EJECUCIÓN
  (AAAA-MM-DD)]]-Plancontratacion2019[[#This Row],[FECHA ACTA DE INICIO]]</f>
        <v>0</v>
      </c>
      <c r="BU275" s="211"/>
      <c r="BV275" s="208"/>
      <c r="BW275" s="211"/>
      <c r="BX275" s="208"/>
      <c r="BY275" s="212"/>
      <c r="BZ275" s="211"/>
      <c r="CA275" s="212"/>
      <c r="CB275" s="211"/>
      <c r="CC275" s="212"/>
      <c r="CD275" s="211"/>
      <c r="CE275" s="212"/>
      <c r="CF275" s="211"/>
      <c r="CG275" s="212"/>
      <c r="CH275" s="211"/>
      <c r="CI275" s="212"/>
      <c r="CJ275" s="211"/>
      <c r="CK275" s="212"/>
      <c r="CL275" s="211"/>
      <c r="CM275" s="222"/>
      <c r="CN275" s="218"/>
      <c r="CO275" s="211"/>
      <c r="CP275" s="220">
        <f t="shared" si="42"/>
        <v>0</v>
      </c>
      <c r="CQ275" s="223"/>
      <c r="CR275" s="212"/>
      <c r="CS275" s="212"/>
      <c r="CT275" s="212"/>
      <c r="CU275" s="212"/>
      <c r="CV275" s="212"/>
      <c r="CW275" s="212"/>
      <c r="CX275" s="212"/>
      <c r="CY275" s="212"/>
      <c r="CZ275" s="212"/>
      <c r="DA275" s="212"/>
      <c r="DB275" s="212"/>
      <c r="DC275" s="212"/>
      <c r="DD275" s="212"/>
      <c r="DE275" s="212"/>
      <c r="DF275" s="212"/>
      <c r="DG275" s="212"/>
      <c r="DH275" s="216">
        <f t="shared" si="43"/>
        <v>0</v>
      </c>
      <c r="DI275" s="216">
        <f t="shared" si="44"/>
        <v>0</v>
      </c>
      <c r="DJ275" s="224">
        <f t="shared" si="45"/>
        <v>0</v>
      </c>
      <c r="DK275" s="217"/>
      <c r="DL275" s="218"/>
      <c r="DM275" s="208"/>
      <c r="DN275" s="225"/>
      <c r="DO275" s="225"/>
      <c r="DP275" s="225"/>
      <c r="DQ275" s="225"/>
      <c r="DR275" s="225"/>
      <c r="DS275" s="225"/>
      <c r="DT275" s="225"/>
      <c r="DU275" s="225"/>
      <c r="DV275" s="225"/>
      <c r="DW275" s="225"/>
      <c r="DX275" s="225"/>
      <c r="DY275" s="225"/>
      <c r="DZ275" s="226"/>
      <c r="EA275" s="226"/>
      <c r="EB275" s="226"/>
      <c r="EC275" s="214"/>
      <c r="ED275" s="214"/>
      <c r="EE275" s="211"/>
      <c r="EF27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5" s="215" t="str">
        <f t="shared" si="40"/>
        <v>-</v>
      </c>
    </row>
    <row r="276" spans="1:137" ht="22.5" x14ac:dyDescent="0.25">
      <c r="A276" s="173"/>
      <c r="B276" s="204"/>
      <c r="C276" s="205"/>
      <c r="D276" s="206"/>
      <c r="E276" s="207"/>
      <c r="F276" s="208"/>
      <c r="G276" s="209"/>
      <c r="H276" s="210"/>
      <c r="I276" s="211"/>
      <c r="J276" s="212"/>
      <c r="K276" s="209"/>
      <c r="L276" s="210"/>
      <c r="M276" s="211"/>
      <c r="N276" s="212"/>
      <c r="O276" s="213"/>
      <c r="P276" s="210"/>
      <c r="Q276" s="214"/>
      <c r="R276" s="215">
        <f>Plancontratacion2019[[#This Row],[RUBRO
(SE DEBE REPORTARTAR EN SIGEP SERVICIOS PERSONAS NATURALES)]]</f>
        <v>0</v>
      </c>
      <c r="S276" s="216">
        <f>Plancontratacion2019[[#This Row],[VALOR]]</f>
        <v>0</v>
      </c>
      <c r="T276" s="208"/>
      <c r="U276" s="211"/>
      <c r="V276" s="215">
        <f>Plancontratacion2019[[#This Row],[RUBRO ]]</f>
        <v>0</v>
      </c>
      <c r="W276" s="216">
        <f>Plancontratacion2019[[#This Row],[VALOR ]]</f>
        <v>0</v>
      </c>
      <c r="X276" s="216">
        <f>SUM($S276+$W276+Plancontratacion2019[[#This Row],[VALOR TOTAL DEL APOYO]])</f>
        <v>0</v>
      </c>
      <c r="Y276" s="210"/>
      <c r="Z276" s="204"/>
      <c r="AA276" s="204"/>
      <c r="AB276" s="205"/>
      <c r="AC276" s="204"/>
      <c r="AD276" s="204"/>
      <c r="AE276" s="214"/>
      <c r="AF276" s="214"/>
      <c r="AG276" s="214"/>
      <c r="AH276" s="211"/>
      <c r="AI276" s="211"/>
      <c r="AJ276" s="211"/>
      <c r="AK276" s="214"/>
      <c r="AL276" s="208"/>
      <c r="AM276" s="208"/>
      <c r="AN276" s="208"/>
      <c r="AO276" s="211"/>
      <c r="AP276" s="217"/>
      <c r="AQ276" s="204"/>
      <c r="AR276" s="218"/>
      <c r="AS276" s="204"/>
      <c r="AT276" s="218"/>
      <c r="AU276" s="204"/>
      <c r="AV276" s="208"/>
      <c r="AW276" s="208"/>
      <c r="AX276" s="219"/>
      <c r="AY276" s="212"/>
      <c r="AZ276" s="212"/>
      <c r="BA276" s="212"/>
      <c r="BB276" s="220">
        <f>Plancontratacion2019[[#This Row],[VALOR
INICIAL DEL CONTRATO]]+Plancontratacion2019[[#This Row],[VALOR ADICION AL CONTRATO]]-Plancontratacion2019[[#This Row],[VALOR REDUCCIÓN DEL CONTRATO]]</f>
        <v>0</v>
      </c>
      <c r="BC276" s="211"/>
      <c r="BD276" s="211"/>
      <c r="BE276" s="215">
        <f t="shared" si="41"/>
        <v>0</v>
      </c>
      <c r="BF276" s="211"/>
      <c r="BG276" s="208"/>
      <c r="BH276" s="206" t="str">
        <f>IFERROR(VLOOKUP('Formato Único de Contratación'!$BG276,TABLADEPARTAMENTOS,2,0),"DIGITE DEPARTAMENTO")</f>
        <v>DIGITE DEPARTAMENTO</v>
      </c>
      <c r="BI276" s="210"/>
      <c r="BJ276" s="211"/>
      <c r="BK276" s="212"/>
      <c r="BL276" s="210"/>
      <c r="BM276" s="211"/>
      <c r="BN276" s="212"/>
      <c r="BO276" s="208"/>
      <c r="BP276" s="221"/>
      <c r="BQ276" s="208"/>
      <c r="BR276" s="211"/>
      <c r="BS276" s="211"/>
      <c r="BT276" s="247">
        <f>Plancontratacion2019[[#This Row],[FECHA PRORROGA EJECUCIÓN
  (AAAA-MM-DD)]]-Plancontratacion2019[[#This Row],[FECHA ACTA DE INICIO]]</f>
        <v>0</v>
      </c>
      <c r="BU276" s="211"/>
      <c r="BV276" s="208"/>
      <c r="BW276" s="211"/>
      <c r="BX276" s="208"/>
      <c r="BY276" s="212"/>
      <c r="BZ276" s="211"/>
      <c r="CA276" s="212"/>
      <c r="CB276" s="211"/>
      <c r="CC276" s="212"/>
      <c r="CD276" s="211"/>
      <c r="CE276" s="212"/>
      <c r="CF276" s="211"/>
      <c r="CG276" s="212"/>
      <c r="CH276" s="211"/>
      <c r="CI276" s="212"/>
      <c r="CJ276" s="211"/>
      <c r="CK276" s="212"/>
      <c r="CL276" s="211"/>
      <c r="CM276" s="222"/>
      <c r="CN276" s="218"/>
      <c r="CO276" s="211"/>
      <c r="CP276" s="220">
        <f t="shared" si="42"/>
        <v>0</v>
      </c>
      <c r="CQ276" s="223"/>
      <c r="CR276" s="212"/>
      <c r="CS276" s="212"/>
      <c r="CT276" s="212"/>
      <c r="CU276" s="212"/>
      <c r="CV276" s="212"/>
      <c r="CW276" s="212"/>
      <c r="CX276" s="212"/>
      <c r="CY276" s="212"/>
      <c r="CZ276" s="212"/>
      <c r="DA276" s="212"/>
      <c r="DB276" s="212"/>
      <c r="DC276" s="212"/>
      <c r="DD276" s="212"/>
      <c r="DE276" s="212"/>
      <c r="DF276" s="212"/>
      <c r="DG276" s="212"/>
      <c r="DH276" s="216">
        <f t="shared" si="43"/>
        <v>0</v>
      </c>
      <c r="DI276" s="216">
        <f t="shared" si="44"/>
        <v>0</v>
      </c>
      <c r="DJ276" s="224">
        <f t="shared" si="45"/>
        <v>0</v>
      </c>
      <c r="DK276" s="217"/>
      <c r="DL276" s="218"/>
      <c r="DM276" s="208"/>
      <c r="DN276" s="225"/>
      <c r="DO276" s="225"/>
      <c r="DP276" s="225"/>
      <c r="DQ276" s="225"/>
      <c r="DR276" s="225"/>
      <c r="DS276" s="225"/>
      <c r="DT276" s="225"/>
      <c r="DU276" s="225"/>
      <c r="DV276" s="225"/>
      <c r="DW276" s="225"/>
      <c r="DX276" s="225"/>
      <c r="DY276" s="225"/>
      <c r="DZ276" s="226"/>
      <c r="EA276" s="226"/>
      <c r="EB276" s="226"/>
      <c r="EC276" s="214"/>
      <c r="ED276" s="214"/>
      <c r="EE276" s="211"/>
      <c r="EF27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6" s="215" t="str">
        <f t="shared" si="40"/>
        <v>-</v>
      </c>
    </row>
    <row r="277" spans="1:137" ht="22.5" x14ac:dyDescent="0.25">
      <c r="A277" s="173"/>
      <c r="B277" s="204"/>
      <c r="C277" s="205"/>
      <c r="D277" s="206"/>
      <c r="E277" s="207"/>
      <c r="F277" s="208"/>
      <c r="G277" s="209"/>
      <c r="H277" s="210"/>
      <c r="I277" s="211"/>
      <c r="J277" s="212"/>
      <c r="K277" s="209"/>
      <c r="L277" s="210"/>
      <c r="M277" s="211"/>
      <c r="N277" s="212"/>
      <c r="O277" s="213"/>
      <c r="P277" s="210"/>
      <c r="Q277" s="214"/>
      <c r="R277" s="215">
        <f>Plancontratacion2019[[#This Row],[RUBRO
(SE DEBE REPORTARTAR EN SIGEP SERVICIOS PERSONAS NATURALES)]]</f>
        <v>0</v>
      </c>
      <c r="S277" s="216">
        <f>Plancontratacion2019[[#This Row],[VALOR]]</f>
        <v>0</v>
      </c>
      <c r="T277" s="208"/>
      <c r="U277" s="211"/>
      <c r="V277" s="215">
        <f>Plancontratacion2019[[#This Row],[RUBRO ]]</f>
        <v>0</v>
      </c>
      <c r="W277" s="216">
        <f>Plancontratacion2019[[#This Row],[VALOR ]]</f>
        <v>0</v>
      </c>
      <c r="X277" s="216">
        <f>SUM($S277+$W277+Plancontratacion2019[[#This Row],[VALOR TOTAL DEL APOYO]])</f>
        <v>0</v>
      </c>
      <c r="Y277" s="210"/>
      <c r="Z277" s="204"/>
      <c r="AA277" s="204"/>
      <c r="AB277" s="205"/>
      <c r="AC277" s="204"/>
      <c r="AD277" s="204"/>
      <c r="AE277" s="214"/>
      <c r="AF277" s="214"/>
      <c r="AG277" s="214"/>
      <c r="AH277" s="211"/>
      <c r="AI277" s="211"/>
      <c r="AJ277" s="211"/>
      <c r="AK277" s="214"/>
      <c r="AL277" s="208"/>
      <c r="AM277" s="208"/>
      <c r="AN277" s="208"/>
      <c r="AO277" s="211"/>
      <c r="AP277" s="217"/>
      <c r="AQ277" s="204"/>
      <c r="AR277" s="218"/>
      <c r="AS277" s="204"/>
      <c r="AT277" s="218"/>
      <c r="AU277" s="204"/>
      <c r="AV277" s="208"/>
      <c r="AW277" s="208"/>
      <c r="AX277" s="219"/>
      <c r="AY277" s="212"/>
      <c r="AZ277" s="212"/>
      <c r="BA277" s="212"/>
      <c r="BB277" s="220">
        <f>Plancontratacion2019[[#This Row],[VALOR
INICIAL DEL CONTRATO]]+Plancontratacion2019[[#This Row],[VALOR ADICION AL CONTRATO]]-Plancontratacion2019[[#This Row],[VALOR REDUCCIÓN DEL CONTRATO]]</f>
        <v>0</v>
      </c>
      <c r="BC277" s="211"/>
      <c r="BD277" s="211"/>
      <c r="BE277" s="215">
        <f t="shared" si="41"/>
        <v>0</v>
      </c>
      <c r="BF277" s="211"/>
      <c r="BG277" s="208"/>
      <c r="BH277" s="206" t="str">
        <f>IFERROR(VLOOKUP('Formato Único de Contratación'!$BG277,TABLADEPARTAMENTOS,2,0),"DIGITE DEPARTAMENTO")</f>
        <v>DIGITE DEPARTAMENTO</v>
      </c>
      <c r="BI277" s="210"/>
      <c r="BJ277" s="211"/>
      <c r="BK277" s="212"/>
      <c r="BL277" s="210"/>
      <c r="BM277" s="211"/>
      <c r="BN277" s="212"/>
      <c r="BO277" s="208"/>
      <c r="BP277" s="221"/>
      <c r="BQ277" s="208"/>
      <c r="BR277" s="211"/>
      <c r="BS277" s="211"/>
      <c r="BT277" s="247">
        <f>Plancontratacion2019[[#This Row],[FECHA PRORROGA EJECUCIÓN
  (AAAA-MM-DD)]]-Plancontratacion2019[[#This Row],[FECHA ACTA DE INICIO]]</f>
        <v>0</v>
      </c>
      <c r="BU277" s="211"/>
      <c r="BV277" s="208"/>
      <c r="BW277" s="211"/>
      <c r="BX277" s="208"/>
      <c r="BY277" s="212"/>
      <c r="BZ277" s="211"/>
      <c r="CA277" s="212"/>
      <c r="CB277" s="211"/>
      <c r="CC277" s="212"/>
      <c r="CD277" s="211"/>
      <c r="CE277" s="212"/>
      <c r="CF277" s="211"/>
      <c r="CG277" s="212"/>
      <c r="CH277" s="211"/>
      <c r="CI277" s="212"/>
      <c r="CJ277" s="211"/>
      <c r="CK277" s="212"/>
      <c r="CL277" s="211"/>
      <c r="CM277" s="222"/>
      <c r="CN277" s="218"/>
      <c r="CO277" s="211"/>
      <c r="CP277" s="220">
        <f t="shared" si="42"/>
        <v>0</v>
      </c>
      <c r="CQ277" s="223"/>
      <c r="CR277" s="212"/>
      <c r="CS277" s="212"/>
      <c r="CT277" s="212"/>
      <c r="CU277" s="212"/>
      <c r="CV277" s="212"/>
      <c r="CW277" s="212"/>
      <c r="CX277" s="212"/>
      <c r="CY277" s="212"/>
      <c r="CZ277" s="212"/>
      <c r="DA277" s="212"/>
      <c r="DB277" s="212"/>
      <c r="DC277" s="212"/>
      <c r="DD277" s="212"/>
      <c r="DE277" s="212"/>
      <c r="DF277" s="212"/>
      <c r="DG277" s="212"/>
      <c r="DH277" s="216">
        <f t="shared" si="43"/>
        <v>0</v>
      </c>
      <c r="DI277" s="216">
        <f t="shared" si="44"/>
        <v>0</v>
      </c>
      <c r="DJ277" s="224">
        <f t="shared" si="45"/>
        <v>0</v>
      </c>
      <c r="DK277" s="217"/>
      <c r="DL277" s="218"/>
      <c r="DM277" s="208"/>
      <c r="DN277" s="225"/>
      <c r="DO277" s="225"/>
      <c r="DP277" s="225"/>
      <c r="DQ277" s="225"/>
      <c r="DR277" s="225"/>
      <c r="DS277" s="225"/>
      <c r="DT277" s="225"/>
      <c r="DU277" s="225"/>
      <c r="DV277" s="225"/>
      <c r="DW277" s="225"/>
      <c r="DX277" s="225"/>
      <c r="DY277" s="225"/>
      <c r="DZ277" s="226"/>
      <c r="EA277" s="226"/>
      <c r="EB277" s="226"/>
      <c r="EC277" s="214"/>
      <c r="ED277" s="214"/>
      <c r="EE277" s="211"/>
      <c r="EF27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7" s="215" t="str">
        <f t="shared" si="40"/>
        <v>-</v>
      </c>
    </row>
    <row r="278" spans="1:137" ht="22.5" x14ac:dyDescent="0.25">
      <c r="A278" s="173"/>
      <c r="B278" s="204"/>
      <c r="C278" s="205"/>
      <c r="D278" s="206"/>
      <c r="E278" s="207"/>
      <c r="F278" s="208"/>
      <c r="G278" s="209"/>
      <c r="H278" s="210"/>
      <c r="I278" s="211"/>
      <c r="J278" s="212"/>
      <c r="K278" s="209"/>
      <c r="L278" s="210"/>
      <c r="M278" s="211"/>
      <c r="N278" s="212"/>
      <c r="O278" s="213"/>
      <c r="P278" s="210"/>
      <c r="Q278" s="214"/>
      <c r="R278" s="215">
        <f>Plancontratacion2019[[#This Row],[RUBRO
(SE DEBE REPORTARTAR EN SIGEP SERVICIOS PERSONAS NATURALES)]]</f>
        <v>0</v>
      </c>
      <c r="S278" s="216">
        <f>Plancontratacion2019[[#This Row],[VALOR]]</f>
        <v>0</v>
      </c>
      <c r="T278" s="208"/>
      <c r="U278" s="211"/>
      <c r="V278" s="215">
        <f>Plancontratacion2019[[#This Row],[RUBRO ]]</f>
        <v>0</v>
      </c>
      <c r="W278" s="216">
        <f>Plancontratacion2019[[#This Row],[VALOR ]]</f>
        <v>0</v>
      </c>
      <c r="X278" s="216">
        <f>SUM($S278+$W278+Plancontratacion2019[[#This Row],[VALOR TOTAL DEL APOYO]])</f>
        <v>0</v>
      </c>
      <c r="Y278" s="210"/>
      <c r="Z278" s="204"/>
      <c r="AA278" s="204"/>
      <c r="AB278" s="205"/>
      <c r="AC278" s="204"/>
      <c r="AD278" s="204"/>
      <c r="AE278" s="214"/>
      <c r="AF278" s="214"/>
      <c r="AG278" s="214"/>
      <c r="AH278" s="211"/>
      <c r="AI278" s="211"/>
      <c r="AJ278" s="211"/>
      <c r="AK278" s="214"/>
      <c r="AL278" s="208"/>
      <c r="AM278" s="208"/>
      <c r="AN278" s="208"/>
      <c r="AO278" s="211"/>
      <c r="AP278" s="217"/>
      <c r="AQ278" s="204"/>
      <c r="AR278" s="218"/>
      <c r="AS278" s="204"/>
      <c r="AT278" s="218"/>
      <c r="AU278" s="204"/>
      <c r="AV278" s="208"/>
      <c r="AW278" s="208"/>
      <c r="AX278" s="219"/>
      <c r="AY278" s="212"/>
      <c r="AZ278" s="212"/>
      <c r="BA278" s="212"/>
      <c r="BB278" s="220">
        <f>Plancontratacion2019[[#This Row],[VALOR
INICIAL DEL CONTRATO]]+Plancontratacion2019[[#This Row],[VALOR ADICION AL CONTRATO]]-Plancontratacion2019[[#This Row],[VALOR REDUCCIÓN DEL CONTRATO]]</f>
        <v>0</v>
      </c>
      <c r="BC278" s="211"/>
      <c r="BD278" s="211"/>
      <c r="BE278" s="215">
        <f t="shared" si="41"/>
        <v>0</v>
      </c>
      <c r="BF278" s="211"/>
      <c r="BG278" s="208"/>
      <c r="BH278" s="206" t="str">
        <f>IFERROR(VLOOKUP('Formato Único de Contratación'!$BG278,TABLADEPARTAMENTOS,2,0),"DIGITE DEPARTAMENTO")</f>
        <v>DIGITE DEPARTAMENTO</v>
      </c>
      <c r="BI278" s="210"/>
      <c r="BJ278" s="211"/>
      <c r="BK278" s="212"/>
      <c r="BL278" s="210"/>
      <c r="BM278" s="211"/>
      <c r="BN278" s="212"/>
      <c r="BO278" s="208"/>
      <c r="BP278" s="221"/>
      <c r="BQ278" s="208"/>
      <c r="BR278" s="211"/>
      <c r="BS278" s="211"/>
      <c r="BT278" s="247">
        <f>Plancontratacion2019[[#This Row],[FECHA PRORROGA EJECUCIÓN
  (AAAA-MM-DD)]]-Plancontratacion2019[[#This Row],[FECHA ACTA DE INICIO]]</f>
        <v>0</v>
      </c>
      <c r="BU278" s="211"/>
      <c r="BV278" s="208"/>
      <c r="BW278" s="211"/>
      <c r="BX278" s="208"/>
      <c r="BY278" s="212"/>
      <c r="BZ278" s="211"/>
      <c r="CA278" s="212"/>
      <c r="CB278" s="211"/>
      <c r="CC278" s="212"/>
      <c r="CD278" s="211"/>
      <c r="CE278" s="212"/>
      <c r="CF278" s="211"/>
      <c r="CG278" s="212"/>
      <c r="CH278" s="211"/>
      <c r="CI278" s="212"/>
      <c r="CJ278" s="211"/>
      <c r="CK278" s="212"/>
      <c r="CL278" s="211"/>
      <c r="CM278" s="222"/>
      <c r="CN278" s="218"/>
      <c r="CO278" s="211"/>
      <c r="CP278" s="220">
        <f t="shared" si="42"/>
        <v>0</v>
      </c>
      <c r="CQ278" s="223"/>
      <c r="CR278" s="212"/>
      <c r="CS278" s="212"/>
      <c r="CT278" s="212"/>
      <c r="CU278" s="212"/>
      <c r="CV278" s="212"/>
      <c r="CW278" s="212"/>
      <c r="CX278" s="212"/>
      <c r="CY278" s="212"/>
      <c r="CZ278" s="212"/>
      <c r="DA278" s="212"/>
      <c r="DB278" s="212"/>
      <c r="DC278" s="212"/>
      <c r="DD278" s="212"/>
      <c r="DE278" s="212"/>
      <c r="DF278" s="212"/>
      <c r="DG278" s="212"/>
      <c r="DH278" s="216">
        <f t="shared" si="43"/>
        <v>0</v>
      </c>
      <c r="DI278" s="216">
        <f t="shared" si="44"/>
        <v>0</v>
      </c>
      <c r="DJ278" s="224">
        <f t="shared" si="45"/>
        <v>0</v>
      </c>
      <c r="DK278" s="217"/>
      <c r="DL278" s="218"/>
      <c r="DM278" s="208"/>
      <c r="DN278" s="225"/>
      <c r="DO278" s="225"/>
      <c r="DP278" s="225"/>
      <c r="DQ278" s="225"/>
      <c r="DR278" s="225"/>
      <c r="DS278" s="225"/>
      <c r="DT278" s="225"/>
      <c r="DU278" s="225"/>
      <c r="DV278" s="225"/>
      <c r="DW278" s="225"/>
      <c r="DX278" s="225"/>
      <c r="DY278" s="225"/>
      <c r="DZ278" s="226"/>
      <c r="EA278" s="226"/>
      <c r="EB278" s="226"/>
      <c r="EC278" s="214"/>
      <c r="ED278" s="214"/>
      <c r="EE278" s="211"/>
      <c r="EF27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8" s="215" t="str">
        <f t="shared" si="40"/>
        <v>-</v>
      </c>
    </row>
    <row r="279" spans="1:137" ht="22.5" x14ac:dyDescent="0.25">
      <c r="A279" s="173"/>
      <c r="B279" s="204"/>
      <c r="C279" s="205"/>
      <c r="D279" s="206"/>
      <c r="E279" s="207"/>
      <c r="F279" s="208"/>
      <c r="G279" s="209"/>
      <c r="H279" s="210"/>
      <c r="I279" s="211"/>
      <c r="J279" s="212"/>
      <c r="K279" s="209"/>
      <c r="L279" s="210"/>
      <c r="M279" s="211"/>
      <c r="N279" s="212"/>
      <c r="O279" s="213"/>
      <c r="P279" s="210"/>
      <c r="Q279" s="214"/>
      <c r="R279" s="215">
        <f>Plancontratacion2019[[#This Row],[RUBRO
(SE DEBE REPORTARTAR EN SIGEP SERVICIOS PERSONAS NATURALES)]]</f>
        <v>0</v>
      </c>
      <c r="S279" s="216">
        <f>Plancontratacion2019[[#This Row],[VALOR]]</f>
        <v>0</v>
      </c>
      <c r="T279" s="208"/>
      <c r="U279" s="211"/>
      <c r="V279" s="215">
        <f>Plancontratacion2019[[#This Row],[RUBRO ]]</f>
        <v>0</v>
      </c>
      <c r="W279" s="216">
        <f>Plancontratacion2019[[#This Row],[VALOR ]]</f>
        <v>0</v>
      </c>
      <c r="X279" s="216">
        <f>SUM($S279+$W279+Plancontratacion2019[[#This Row],[VALOR TOTAL DEL APOYO]])</f>
        <v>0</v>
      </c>
      <c r="Y279" s="210"/>
      <c r="Z279" s="204"/>
      <c r="AA279" s="204"/>
      <c r="AB279" s="205"/>
      <c r="AC279" s="204"/>
      <c r="AD279" s="204"/>
      <c r="AE279" s="214"/>
      <c r="AF279" s="214"/>
      <c r="AG279" s="214"/>
      <c r="AH279" s="211"/>
      <c r="AI279" s="211"/>
      <c r="AJ279" s="211"/>
      <c r="AK279" s="214"/>
      <c r="AL279" s="208"/>
      <c r="AM279" s="208"/>
      <c r="AN279" s="208"/>
      <c r="AO279" s="211"/>
      <c r="AP279" s="217"/>
      <c r="AQ279" s="204"/>
      <c r="AR279" s="218"/>
      <c r="AS279" s="204"/>
      <c r="AT279" s="218"/>
      <c r="AU279" s="204"/>
      <c r="AV279" s="208"/>
      <c r="AW279" s="208"/>
      <c r="AX279" s="219"/>
      <c r="AY279" s="212"/>
      <c r="AZ279" s="212"/>
      <c r="BA279" s="212"/>
      <c r="BB279" s="220">
        <f>Plancontratacion2019[[#This Row],[VALOR
INICIAL DEL CONTRATO]]+Plancontratacion2019[[#This Row],[VALOR ADICION AL CONTRATO]]-Plancontratacion2019[[#This Row],[VALOR REDUCCIÓN DEL CONTRATO]]</f>
        <v>0</v>
      </c>
      <c r="BC279" s="211"/>
      <c r="BD279" s="211"/>
      <c r="BE279" s="215">
        <f t="shared" si="41"/>
        <v>0</v>
      </c>
      <c r="BF279" s="211"/>
      <c r="BG279" s="208"/>
      <c r="BH279" s="206" t="str">
        <f>IFERROR(VLOOKUP('Formato Único de Contratación'!$BG279,TABLADEPARTAMENTOS,2,0),"DIGITE DEPARTAMENTO")</f>
        <v>DIGITE DEPARTAMENTO</v>
      </c>
      <c r="BI279" s="210"/>
      <c r="BJ279" s="211"/>
      <c r="BK279" s="212"/>
      <c r="BL279" s="210"/>
      <c r="BM279" s="211"/>
      <c r="BN279" s="212"/>
      <c r="BO279" s="208"/>
      <c r="BP279" s="221"/>
      <c r="BQ279" s="208"/>
      <c r="BR279" s="211"/>
      <c r="BS279" s="211"/>
      <c r="BT279" s="247">
        <f>Plancontratacion2019[[#This Row],[FECHA PRORROGA EJECUCIÓN
  (AAAA-MM-DD)]]-Plancontratacion2019[[#This Row],[FECHA ACTA DE INICIO]]</f>
        <v>0</v>
      </c>
      <c r="BU279" s="211"/>
      <c r="BV279" s="208"/>
      <c r="BW279" s="211"/>
      <c r="BX279" s="208"/>
      <c r="BY279" s="212"/>
      <c r="BZ279" s="211"/>
      <c r="CA279" s="212"/>
      <c r="CB279" s="211"/>
      <c r="CC279" s="212"/>
      <c r="CD279" s="211"/>
      <c r="CE279" s="212"/>
      <c r="CF279" s="211"/>
      <c r="CG279" s="212"/>
      <c r="CH279" s="211"/>
      <c r="CI279" s="212"/>
      <c r="CJ279" s="211"/>
      <c r="CK279" s="212"/>
      <c r="CL279" s="211"/>
      <c r="CM279" s="222"/>
      <c r="CN279" s="218"/>
      <c r="CO279" s="211"/>
      <c r="CP279" s="220">
        <f t="shared" si="42"/>
        <v>0</v>
      </c>
      <c r="CQ279" s="223"/>
      <c r="CR279" s="212"/>
      <c r="CS279" s="212"/>
      <c r="CT279" s="212"/>
      <c r="CU279" s="212"/>
      <c r="CV279" s="212"/>
      <c r="CW279" s="212"/>
      <c r="CX279" s="212"/>
      <c r="CY279" s="212"/>
      <c r="CZ279" s="212"/>
      <c r="DA279" s="212"/>
      <c r="DB279" s="212"/>
      <c r="DC279" s="212"/>
      <c r="DD279" s="212"/>
      <c r="DE279" s="212"/>
      <c r="DF279" s="212"/>
      <c r="DG279" s="212"/>
      <c r="DH279" s="216">
        <f t="shared" si="43"/>
        <v>0</v>
      </c>
      <c r="DI279" s="216">
        <f t="shared" si="44"/>
        <v>0</v>
      </c>
      <c r="DJ279" s="224">
        <f t="shared" si="45"/>
        <v>0</v>
      </c>
      <c r="DK279" s="217"/>
      <c r="DL279" s="218"/>
      <c r="DM279" s="208"/>
      <c r="DN279" s="225"/>
      <c r="DO279" s="225"/>
      <c r="DP279" s="225"/>
      <c r="DQ279" s="225"/>
      <c r="DR279" s="225"/>
      <c r="DS279" s="225"/>
      <c r="DT279" s="225"/>
      <c r="DU279" s="225"/>
      <c r="DV279" s="225"/>
      <c r="DW279" s="225"/>
      <c r="DX279" s="225"/>
      <c r="DY279" s="225"/>
      <c r="DZ279" s="226"/>
      <c r="EA279" s="226"/>
      <c r="EB279" s="226"/>
      <c r="EC279" s="214"/>
      <c r="ED279" s="214"/>
      <c r="EE279" s="211"/>
      <c r="EF27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79" s="215" t="str">
        <f t="shared" si="40"/>
        <v>-</v>
      </c>
    </row>
    <row r="280" spans="1:137" ht="22.5" x14ac:dyDescent="0.25">
      <c r="A280" s="173"/>
      <c r="B280" s="204"/>
      <c r="C280" s="205"/>
      <c r="D280" s="206"/>
      <c r="E280" s="207"/>
      <c r="F280" s="208"/>
      <c r="G280" s="209"/>
      <c r="H280" s="210"/>
      <c r="I280" s="211"/>
      <c r="J280" s="212"/>
      <c r="K280" s="209"/>
      <c r="L280" s="210"/>
      <c r="M280" s="211"/>
      <c r="N280" s="212"/>
      <c r="O280" s="213"/>
      <c r="P280" s="210"/>
      <c r="Q280" s="214"/>
      <c r="R280" s="215">
        <f>Plancontratacion2019[[#This Row],[RUBRO
(SE DEBE REPORTARTAR EN SIGEP SERVICIOS PERSONAS NATURALES)]]</f>
        <v>0</v>
      </c>
      <c r="S280" s="216">
        <f>Plancontratacion2019[[#This Row],[VALOR]]</f>
        <v>0</v>
      </c>
      <c r="T280" s="208"/>
      <c r="U280" s="211"/>
      <c r="V280" s="215">
        <f>Plancontratacion2019[[#This Row],[RUBRO ]]</f>
        <v>0</v>
      </c>
      <c r="W280" s="216">
        <f>Plancontratacion2019[[#This Row],[VALOR ]]</f>
        <v>0</v>
      </c>
      <c r="X280" s="216">
        <f>SUM($S280+$W280+Plancontratacion2019[[#This Row],[VALOR TOTAL DEL APOYO]])</f>
        <v>0</v>
      </c>
      <c r="Y280" s="210"/>
      <c r="Z280" s="204"/>
      <c r="AA280" s="204"/>
      <c r="AB280" s="205"/>
      <c r="AC280" s="204"/>
      <c r="AD280" s="204"/>
      <c r="AE280" s="214"/>
      <c r="AF280" s="214"/>
      <c r="AG280" s="214"/>
      <c r="AH280" s="211"/>
      <c r="AI280" s="211"/>
      <c r="AJ280" s="211"/>
      <c r="AK280" s="214"/>
      <c r="AL280" s="208"/>
      <c r="AM280" s="208"/>
      <c r="AN280" s="208"/>
      <c r="AO280" s="211"/>
      <c r="AP280" s="217"/>
      <c r="AQ280" s="204"/>
      <c r="AR280" s="218"/>
      <c r="AS280" s="204"/>
      <c r="AT280" s="218"/>
      <c r="AU280" s="204"/>
      <c r="AV280" s="208"/>
      <c r="AW280" s="208"/>
      <c r="AX280" s="219"/>
      <c r="AY280" s="212"/>
      <c r="AZ280" s="212"/>
      <c r="BA280" s="212"/>
      <c r="BB280" s="220">
        <f>Plancontratacion2019[[#This Row],[VALOR
INICIAL DEL CONTRATO]]+Plancontratacion2019[[#This Row],[VALOR ADICION AL CONTRATO]]-Plancontratacion2019[[#This Row],[VALOR REDUCCIÓN DEL CONTRATO]]</f>
        <v>0</v>
      </c>
      <c r="BC280" s="211"/>
      <c r="BD280" s="211"/>
      <c r="BE280" s="215">
        <f t="shared" si="41"/>
        <v>0</v>
      </c>
      <c r="BF280" s="211"/>
      <c r="BG280" s="208"/>
      <c r="BH280" s="206" t="str">
        <f>IFERROR(VLOOKUP('Formato Único de Contratación'!$BG280,TABLADEPARTAMENTOS,2,0),"DIGITE DEPARTAMENTO")</f>
        <v>DIGITE DEPARTAMENTO</v>
      </c>
      <c r="BI280" s="210"/>
      <c r="BJ280" s="211"/>
      <c r="BK280" s="212"/>
      <c r="BL280" s="210"/>
      <c r="BM280" s="211"/>
      <c r="BN280" s="212"/>
      <c r="BO280" s="208"/>
      <c r="BP280" s="221"/>
      <c r="BQ280" s="208"/>
      <c r="BR280" s="211"/>
      <c r="BS280" s="211"/>
      <c r="BT280" s="247">
        <f>Plancontratacion2019[[#This Row],[FECHA PRORROGA EJECUCIÓN
  (AAAA-MM-DD)]]-Plancontratacion2019[[#This Row],[FECHA ACTA DE INICIO]]</f>
        <v>0</v>
      </c>
      <c r="BU280" s="211"/>
      <c r="BV280" s="208"/>
      <c r="BW280" s="211"/>
      <c r="BX280" s="208"/>
      <c r="BY280" s="212"/>
      <c r="BZ280" s="211"/>
      <c r="CA280" s="212"/>
      <c r="CB280" s="211"/>
      <c r="CC280" s="212"/>
      <c r="CD280" s="211"/>
      <c r="CE280" s="212"/>
      <c r="CF280" s="211"/>
      <c r="CG280" s="212"/>
      <c r="CH280" s="211"/>
      <c r="CI280" s="212"/>
      <c r="CJ280" s="211"/>
      <c r="CK280" s="212"/>
      <c r="CL280" s="211"/>
      <c r="CM280" s="222"/>
      <c r="CN280" s="218"/>
      <c r="CO280" s="211"/>
      <c r="CP280" s="220">
        <f t="shared" si="42"/>
        <v>0</v>
      </c>
      <c r="CQ280" s="223"/>
      <c r="CR280" s="212"/>
      <c r="CS280" s="212"/>
      <c r="CT280" s="212"/>
      <c r="CU280" s="212"/>
      <c r="CV280" s="212"/>
      <c r="CW280" s="212"/>
      <c r="CX280" s="212"/>
      <c r="CY280" s="212"/>
      <c r="CZ280" s="212"/>
      <c r="DA280" s="212"/>
      <c r="DB280" s="212"/>
      <c r="DC280" s="212"/>
      <c r="DD280" s="212"/>
      <c r="DE280" s="212"/>
      <c r="DF280" s="212"/>
      <c r="DG280" s="212"/>
      <c r="DH280" s="216">
        <f t="shared" si="43"/>
        <v>0</v>
      </c>
      <c r="DI280" s="216">
        <f t="shared" si="44"/>
        <v>0</v>
      </c>
      <c r="DJ280" s="224">
        <f t="shared" si="45"/>
        <v>0</v>
      </c>
      <c r="DK280" s="217"/>
      <c r="DL280" s="218"/>
      <c r="DM280" s="208"/>
      <c r="DN280" s="225"/>
      <c r="DO280" s="225"/>
      <c r="DP280" s="225"/>
      <c r="DQ280" s="225"/>
      <c r="DR280" s="225"/>
      <c r="DS280" s="225"/>
      <c r="DT280" s="225"/>
      <c r="DU280" s="225"/>
      <c r="DV280" s="225"/>
      <c r="DW280" s="225"/>
      <c r="DX280" s="225"/>
      <c r="DY280" s="225"/>
      <c r="DZ280" s="226"/>
      <c r="EA280" s="226"/>
      <c r="EB280" s="226"/>
      <c r="EC280" s="214"/>
      <c r="ED280" s="214"/>
      <c r="EE280" s="211"/>
      <c r="EF28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0" s="215" t="str">
        <f t="shared" si="40"/>
        <v>-</v>
      </c>
    </row>
    <row r="281" spans="1:137" ht="22.5" x14ac:dyDescent="0.25">
      <c r="A281" s="173"/>
      <c r="B281" s="204"/>
      <c r="C281" s="205"/>
      <c r="D281" s="206"/>
      <c r="E281" s="207"/>
      <c r="F281" s="208"/>
      <c r="G281" s="209"/>
      <c r="H281" s="210"/>
      <c r="I281" s="211"/>
      <c r="J281" s="212"/>
      <c r="K281" s="209"/>
      <c r="L281" s="210"/>
      <c r="M281" s="211"/>
      <c r="N281" s="212"/>
      <c r="O281" s="213"/>
      <c r="P281" s="210"/>
      <c r="Q281" s="214"/>
      <c r="R281" s="215">
        <f>Plancontratacion2019[[#This Row],[RUBRO
(SE DEBE REPORTARTAR EN SIGEP SERVICIOS PERSONAS NATURALES)]]</f>
        <v>0</v>
      </c>
      <c r="S281" s="216">
        <f>Plancontratacion2019[[#This Row],[VALOR]]</f>
        <v>0</v>
      </c>
      <c r="T281" s="208"/>
      <c r="U281" s="211"/>
      <c r="V281" s="215">
        <f>Plancontratacion2019[[#This Row],[RUBRO ]]</f>
        <v>0</v>
      </c>
      <c r="W281" s="216">
        <f>Plancontratacion2019[[#This Row],[VALOR ]]</f>
        <v>0</v>
      </c>
      <c r="X281" s="216">
        <f>SUM($S281+$W281+Plancontratacion2019[[#This Row],[VALOR TOTAL DEL APOYO]])</f>
        <v>0</v>
      </c>
      <c r="Y281" s="210"/>
      <c r="Z281" s="204"/>
      <c r="AA281" s="204"/>
      <c r="AB281" s="205"/>
      <c r="AC281" s="204"/>
      <c r="AD281" s="204"/>
      <c r="AE281" s="214"/>
      <c r="AF281" s="214"/>
      <c r="AG281" s="214"/>
      <c r="AH281" s="211"/>
      <c r="AI281" s="211"/>
      <c r="AJ281" s="211"/>
      <c r="AK281" s="214"/>
      <c r="AL281" s="208"/>
      <c r="AM281" s="208"/>
      <c r="AN281" s="208"/>
      <c r="AO281" s="211"/>
      <c r="AP281" s="217"/>
      <c r="AQ281" s="204"/>
      <c r="AR281" s="218"/>
      <c r="AS281" s="204"/>
      <c r="AT281" s="218"/>
      <c r="AU281" s="204"/>
      <c r="AV281" s="208"/>
      <c r="AW281" s="208"/>
      <c r="AX281" s="219"/>
      <c r="AY281" s="212"/>
      <c r="AZ281" s="212"/>
      <c r="BA281" s="212"/>
      <c r="BB281" s="220">
        <f>Plancontratacion2019[[#This Row],[VALOR
INICIAL DEL CONTRATO]]+Plancontratacion2019[[#This Row],[VALOR ADICION AL CONTRATO]]-Plancontratacion2019[[#This Row],[VALOR REDUCCIÓN DEL CONTRATO]]</f>
        <v>0</v>
      </c>
      <c r="BC281" s="211"/>
      <c r="BD281" s="211"/>
      <c r="BE281" s="215">
        <f t="shared" si="41"/>
        <v>0</v>
      </c>
      <c r="BF281" s="211"/>
      <c r="BG281" s="208"/>
      <c r="BH281" s="206" t="str">
        <f>IFERROR(VLOOKUP('Formato Único de Contratación'!$BG281,TABLADEPARTAMENTOS,2,0),"DIGITE DEPARTAMENTO")</f>
        <v>DIGITE DEPARTAMENTO</v>
      </c>
      <c r="BI281" s="210"/>
      <c r="BJ281" s="211"/>
      <c r="BK281" s="212"/>
      <c r="BL281" s="210"/>
      <c r="BM281" s="211"/>
      <c r="BN281" s="212"/>
      <c r="BO281" s="208"/>
      <c r="BP281" s="221"/>
      <c r="BQ281" s="208"/>
      <c r="BR281" s="211"/>
      <c r="BS281" s="211"/>
      <c r="BT281" s="247">
        <f>Plancontratacion2019[[#This Row],[FECHA PRORROGA EJECUCIÓN
  (AAAA-MM-DD)]]-Plancontratacion2019[[#This Row],[FECHA ACTA DE INICIO]]</f>
        <v>0</v>
      </c>
      <c r="BU281" s="211"/>
      <c r="BV281" s="208"/>
      <c r="BW281" s="211"/>
      <c r="BX281" s="208"/>
      <c r="BY281" s="212"/>
      <c r="BZ281" s="211"/>
      <c r="CA281" s="212"/>
      <c r="CB281" s="211"/>
      <c r="CC281" s="212"/>
      <c r="CD281" s="211"/>
      <c r="CE281" s="212"/>
      <c r="CF281" s="211"/>
      <c r="CG281" s="212"/>
      <c r="CH281" s="211"/>
      <c r="CI281" s="212"/>
      <c r="CJ281" s="211"/>
      <c r="CK281" s="212"/>
      <c r="CL281" s="211"/>
      <c r="CM281" s="222"/>
      <c r="CN281" s="218"/>
      <c r="CO281" s="211"/>
      <c r="CP281" s="220">
        <f t="shared" si="42"/>
        <v>0</v>
      </c>
      <c r="CQ281" s="223"/>
      <c r="CR281" s="212"/>
      <c r="CS281" s="212"/>
      <c r="CT281" s="212"/>
      <c r="CU281" s="212"/>
      <c r="CV281" s="212"/>
      <c r="CW281" s="212"/>
      <c r="CX281" s="212"/>
      <c r="CY281" s="212"/>
      <c r="CZ281" s="212"/>
      <c r="DA281" s="212"/>
      <c r="DB281" s="212"/>
      <c r="DC281" s="212"/>
      <c r="DD281" s="212"/>
      <c r="DE281" s="212"/>
      <c r="DF281" s="212"/>
      <c r="DG281" s="212"/>
      <c r="DH281" s="216">
        <f t="shared" si="43"/>
        <v>0</v>
      </c>
      <c r="DI281" s="216">
        <f t="shared" si="44"/>
        <v>0</v>
      </c>
      <c r="DJ281" s="224">
        <f t="shared" si="45"/>
        <v>0</v>
      </c>
      <c r="DK281" s="217"/>
      <c r="DL281" s="218"/>
      <c r="DM281" s="208"/>
      <c r="DN281" s="225"/>
      <c r="DO281" s="225"/>
      <c r="DP281" s="225"/>
      <c r="DQ281" s="225"/>
      <c r="DR281" s="225"/>
      <c r="DS281" s="225"/>
      <c r="DT281" s="225"/>
      <c r="DU281" s="225"/>
      <c r="DV281" s="225"/>
      <c r="DW281" s="225"/>
      <c r="DX281" s="225"/>
      <c r="DY281" s="225"/>
      <c r="DZ281" s="226"/>
      <c r="EA281" s="226"/>
      <c r="EB281" s="226"/>
      <c r="EC281" s="214"/>
      <c r="ED281" s="214"/>
      <c r="EE281" s="211"/>
      <c r="EF28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1" s="215" t="str">
        <f t="shared" si="40"/>
        <v>-</v>
      </c>
    </row>
    <row r="282" spans="1:137" ht="22.5" x14ac:dyDescent="0.25">
      <c r="A282" s="173"/>
      <c r="B282" s="204"/>
      <c r="C282" s="205"/>
      <c r="D282" s="206"/>
      <c r="E282" s="207"/>
      <c r="F282" s="208"/>
      <c r="G282" s="209"/>
      <c r="H282" s="210"/>
      <c r="I282" s="211"/>
      <c r="J282" s="212"/>
      <c r="K282" s="209"/>
      <c r="L282" s="210"/>
      <c r="M282" s="211"/>
      <c r="N282" s="212"/>
      <c r="O282" s="213"/>
      <c r="P282" s="210"/>
      <c r="Q282" s="214"/>
      <c r="R282" s="215">
        <f>Plancontratacion2019[[#This Row],[RUBRO
(SE DEBE REPORTARTAR EN SIGEP SERVICIOS PERSONAS NATURALES)]]</f>
        <v>0</v>
      </c>
      <c r="S282" s="216">
        <f>Plancontratacion2019[[#This Row],[VALOR]]</f>
        <v>0</v>
      </c>
      <c r="T282" s="208"/>
      <c r="U282" s="211"/>
      <c r="V282" s="215">
        <f>Plancontratacion2019[[#This Row],[RUBRO ]]</f>
        <v>0</v>
      </c>
      <c r="W282" s="216">
        <f>Plancontratacion2019[[#This Row],[VALOR ]]</f>
        <v>0</v>
      </c>
      <c r="X282" s="216">
        <f>SUM($S282+$W282+Plancontratacion2019[[#This Row],[VALOR TOTAL DEL APOYO]])</f>
        <v>0</v>
      </c>
      <c r="Y282" s="210"/>
      <c r="Z282" s="204"/>
      <c r="AA282" s="204"/>
      <c r="AB282" s="205"/>
      <c r="AC282" s="204"/>
      <c r="AD282" s="204"/>
      <c r="AE282" s="214"/>
      <c r="AF282" s="214"/>
      <c r="AG282" s="214"/>
      <c r="AH282" s="211"/>
      <c r="AI282" s="211"/>
      <c r="AJ282" s="211"/>
      <c r="AK282" s="214"/>
      <c r="AL282" s="208"/>
      <c r="AM282" s="208"/>
      <c r="AN282" s="208"/>
      <c r="AO282" s="211"/>
      <c r="AP282" s="217"/>
      <c r="AQ282" s="204"/>
      <c r="AR282" s="218"/>
      <c r="AS282" s="204"/>
      <c r="AT282" s="218"/>
      <c r="AU282" s="204"/>
      <c r="AV282" s="208"/>
      <c r="AW282" s="208"/>
      <c r="AX282" s="219"/>
      <c r="AY282" s="212"/>
      <c r="AZ282" s="212"/>
      <c r="BA282" s="212"/>
      <c r="BB282" s="220">
        <f>Plancontratacion2019[[#This Row],[VALOR
INICIAL DEL CONTRATO]]+Plancontratacion2019[[#This Row],[VALOR ADICION AL CONTRATO]]-Plancontratacion2019[[#This Row],[VALOR REDUCCIÓN DEL CONTRATO]]</f>
        <v>0</v>
      </c>
      <c r="BC282" s="211"/>
      <c r="BD282" s="211"/>
      <c r="BE282" s="215">
        <f t="shared" si="41"/>
        <v>0</v>
      </c>
      <c r="BF282" s="211"/>
      <c r="BG282" s="208"/>
      <c r="BH282" s="206" t="str">
        <f>IFERROR(VLOOKUP('Formato Único de Contratación'!$BG282,TABLADEPARTAMENTOS,2,0),"DIGITE DEPARTAMENTO")</f>
        <v>DIGITE DEPARTAMENTO</v>
      </c>
      <c r="BI282" s="210"/>
      <c r="BJ282" s="211"/>
      <c r="BK282" s="212"/>
      <c r="BL282" s="210"/>
      <c r="BM282" s="211"/>
      <c r="BN282" s="212"/>
      <c r="BO282" s="208"/>
      <c r="BP282" s="221"/>
      <c r="BQ282" s="208"/>
      <c r="BR282" s="211"/>
      <c r="BS282" s="211"/>
      <c r="BT282" s="247">
        <f>Plancontratacion2019[[#This Row],[FECHA PRORROGA EJECUCIÓN
  (AAAA-MM-DD)]]-Plancontratacion2019[[#This Row],[FECHA ACTA DE INICIO]]</f>
        <v>0</v>
      </c>
      <c r="BU282" s="211"/>
      <c r="BV282" s="208"/>
      <c r="BW282" s="211"/>
      <c r="BX282" s="208"/>
      <c r="BY282" s="212"/>
      <c r="BZ282" s="211"/>
      <c r="CA282" s="212"/>
      <c r="CB282" s="211"/>
      <c r="CC282" s="212"/>
      <c r="CD282" s="211"/>
      <c r="CE282" s="212"/>
      <c r="CF282" s="211"/>
      <c r="CG282" s="212"/>
      <c r="CH282" s="211"/>
      <c r="CI282" s="212"/>
      <c r="CJ282" s="211"/>
      <c r="CK282" s="212"/>
      <c r="CL282" s="211"/>
      <c r="CM282" s="222"/>
      <c r="CN282" s="218"/>
      <c r="CO282" s="211"/>
      <c r="CP282" s="220">
        <f t="shared" si="42"/>
        <v>0</v>
      </c>
      <c r="CQ282" s="223"/>
      <c r="CR282" s="212"/>
      <c r="CS282" s="212"/>
      <c r="CT282" s="212"/>
      <c r="CU282" s="212"/>
      <c r="CV282" s="212"/>
      <c r="CW282" s="212"/>
      <c r="CX282" s="212"/>
      <c r="CY282" s="212"/>
      <c r="CZ282" s="212"/>
      <c r="DA282" s="212"/>
      <c r="DB282" s="212"/>
      <c r="DC282" s="212"/>
      <c r="DD282" s="212"/>
      <c r="DE282" s="212"/>
      <c r="DF282" s="212"/>
      <c r="DG282" s="212"/>
      <c r="DH282" s="216">
        <f t="shared" si="43"/>
        <v>0</v>
      </c>
      <c r="DI282" s="216">
        <f t="shared" si="44"/>
        <v>0</v>
      </c>
      <c r="DJ282" s="224">
        <f t="shared" si="45"/>
        <v>0</v>
      </c>
      <c r="DK282" s="217"/>
      <c r="DL282" s="218"/>
      <c r="DM282" s="208"/>
      <c r="DN282" s="225"/>
      <c r="DO282" s="225"/>
      <c r="DP282" s="225"/>
      <c r="DQ282" s="225"/>
      <c r="DR282" s="225"/>
      <c r="DS282" s="225"/>
      <c r="DT282" s="225"/>
      <c r="DU282" s="225"/>
      <c r="DV282" s="225"/>
      <c r="DW282" s="225"/>
      <c r="DX282" s="225"/>
      <c r="DY282" s="225"/>
      <c r="DZ282" s="226"/>
      <c r="EA282" s="226"/>
      <c r="EB282" s="226"/>
      <c r="EC282" s="214"/>
      <c r="ED282" s="214"/>
      <c r="EE282" s="211"/>
      <c r="EF28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2" s="215" t="str">
        <f t="shared" si="40"/>
        <v>-</v>
      </c>
    </row>
    <row r="283" spans="1:137" ht="22.5" x14ac:dyDescent="0.25">
      <c r="A283" s="173"/>
      <c r="B283" s="204"/>
      <c r="C283" s="205"/>
      <c r="D283" s="206"/>
      <c r="E283" s="207"/>
      <c r="F283" s="208"/>
      <c r="G283" s="209"/>
      <c r="H283" s="210"/>
      <c r="I283" s="211"/>
      <c r="J283" s="212"/>
      <c r="K283" s="209"/>
      <c r="L283" s="210"/>
      <c r="M283" s="211"/>
      <c r="N283" s="212"/>
      <c r="O283" s="213"/>
      <c r="P283" s="210"/>
      <c r="Q283" s="214"/>
      <c r="R283" s="215">
        <f>Plancontratacion2019[[#This Row],[RUBRO
(SE DEBE REPORTARTAR EN SIGEP SERVICIOS PERSONAS NATURALES)]]</f>
        <v>0</v>
      </c>
      <c r="S283" s="216">
        <f>Plancontratacion2019[[#This Row],[VALOR]]</f>
        <v>0</v>
      </c>
      <c r="T283" s="208"/>
      <c r="U283" s="211"/>
      <c r="V283" s="215">
        <f>Plancontratacion2019[[#This Row],[RUBRO ]]</f>
        <v>0</v>
      </c>
      <c r="W283" s="216">
        <f>Plancontratacion2019[[#This Row],[VALOR ]]</f>
        <v>0</v>
      </c>
      <c r="X283" s="216">
        <f>SUM($S283+$W283+Plancontratacion2019[[#This Row],[VALOR TOTAL DEL APOYO]])</f>
        <v>0</v>
      </c>
      <c r="Y283" s="210"/>
      <c r="Z283" s="204"/>
      <c r="AA283" s="204"/>
      <c r="AB283" s="205"/>
      <c r="AC283" s="204"/>
      <c r="AD283" s="204"/>
      <c r="AE283" s="214"/>
      <c r="AF283" s="214"/>
      <c r="AG283" s="214"/>
      <c r="AH283" s="211"/>
      <c r="AI283" s="211"/>
      <c r="AJ283" s="211"/>
      <c r="AK283" s="214"/>
      <c r="AL283" s="208"/>
      <c r="AM283" s="208"/>
      <c r="AN283" s="208"/>
      <c r="AO283" s="211"/>
      <c r="AP283" s="217"/>
      <c r="AQ283" s="204"/>
      <c r="AR283" s="218"/>
      <c r="AS283" s="204"/>
      <c r="AT283" s="218"/>
      <c r="AU283" s="204"/>
      <c r="AV283" s="208"/>
      <c r="AW283" s="208"/>
      <c r="AX283" s="219"/>
      <c r="AY283" s="212"/>
      <c r="AZ283" s="212"/>
      <c r="BA283" s="212"/>
      <c r="BB283" s="220">
        <f>Plancontratacion2019[[#This Row],[VALOR
INICIAL DEL CONTRATO]]+Plancontratacion2019[[#This Row],[VALOR ADICION AL CONTRATO]]-Plancontratacion2019[[#This Row],[VALOR REDUCCIÓN DEL CONTRATO]]</f>
        <v>0</v>
      </c>
      <c r="BC283" s="211"/>
      <c r="BD283" s="211"/>
      <c r="BE283" s="215">
        <f t="shared" ref="BE283:BE314" si="46">$BD283-$BC283</f>
        <v>0</v>
      </c>
      <c r="BF283" s="211"/>
      <c r="BG283" s="208"/>
      <c r="BH283" s="206" t="str">
        <f>IFERROR(VLOOKUP('Formato Único de Contratación'!$BG283,TABLADEPARTAMENTOS,2,0),"DIGITE DEPARTAMENTO")</f>
        <v>DIGITE DEPARTAMENTO</v>
      </c>
      <c r="BI283" s="210"/>
      <c r="BJ283" s="211"/>
      <c r="BK283" s="212"/>
      <c r="BL283" s="210"/>
      <c r="BM283" s="211"/>
      <c r="BN283" s="212"/>
      <c r="BO283" s="208"/>
      <c r="BP283" s="221"/>
      <c r="BQ283" s="208"/>
      <c r="BR283" s="211"/>
      <c r="BS283" s="211"/>
      <c r="BT283" s="247">
        <f>Plancontratacion2019[[#This Row],[FECHA PRORROGA EJECUCIÓN
  (AAAA-MM-DD)]]-Plancontratacion2019[[#This Row],[FECHA ACTA DE INICIO]]</f>
        <v>0</v>
      </c>
      <c r="BU283" s="211"/>
      <c r="BV283" s="208"/>
      <c r="BW283" s="211"/>
      <c r="BX283" s="208"/>
      <c r="BY283" s="212"/>
      <c r="BZ283" s="211"/>
      <c r="CA283" s="212"/>
      <c r="CB283" s="211"/>
      <c r="CC283" s="212"/>
      <c r="CD283" s="211"/>
      <c r="CE283" s="212"/>
      <c r="CF283" s="211"/>
      <c r="CG283" s="212"/>
      <c r="CH283" s="211"/>
      <c r="CI283" s="212"/>
      <c r="CJ283" s="211"/>
      <c r="CK283" s="212"/>
      <c r="CL283" s="211"/>
      <c r="CM283" s="222"/>
      <c r="CN283" s="218"/>
      <c r="CO283" s="211"/>
      <c r="CP283" s="220">
        <f t="shared" ref="CP283:CP314" si="47">COUNT(BY283,CA283,CE283,CG283,CI283,CK283,CC283,CN283)</f>
        <v>0</v>
      </c>
      <c r="CQ283" s="223"/>
      <c r="CR283" s="212"/>
      <c r="CS283" s="212"/>
      <c r="CT283" s="212"/>
      <c r="CU283" s="212"/>
      <c r="CV283" s="212"/>
      <c r="CW283" s="212"/>
      <c r="CX283" s="212"/>
      <c r="CY283" s="212"/>
      <c r="CZ283" s="212"/>
      <c r="DA283" s="212"/>
      <c r="DB283" s="212"/>
      <c r="DC283" s="212"/>
      <c r="DD283" s="212"/>
      <c r="DE283" s="212"/>
      <c r="DF283" s="212"/>
      <c r="DG283" s="212"/>
      <c r="DH283" s="216">
        <f t="shared" ref="DH283:DH314" si="48">SUM(CS283:DD283)</f>
        <v>0</v>
      </c>
      <c r="DI283" s="216">
        <f t="shared" ref="DI283:DI314" si="49">BB283-DH283</f>
        <v>0</v>
      </c>
      <c r="DJ283" s="224">
        <f t="shared" ref="DJ283:DJ314" si="50">IFERROR(DH283/BB283,0)</f>
        <v>0</v>
      </c>
      <c r="DK283" s="217"/>
      <c r="DL283" s="218"/>
      <c r="DM283" s="208"/>
      <c r="DN283" s="225"/>
      <c r="DO283" s="225"/>
      <c r="DP283" s="225"/>
      <c r="DQ283" s="225"/>
      <c r="DR283" s="225"/>
      <c r="DS283" s="225"/>
      <c r="DT283" s="225"/>
      <c r="DU283" s="225"/>
      <c r="DV283" s="225"/>
      <c r="DW283" s="225"/>
      <c r="DX283" s="225"/>
      <c r="DY283" s="225"/>
      <c r="DZ283" s="226"/>
      <c r="EA283" s="226"/>
      <c r="EB283" s="226"/>
      <c r="EC283" s="214"/>
      <c r="ED283" s="214"/>
      <c r="EE283" s="211"/>
      <c r="EF28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3" s="215" t="str">
        <f t="shared" si="40"/>
        <v>-</v>
      </c>
    </row>
    <row r="284" spans="1:137" ht="22.5" x14ac:dyDescent="0.25">
      <c r="A284" s="173"/>
      <c r="B284" s="204"/>
      <c r="C284" s="205"/>
      <c r="D284" s="206"/>
      <c r="E284" s="207"/>
      <c r="F284" s="208"/>
      <c r="G284" s="209"/>
      <c r="H284" s="210"/>
      <c r="I284" s="211"/>
      <c r="J284" s="212"/>
      <c r="K284" s="209"/>
      <c r="L284" s="210"/>
      <c r="M284" s="211"/>
      <c r="N284" s="212"/>
      <c r="O284" s="213"/>
      <c r="P284" s="210"/>
      <c r="Q284" s="214"/>
      <c r="R284" s="215">
        <f>Plancontratacion2019[[#This Row],[RUBRO
(SE DEBE REPORTARTAR EN SIGEP SERVICIOS PERSONAS NATURALES)]]</f>
        <v>0</v>
      </c>
      <c r="S284" s="216">
        <f>Plancontratacion2019[[#This Row],[VALOR]]</f>
        <v>0</v>
      </c>
      <c r="T284" s="208"/>
      <c r="U284" s="211"/>
      <c r="V284" s="215">
        <f>Plancontratacion2019[[#This Row],[RUBRO ]]</f>
        <v>0</v>
      </c>
      <c r="W284" s="216">
        <f>Plancontratacion2019[[#This Row],[VALOR ]]</f>
        <v>0</v>
      </c>
      <c r="X284" s="216">
        <f>SUM($S284+$W284+Plancontratacion2019[[#This Row],[VALOR TOTAL DEL APOYO]])</f>
        <v>0</v>
      </c>
      <c r="Y284" s="210"/>
      <c r="Z284" s="204"/>
      <c r="AA284" s="204"/>
      <c r="AB284" s="205"/>
      <c r="AC284" s="204"/>
      <c r="AD284" s="204"/>
      <c r="AE284" s="214"/>
      <c r="AF284" s="214"/>
      <c r="AG284" s="214"/>
      <c r="AH284" s="211"/>
      <c r="AI284" s="211"/>
      <c r="AJ284" s="211"/>
      <c r="AK284" s="214"/>
      <c r="AL284" s="208"/>
      <c r="AM284" s="208"/>
      <c r="AN284" s="208"/>
      <c r="AO284" s="211"/>
      <c r="AP284" s="217"/>
      <c r="AQ284" s="204"/>
      <c r="AR284" s="218"/>
      <c r="AS284" s="204"/>
      <c r="AT284" s="218"/>
      <c r="AU284" s="204"/>
      <c r="AV284" s="208"/>
      <c r="AW284" s="208"/>
      <c r="AX284" s="219"/>
      <c r="AY284" s="212"/>
      <c r="AZ284" s="212"/>
      <c r="BA284" s="212"/>
      <c r="BB284" s="220">
        <f>Plancontratacion2019[[#This Row],[VALOR
INICIAL DEL CONTRATO]]+Plancontratacion2019[[#This Row],[VALOR ADICION AL CONTRATO]]-Plancontratacion2019[[#This Row],[VALOR REDUCCIÓN DEL CONTRATO]]</f>
        <v>0</v>
      </c>
      <c r="BC284" s="211"/>
      <c r="BD284" s="211"/>
      <c r="BE284" s="215">
        <f t="shared" si="46"/>
        <v>0</v>
      </c>
      <c r="BF284" s="211"/>
      <c r="BG284" s="208"/>
      <c r="BH284" s="206" t="str">
        <f>IFERROR(VLOOKUP('Formato Único de Contratación'!$BG284,TABLADEPARTAMENTOS,2,0),"DIGITE DEPARTAMENTO")</f>
        <v>DIGITE DEPARTAMENTO</v>
      </c>
      <c r="BI284" s="210"/>
      <c r="BJ284" s="211"/>
      <c r="BK284" s="212"/>
      <c r="BL284" s="210"/>
      <c r="BM284" s="211"/>
      <c r="BN284" s="212"/>
      <c r="BO284" s="208"/>
      <c r="BP284" s="221"/>
      <c r="BQ284" s="208"/>
      <c r="BR284" s="211"/>
      <c r="BS284" s="211"/>
      <c r="BT284" s="247">
        <f>Plancontratacion2019[[#This Row],[FECHA PRORROGA EJECUCIÓN
  (AAAA-MM-DD)]]-Plancontratacion2019[[#This Row],[FECHA ACTA DE INICIO]]</f>
        <v>0</v>
      </c>
      <c r="BU284" s="211"/>
      <c r="BV284" s="208"/>
      <c r="BW284" s="211"/>
      <c r="BX284" s="208"/>
      <c r="BY284" s="212"/>
      <c r="BZ284" s="211"/>
      <c r="CA284" s="212"/>
      <c r="CB284" s="211"/>
      <c r="CC284" s="212"/>
      <c r="CD284" s="211"/>
      <c r="CE284" s="212"/>
      <c r="CF284" s="211"/>
      <c r="CG284" s="212"/>
      <c r="CH284" s="211"/>
      <c r="CI284" s="212"/>
      <c r="CJ284" s="211"/>
      <c r="CK284" s="212"/>
      <c r="CL284" s="211"/>
      <c r="CM284" s="222"/>
      <c r="CN284" s="218"/>
      <c r="CO284" s="211"/>
      <c r="CP284" s="220">
        <f t="shared" si="47"/>
        <v>0</v>
      </c>
      <c r="CQ284" s="223"/>
      <c r="CR284" s="212"/>
      <c r="CS284" s="212"/>
      <c r="CT284" s="212"/>
      <c r="CU284" s="212"/>
      <c r="CV284" s="212"/>
      <c r="CW284" s="212"/>
      <c r="CX284" s="212"/>
      <c r="CY284" s="212"/>
      <c r="CZ284" s="212"/>
      <c r="DA284" s="212"/>
      <c r="DB284" s="212"/>
      <c r="DC284" s="212"/>
      <c r="DD284" s="212"/>
      <c r="DE284" s="212"/>
      <c r="DF284" s="212"/>
      <c r="DG284" s="212"/>
      <c r="DH284" s="216">
        <f t="shared" si="48"/>
        <v>0</v>
      </c>
      <c r="DI284" s="216">
        <f t="shared" si="49"/>
        <v>0</v>
      </c>
      <c r="DJ284" s="224">
        <f t="shared" si="50"/>
        <v>0</v>
      </c>
      <c r="DK284" s="217"/>
      <c r="DL284" s="218"/>
      <c r="DM284" s="208"/>
      <c r="DN284" s="225"/>
      <c r="DO284" s="225"/>
      <c r="DP284" s="225"/>
      <c r="DQ284" s="225"/>
      <c r="DR284" s="225"/>
      <c r="DS284" s="225"/>
      <c r="DT284" s="225"/>
      <c r="DU284" s="225"/>
      <c r="DV284" s="225"/>
      <c r="DW284" s="225"/>
      <c r="DX284" s="225"/>
      <c r="DY284" s="225"/>
      <c r="DZ284" s="226"/>
      <c r="EA284" s="226"/>
      <c r="EB284" s="226"/>
      <c r="EC284" s="214"/>
      <c r="ED284" s="214"/>
      <c r="EE284" s="211"/>
      <c r="EF28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4" s="215" t="str">
        <f t="shared" si="40"/>
        <v>-</v>
      </c>
    </row>
    <row r="285" spans="1:137" ht="22.5" x14ac:dyDescent="0.25">
      <c r="A285" s="173"/>
      <c r="B285" s="204"/>
      <c r="C285" s="205"/>
      <c r="D285" s="206"/>
      <c r="E285" s="207"/>
      <c r="F285" s="208"/>
      <c r="G285" s="209"/>
      <c r="H285" s="210"/>
      <c r="I285" s="211"/>
      <c r="J285" s="212"/>
      <c r="K285" s="209"/>
      <c r="L285" s="210"/>
      <c r="M285" s="211"/>
      <c r="N285" s="212"/>
      <c r="O285" s="213"/>
      <c r="P285" s="210"/>
      <c r="Q285" s="214"/>
      <c r="R285" s="215">
        <f>Plancontratacion2019[[#This Row],[RUBRO
(SE DEBE REPORTARTAR EN SIGEP SERVICIOS PERSONAS NATURALES)]]</f>
        <v>0</v>
      </c>
      <c r="S285" s="216">
        <f>Plancontratacion2019[[#This Row],[VALOR]]</f>
        <v>0</v>
      </c>
      <c r="T285" s="208"/>
      <c r="U285" s="211"/>
      <c r="V285" s="215">
        <f>Plancontratacion2019[[#This Row],[RUBRO ]]</f>
        <v>0</v>
      </c>
      <c r="W285" s="216">
        <f>Plancontratacion2019[[#This Row],[VALOR ]]</f>
        <v>0</v>
      </c>
      <c r="X285" s="216">
        <f>SUM($S285+$W285+Plancontratacion2019[[#This Row],[VALOR TOTAL DEL APOYO]])</f>
        <v>0</v>
      </c>
      <c r="Y285" s="210"/>
      <c r="Z285" s="204"/>
      <c r="AA285" s="204"/>
      <c r="AB285" s="205"/>
      <c r="AC285" s="204"/>
      <c r="AD285" s="204"/>
      <c r="AE285" s="214"/>
      <c r="AF285" s="214"/>
      <c r="AG285" s="214"/>
      <c r="AH285" s="211"/>
      <c r="AI285" s="211"/>
      <c r="AJ285" s="211"/>
      <c r="AK285" s="214"/>
      <c r="AL285" s="208"/>
      <c r="AM285" s="208"/>
      <c r="AN285" s="208"/>
      <c r="AO285" s="211"/>
      <c r="AP285" s="217"/>
      <c r="AQ285" s="204"/>
      <c r="AR285" s="218"/>
      <c r="AS285" s="204"/>
      <c r="AT285" s="218"/>
      <c r="AU285" s="204"/>
      <c r="AV285" s="208"/>
      <c r="AW285" s="208"/>
      <c r="AX285" s="219"/>
      <c r="AY285" s="212"/>
      <c r="AZ285" s="212"/>
      <c r="BA285" s="212"/>
      <c r="BB285" s="220">
        <f>Plancontratacion2019[[#This Row],[VALOR
INICIAL DEL CONTRATO]]+Plancontratacion2019[[#This Row],[VALOR ADICION AL CONTRATO]]-Plancontratacion2019[[#This Row],[VALOR REDUCCIÓN DEL CONTRATO]]</f>
        <v>0</v>
      </c>
      <c r="BC285" s="211"/>
      <c r="BD285" s="211"/>
      <c r="BE285" s="215">
        <f t="shared" si="46"/>
        <v>0</v>
      </c>
      <c r="BF285" s="211"/>
      <c r="BG285" s="208"/>
      <c r="BH285" s="206" t="str">
        <f>IFERROR(VLOOKUP('Formato Único de Contratación'!$BG285,TABLADEPARTAMENTOS,2,0),"DIGITE DEPARTAMENTO")</f>
        <v>DIGITE DEPARTAMENTO</v>
      </c>
      <c r="BI285" s="210"/>
      <c r="BJ285" s="211"/>
      <c r="BK285" s="212"/>
      <c r="BL285" s="210"/>
      <c r="BM285" s="211"/>
      <c r="BN285" s="212"/>
      <c r="BO285" s="208"/>
      <c r="BP285" s="221"/>
      <c r="BQ285" s="208"/>
      <c r="BR285" s="211"/>
      <c r="BS285" s="211"/>
      <c r="BT285" s="247">
        <f>Plancontratacion2019[[#This Row],[FECHA PRORROGA EJECUCIÓN
  (AAAA-MM-DD)]]-Plancontratacion2019[[#This Row],[FECHA ACTA DE INICIO]]</f>
        <v>0</v>
      </c>
      <c r="BU285" s="211"/>
      <c r="BV285" s="208"/>
      <c r="BW285" s="211"/>
      <c r="BX285" s="208"/>
      <c r="BY285" s="212"/>
      <c r="BZ285" s="211"/>
      <c r="CA285" s="212"/>
      <c r="CB285" s="211"/>
      <c r="CC285" s="212"/>
      <c r="CD285" s="211"/>
      <c r="CE285" s="212"/>
      <c r="CF285" s="211"/>
      <c r="CG285" s="212"/>
      <c r="CH285" s="211"/>
      <c r="CI285" s="212"/>
      <c r="CJ285" s="211"/>
      <c r="CK285" s="212"/>
      <c r="CL285" s="211"/>
      <c r="CM285" s="222"/>
      <c r="CN285" s="218"/>
      <c r="CO285" s="211"/>
      <c r="CP285" s="220">
        <f t="shared" si="47"/>
        <v>0</v>
      </c>
      <c r="CQ285" s="223"/>
      <c r="CR285" s="212"/>
      <c r="CS285" s="212"/>
      <c r="CT285" s="212"/>
      <c r="CU285" s="212"/>
      <c r="CV285" s="212"/>
      <c r="CW285" s="212"/>
      <c r="CX285" s="212"/>
      <c r="CY285" s="212"/>
      <c r="CZ285" s="212"/>
      <c r="DA285" s="212"/>
      <c r="DB285" s="212"/>
      <c r="DC285" s="212"/>
      <c r="DD285" s="212"/>
      <c r="DE285" s="212"/>
      <c r="DF285" s="212"/>
      <c r="DG285" s="212"/>
      <c r="DH285" s="216">
        <f t="shared" si="48"/>
        <v>0</v>
      </c>
      <c r="DI285" s="216">
        <f t="shared" si="49"/>
        <v>0</v>
      </c>
      <c r="DJ285" s="224">
        <f t="shared" si="50"/>
        <v>0</v>
      </c>
      <c r="DK285" s="217"/>
      <c r="DL285" s="218"/>
      <c r="DM285" s="208"/>
      <c r="DN285" s="225"/>
      <c r="DO285" s="225"/>
      <c r="DP285" s="225"/>
      <c r="DQ285" s="225"/>
      <c r="DR285" s="225"/>
      <c r="DS285" s="225"/>
      <c r="DT285" s="225"/>
      <c r="DU285" s="225"/>
      <c r="DV285" s="225"/>
      <c r="DW285" s="225"/>
      <c r="DX285" s="225"/>
      <c r="DY285" s="225"/>
      <c r="DZ285" s="226"/>
      <c r="EA285" s="226"/>
      <c r="EB285" s="226"/>
      <c r="EC285" s="214"/>
      <c r="ED285" s="214"/>
      <c r="EE285" s="211"/>
      <c r="EF28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5" s="215" t="str">
        <f t="shared" si="40"/>
        <v>-</v>
      </c>
    </row>
    <row r="286" spans="1:137" ht="22.5" x14ac:dyDescent="0.25">
      <c r="A286" s="173"/>
      <c r="B286" s="204"/>
      <c r="C286" s="205"/>
      <c r="D286" s="206"/>
      <c r="E286" s="207"/>
      <c r="F286" s="208"/>
      <c r="G286" s="209"/>
      <c r="H286" s="210"/>
      <c r="I286" s="211"/>
      <c r="J286" s="212"/>
      <c r="K286" s="209"/>
      <c r="L286" s="210"/>
      <c r="M286" s="211"/>
      <c r="N286" s="212"/>
      <c r="O286" s="213"/>
      <c r="P286" s="210"/>
      <c r="Q286" s="214"/>
      <c r="R286" s="215">
        <f>Plancontratacion2019[[#This Row],[RUBRO
(SE DEBE REPORTARTAR EN SIGEP SERVICIOS PERSONAS NATURALES)]]</f>
        <v>0</v>
      </c>
      <c r="S286" s="216">
        <f>Plancontratacion2019[[#This Row],[VALOR]]</f>
        <v>0</v>
      </c>
      <c r="T286" s="208"/>
      <c r="U286" s="211"/>
      <c r="V286" s="215">
        <f>Plancontratacion2019[[#This Row],[RUBRO ]]</f>
        <v>0</v>
      </c>
      <c r="W286" s="216">
        <f>Plancontratacion2019[[#This Row],[VALOR ]]</f>
        <v>0</v>
      </c>
      <c r="X286" s="216">
        <f>SUM($S286+$W286+Plancontratacion2019[[#This Row],[VALOR TOTAL DEL APOYO]])</f>
        <v>0</v>
      </c>
      <c r="Y286" s="210"/>
      <c r="Z286" s="204"/>
      <c r="AA286" s="204"/>
      <c r="AB286" s="205"/>
      <c r="AC286" s="204"/>
      <c r="AD286" s="204"/>
      <c r="AE286" s="214"/>
      <c r="AF286" s="214"/>
      <c r="AG286" s="214"/>
      <c r="AH286" s="211"/>
      <c r="AI286" s="211"/>
      <c r="AJ286" s="211"/>
      <c r="AK286" s="214"/>
      <c r="AL286" s="208"/>
      <c r="AM286" s="208"/>
      <c r="AN286" s="208"/>
      <c r="AO286" s="211"/>
      <c r="AP286" s="217"/>
      <c r="AQ286" s="204"/>
      <c r="AR286" s="218"/>
      <c r="AS286" s="204"/>
      <c r="AT286" s="218"/>
      <c r="AU286" s="204"/>
      <c r="AV286" s="208"/>
      <c r="AW286" s="208"/>
      <c r="AX286" s="219"/>
      <c r="AY286" s="212"/>
      <c r="AZ286" s="212"/>
      <c r="BA286" s="212"/>
      <c r="BB286" s="220">
        <f>Plancontratacion2019[[#This Row],[VALOR
INICIAL DEL CONTRATO]]+Plancontratacion2019[[#This Row],[VALOR ADICION AL CONTRATO]]-Plancontratacion2019[[#This Row],[VALOR REDUCCIÓN DEL CONTRATO]]</f>
        <v>0</v>
      </c>
      <c r="BC286" s="211"/>
      <c r="BD286" s="211"/>
      <c r="BE286" s="215">
        <f t="shared" si="46"/>
        <v>0</v>
      </c>
      <c r="BF286" s="211"/>
      <c r="BG286" s="208"/>
      <c r="BH286" s="206" t="str">
        <f>IFERROR(VLOOKUP('Formato Único de Contratación'!$BG286,TABLADEPARTAMENTOS,2,0),"DIGITE DEPARTAMENTO")</f>
        <v>DIGITE DEPARTAMENTO</v>
      </c>
      <c r="BI286" s="210"/>
      <c r="BJ286" s="211"/>
      <c r="BK286" s="212"/>
      <c r="BL286" s="210"/>
      <c r="BM286" s="211"/>
      <c r="BN286" s="212"/>
      <c r="BO286" s="208"/>
      <c r="BP286" s="221"/>
      <c r="BQ286" s="208"/>
      <c r="BR286" s="211"/>
      <c r="BS286" s="211"/>
      <c r="BT286" s="247">
        <f>Plancontratacion2019[[#This Row],[FECHA PRORROGA EJECUCIÓN
  (AAAA-MM-DD)]]-Plancontratacion2019[[#This Row],[FECHA ACTA DE INICIO]]</f>
        <v>0</v>
      </c>
      <c r="BU286" s="211"/>
      <c r="BV286" s="208"/>
      <c r="BW286" s="211"/>
      <c r="BX286" s="208"/>
      <c r="BY286" s="212"/>
      <c r="BZ286" s="211"/>
      <c r="CA286" s="212"/>
      <c r="CB286" s="211"/>
      <c r="CC286" s="212"/>
      <c r="CD286" s="211"/>
      <c r="CE286" s="212"/>
      <c r="CF286" s="211"/>
      <c r="CG286" s="212"/>
      <c r="CH286" s="211"/>
      <c r="CI286" s="212"/>
      <c r="CJ286" s="211"/>
      <c r="CK286" s="212"/>
      <c r="CL286" s="211"/>
      <c r="CM286" s="222"/>
      <c r="CN286" s="218"/>
      <c r="CO286" s="211"/>
      <c r="CP286" s="220">
        <f t="shared" si="47"/>
        <v>0</v>
      </c>
      <c r="CQ286" s="223"/>
      <c r="CR286" s="212"/>
      <c r="CS286" s="212"/>
      <c r="CT286" s="212"/>
      <c r="CU286" s="212"/>
      <c r="CV286" s="212"/>
      <c r="CW286" s="212"/>
      <c r="CX286" s="212"/>
      <c r="CY286" s="212"/>
      <c r="CZ286" s="212"/>
      <c r="DA286" s="212"/>
      <c r="DB286" s="212"/>
      <c r="DC286" s="212"/>
      <c r="DD286" s="212"/>
      <c r="DE286" s="212"/>
      <c r="DF286" s="212"/>
      <c r="DG286" s="212"/>
      <c r="DH286" s="216">
        <f t="shared" si="48"/>
        <v>0</v>
      </c>
      <c r="DI286" s="216">
        <f t="shared" si="49"/>
        <v>0</v>
      </c>
      <c r="DJ286" s="224">
        <f t="shared" si="50"/>
        <v>0</v>
      </c>
      <c r="DK286" s="217"/>
      <c r="DL286" s="218"/>
      <c r="DM286" s="208"/>
      <c r="DN286" s="225"/>
      <c r="DO286" s="225"/>
      <c r="DP286" s="225"/>
      <c r="DQ286" s="225"/>
      <c r="DR286" s="225"/>
      <c r="DS286" s="225"/>
      <c r="DT286" s="225"/>
      <c r="DU286" s="225"/>
      <c r="DV286" s="225"/>
      <c r="DW286" s="225"/>
      <c r="DX286" s="225"/>
      <c r="DY286" s="225"/>
      <c r="DZ286" s="226"/>
      <c r="EA286" s="226"/>
      <c r="EB286" s="226"/>
      <c r="EC286" s="214"/>
      <c r="ED286" s="214"/>
      <c r="EE286" s="211"/>
      <c r="EF28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6" s="215" t="str">
        <f t="shared" si="40"/>
        <v>-</v>
      </c>
    </row>
    <row r="287" spans="1:137" ht="22.5" x14ac:dyDescent="0.25">
      <c r="A287" s="173"/>
      <c r="B287" s="204"/>
      <c r="C287" s="205"/>
      <c r="D287" s="206"/>
      <c r="E287" s="207"/>
      <c r="F287" s="208"/>
      <c r="G287" s="209"/>
      <c r="H287" s="210"/>
      <c r="I287" s="211"/>
      <c r="J287" s="212"/>
      <c r="K287" s="209"/>
      <c r="L287" s="210"/>
      <c r="M287" s="211"/>
      <c r="N287" s="212"/>
      <c r="O287" s="213"/>
      <c r="P287" s="210"/>
      <c r="Q287" s="214"/>
      <c r="R287" s="215">
        <f>Plancontratacion2019[[#This Row],[RUBRO
(SE DEBE REPORTARTAR EN SIGEP SERVICIOS PERSONAS NATURALES)]]</f>
        <v>0</v>
      </c>
      <c r="S287" s="216">
        <f>Plancontratacion2019[[#This Row],[VALOR]]</f>
        <v>0</v>
      </c>
      <c r="T287" s="208"/>
      <c r="U287" s="211"/>
      <c r="V287" s="215">
        <f>Plancontratacion2019[[#This Row],[RUBRO ]]</f>
        <v>0</v>
      </c>
      <c r="W287" s="216">
        <f>Plancontratacion2019[[#This Row],[VALOR ]]</f>
        <v>0</v>
      </c>
      <c r="X287" s="216">
        <f>SUM($S287+$W287+Plancontratacion2019[[#This Row],[VALOR TOTAL DEL APOYO]])</f>
        <v>0</v>
      </c>
      <c r="Y287" s="210"/>
      <c r="Z287" s="204"/>
      <c r="AA287" s="204"/>
      <c r="AB287" s="205"/>
      <c r="AC287" s="204"/>
      <c r="AD287" s="204"/>
      <c r="AE287" s="214"/>
      <c r="AF287" s="214"/>
      <c r="AG287" s="214"/>
      <c r="AH287" s="211"/>
      <c r="AI287" s="211"/>
      <c r="AJ287" s="211"/>
      <c r="AK287" s="214"/>
      <c r="AL287" s="208"/>
      <c r="AM287" s="208"/>
      <c r="AN287" s="208"/>
      <c r="AO287" s="211"/>
      <c r="AP287" s="217"/>
      <c r="AQ287" s="204"/>
      <c r="AR287" s="218"/>
      <c r="AS287" s="204"/>
      <c r="AT287" s="218"/>
      <c r="AU287" s="204"/>
      <c r="AV287" s="208"/>
      <c r="AW287" s="208"/>
      <c r="AX287" s="219"/>
      <c r="AY287" s="212"/>
      <c r="AZ287" s="212"/>
      <c r="BA287" s="212"/>
      <c r="BB287" s="220">
        <f>Plancontratacion2019[[#This Row],[VALOR
INICIAL DEL CONTRATO]]+Plancontratacion2019[[#This Row],[VALOR ADICION AL CONTRATO]]-Plancontratacion2019[[#This Row],[VALOR REDUCCIÓN DEL CONTRATO]]</f>
        <v>0</v>
      </c>
      <c r="BC287" s="211"/>
      <c r="BD287" s="211"/>
      <c r="BE287" s="215">
        <f t="shared" si="46"/>
        <v>0</v>
      </c>
      <c r="BF287" s="211"/>
      <c r="BG287" s="208"/>
      <c r="BH287" s="206" t="str">
        <f>IFERROR(VLOOKUP('Formato Único de Contratación'!$BG287,TABLADEPARTAMENTOS,2,0),"DIGITE DEPARTAMENTO")</f>
        <v>DIGITE DEPARTAMENTO</v>
      </c>
      <c r="BI287" s="210"/>
      <c r="BJ287" s="211"/>
      <c r="BK287" s="212"/>
      <c r="BL287" s="210"/>
      <c r="BM287" s="211"/>
      <c r="BN287" s="212"/>
      <c r="BO287" s="208"/>
      <c r="BP287" s="221"/>
      <c r="BQ287" s="208"/>
      <c r="BR287" s="211"/>
      <c r="BS287" s="211"/>
      <c r="BT287" s="247">
        <f>Plancontratacion2019[[#This Row],[FECHA PRORROGA EJECUCIÓN
  (AAAA-MM-DD)]]-Plancontratacion2019[[#This Row],[FECHA ACTA DE INICIO]]</f>
        <v>0</v>
      </c>
      <c r="BU287" s="211"/>
      <c r="BV287" s="208"/>
      <c r="BW287" s="211"/>
      <c r="BX287" s="208"/>
      <c r="BY287" s="212"/>
      <c r="BZ287" s="211"/>
      <c r="CA287" s="212"/>
      <c r="CB287" s="211"/>
      <c r="CC287" s="212"/>
      <c r="CD287" s="211"/>
      <c r="CE287" s="212"/>
      <c r="CF287" s="211"/>
      <c r="CG287" s="212"/>
      <c r="CH287" s="211"/>
      <c r="CI287" s="212"/>
      <c r="CJ287" s="211"/>
      <c r="CK287" s="212"/>
      <c r="CL287" s="211"/>
      <c r="CM287" s="222"/>
      <c r="CN287" s="218"/>
      <c r="CO287" s="211"/>
      <c r="CP287" s="220">
        <f t="shared" si="47"/>
        <v>0</v>
      </c>
      <c r="CQ287" s="223"/>
      <c r="CR287" s="212"/>
      <c r="CS287" s="212"/>
      <c r="CT287" s="212"/>
      <c r="CU287" s="212"/>
      <c r="CV287" s="212"/>
      <c r="CW287" s="212"/>
      <c r="CX287" s="212"/>
      <c r="CY287" s="212"/>
      <c r="CZ287" s="212"/>
      <c r="DA287" s="212"/>
      <c r="DB287" s="212"/>
      <c r="DC287" s="212"/>
      <c r="DD287" s="212"/>
      <c r="DE287" s="212"/>
      <c r="DF287" s="212"/>
      <c r="DG287" s="212"/>
      <c r="DH287" s="216">
        <f t="shared" si="48"/>
        <v>0</v>
      </c>
      <c r="DI287" s="216">
        <f t="shared" si="49"/>
        <v>0</v>
      </c>
      <c r="DJ287" s="224">
        <f t="shared" si="50"/>
        <v>0</v>
      </c>
      <c r="DK287" s="217"/>
      <c r="DL287" s="218"/>
      <c r="DM287" s="208"/>
      <c r="DN287" s="225"/>
      <c r="DO287" s="225"/>
      <c r="DP287" s="225"/>
      <c r="DQ287" s="225"/>
      <c r="DR287" s="225"/>
      <c r="DS287" s="225"/>
      <c r="DT287" s="225"/>
      <c r="DU287" s="225"/>
      <c r="DV287" s="225"/>
      <c r="DW287" s="225"/>
      <c r="DX287" s="225"/>
      <c r="DY287" s="225"/>
      <c r="DZ287" s="226"/>
      <c r="EA287" s="226"/>
      <c r="EB287" s="226"/>
      <c r="EC287" s="214"/>
      <c r="ED287" s="214"/>
      <c r="EE287" s="211"/>
      <c r="EF28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7" s="215" t="str">
        <f t="shared" si="40"/>
        <v>-</v>
      </c>
    </row>
    <row r="288" spans="1:137" ht="22.5" x14ac:dyDescent="0.25">
      <c r="A288" s="173"/>
      <c r="B288" s="204"/>
      <c r="C288" s="205"/>
      <c r="D288" s="206"/>
      <c r="E288" s="207"/>
      <c r="F288" s="208"/>
      <c r="G288" s="209"/>
      <c r="H288" s="210"/>
      <c r="I288" s="211"/>
      <c r="J288" s="212"/>
      <c r="K288" s="209"/>
      <c r="L288" s="210"/>
      <c r="M288" s="211"/>
      <c r="N288" s="212"/>
      <c r="O288" s="213"/>
      <c r="P288" s="210"/>
      <c r="Q288" s="214"/>
      <c r="R288" s="215">
        <f>Plancontratacion2019[[#This Row],[RUBRO
(SE DEBE REPORTARTAR EN SIGEP SERVICIOS PERSONAS NATURALES)]]</f>
        <v>0</v>
      </c>
      <c r="S288" s="216">
        <f>Plancontratacion2019[[#This Row],[VALOR]]</f>
        <v>0</v>
      </c>
      <c r="T288" s="208"/>
      <c r="U288" s="211"/>
      <c r="V288" s="215">
        <f>Plancontratacion2019[[#This Row],[RUBRO ]]</f>
        <v>0</v>
      </c>
      <c r="W288" s="216">
        <f>Plancontratacion2019[[#This Row],[VALOR ]]</f>
        <v>0</v>
      </c>
      <c r="X288" s="216">
        <f>SUM($S288+$W288+Plancontratacion2019[[#This Row],[VALOR TOTAL DEL APOYO]])</f>
        <v>0</v>
      </c>
      <c r="Y288" s="210"/>
      <c r="Z288" s="204"/>
      <c r="AA288" s="204"/>
      <c r="AB288" s="205"/>
      <c r="AC288" s="204"/>
      <c r="AD288" s="204"/>
      <c r="AE288" s="214"/>
      <c r="AF288" s="214"/>
      <c r="AG288" s="214"/>
      <c r="AH288" s="211"/>
      <c r="AI288" s="211"/>
      <c r="AJ288" s="211"/>
      <c r="AK288" s="214"/>
      <c r="AL288" s="208"/>
      <c r="AM288" s="208"/>
      <c r="AN288" s="208"/>
      <c r="AO288" s="211"/>
      <c r="AP288" s="217"/>
      <c r="AQ288" s="204"/>
      <c r="AR288" s="218"/>
      <c r="AS288" s="204"/>
      <c r="AT288" s="218"/>
      <c r="AU288" s="204"/>
      <c r="AV288" s="208"/>
      <c r="AW288" s="208"/>
      <c r="AX288" s="219"/>
      <c r="AY288" s="212"/>
      <c r="AZ288" s="212"/>
      <c r="BA288" s="212"/>
      <c r="BB288" s="220">
        <f>Plancontratacion2019[[#This Row],[VALOR
INICIAL DEL CONTRATO]]+Plancontratacion2019[[#This Row],[VALOR ADICION AL CONTRATO]]-Plancontratacion2019[[#This Row],[VALOR REDUCCIÓN DEL CONTRATO]]</f>
        <v>0</v>
      </c>
      <c r="BC288" s="211"/>
      <c r="BD288" s="211"/>
      <c r="BE288" s="215">
        <f t="shared" si="46"/>
        <v>0</v>
      </c>
      <c r="BF288" s="211"/>
      <c r="BG288" s="208"/>
      <c r="BH288" s="206" t="str">
        <f>IFERROR(VLOOKUP('Formato Único de Contratación'!$BG288,TABLADEPARTAMENTOS,2,0),"DIGITE DEPARTAMENTO")</f>
        <v>DIGITE DEPARTAMENTO</v>
      </c>
      <c r="BI288" s="210"/>
      <c r="BJ288" s="211"/>
      <c r="BK288" s="212"/>
      <c r="BL288" s="210"/>
      <c r="BM288" s="211"/>
      <c r="BN288" s="212"/>
      <c r="BO288" s="208"/>
      <c r="BP288" s="221"/>
      <c r="BQ288" s="208"/>
      <c r="BR288" s="211"/>
      <c r="BS288" s="211"/>
      <c r="BT288" s="247">
        <f>Plancontratacion2019[[#This Row],[FECHA PRORROGA EJECUCIÓN
  (AAAA-MM-DD)]]-Plancontratacion2019[[#This Row],[FECHA ACTA DE INICIO]]</f>
        <v>0</v>
      </c>
      <c r="BU288" s="211"/>
      <c r="BV288" s="208"/>
      <c r="BW288" s="211"/>
      <c r="BX288" s="208"/>
      <c r="BY288" s="212"/>
      <c r="BZ288" s="211"/>
      <c r="CA288" s="212"/>
      <c r="CB288" s="211"/>
      <c r="CC288" s="212"/>
      <c r="CD288" s="211"/>
      <c r="CE288" s="212"/>
      <c r="CF288" s="211"/>
      <c r="CG288" s="212"/>
      <c r="CH288" s="211"/>
      <c r="CI288" s="212"/>
      <c r="CJ288" s="211"/>
      <c r="CK288" s="212"/>
      <c r="CL288" s="211"/>
      <c r="CM288" s="222"/>
      <c r="CN288" s="218"/>
      <c r="CO288" s="211"/>
      <c r="CP288" s="220">
        <f t="shared" si="47"/>
        <v>0</v>
      </c>
      <c r="CQ288" s="223"/>
      <c r="CR288" s="212"/>
      <c r="CS288" s="212"/>
      <c r="CT288" s="212"/>
      <c r="CU288" s="212"/>
      <c r="CV288" s="212"/>
      <c r="CW288" s="212"/>
      <c r="CX288" s="212"/>
      <c r="CY288" s="212"/>
      <c r="CZ288" s="212"/>
      <c r="DA288" s="212"/>
      <c r="DB288" s="212"/>
      <c r="DC288" s="212"/>
      <c r="DD288" s="212"/>
      <c r="DE288" s="212"/>
      <c r="DF288" s="212"/>
      <c r="DG288" s="212"/>
      <c r="DH288" s="216">
        <f t="shared" si="48"/>
        <v>0</v>
      </c>
      <c r="DI288" s="216">
        <f t="shared" si="49"/>
        <v>0</v>
      </c>
      <c r="DJ288" s="224">
        <f t="shared" si="50"/>
        <v>0</v>
      </c>
      <c r="DK288" s="217"/>
      <c r="DL288" s="218"/>
      <c r="DM288" s="208"/>
      <c r="DN288" s="225"/>
      <c r="DO288" s="225"/>
      <c r="DP288" s="225"/>
      <c r="DQ288" s="225"/>
      <c r="DR288" s="225"/>
      <c r="DS288" s="225"/>
      <c r="DT288" s="225"/>
      <c r="DU288" s="225"/>
      <c r="DV288" s="225"/>
      <c r="DW288" s="225"/>
      <c r="DX288" s="225"/>
      <c r="DY288" s="225"/>
      <c r="DZ288" s="226"/>
      <c r="EA288" s="226"/>
      <c r="EB288" s="226"/>
      <c r="EC288" s="214"/>
      <c r="ED288" s="214"/>
      <c r="EE288" s="211"/>
      <c r="EF28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8" s="215" t="str">
        <f t="shared" si="40"/>
        <v>-</v>
      </c>
    </row>
    <row r="289" spans="1:137" ht="22.5" x14ac:dyDescent="0.25">
      <c r="A289" s="173"/>
      <c r="B289" s="204"/>
      <c r="C289" s="205"/>
      <c r="D289" s="206"/>
      <c r="E289" s="207"/>
      <c r="F289" s="208"/>
      <c r="G289" s="209"/>
      <c r="H289" s="210"/>
      <c r="I289" s="211"/>
      <c r="J289" s="212"/>
      <c r="K289" s="209"/>
      <c r="L289" s="210"/>
      <c r="M289" s="211"/>
      <c r="N289" s="212"/>
      <c r="O289" s="213"/>
      <c r="P289" s="210"/>
      <c r="Q289" s="214"/>
      <c r="R289" s="215">
        <f>Plancontratacion2019[[#This Row],[RUBRO
(SE DEBE REPORTARTAR EN SIGEP SERVICIOS PERSONAS NATURALES)]]</f>
        <v>0</v>
      </c>
      <c r="S289" s="216">
        <f>Plancontratacion2019[[#This Row],[VALOR]]</f>
        <v>0</v>
      </c>
      <c r="T289" s="208"/>
      <c r="U289" s="211"/>
      <c r="V289" s="215">
        <f>Plancontratacion2019[[#This Row],[RUBRO ]]</f>
        <v>0</v>
      </c>
      <c r="W289" s="216">
        <f>Plancontratacion2019[[#This Row],[VALOR ]]</f>
        <v>0</v>
      </c>
      <c r="X289" s="216">
        <f>SUM($S289+$W289+Plancontratacion2019[[#This Row],[VALOR TOTAL DEL APOYO]])</f>
        <v>0</v>
      </c>
      <c r="Y289" s="210"/>
      <c r="Z289" s="204"/>
      <c r="AA289" s="204"/>
      <c r="AB289" s="205"/>
      <c r="AC289" s="204"/>
      <c r="AD289" s="204"/>
      <c r="AE289" s="214"/>
      <c r="AF289" s="214"/>
      <c r="AG289" s="214"/>
      <c r="AH289" s="211"/>
      <c r="AI289" s="211"/>
      <c r="AJ289" s="211"/>
      <c r="AK289" s="214"/>
      <c r="AL289" s="208"/>
      <c r="AM289" s="208"/>
      <c r="AN289" s="208"/>
      <c r="AO289" s="211"/>
      <c r="AP289" s="217"/>
      <c r="AQ289" s="204"/>
      <c r="AR289" s="218"/>
      <c r="AS289" s="204"/>
      <c r="AT289" s="218"/>
      <c r="AU289" s="204"/>
      <c r="AV289" s="208"/>
      <c r="AW289" s="208"/>
      <c r="AX289" s="219"/>
      <c r="AY289" s="212"/>
      <c r="AZ289" s="212"/>
      <c r="BA289" s="212"/>
      <c r="BB289" s="220">
        <f>Plancontratacion2019[[#This Row],[VALOR
INICIAL DEL CONTRATO]]+Plancontratacion2019[[#This Row],[VALOR ADICION AL CONTRATO]]-Plancontratacion2019[[#This Row],[VALOR REDUCCIÓN DEL CONTRATO]]</f>
        <v>0</v>
      </c>
      <c r="BC289" s="211"/>
      <c r="BD289" s="211"/>
      <c r="BE289" s="215">
        <f t="shared" si="46"/>
        <v>0</v>
      </c>
      <c r="BF289" s="211"/>
      <c r="BG289" s="208"/>
      <c r="BH289" s="206" t="str">
        <f>IFERROR(VLOOKUP('Formato Único de Contratación'!$BG289,TABLADEPARTAMENTOS,2,0),"DIGITE DEPARTAMENTO")</f>
        <v>DIGITE DEPARTAMENTO</v>
      </c>
      <c r="BI289" s="210"/>
      <c r="BJ289" s="211"/>
      <c r="BK289" s="212"/>
      <c r="BL289" s="210"/>
      <c r="BM289" s="211"/>
      <c r="BN289" s="212"/>
      <c r="BO289" s="208"/>
      <c r="BP289" s="221"/>
      <c r="BQ289" s="208"/>
      <c r="BR289" s="211"/>
      <c r="BS289" s="211"/>
      <c r="BT289" s="247">
        <f>Plancontratacion2019[[#This Row],[FECHA PRORROGA EJECUCIÓN
  (AAAA-MM-DD)]]-Plancontratacion2019[[#This Row],[FECHA ACTA DE INICIO]]</f>
        <v>0</v>
      </c>
      <c r="BU289" s="211"/>
      <c r="BV289" s="208"/>
      <c r="BW289" s="211"/>
      <c r="BX289" s="208"/>
      <c r="BY289" s="212"/>
      <c r="BZ289" s="211"/>
      <c r="CA289" s="212"/>
      <c r="CB289" s="211"/>
      <c r="CC289" s="212"/>
      <c r="CD289" s="211"/>
      <c r="CE289" s="212"/>
      <c r="CF289" s="211"/>
      <c r="CG289" s="212"/>
      <c r="CH289" s="211"/>
      <c r="CI289" s="212"/>
      <c r="CJ289" s="211"/>
      <c r="CK289" s="212"/>
      <c r="CL289" s="211"/>
      <c r="CM289" s="222"/>
      <c r="CN289" s="218"/>
      <c r="CO289" s="211"/>
      <c r="CP289" s="220">
        <f t="shared" si="47"/>
        <v>0</v>
      </c>
      <c r="CQ289" s="223"/>
      <c r="CR289" s="212"/>
      <c r="CS289" s="212"/>
      <c r="CT289" s="212"/>
      <c r="CU289" s="212"/>
      <c r="CV289" s="212"/>
      <c r="CW289" s="212"/>
      <c r="CX289" s="212"/>
      <c r="CY289" s="212"/>
      <c r="CZ289" s="212"/>
      <c r="DA289" s="212"/>
      <c r="DB289" s="212"/>
      <c r="DC289" s="212"/>
      <c r="DD289" s="212"/>
      <c r="DE289" s="212"/>
      <c r="DF289" s="212"/>
      <c r="DG289" s="212"/>
      <c r="DH289" s="216">
        <f t="shared" si="48"/>
        <v>0</v>
      </c>
      <c r="DI289" s="216">
        <f t="shared" si="49"/>
        <v>0</v>
      </c>
      <c r="DJ289" s="224">
        <f t="shared" si="50"/>
        <v>0</v>
      </c>
      <c r="DK289" s="217"/>
      <c r="DL289" s="218"/>
      <c r="DM289" s="208"/>
      <c r="DN289" s="225"/>
      <c r="DO289" s="225"/>
      <c r="DP289" s="225"/>
      <c r="DQ289" s="225"/>
      <c r="DR289" s="225"/>
      <c r="DS289" s="225"/>
      <c r="DT289" s="225"/>
      <c r="DU289" s="225"/>
      <c r="DV289" s="225"/>
      <c r="DW289" s="225"/>
      <c r="DX289" s="225"/>
      <c r="DY289" s="225"/>
      <c r="DZ289" s="226"/>
      <c r="EA289" s="226"/>
      <c r="EB289" s="226"/>
      <c r="EC289" s="214"/>
      <c r="ED289" s="214"/>
      <c r="EE289" s="211"/>
      <c r="EF28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89" s="215" t="str">
        <f t="shared" si="40"/>
        <v>-</v>
      </c>
    </row>
    <row r="290" spans="1:137" ht="22.5" x14ac:dyDescent="0.25">
      <c r="A290" s="173"/>
      <c r="B290" s="204"/>
      <c r="C290" s="205"/>
      <c r="D290" s="206"/>
      <c r="E290" s="207"/>
      <c r="F290" s="208"/>
      <c r="G290" s="209"/>
      <c r="H290" s="210"/>
      <c r="I290" s="211"/>
      <c r="J290" s="212"/>
      <c r="K290" s="209"/>
      <c r="L290" s="210"/>
      <c r="M290" s="211"/>
      <c r="N290" s="212"/>
      <c r="O290" s="213"/>
      <c r="P290" s="210"/>
      <c r="Q290" s="214"/>
      <c r="R290" s="215">
        <f>Plancontratacion2019[[#This Row],[RUBRO
(SE DEBE REPORTARTAR EN SIGEP SERVICIOS PERSONAS NATURALES)]]</f>
        <v>0</v>
      </c>
      <c r="S290" s="216">
        <f>Plancontratacion2019[[#This Row],[VALOR]]</f>
        <v>0</v>
      </c>
      <c r="T290" s="208"/>
      <c r="U290" s="211"/>
      <c r="V290" s="215">
        <f>Plancontratacion2019[[#This Row],[RUBRO ]]</f>
        <v>0</v>
      </c>
      <c r="W290" s="216">
        <f>Plancontratacion2019[[#This Row],[VALOR ]]</f>
        <v>0</v>
      </c>
      <c r="X290" s="216">
        <f>SUM($S290+$W290+Plancontratacion2019[[#This Row],[VALOR TOTAL DEL APOYO]])</f>
        <v>0</v>
      </c>
      <c r="Y290" s="210"/>
      <c r="Z290" s="204"/>
      <c r="AA290" s="204"/>
      <c r="AB290" s="205"/>
      <c r="AC290" s="204"/>
      <c r="AD290" s="204"/>
      <c r="AE290" s="214"/>
      <c r="AF290" s="214"/>
      <c r="AG290" s="214"/>
      <c r="AH290" s="211"/>
      <c r="AI290" s="211"/>
      <c r="AJ290" s="211"/>
      <c r="AK290" s="214"/>
      <c r="AL290" s="208"/>
      <c r="AM290" s="208"/>
      <c r="AN290" s="208"/>
      <c r="AO290" s="211"/>
      <c r="AP290" s="217"/>
      <c r="AQ290" s="204"/>
      <c r="AR290" s="218"/>
      <c r="AS290" s="204"/>
      <c r="AT290" s="218"/>
      <c r="AU290" s="204"/>
      <c r="AV290" s="208"/>
      <c r="AW290" s="208"/>
      <c r="AX290" s="219"/>
      <c r="AY290" s="212"/>
      <c r="AZ290" s="212"/>
      <c r="BA290" s="212"/>
      <c r="BB290" s="220">
        <f>Plancontratacion2019[[#This Row],[VALOR
INICIAL DEL CONTRATO]]+Plancontratacion2019[[#This Row],[VALOR ADICION AL CONTRATO]]-Plancontratacion2019[[#This Row],[VALOR REDUCCIÓN DEL CONTRATO]]</f>
        <v>0</v>
      </c>
      <c r="BC290" s="211"/>
      <c r="BD290" s="211"/>
      <c r="BE290" s="215">
        <f t="shared" si="46"/>
        <v>0</v>
      </c>
      <c r="BF290" s="211"/>
      <c r="BG290" s="208"/>
      <c r="BH290" s="206" t="str">
        <f>IFERROR(VLOOKUP('Formato Único de Contratación'!$BG290,TABLADEPARTAMENTOS,2,0),"DIGITE DEPARTAMENTO")</f>
        <v>DIGITE DEPARTAMENTO</v>
      </c>
      <c r="BI290" s="210"/>
      <c r="BJ290" s="211"/>
      <c r="BK290" s="212"/>
      <c r="BL290" s="210"/>
      <c r="BM290" s="211"/>
      <c r="BN290" s="212"/>
      <c r="BO290" s="208"/>
      <c r="BP290" s="221"/>
      <c r="BQ290" s="208"/>
      <c r="BR290" s="211"/>
      <c r="BS290" s="211"/>
      <c r="BT290" s="247">
        <f>Plancontratacion2019[[#This Row],[FECHA PRORROGA EJECUCIÓN
  (AAAA-MM-DD)]]-Plancontratacion2019[[#This Row],[FECHA ACTA DE INICIO]]</f>
        <v>0</v>
      </c>
      <c r="BU290" s="211"/>
      <c r="BV290" s="208"/>
      <c r="BW290" s="211"/>
      <c r="BX290" s="208"/>
      <c r="BY290" s="212"/>
      <c r="BZ290" s="211"/>
      <c r="CA290" s="212"/>
      <c r="CB290" s="211"/>
      <c r="CC290" s="212"/>
      <c r="CD290" s="211"/>
      <c r="CE290" s="212"/>
      <c r="CF290" s="211"/>
      <c r="CG290" s="212"/>
      <c r="CH290" s="211"/>
      <c r="CI290" s="212"/>
      <c r="CJ290" s="211"/>
      <c r="CK290" s="212"/>
      <c r="CL290" s="211"/>
      <c r="CM290" s="222"/>
      <c r="CN290" s="218"/>
      <c r="CO290" s="211"/>
      <c r="CP290" s="220">
        <f t="shared" si="47"/>
        <v>0</v>
      </c>
      <c r="CQ290" s="223"/>
      <c r="CR290" s="212"/>
      <c r="CS290" s="212"/>
      <c r="CT290" s="212"/>
      <c r="CU290" s="212"/>
      <c r="CV290" s="212"/>
      <c r="CW290" s="212"/>
      <c r="CX290" s="212"/>
      <c r="CY290" s="212"/>
      <c r="CZ290" s="212"/>
      <c r="DA290" s="212"/>
      <c r="DB290" s="212"/>
      <c r="DC290" s="212"/>
      <c r="DD290" s="212"/>
      <c r="DE290" s="212"/>
      <c r="DF290" s="212"/>
      <c r="DG290" s="212"/>
      <c r="DH290" s="216">
        <f t="shared" si="48"/>
        <v>0</v>
      </c>
      <c r="DI290" s="216">
        <f t="shared" si="49"/>
        <v>0</v>
      </c>
      <c r="DJ290" s="224">
        <f t="shared" si="50"/>
        <v>0</v>
      </c>
      <c r="DK290" s="217"/>
      <c r="DL290" s="218"/>
      <c r="DM290" s="208"/>
      <c r="DN290" s="225"/>
      <c r="DO290" s="225"/>
      <c r="DP290" s="225"/>
      <c r="DQ290" s="225"/>
      <c r="DR290" s="225"/>
      <c r="DS290" s="225"/>
      <c r="DT290" s="225"/>
      <c r="DU290" s="225"/>
      <c r="DV290" s="225"/>
      <c r="DW290" s="225"/>
      <c r="DX290" s="225"/>
      <c r="DY290" s="225"/>
      <c r="DZ290" s="226"/>
      <c r="EA290" s="226"/>
      <c r="EB290" s="226"/>
      <c r="EC290" s="214"/>
      <c r="ED290" s="214"/>
      <c r="EE290" s="211"/>
      <c r="EF29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0" s="215" t="str">
        <f t="shared" si="40"/>
        <v>-</v>
      </c>
    </row>
    <row r="291" spans="1:137" ht="22.5" x14ac:dyDescent="0.25">
      <c r="A291" s="173"/>
      <c r="B291" s="204"/>
      <c r="C291" s="205"/>
      <c r="D291" s="206"/>
      <c r="E291" s="207"/>
      <c r="F291" s="208"/>
      <c r="G291" s="209"/>
      <c r="H291" s="210"/>
      <c r="I291" s="211"/>
      <c r="J291" s="212"/>
      <c r="K291" s="209"/>
      <c r="L291" s="210"/>
      <c r="M291" s="211"/>
      <c r="N291" s="212"/>
      <c r="O291" s="213"/>
      <c r="P291" s="210"/>
      <c r="Q291" s="214"/>
      <c r="R291" s="215">
        <f>Plancontratacion2019[[#This Row],[RUBRO
(SE DEBE REPORTARTAR EN SIGEP SERVICIOS PERSONAS NATURALES)]]</f>
        <v>0</v>
      </c>
      <c r="S291" s="216">
        <f>Plancontratacion2019[[#This Row],[VALOR]]</f>
        <v>0</v>
      </c>
      <c r="T291" s="208"/>
      <c r="U291" s="211"/>
      <c r="V291" s="215">
        <f>Plancontratacion2019[[#This Row],[RUBRO ]]</f>
        <v>0</v>
      </c>
      <c r="W291" s="216">
        <f>Plancontratacion2019[[#This Row],[VALOR ]]</f>
        <v>0</v>
      </c>
      <c r="X291" s="216">
        <f>SUM($S291+$W291+Plancontratacion2019[[#This Row],[VALOR TOTAL DEL APOYO]])</f>
        <v>0</v>
      </c>
      <c r="Y291" s="210"/>
      <c r="Z291" s="204"/>
      <c r="AA291" s="204"/>
      <c r="AB291" s="205"/>
      <c r="AC291" s="204"/>
      <c r="AD291" s="204"/>
      <c r="AE291" s="214"/>
      <c r="AF291" s="214"/>
      <c r="AG291" s="214"/>
      <c r="AH291" s="211"/>
      <c r="AI291" s="211"/>
      <c r="AJ291" s="211"/>
      <c r="AK291" s="214"/>
      <c r="AL291" s="208"/>
      <c r="AM291" s="208"/>
      <c r="AN291" s="208"/>
      <c r="AO291" s="211"/>
      <c r="AP291" s="217"/>
      <c r="AQ291" s="204"/>
      <c r="AR291" s="218"/>
      <c r="AS291" s="204"/>
      <c r="AT291" s="218"/>
      <c r="AU291" s="204"/>
      <c r="AV291" s="208"/>
      <c r="AW291" s="208"/>
      <c r="AX291" s="219"/>
      <c r="AY291" s="212"/>
      <c r="AZ291" s="212"/>
      <c r="BA291" s="212"/>
      <c r="BB291" s="220">
        <f>Plancontratacion2019[[#This Row],[VALOR
INICIAL DEL CONTRATO]]+Plancontratacion2019[[#This Row],[VALOR ADICION AL CONTRATO]]-Plancontratacion2019[[#This Row],[VALOR REDUCCIÓN DEL CONTRATO]]</f>
        <v>0</v>
      </c>
      <c r="BC291" s="211"/>
      <c r="BD291" s="211"/>
      <c r="BE291" s="215">
        <f t="shared" si="46"/>
        <v>0</v>
      </c>
      <c r="BF291" s="211"/>
      <c r="BG291" s="208"/>
      <c r="BH291" s="206" t="str">
        <f>IFERROR(VLOOKUP('Formato Único de Contratación'!$BG291,TABLADEPARTAMENTOS,2,0),"DIGITE DEPARTAMENTO")</f>
        <v>DIGITE DEPARTAMENTO</v>
      </c>
      <c r="BI291" s="210"/>
      <c r="BJ291" s="211"/>
      <c r="BK291" s="212"/>
      <c r="BL291" s="210"/>
      <c r="BM291" s="211"/>
      <c r="BN291" s="212"/>
      <c r="BO291" s="208"/>
      <c r="BP291" s="221"/>
      <c r="BQ291" s="208"/>
      <c r="BR291" s="211"/>
      <c r="BS291" s="211"/>
      <c r="BT291" s="247">
        <f>Plancontratacion2019[[#This Row],[FECHA PRORROGA EJECUCIÓN
  (AAAA-MM-DD)]]-Plancontratacion2019[[#This Row],[FECHA ACTA DE INICIO]]</f>
        <v>0</v>
      </c>
      <c r="BU291" s="211"/>
      <c r="BV291" s="208"/>
      <c r="BW291" s="211"/>
      <c r="BX291" s="208"/>
      <c r="BY291" s="212"/>
      <c r="BZ291" s="211"/>
      <c r="CA291" s="212"/>
      <c r="CB291" s="211"/>
      <c r="CC291" s="212"/>
      <c r="CD291" s="211"/>
      <c r="CE291" s="212"/>
      <c r="CF291" s="211"/>
      <c r="CG291" s="212"/>
      <c r="CH291" s="211"/>
      <c r="CI291" s="212"/>
      <c r="CJ291" s="211"/>
      <c r="CK291" s="212"/>
      <c r="CL291" s="211"/>
      <c r="CM291" s="222"/>
      <c r="CN291" s="218"/>
      <c r="CO291" s="211"/>
      <c r="CP291" s="220">
        <f t="shared" si="47"/>
        <v>0</v>
      </c>
      <c r="CQ291" s="223"/>
      <c r="CR291" s="212"/>
      <c r="CS291" s="212"/>
      <c r="CT291" s="212"/>
      <c r="CU291" s="212"/>
      <c r="CV291" s="212"/>
      <c r="CW291" s="212"/>
      <c r="CX291" s="212"/>
      <c r="CY291" s="212"/>
      <c r="CZ291" s="212"/>
      <c r="DA291" s="212"/>
      <c r="DB291" s="212"/>
      <c r="DC291" s="212"/>
      <c r="DD291" s="212"/>
      <c r="DE291" s="212"/>
      <c r="DF291" s="212"/>
      <c r="DG291" s="212"/>
      <c r="DH291" s="216">
        <f t="shared" si="48"/>
        <v>0</v>
      </c>
      <c r="DI291" s="216">
        <f t="shared" si="49"/>
        <v>0</v>
      </c>
      <c r="DJ291" s="224">
        <f t="shared" si="50"/>
        <v>0</v>
      </c>
      <c r="DK291" s="217"/>
      <c r="DL291" s="218"/>
      <c r="DM291" s="208"/>
      <c r="DN291" s="225"/>
      <c r="DO291" s="225"/>
      <c r="DP291" s="225"/>
      <c r="DQ291" s="225"/>
      <c r="DR291" s="225"/>
      <c r="DS291" s="225"/>
      <c r="DT291" s="225"/>
      <c r="DU291" s="225"/>
      <c r="DV291" s="225"/>
      <c r="DW291" s="225"/>
      <c r="DX291" s="225"/>
      <c r="DY291" s="225"/>
      <c r="DZ291" s="226"/>
      <c r="EA291" s="226"/>
      <c r="EB291" s="226"/>
      <c r="EC291" s="214"/>
      <c r="ED291" s="214"/>
      <c r="EE291" s="211"/>
      <c r="EF29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1" s="215" t="str">
        <f t="shared" si="40"/>
        <v>-</v>
      </c>
    </row>
    <row r="292" spans="1:137" ht="22.5" x14ac:dyDescent="0.25">
      <c r="A292" s="173"/>
      <c r="B292" s="204"/>
      <c r="C292" s="205"/>
      <c r="D292" s="206"/>
      <c r="E292" s="207"/>
      <c r="F292" s="208"/>
      <c r="G292" s="209"/>
      <c r="H292" s="210"/>
      <c r="I292" s="211"/>
      <c r="J292" s="212"/>
      <c r="K292" s="209"/>
      <c r="L292" s="210"/>
      <c r="M292" s="211"/>
      <c r="N292" s="212"/>
      <c r="O292" s="213"/>
      <c r="P292" s="210"/>
      <c r="Q292" s="214"/>
      <c r="R292" s="215">
        <f>Plancontratacion2019[[#This Row],[RUBRO
(SE DEBE REPORTARTAR EN SIGEP SERVICIOS PERSONAS NATURALES)]]</f>
        <v>0</v>
      </c>
      <c r="S292" s="216">
        <f>Plancontratacion2019[[#This Row],[VALOR]]</f>
        <v>0</v>
      </c>
      <c r="T292" s="208"/>
      <c r="U292" s="211"/>
      <c r="V292" s="215">
        <f>Plancontratacion2019[[#This Row],[RUBRO ]]</f>
        <v>0</v>
      </c>
      <c r="W292" s="216">
        <f>Plancontratacion2019[[#This Row],[VALOR ]]</f>
        <v>0</v>
      </c>
      <c r="X292" s="216">
        <f>SUM($S292+$W292+Plancontratacion2019[[#This Row],[VALOR TOTAL DEL APOYO]])</f>
        <v>0</v>
      </c>
      <c r="Y292" s="210"/>
      <c r="Z292" s="204"/>
      <c r="AA292" s="204"/>
      <c r="AB292" s="205"/>
      <c r="AC292" s="204"/>
      <c r="AD292" s="204"/>
      <c r="AE292" s="214"/>
      <c r="AF292" s="214"/>
      <c r="AG292" s="214"/>
      <c r="AH292" s="211"/>
      <c r="AI292" s="211"/>
      <c r="AJ292" s="211"/>
      <c r="AK292" s="214"/>
      <c r="AL292" s="208"/>
      <c r="AM292" s="208"/>
      <c r="AN292" s="208"/>
      <c r="AO292" s="211"/>
      <c r="AP292" s="217"/>
      <c r="AQ292" s="204"/>
      <c r="AR292" s="218"/>
      <c r="AS292" s="204"/>
      <c r="AT292" s="218"/>
      <c r="AU292" s="204"/>
      <c r="AV292" s="208"/>
      <c r="AW292" s="208"/>
      <c r="AX292" s="219"/>
      <c r="AY292" s="212"/>
      <c r="AZ292" s="212"/>
      <c r="BA292" s="212"/>
      <c r="BB292" s="220">
        <f>Plancontratacion2019[[#This Row],[VALOR
INICIAL DEL CONTRATO]]+Plancontratacion2019[[#This Row],[VALOR ADICION AL CONTRATO]]-Plancontratacion2019[[#This Row],[VALOR REDUCCIÓN DEL CONTRATO]]</f>
        <v>0</v>
      </c>
      <c r="BC292" s="211"/>
      <c r="BD292" s="211"/>
      <c r="BE292" s="215">
        <f t="shared" si="46"/>
        <v>0</v>
      </c>
      <c r="BF292" s="211"/>
      <c r="BG292" s="208"/>
      <c r="BH292" s="206" t="str">
        <f>IFERROR(VLOOKUP('Formato Único de Contratación'!$BG292,TABLADEPARTAMENTOS,2,0),"DIGITE DEPARTAMENTO")</f>
        <v>DIGITE DEPARTAMENTO</v>
      </c>
      <c r="BI292" s="210"/>
      <c r="BJ292" s="211"/>
      <c r="BK292" s="212"/>
      <c r="BL292" s="210"/>
      <c r="BM292" s="211"/>
      <c r="BN292" s="212"/>
      <c r="BO292" s="208"/>
      <c r="BP292" s="221"/>
      <c r="BQ292" s="208"/>
      <c r="BR292" s="211"/>
      <c r="BS292" s="211"/>
      <c r="BT292" s="247">
        <f>Plancontratacion2019[[#This Row],[FECHA PRORROGA EJECUCIÓN
  (AAAA-MM-DD)]]-Plancontratacion2019[[#This Row],[FECHA ACTA DE INICIO]]</f>
        <v>0</v>
      </c>
      <c r="BU292" s="211"/>
      <c r="BV292" s="208"/>
      <c r="BW292" s="211"/>
      <c r="BX292" s="208"/>
      <c r="BY292" s="212"/>
      <c r="BZ292" s="211"/>
      <c r="CA292" s="212"/>
      <c r="CB292" s="211"/>
      <c r="CC292" s="212"/>
      <c r="CD292" s="211"/>
      <c r="CE292" s="212"/>
      <c r="CF292" s="211"/>
      <c r="CG292" s="212"/>
      <c r="CH292" s="211"/>
      <c r="CI292" s="212"/>
      <c r="CJ292" s="211"/>
      <c r="CK292" s="212"/>
      <c r="CL292" s="211"/>
      <c r="CM292" s="222"/>
      <c r="CN292" s="218"/>
      <c r="CO292" s="211"/>
      <c r="CP292" s="220">
        <f t="shared" si="47"/>
        <v>0</v>
      </c>
      <c r="CQ292" s="223"/>
      <c r="CR292" s="212"/>
      <c r="CS292" s="212"/>
      <c r="CT292" s="212"/>
      <c r="CU292" s="212"/>
      <c r="CV292" s="212"/>
      <c r="CW292" s="212"/>
      <c r="CX292" s="212"/>
      <c r="CY292" s="212"/>
      <c r="CZ292" s="212"/>
      <c r="DA292" s="212"/>
      <c r="DB292" s="212"/>
      <c r="DC292" s="212"/>
      <c r="DD292" s="212"/>
      <c r="DE292" s="212"/>
      <c r="DF292" s="212"/>
      <c r="DG292" s="212"/>
      <c r="DH292" s="216">
        <f t="shared" si="48"/>
        <v>0</v>
      </c>
      <c r="DI292" s="216">
        <f t="shared" si="49"/>
        <v>0</v>
      </c>
      <c r="DJ292" s="224">
        <f t="shared" si="50"/>
        <v>0</v>
      </c>
      <c r="DK292" s="217"/>
      <c r="DL292" s="218"/>
      <c r="DM292" s="208"/>
      <c r="DN292" s="225"/>
      <c r="DO292" s="225"/>
      <c r="DP292" s="225"/>
      <c r="DQ292" s="225"/>
      <c r="DR292" s="225"/>
      <c r="DS292" s="225"/>
      <c r="DT292" s="225"/>
      <c r="DU292" s="225"/>
      <c r="DV292" s="225"/>
      <c r="DW292" s="225"/>
      <c r="DX292" s="225"/>
      <c r="DY292" s="225"/>
      <c r="DZ292" s="226"/>
      <c r="EA292" s="226"/>
      <c r="EB292" s="226"/>
      <c r="EC292" s="214"/>
      <c r="ED292" s="214"/>
      <c r="EE292" s="211"/>
      <c r="EF29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2" s="215" t="str">
        <f t="shared" si="40"/>
        <v>-</v>
      </c>
    </row>
    <row r="293" spans="1:137" ht="22.5" x14ac:dyDescent="0.25">
      <c r="A293" s="173"/>
      <c r="B293" s="204"/>
      <c r="C293" s="205"/>
      <c r="D293" s="206"/>
      <c r="E293" s="207"/>
      <c r="F293" s="208"/>
      <c r="G293" s="209"/>
      <c r="H293" s="210"/>
      <c r="I293" s="211"/>
      <c r="J293" s="212"/>
      <c r="K293" s="209"/>
      <c r="L293" s="210"/>
      <c r="M293" s="211"/>
      <c r="N293" s="212"/>
      <c r="O293" s="213"/>
      <c r="P293" s="210"/>
      <c r="Q293" s="214"/>
      <c r="R293" s="215">
        <f>Plancontratacion2019[[#This Row],[RUBRO
(SE DEBE REPORTARTAR EN SIGEP SERVICIOS PERSONAS NATURALES)]]</f>
        <v>0</v>
      </c>
      <c r="S293" s="216">
        <f>Plancontratacion2019[[#This Row],[VALOR]]</f>
        <v>0</v>
      </c>
      <c r="T293" s="208"/>
      <c r="U293" s="211"/>
      <c r="V293" s="215">
        <f>Plancontratacion2019[[#This Row],[RUBRO ]]</f>
        <v>0</v>
      </c>
      <c r="W293" s="216">
        <f>Plancontratacion2019[[#This Row],[VALOR ]]</f>
        <v>0</v>
      </c>
      <c r="X293" s="216">
        <f>SUM($S293+$W293+Plancontratacion2019[[#This Row],[VALOR TOTAL DEL APOYO]])</f>
        <v>0</v>
      </c>
      <c r="Y293" s="210"/>
      <c r="Z293" s="204"/>
      <c r="AA293" s="204"/>
      <c r="AB293" s="205"/>
      <c r="AC293" s="204"/>
      <c r="AD293" s="204"/>
      <c r="AE293" s="214"/>
      <c r="AF293" s="214"/>
      <c r="AG293" s="214"/>
      <c r="AH293" s="211"/>
      <c r="AI293" s="211"/>
      <c r="AJ293" s="211"/>
      <c r="AK293" s="214"/>
      <c r="AL293" s="208"/>
      <c r="AM293" s="208"/>
      <c r="AN293" s="208"/>
      <c r="AO293" s="211"/>
      <c r="AP293" s="217"/>
      <c r="AQ293" s="204"/>
      <c r="AR293" s="218"/>
      <c r="AS293" s="204"/>
      <c r="AT293" s="218"/>
      <c r="AU293" s="204"/>
      <c r="AV293" s="208"/>
      <c r="AW293" s="208"/>
      <c r="AX293" s="219"/>
      <c r="AY293" s="212"/>
      <c r="AZ293" s="212"/>
      <c r="BA293" s="212"/>
      <c r="BB293" s="220">
        <f>Plancontratacion2019[[#This Row],[VALOR
INICIAL DEL CONTRATO]]+Plancontratacion2019[[#This Row],[VALOR ADICION AL CONTRATO]]-Plancontratacion2019[[#This Row],[VALOR REDUCCIÓN DEL CONTRATO]]</f>
        <v>0</v>
      </c>
      <c r="BC293" s="211"/>
      <c r="BD293" s="211"/>
      <c r="BE293" s="215">
        <f t="shared" si="46"/>
        <v>0</v>
      </c>
      <c r="BF293" s="211"/>
      <c r="BG293" s="208"/>
      <c r="BH293" s="206" t="str">
        <f>IFERROR(VLOOKUP('Formato Único de Contratación'!$BG293,TABLADEPARTAMENTOS,2,0),"DIGITE DEPARTAMENTO")</f>
        <v>DIGITE DEPARTAMENTO</v>
      </c>
      <c r="BI293" s="210"/>
      <c r="BJ293" s="211"/>
      <c r="BK293" s="212"/>
      <c r="BL293" s="210"/>
      <c r="BM293" s="211"/>
      <c r="BN293" s="212"/>
      <c r="BO293" s="208"/>
      <c r="BP293" s="221"/>
      <c r="BQ293" s="208"/>
      <c r="BR293" s="211"/>
      <c r="BS293" s="211"/>
      <c r="BT293" s="247">
        <f>Plancontratacion2019[[#This Row],[FECHA PRORROGA EJECUCIÓN
  (AAAA-MM-DD)]]-Plancontratacion2019[[#This Row],[FECHA ACTA DE INICIO]]</f>
        <v>0</v>
      </c>
      <c r="BU293" s="211"/>
      <c r="BV293" s="208"/>
      <c r="BW293" s="211"/>
      <c r="BX293" s="208"/>
      <c r="BY293" s="212"/>
      <c r="BZ293" s="211"/>
      <c r="CA293" s="212"/>
      <c r="CB293" s="211"/>
      <c r="CC293" s="212"/>
      <c r="CD293" s="211"/>
      <c r="CE293" s="212"/>
      <c r="CF293" s="211"/>
      <c r="CG293" s="212"/>
      <c r="CH293" s="211"/>
      <c r="CI293" s="212"/>
      <c r="CJ293" s="211"/>
      <c r="CK293" s="212"/>
      <c r="CL293" s="211"/>
      <c r="CM293" s="222"/>
      <c r="CN293" s="218"/>
      <c r="CO293" s="211"/>
      <c r="CP293" s="220">
        <f t="shared" si="47"/>
        <v>0</v>
      </c>
      <c r="CQ293" s="223"/>
      <c r="CR293" s="212"/>
      <c r="CS293" s="212"/>
      <c r="CT293" s="212"/>
      <c r="CU293" s="212"/>
      <c r="CV293" s="212"/>
      <c r="CW293" s="212"/>
      <c r="CX293" s="212"/>
      <c r="CY293" s="212"/>
      <c r="CZ293" s="212"/>
      <c r="DA293" s="212"/>
      <c r="DB293" s="212"/>
      <c r="DC293" s="212"/>
      <c r="DD293" s="212"/>
      <c r="DE293" s="212"/>
      <c r="DF293" s="212"/>
      <c r="DG293" s="212"/>
      <c r="DH293" s="216">
        <f t="shared" si="48"/>
        <v>0</v>
      </c>
      <c r="DI293" s="216">
        <f t="shared" si="49"/>
        <v>0</v>
      </c>
      <c r="DJ293" s="224">
        <f t="shared" si="50"/>
        <v>0</v>
      </c>
      <c r="DK293" s="217"/>
      <c r="DL293" s="218"/>
      <c r="DM293" s="208"/>
      <c r="DN293" s="225"/>
      <c r="DO293" s="225"/>
      <c r="DP293" s="225"/>
      <c r="DQ293" s="225"/>
      <c r="DR293" s="225"/>
      <c r="DS293" s="225"/>
      <c r="DT293" s="225"/>
      <c r="DU293" s="225"/>
      <c r="DV293" s="225"/>
      <c r="DW293" s="225"/>
      <c r="DX293" s="225"/>
      <c r="DY293" s="225"/>
      <c r="DZ293" s="226"/>
      <c r="EA293" s="226"/>
      <c r="EB293" s="226"/>
      <c r="EC293" s="214"/>
      <c r="ED293" s="214"/>
      <c r="EE293" s="211"/>
      <c r="EF29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3" s="215" t="str">
        <f t="shared" si="40"/>
        <v>-</v>
      </c>
    </row>
    <row r="294" spans="1:137" ht="22.5" x14ac:dyDescent="0.25">
      <c r="A294" s="173"/>
      <c r="B294" s="204"/>
      <c r="C294" s="205"/>
      <c r="D294" s="206"/>
      <c r="E294" s="207"/>
      <c r="F294" s="208"/>
      <c r="G294" s="209"/>
      <c r="H294" s="210"/>
      <c r="I294" s="211"/>
      <c r="J294" s="212"/>
      <c r="K294" s="209"/>
      <c r="L294" s="210"/>
      <c r="M294" s="211"/>
      <c r="N294" s="212"/>
      <c r="O294" s="213"/>
      <c r="P294" s="210"/>
      <c r="Q294" s="214"/>
      <c r="R294" s="215">
        <f>Plancontratacion2019[[#This Row],[RUBRO
(SE DEBE REPORTARTAR EN SIGEP SERVICIOS PERSONAS NATURALES)]]</f>
        <v>0</v>
      </c>
      <c r="S294" s="216">
        <f>Plancontratacion2019[[#This Row],[VALOR]]</f>
        <v>0</v>
      </c>
      <c r="T294" s="208"/>
      <c r="U294" s="211"/>
      <c r="V294" s="215">
        <f>Plancontratacion2019[[#This Row],[RUBRO ]]</f>
        <v>0</v>
      </c>
      <c r="W294" s="216">
        <f>Plancontratacion2019[[#This Row],[VALOR ]]</f>
        <v>0</v>
      </c>
      <c r="X294" s="216">
        <f>SUM($S294+$W294+Plancontratacion2019[[#This Row],[VALOR TOTAL DEL APOYO]])</f>
        <v>0</v>
      </c>
      <c r="Y294" s="210"/>
      <c r="Z294" s="204"/>
      <c r="AA294" s="204"/>
      <c r="AB294" s="205"/>
      <c r="AC294" s="204"/>
      <c r="AD294" s="204"/>
      <c r="AE294" s="214"/>
      <c r="AF294" s="214"/>
      <c r="AG294" s="214"/>
      <c r="AH294" s="211"/>
      <c r="AI294" s="211"/>
      <c r="AJ294" s="211"/>
      <c r="AK294" s="214"/>
      <c r="AL294" s="208"/>
      <c r="AM294" s="208"/>
      <c r="AN294" s="208"/>
      <c r="AO294" s="211"/>
      <c r="AP294" s="217"/>
      <c r="AQ294" s="204"/>
      <c r="AR294" s="218"/>
      <c r="AS294" s="204"/>
      <c r="AT294" s="218"/>
      <c r="AU294" s="204"/>
      <c r="AV294" s="208"/>
      <c r="AW294" s="208"/>
      <c r="AX294" s="219"/>
      <c r="AY294" s="212"/>
      <c r="AZ294" s="212"/>
      <c r="BA294" s="212"/>
      <c r="BB294" s="220">
        <f>Plancontratacion2019[[#This Row],[VALOR
INICIAL DEL CONTRATO]]+Plancontratacion2019[[#This Row],[VALOR ADICION AL CONTRATO]]-Plancontratacion2019[[#This Row],[VALOR REDUCCIÓN DEL CONTRATO]]</f>
        <v>0</v>
      </c>
      <c r="BC294" s="211"/>
      <c r="BD294" s="211"/>
      <c r="BE294" s="215">
        <f t="shared" si="46"/>
        <v>0</v>
      </c>
      <c r="BF294" s="211"/>
      <c r="BG294" s="208"/>
      <c r="BH294" s="206" t="str">
        <f>IFERROR(VLOOKUP('Formato Único de Contratación'!$BG294,TABLADEPARTAMENTOS,2,0),"DIGITE DEPARTAMENTO")</f>
        <v>DIGITE DEPARTAMENTO</v>
      </c>
      <c r="BI294" s="210"/>
      <c r="BJ294" s="211"/>
      <c r="BK294" s="212"/>
      <c r="BL294" s="210"/>
      <c r="BM294" s="211"/>
      <c r="BN294" s="212"/>
      <c r="BO294" s="208"/>
      <c r="BP294" s="221"/>
      <c r="BQ294" s="208"/>
      <c r="BR294" s="211"/>
      <c r="BS294" s="211"/>
      <c r="BT294" s="247">
        <f>Plancontratacion2019[[#This Row],[FECHA PRORROGA EJECUCIÓN
  (AAAA-MM-DD)]]-Plancontratacion2019[[#This Row],[FECHA ACTA DE INICIO]]</f>
        <v>0</v>
      </c>
      <c r="BU294" s="211"/>
      <c r="BV294" s="208"/>
      <c r="BW294" s="211"/>
      <c r="BX294" s="208"/>
      <c r="BY294" s="212"/>
      <c r="BZ294" s="211"/>
      <c r="CA294" s="212"/>
      <c r="CB294" s="211"/>
      <c r="CC294" s="212"/>
      <c r="CD294" s="211"/>
      <c r="CE294" s="212"/>
      <c r="CF294" s="211"/>
      <c r="CG294" s="212"/>
      <c r="CH294" s="211"/>
      <c r="CI294" s="212"/>
      <c r="CJ294" s="211"/>
      <c r="CK294" s="212"/>
      <c r="CL294" s="211"/>
      <c r="CM294" s="222"/>
      <c r="CN294" s="218"/>
      <c r="CO294" s="211"/>
      <c r="CP294" s="220">
        <f t="shared" si="47"/>
        <v>0</v>
      </c>
      <c r="CQ294" s="223"/>
      <c r="CR294" s="212"/>
      <c r="CS294" s="212"/>
      <c r="CT294" s="212"/>
      <c r="CU294" s="212"/>
      <c r="CV294" s="212"/>
      <c r="CW294" s="212"/>
      <c r="CX294" s="212"/>
      <c r="CY294" s="212"/>
      <c r="CZ294" s="212"/>
      <c r="DA294" s="212"/>
      <c r="DB294" s="212"/>
      <c r="DC294" s="212"/>
      <c r="DD294" s="212"/>
      <c r="DE294" s="212"/>
      <c r="DF294" s="212"/>
      <c r="DG294" s="212"/>
      <c r="DH294" s="216">
        <f t="shared" si="48"/>
        <v>0</v>
      </c>
      <c r="DI294" s="216">
        <f t="shared" si="49"/>
        <v>0</v>
      </c>
      <c r="DJ294" s="224">
        <f t="shared" si="50"/>
        <v>0</v>
      </c>
      <c r="DK294" s="217"/>
      <c r="DL294" s="218"/>
      <c r="DM294" s="208"/>
      <c r="DN294" s="225"/>
      <c r="DO294" s="225"/>
      <c r="DP294" s="225"/>
      <c r="DQ294" s="225"/>
      <c r="DR294" s="225"/>
      <c r="DS294" s="225"/>
      <c r="DT294" s="225"/>
      <c r="DU294" s="225"/>
      <c r="DV294" s="225"/>
      <c r="DW294" s="225"/>
      <c r="DX294" s="225"/>
      <c r="DY294" s="225"/>
      <c r="DZ294" s="226"/>
      <c r="EA294" s="226"/>
      <c r="EB294" s="226"/>
      <c r="EC294" s="214"/>
      <c r="ED294" s="214"/>
      <c r="EE294" s="211"/>
      <c r="EF29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4" s="215" t="str">
        <f t="shared" si="40"/>
        <v>-</v>
      </c>
    </row>
    <row r="295" spans="1:137" ht="22.5" x14ac:dyDescent="0.25">
      <c r="A295" s="173"/>
      <c r="B295" s="204"/>
      <c r="C295" s="205"/>
      <c r="D295" s="206"/>
      <c r="E295" s="207"/>
      <c r="F295" s="208"/>
      <c r="G295" s="209"/>
      <c r="H295" s="210"/>
      <c r="I295" s="211"/>
      <c r="J295" s="212"/>
      <c r="K295" s="209"/>
      <c r="L295" s="210"/>
      <c r="M295" s="211"/>
      <c r="N295" s="212"/>
      <c r="O295" s="213"/>
      <c r="P295" s="210"/>
      <c r="Q295" s="214"/>
      <c r="R295" s="215">
        <f>Plancontratacion2019[[#This Row],[RUBRO
(SE DEBE REPORTARTAR EN SIGEP SERVICIOS PERSONAS NATURALES)]]</f>
        <v>0</v>
      </c>
      <c r="S295" s="216">
        <f>Plancontratacion2019[[#This Row],[VALOR]]</f>
        <v>0</v>
      </c>
      <c r="T295" s="208"/>
      <c r="U295" s="211"/>
      <c r="V295" s="215">
        <f>Plancontratacion2019[[#This Row],[RUBRO ]]</f>
        <v>0</v>
      </c>
      <c r="W295" s="216">
        <f>Plancontratacion2019[[#This Row],[VALOR ]]</f>
        <v>0</v>
      </c>
      <c r="X295" s="216">
        <f>SUM($S295+$W295+Plancontratacion2019[[#This Row],[VALOR TOTAL DEL APOYO]])</f>
        <v>0</v>
      </c>
      <c r="Y295" s="210"/>
      <c r="Z295" s="204"/>
      <c r="AA295" s="204"/>
      <c r="AB295" s="205"/>
      <c r="AC295" s="204"/>
      <c r="AD295" s="204"/>
      <c r="AE295" s="214"/>
      <c r="AF295" s="214"/>
      <c r="AG295" s="214"/>
      <c r="AH295" s="211"/>
      <c r="AI295" s="211"/>
      <c r="AJ295" s="211"/>
      <c r="AK295" s="214"/>
      <c r="AL295" s="208"/>
      <c r="AM295" s="208"/>
      <c r="AN295" s="208"/>
      <c r="AO295" s="211"/>
      <c r="AP295" s="217"/>
      <c r="AQ295" s="204"/>
      <c r="AR295" s="218"/>
      <c r="AS295" s="204"/>
      <c r="AT295" s="218"/>
      <c r="AU295" s="204"/>
      <c r="AV295" s="208"/>
      <c r="AW295" s="208"/>
      <c r="AX295" s="219"/>
      <c r="AY295" s="212"/>
      <c r="AZ295" s="212"/>
      <c r="BA295" s="212"/>
      <c r="BB295" s="220">
        <f>Plancontratacion2019[[#This Row],[VALOR
INICIAL DEL CONTRATO]]+Plancontratacion2019[[#This Row],[VALOR ADICION AL CONTRATO]]-Plancontratacion2019[[#This Row],[VALOR REDUCCIÓN DEL CONTRATO]]</f>
        <v>0</v>
      </c>
      <c r="BC295" s="211"/>
      <c r="BD295" s="211"/>
      <c r="BE295" s="215">
        <f t="shared" si="46"/>
        <v>0</v>
      </c>
      <c r="BF295" s="211"/>
      <c r="BG295" s="208"/>
      <c r="BH295" s="206" t="str">
        <f>IFERROR(VLOOKUP('Formato Único de Contratación'!$BG295,TABLADEPARTAMENTOS,2,0),"DIGITE DEPARTAMENTO")</f>
        <v>DIGITE DEPARTAMENTO</v>
      </c>
      <c r="BI295" s="210"/>
      <c r="BJ295" s="211"/>
      <c r="BK295" s="212"/>
      <c r="BL295" s="210"/>
      <c r="BM295" s="211"/>
      <c r="BN295" s="212"/>
      <c r="BO295" s="208"/>
      <c r="BP295" s="221"/>
      <c r="BQ295" s="208"/>
      <c r="BR295" s="211"/>
      <c r="BS295" s="211"/>
      <c r="BT295" s="247">
        <f>Plancontratacion2019[[#This Row],[FECHA PRORROGA EJECUCIÓN
  (AAAA-MM-DD)]]-Plancontratacion2019[[#This Row],[FECHA ACTA DE INICIO]]</f>
        <v>0</v>
      </c>
      <c r="BU295" s="211"/>
      <c r="BV295" s="208"/>
      <c r="BW295" s="211"/>
      <c r="BX295" s="208"/>
      <c r="BY295" s="212"/>
      <c r="BZ295" s="211"/>
      <c r="CA295" s="212"/>
      <c r="CB295" s="211"/>
      <c r="CC295" s="212"/>
      <c r="CD295" s="211"/>
      <c r="CE295" s="212"/>
      <c r="CF295" s="211"/>
      <c r="CG295" s="212"/>
      <c r="CH295" s="211"/>
      <c r="CI295" s="212"/>
      <c r="CJ295" s="211"/>
      <c r="CK295" s="212"/>
      <c r="CL295" s="211"/>
      <c r="CM295" s="222"/>
      <c r="CN295" s="218"/>
      <c r="CO295" s="211"/>
      <c r="CP295" s="220">
        <f t="shared" si="47"/>
        <v>0</v>
      </c>
      <c r="CQ295" s="223"/>
      <c r="CR295" s="212"/>
      <c r="CS295" s="212"/>
      <c r="CT295" s="212"/>
      <c r="CU295" s="212"/>
      <c r="CV295" s="212"/>
      <c r="CW295" s="212"/>
      <c r="CX295" s="212"/>
      <c r="CY295" s="212"/>
      <c r="CZ295" s="212"/>
      <c r="DA295" s="212"/>
      <c r="DB295" s="212"/>
      <c r="DC295" s="212"/>
      <c r="DD295" s="212"/>
      <c r="DE295" s="212"/>
      <c r="DF295" s="212"/>
      <c r="DG295" s="212"/>
      <c r="DH295" s="216">
        <f t="shared" si="48"/>
        <v>0</v>
      </c>
      <c r="DI295" s="216">
        <f t="shared" si="49"/>
        <v>0</v>
      </c>
      <c r="DJ295" s="224">
        <f t="shared" si="50"/>
        <v>0</v>
      </c>
      <c r="DK295" s="217"/>
      <c r="DL295" s="218"/>
      <c r="DM295" s="208"/>
      <c r="DN295" s="225"/>
      <c r="DO295" s="225"/>
      <c r="DP295" s="225"/>
      <c r="DQ295" s="225"/>
      <c r="DR295" s="225"/>
      <c r="DS295" s="225"/>
      <c r="DT295" s="225"/>
      <c r="DU295" s="225"/>
      <c r="DV295" s="225"/>
      <c r="DW295" s="225"/>
      <c r="DX295" s="225"/>
      <c r="DY295" s="225"/>
      <c r="DZ295" s="226"/>
      <c r="EA295" s="226"/>
      <c r="EB295" s="226"/>
      <c r="EC295" s="214"/>
      <c r="ED295" s="214"/>
      <c r="EE295" s="211"/>
      <c r="EF29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5" s="215" t="str">
        <f t="shared" si="40"/>
        <v>-</v>
      </c>
    </row>
    <row r="296" spans="1:137" ht="22.5" x14ac:dyDescent="0.25">
      <c r="A296" s="173"/>
      <c r="B296" s="204"/>
      <c r="C296" s="205"/>
      <c r="D296" s="206"/>
      <c r="E296" s="207"/>
      <c r="F296" s="208"/>
      <c r="G296" s="209"/>
      <c r="H296" s="210"/>
      <c r="I296" s="211"/>
      <c r="J296" s="212"/>
      <c r="K296" s="209"/>
      <c r="L296" s="210"/>
      <c r="M296" s="211"/>
      <c r="N296" s="212"/>
      <c r="O296" s="213"/>
      <c r="P296" s="210"/>
      <c r="Q296" s="214"/>
      <c r="R296" s="215">
        <f>Plancontratacion2019[[#This Row],[RUBRO
(SE DEBE REPORTARTAR EN SIGEP SERVICIOS PERSONAS NATURALES)]]</f>
        <v>0</v>
      </c>
      <c r="S296" s="216">
        <f>Plancontratacion2019[[#This Row],[VALOR]]</f>
        <v>0</v>
      </c>
      <c r="T296" s="208"/>
      <c r="U296" s="211"/>
      <c r="V296" s="215">
        <f>Plancontratacion2019[[#This Row],[RUBRO ]]</f>
        <v>0</v>
      </c>
      <c r="W296" s="216">
        <f>Plancontratacion2019[[#This Row],[VALOR ]]</f>
        <v>0</v>
      </c>
      <c r="X296" s="216">
        <f>SUM($S296+$W296+Plancontratacion2019[[#This Row],[VALOR TOTAL DEL APOYO]])</f>
        <v>0</v>
      </c>
      <c r="Y296" s="210"/>
      <c r="Z296" s="204"/>
      <c r="AA296" s="204"/>
      <c r="AB296" s="205"/>
      <c r="AC296" s="204"/>
      <c r="AD296" s="204"/>
      <c r="AE296" s="214"/>
      <c r="AF296" s="214"/>
      <c r="AG296" s="214"/>
      <c r="AH296" s="211"/>
      <c r="AI296" s="211"/>
      <c r="AJ296" s="211"/>
      <c r="AK296" s="214"/>
      <c r="AL296" s="208"/>
      <c r="AM296" s="208"/>
      <c r="AN296" s="208"/>
      <c r="AO296" s="211"/>
      <c r="AP296" s="217"/>
      <c r="AQ296" s="204"/>
      <c r="AR296" s="218"/>
      <c r="AS296" s="204"/>
      <c r="AT296" s="218"/>
      <c r="AU296" s="204"/>
      <c r="AV296" s="208"/>
      <c r="AW296" s="208"/>
      <c r="AX296" s="219"/>
      <c r="AY296" s="212"/>
      <c r="AZ296" s="212"/>
      <c r="BA296" s="212"/>
      <c r="BB296" s="220">
        <f>Plancontratacion2019[[#This Row],[VALOR
INICIAL DEL CONTRATO]]+Plancontratacion2019[[#This Row],[VALOR ADICION AL CONTRATO]]-Plancontratacion2019[[#This Row],[VALOR REDUCCIÓN DEL CONTRATO]]</f>
        <v>0</v>
      </c>
      <c r="BC296" s="211"/>
      <c r="BD296" s="211"/>
      <c r="BE296" s="215">
        <f t="shared" si="46"/>
        <v>0</v>
      </c>
      <c r="BF296" s="211"/>
      <c r="BG296" s="208"/>
      <c r="BH296" s="206" t="str">
        <f>IFERROR(VLOOKUP('Formato Único de Contratación'!$BG296,TABLADEPARTAMENTOS,2,0),"DIGITE DEPARTAMENTO")</f>
        <v>DIGITE DEPARTAMENTO</v>
      </c>
      <c r="BI296" s="210"/>
      <c r="BJ296" s="211"/>
      <c r="BK296" s="212"/>
      <c r="BL296" s="210"/>
      <c r="BM296" s="211"/>
      <c r="BN296" s="212"/>
      <c r="BO296" s="208"/>
      <c r="BP296" s="221"/>
      <c r="BQ296" s="208"/>
      <c r="BR296" s="211"/>
      <c r="BS296" s="211"/>
      <c r="BT296" s="247">
        <f>Plancontratacion2019[[#This Row],[FECHA PRORROGA EJECUCIÓN
  (AAAA-MM-DD)]]-Plancontratacion2019[[#This Row],[FECHA ACTA DE INICIO]]</f>
        <v>0</v>
      </c>
      <c r="BU296" s="211"/>
      <c r="BV296" s="208"/>
      <c r="BW296" s="211"/>
      <c r="BX296" s="208"/>
      <c r="BY296" s="212"/>
      <c r="BZ296" s="211"/>
      <c r="CA296" s="212"/>
      <c r="CB296" s="211"/>
      <c r="CC296" s="212"/>
      <c r="CD296" s="211"/>
      <c r="CE296" s="212"/>
      <c r="CF296" s="211"/>
      <c r="CG296" s="212"/>
      <c r="CH296" s="211"/>
      <c r="CI296" s="212"/>
      <c r="CJ296" s="211"/>
      <c r="CK296" s="212"/>
      <c r="CL296" s="211"/>
      <c r="CM296" s="222"/>
      <c r="CN296" s="218"/>
      <c r="CO296" s="211"/>
      <c r="CP296" s="220">
        <f t="shared" si="47"/>
        <v>0</v>
      </c>
      <c r="CQ296" s="223"/>
      <c r="CR296" s="212"/>
      <c r="CS296" s="212"/>
      <c r="CT296" s="212"/>
      <c r="CU296" s="212"/>
      <c r="CV296" s="212"/>
      <c r="CW296" s="212"/>
      <c r="CX296" s="212"/>
      <c r="CY296" s="212"/>
      <c r="CZ296" s="212"/>
      <c r="DA296" s="212"/>
      <c r="DB296" s="212"/>
      <c r="DC296" s="212"/>
      <c r="DD296" s="212"/>
      <c r="DE296" s="212"/>
      <c r="DF296" s="212"/>
      <c r="DG296" s="212"/>
      <c r="DH296" s="216">
        <f t="shared" si="48"/>
        <v>0</v>
      </c>
      <c r="DI296" s="216">
        <f t="shared" si="49"/>
        <v>0</v>
      </c>
      <c r="DJ296" s="224">
        <f t="shared" si="50"/>
        <v>0</v>
      </c>
      <c r="DK296" s="217"/>
      <c r="DL296" s="218"/>
      <c r="DM296" s="208"/>
      <c r="DN296" s="225"/>
      <c r="DO296" s="225"/>
      <c r="DP296" s="225"/>
      <c r="DQ296" s="225"/>
      <c r="DR296" s="225"/>
      <c r="DS296" s="225"/>
      <c r="DT296" s="225"/>
      <c r="DU296" s="225"/>
      <c r="DV296" s="225"/>
      <c r="DW296" s="225"/>
      <c r="DX296" s="225"/>
      <c r="DY296" s="225"/>
      <c r="DZ296" s="226"/>
      <c r="EA296" s="226"/>
      <c r="EB296" s="226"/>
      <c r="EC296" s="214"/>
      <c r="ED296" s="214"/>
      <c r="EE296" s="211"/>
      <c r="EF29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6" s="215" t="str">
        <f t="shared" si="40"/>
        <v>-</v>
      </c>
    </row>
    <row r="297" spans="1:137" ht="22.5" x14ac:dyDescent="0.25">
      <c r="A297" s="173"/>
      <c r="B297" s="204"/>
      <c r="C297" s="205"/>
      <c r="D297" s="206"/>
      <c r="E297" s="207"/>
      <c r="F297" s="208"/>
      <c r="G297" s="209"/>
      <c r="H297" s="210"/>
      <c r="I297" s="211"/>
      <c r="J297" s="212"/>
      <c r="K297" s="209"/>
      <c r="L297" s="210"/>
      <c r="M297" s="211"/>
      <c r="N297" s="212"/>
      <c r="O297" s="213"/>
      <c r="P297" s="210"/>
      <c r="Q297" s="214"/>
      <c r="R297" s="215">
        <f>Plancontratacion2019[[#This Row],[RUBRO
(SE DEBE REPORTARTAR EN SIGEP SERVICIOS PERSONAS NATURALES)]]</f>
        <v>0</v>
      </c>
      <c r="S297" s="216">
        <f>Plancontratacion2019[[#This Row],[VALOR]]</f>
        <v>0</v>
      </c>
      <c r="T297" s="208"/>
      <c r="U297" s="211"/>
      <c r="V297" s="215">
        <f>Plancontratacion2019[[#This Row],[RUBRO ]]</f>
        <v>0</v>
      </c>
      <c r="W297" s="216">
        <f>Plancontratacion2019[[#This Row],[VALOR ]]</f>
        <v>0</v>
      </c>
      <c r="X297" s="216">
        <f>SUM($S297+$W297+Plancontratacion2019[[#This Row],[VALOR TOTAL DEL APOYO]])</f>
        <v>0</v>
      </c>
      <c r="Y297" s="210"/>
      <c r="Z297" s="204"/>
      <c r="AA297" s="204"/>
      <c r="AB297" s="205"/>
      <c r="AC297" s="204"/>
      <c r="AD297" s="204"/>
      <c r="AE297" s="214"/>
      <c r="AF297" s="214"/>
      <c r="AG297" s="214"/>
      <c r="AH297" s="211"/>
      <c r="AI297" s="211"/>
      <c r="AJ297" s="211"/>
      <c r="AK297" s="214"/>
      <c r="AL297" s="208"/>
      <c r="AM297" s="208"/>
      <c r="AN297" s="208"/>
      <c r="AO297" s="211"/>
      <c r="AP297" s="217"/>
      <c r="AQ297" s="204"/>
      <c r="AR297" s="218"/>
      <c r="AS297" s="204"/>
      <c r="AT297" s="218"/>
      <c r="AU297" s="204"/>
      <c r="AV297" s="208"/>
      <c r="AW297" s="208"/>
      <c r="AX297" s="219"/>
      <c r="AY297" s="212"/>
      <c r="AZ297" s="212"/>
      <c r="BA297" s="212"/>
      <c r="BB297" s="220">
        <f>Plancontratacion2019[[#This Row],[VALOR
INICIAL DEL CONTRATO]]+Plancontratacion2019[[#This Row],[VALOR ADICION AL CONTRATO]]-Plancontratacion2019[[#This Row],[VALOR REDUCCIÓN DEL CONTRATO]]</f>
        <v>0</v>
      </c>
      <c r="BC297" s="211"/>
      <c r="BD297" s="211"/>
      <c r="BE297" s="215">
        <f t="shared" si="46"/>
        <v>0</v>
      </c>
      <c r="BF297" s="211"/>
      <c r="BG297" s="208"/>
      <c r="BH297" s="206" t="str">
        <f>IFERROR(VLOOKUP('Formato Único de Contratación'!$BG297,TABLADEPARTAMENTOS,2,0),"DIGITE DEPARTAMENTO")</f>
        <v>DIGITE DEPARTAMENTO</v>
      </c>
      <c r="BI297" s="210"/>
      <c r="BJ297" s="211"/>
      <c r="BK297" s="212"/>
      <c r="BL297" s="210"/>
      <c r="BM297" s="211"/>
      <c r="BN297" s="212"/>
      <c r="BO297" s="208"/>
      <c r="BP297" s="221"/>
      <c r="BQ297" s="208"/>
      <c r="BR297" s="211"/>
      <c r="BS297" s="211"/>
      <c r="BT297" s="247">
        <f>Plancontratacion2019[[#This Row],[FECHA PRORROGA EJECUCIÓN
  (AAAA-MM-DD)]]-Plancontratacion2019[[#This Row],[FECHA ACTA DE INICIO]]</f>
        <v>0</v>
      </c>
      <c r="BU297" s="211"/>
      <c r="BV297" s="208"/>
      <c r="BW297" s="211"/>
      <c r="BX297" s="208"/>
      <c r="BY297" s="212"/>
      <c r="BZ297" s="211"/>
      <c r="CA297" s="212"/>
      <c r="CB297" s="211"/>
      <c r="CC297" s="212"/>
      <c r="CD297" s="211"/>
      <c r="CE297" s="212"/>
      <c r="CF297" s="211"/>
      <c r="CG297" s="212"/>
      <c r="CH297" s="211"/>
      <c r="CI297" s="212"/>
      <c r="CJ297" s="211"/>
      <c r="CK297" s="212"/>
      <c r="CL297" s="211"/>
      <c r="CM297" s="222"/>
      <c r="CN297" s="218"/>
      <c r="CO297" s="211"/>
      <c r="CP297" s="220">
        <f t="shared" si="47"/>
        <v>0</v>
      </c>
      <c r="CQ297" s="223"/>
      <c r="CR297" s="212"/>
      <c r="CS297" s="212"/>
      <c r="CT297" s="212"/>
      <c r="CU297" s="212"/>
      <c r="CV297" s="212"/>
      <c r="CW297" s="212"/>
      <c r="CX297" s="212"/>
      <c r="CY297" s="212"/>
      <c r="CZ297" s="212"/>
      <c r="DA297" s="212"/>
      <c r="DB297" s="212"/>
      <c r="DC297" s="212"/>
      <c r="DD297" s="212"/>
      <c r="DE297" s="212"/>
      <c r="DF297" s="212"/>
      <c r="DG297" s="212"/>
      <c r="DH297" s="216">
        <f t="shared" si="48"/>
        <v>0</v>
      </c>
      <c r="DI297" s="216">
        <f t="shared" si="49"/>
        <v>0</v>
      </c>
      <c r="DJ297" s="224">
        <f t="shared" si="50"/>
        <v>0</v>
      </c>
      <c r="DK297" s="217"/>
      <c r="DL297" s="218"/>
      <c r="DM297" s="208"/>
      <c r="DN297" s="225"/>
      <c r="DO297" s="225"/>
      <c r="DP297" s="225"/>
      <c r="DQ297" s="225"/>
      <c r="DR297" s="225"/>
      <c r="DS297" s="225"/>
      <c r="DT297" s="225"/>
      <c r="DU297" s="225"/>
      <c r="DV297" s="225"/>
      <c r="DW297" s="225"/>
      <c r="DX297" s="225"/>
      <c r="DY297" s="225"/>
      <c r="DZ297" s="226"/>
      <c r="EA297" s="226"/>
      <c r="EB297" s="226"/>
      <c r="EC297" s="214"/>
      <c r="ED297" s="214"/>
      <c r="EE297" s="211"/>
      <c r="EF29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7" s="215" t="str">
        <f t="shared" si="40"/>
        <v>-</v>
      </c>
    </row>
    <row r="298" spans="1:137" ht="22.5" x14ac:dyDescent="0.25">
      <c r="A298" s="173"/>
      <c r="B298" s="204"/>
      <c r="C298" s="205"/>
      <c r="D298" s="206"/>
      <c r="E298" s="207"/>
      <c r="F298" s="208"/>
      <c r="G298" s="209"/>
      <c r="H298" s="210"/>
      <c r="I298" s="211"/>
      <c r="J298" s="212"/>
      <c r="K298" s="209"/>
      <c r="L298" s="210"/>
      <c r="M298" s="211"/>
      <c r="N298" s="212"/>
      <c r="O298" s="213"/>
      <c r="P298" s="210"/>
      <c r="Q298" s="214"/>
      <c r="R298" s="215">
        <f>Plancontratacion2019[[#This Row],[RUBRO
(SE DEBE REPORTARTAR EN SIGEP SERVICIOS PERSONAS NATURALES)]]</f>
        <v>0</v>
      </c>
      <c r="S298" s="216">
        <f>Plancontratacion2019[[#This Row],[VALOR]]</f>
        <v>0</v>
      </c>
      <c r="T298" s="208"/>
      <c r="U298" s="211"/>
      <c r="V298" s="215">
        <f>Plancontratacion2019[[#This Row],[RUBRO ]]</f>
        <v>0</v>
      </c>
      <c r="W298" s="216">
        <f>Plancontratacion2019[[#This Row],[VALOR ]]</f>
        <v>0</v>
      </c>
      <c r="X298" s="216">
        <f>SUM($S298+$W298+Plancontratacion2019[[#This Row],[VALOR TOTAL DEL APOYO]])</f>
        <v>0</v>
      </c>
      <c r="Y298" s="210"/>
      <c r="Z298" s="204"/>
      <c r="AA298" s="204"/>
      <c r="AB298" s="205"/>
      <c r="AC298" s="204"/>
      <c r="AD298" s="204"/>
      <c r="AE298" s="214"/>
      <c r="AF298" s="214"/>
      <c r="AG298" s="214"/>
      <c r="AH298" s="211"/>
      <c r="AI298" s="211"/>
      <c r="AJ298" s="211"/>
      <c r="AK298" s="214"/>
      <c r="AL298" s="208"/>
      <c r="AM298" s="208"/>
      <c r="AN298" s="208"/>
      <c r="AO298" s="211"/>
      <c r="AP298" s="217"/>
      <c r="AQ298" s="204"/>
      <c r="AR298" s="218"/>
      <c r="AS298" s="204"/>
      <c r="AT298" s="218"/>
      <c r="AU298" s="204"/>
      <c r="AV298" s="208"/>
      <c r="AW298" s="208"/>
      <c r="AX298" s="219"/>
      <c r="AY298" s="212"/>
      <c r="AZ298" s="212"/>
      <c r="BA298" s="212"/>
      <c r="BB298" s="220">
        <f>Plancontratacion2019[[#This Row],[VALOR
INICIAL DEL CONTRATO]]+Plancontratacion2019[[#This Row],[VALOR ADICION AL CONTRATO]]-Plancontratacion2019[[#This Row],[VALOR REDUCCIÓN DEL CONTRATO]]</f>
        <v>0</v>
      </c>
      <c r="BC298" s="211"/>
      <c r="BD298" s="211"/>
      <c r="BE298" s="215">
        <f t="shared" si="46"/>
        <v>0</v>
      </c>
      <c r="BF298" s="211"/>
      <c r="BG298" s="208"/>
      <c r="BH298" s="206" t="str">
        <f>IFERROR(VLOOKUP('Formato Único de Contratación'!$BG298,TABLADEPARTAMENTOS,2,0),"DIGITE DEPARTAMENTO")</f>
        <v>DIGITE DEPARTAMENTO</v>
      </c>
      <c r="BI298" s="210"/>
      <c r="BJ298" s="211"/>
      <c r="BK298" s="212"/>
      <c r="BL298" s="210"/>
      <c r="BM298" s="211"/>
      <c r="BN298" s="212"/>
      <c r="BO298" s="208"/>
      <c r="BP298" s="221"/>
      <c r="BQ298" s="208"/>
      <c r="BR298" s="211"/>
      <c r="BS298" s="211"/>
      <c r="BT298" s="247">
        <f>Plancontratacion2019[[#This Row],[FECHA PRORROGA EJECUCIÓN
  (AAAA-MM-DD)]]-Plancontratacion2019[[#This Row],[FECHA ACTA DE INICIO]]</f>
        <v>0</v>
      </c>
      <c r="BU298" s="211"/>
      <c r="BV298" s="208"/>
      <c r="BW298" s="211"/>
      <c r="BX298" s="208"/>
      <c r="BY298" s="212"/>
      <c r="BZ298" s="211"/>
      <c r="CA298" s="212"/>
      <c r="CB298" s="211"/>
      <c r="CC298" s="212"/>
      <c r="CD298" s="211"/>
      <c r="CE298" s="212"/>
      <c r="CF298" s="211"/>
      <c r="CG298" s="212"/>
      <c r="CH298" s="211"/>
      <c r="CI298" s="212"/>
      <c r="CJ298" s="211"/>
      <c r="CK298" s="212"/>
      <c r="CL298" s="211"/>
      <c r="CM298" s="222"/>
      <c r="CN298" s="218"/>
      <c r="CO298" s="211"/>
      <c r="CP298" s="220">
        <f t="shared" si="47"/>
        <v>0</v>
      </c>
      <c r="CQ298" s="223"/>
      <c r="CR298" s="212"/>
      <c r="CS298" s="212"/>
      <c r="CT298" s="212"/>
      <c r="CU298" s="212"/>
      <c r="CV298" s="212"/>
      <c r="CW298" s="212"/>
      <c r="CX298" s="212"/>
      <c r="CY298" s="212"/>
      <c r="CZ298" s="212"/>
      <c r="DA298" s="212"/>
      <c r="DB298" s="212"/>
      <c r="DC298" s="212"/>
      <c r="DD298" s="212"/>
      <c r="DE298" s="212"/>
      <c r="DF298" s="212"/>
      <c r="DG298" s="212"/>
      <c r="DH298" s="216">
        <f t="shared" si="48"/>
        <v>0</v>
      </c>
      <c r="DI298" s="216">
        <f t="shared" si="49"/>
        <v>0</v>
      </c>
      <c r="DJ298" s="224">
        <f t="shared" si="50"/>
        <v>0</v>
      </c>
      <c r="DK298" s="217"/>
      <c r="DL298" s="218"/>
      <c r="DM298" s="208"/>
      <c r="DN298" s="225"/>
      <c r="DO298" s="225"/>
      <c r="DP298" s="225"/>
      <c r="DQ298" s="225"/>
      <c r="DR298" s="225"/>
      <c r="DS298" s="225"/>
      <c r="DT298" s="225"/>
      <c r="DU298" s="225"/>
      <c r="DV298" s="225"/>
      <c r="DW298" s="225"/>
      <c r="DX298" s="225"/>
      <c r="DY298" s="225"/>
      <c r="DZ298" s="226"/>
      <c r="EA298" s="226"/>
      <c r="EB298" s="226"/>
      <c r="EC298" s="214"/>
      <c r="ED298" s="214"/>
      <c r="EE298" s="211"/>
      <c r="EF29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8" s="215" t="str">
        <f t="shared" si="40"/>
        <v>-</v>
      </c>
    </row>
    <row r="299" spans="1:137" ht="22.5" x14ac:dyDescent="0.25">
      <c r="A299" s="173"/>
      <c r="B299" s="204"/>
      <c r="C299" s="205"/>
      <c r="D299" s="206"/>
      <c r="E299" s="207"/>
      <c r="F299" s="208"/>
      <c r="G299" s="209"/>
      <c r="H299" s="210"/>
      <c r="I299" s="211"/>
      <c r="J299" s="212"/>
      <c r="K299" s="209"/>
      <c r="L299" s="210"/>
      <c r="M299" s="211"/>
      <c r="N299" s="212"/>
      <c r="O299" s="213"/>
      <c r="P299" s="210"/>
      <c r="Q299" s="214"/>
      <c r="R299" s="215">
        <f>Plancontratacion2019[[#This Row],[RUBRO
(SE DEBE REPORTARTAR EN SIGEP SERVICIOS PERSONAS NATURALES)]]</f>
        <v>0</v>
      </c>
      <c r="S299" s="216">
        <f>Plancontratacion2019[[#This Row],[VALOR]]</f>
        <v>0</v>
      </c>
      <c r="T299" s="208"/>
      <c r="U299" s="211"/>
      <c r="V299" s="215">
        <f>Plancontratacion2019[[#This Row],[RUBRO ]]</f>
        <v>0</v>
      </c>
      <c r="W299" s="216">
        <f>Plancontratacion2019[[#This Row],[VALOR ]]</f>
        <v>0</v>
      </c>
      <c r="X299" s="216">
        <f>SUM($S299+$W299+Plancontratacion2019[[#This Row],[VALOR TOTAL DEL APOYO]])</f>
        <v>0</v>
      </c>
      <c r="Y299" s="210"/>
      <c r="Z299" s="204"/>
      <c r="AA299" s="204"/>
      <c r="AB299" s="205"/>
      <c r="AC299" s="204"/>
      <c r="AD299" s="204"/>
      <c r="AE299" s="214"/>
      <c r="AF299" s="214"/>
      <c r="AG299" s="214"/>
      <c r="AH299" s="211"/>
      <c r="AI299" s="211"/>
      <c r="AJ299" s="211"/>
      <c r="AK299" s="214"/>
      <c r="AL299" s="208"/>
      <c r="AM299" s="208"/>
      <c r="AN299" s="208"/>
      <c r="AO299" s="211"/>
      <c r="AP299" s="217"/>
      <c r="AQ299" s="204"/>
      <c r="AR299" s="218"/>
      <c r="AS299" s="204"/>
      <c r="AT299" s="218"/>
      <c r="AU299" s="204"/>
      <c r="AV299" s="208"/>
      <c r="AW299" s="208"/>
      <c r="AX299" s="219"/>
      <c r="AY299" s="212"/>
      <c r="AZ299" s="212"/>
      <c r="BA299" s="212"/>
      <c r="BB299" s="220">
        <f>Plancontratacion2019[[#This Row],[VALOR
INICIAL DEL CONTRATO]]+Plancontratacion2019[[#This Row],[VALOR ADICION AL CONTRATO]]-Plancontratacion2019[[#This Row],[VALOR REDUCCIÓN DEL CONTRATO]]</f>
        <v>0</v>
      </c>
      <c r="BC299" s="211"/>
      <c r="BD299" s="211"/>
      <c r="BE299" s="215">
        <f t="shared" si="46"/>
        <v>0</v>
      </c>
      <c r="BF299" s="211"/>
      <c r="BG299" s="208"/>
      <c r="BH299" s="206" t="str">
        <f>IFERROR(VLOOKUP('Formato Único de Contratación'!$BG299,TABLADEPARTAMENTOS,2,0),"DIGITE DEPARTAMENTO")</f>
        <v>DIGITE DEPARTAMENTO</v>
      </c>
      <c r="BI299" s="210"/>
      <c r="BJ299" s="211"/>
      <c r="BK299" s="212"/>
      <c r="BL299" s="210"/>
      <c r="BM299" s="211"/>
      <c r="BN299" s="212"/>
      <c r="BO299" s="208"/>
      <c r="BP299" s="221"/>
      <c r="BQ299" s="208"/>
      <c r="BR299" s="211"/>
      <c r="BS299" s="211"/>
      <c r="BT299" s="247">
        <f>Plancontratacion2019[[#This Row],[FECHA PRORROGA EJECUCIÓN
  (AAAA-MM-DD)]]-Plancontratacion2019[[#This Row],[FECHA ACTA DE INICIO]]</f>
        <v>0</v>
      </c>
      <c r="BU299" s="211"/>
      <c r="BV299" s="208"/>
      <c r="BW299" s="211"/>
      <c r="BX299" s="208"/>
      <c r="BY299" s="212"/>
      <c r="BZ299" s="211"/>
      <c r="CA299" s="212"/>
      <c r="CB299" s="211"/>
      <c r="CC299" s="212"/>
      <c r="CD299" s="211"/>
      <c r="CE299" s="212"/>
      <c r="CF299" s="211"/>
      <c r="CG299" s="212"/>
      <c r="CH299" s="211"/>
      <c r="CI299" s="212"/>
      <c r="CJ299" s="211"/>
      <c r="CK299" s="212"/>
      <c r="CL299" s="211"/>
      <c r="CM299" s="222"/>
      <c r="CN299" s="218"/>
      <c r="CO299" s="211"/>
      <c r="CP299" s="220">
        <f t="shared" si="47"/>
        <v>0</v>
      </c>
      <c r="CQ299" s="223"/>
      <c r="CR299" s="212"/>
      <c r="CS299" s="212"/>
      <c r="CT299" s="212"/>
      <c r="CU299" s="212"/>
      <c r="CV299" s="212"/>
      <c r="CW299" s="212"/>
      <c r="CX299" s="212"/>
      <c r="CY299" s="212"/>
      <c r="CZ299" s="212"/>
      <c r="DA299" s="212"/>
      <c r="DB299" s="212"/>
      <c r="DC299" s="212"/>
      <c r="DD299" s="212"/>
      <c r="DE299" s="212"/>
      <c r="DF299" s="212"/>
      <c r="DG299" s="212"/>
      <c r="DH299" s="216">
        <f t="shared" si="48"/>
        <v>0</v>
      </c>
      <c r="DI299" s="216">
        <f t="shared" si="49"/>
        <v>0</v>
      </c>
      <c r="DJ299" s="224">
        <f t="shared" si="50"/>
        <v>0</v>
      </c>
      <c r="DK299" s="217"/>
      <c r="DL299" s="218"/>
      <c r="DM299" s="208"/>
      <c r="DN299" s="225"/>
      <c r="DO299" s="225"/>
      <c r="DP299" s="225"/>
      <c r="DQ299" s="225"/>
      <c r="DR299" s="225"/>
      <c r="DS299" s="225"/>
      <c r="DT299" s="225"/>
      <c r="DU299" s="225"/>
      <c r="DV299" s="225"/>
      <c r="DW299" s="225"/>
      <c r="DX299" s="225"/>
      <c r="DY299" s="225"/>
      <c r="DZ299" s="226"/>
      <c r="EA299" s="226"/>
      <c r="EB299" s="226"/>
      <c r="EC299" s="214"/>
      <c r="ED299" s="214"/>
      <c r="EE299" s="211"/>
      <c r="EF29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299" s="215" t="str">
        <f t="shared" ref="EG299:EG362" si="51">IFERROR(VLOOKUP(MID(B299,8,1),NOMENCLATURA,2,FALSE),"-")</f>
        <v>-</v>
      </c>
    </row>
    <row r="300" spans="1:137" ht="22.5" x14ac:dyDescent="0.25">
      <c r="A300" s="173"/>
      <c r="B300" s="204"/>
      <c r="C300" s="205"/>
      <c r="D300" s="206"/>
      <c r="E300" s="207"/>
      <c r="F300" s="208"/>
      <c r="G300" s="209"/>
      <c r="H300" s="210"/>
      <c r="I300" s="211"/>
      <c r="J300" s="212"/>
      <c r="K300" s="209"/>
      <c r="L300" s="210"/>
      <c r="M300" s="211"/>
      <c r="N300" s="212"/>
      <c r="O300" s="213"/>
      <c r="P300" s="210"/>
      <c r="Q300" s="214"/>
      <c r="R300" s="215">
        <f>Plancontratacion2019[[#This Row],[RUBRO
(SE DEBE REPORTARTAR EN SIGEP SERVICIOS PERSONAS NATURALES)]]</f>
        <v>0</v>
      </c>
      <c r="S300" s="216">
        <f>Plancontratacion2019[[#This Row],[VALOR]]</f>
        <v>0</v>
      </c>
      <c r="T300" s="208"/>
      <c r="U300" s="211"/>
      <c r="V300" s="215">
        <f>Plancontratacion2019[[#This Row],[RUBRO ]]</f>
        <v>0</v>
      </c>
      <c r="W300" s="216">
        <f>Plancontratacion2019[[#This Row],[VALOR ]]</f>
        <v>0</v>
      </c>
      <c r="X300" s="216">
        <f>SUM($S300+$W300+Plancontratacion2019[[#This Row],[VALOR TOTAL DEL APOYO]])</f>
        <v>0</v>
      </c>
      <c r="Y300" s="210"/>
      <c r="Z300" s="204"/>
      <c r="AA300" s="204"/>
      <c r="AB300" s="205"/>
      <c r="AC300" s="204"/>
      <c r="AD300" s="204"/>
      <c r="AE300" s="214"/>
      <c r="AF300" s="214"/>
      <c r="AG300" s="214"/>
      <c r="AH300" s="211"/>
      <c r="AI300" s="211"/>
      <c r="AJ300" s="211"/>
      <c r="AK300" s="214"/>
      <c r="AL300" s="208"/>
      <c r="AM300" s="208"/>
      <c r="AN300" s="208"/>
      <c r="AO300" s="211"/>
      <c r="AP300" s="217"/>
      <c r="AQ300" s="204"/>
      <c r="AR300" s="218"/>
      <c r="AS300" s="204"/>
      <c r="AT300" s="218"/>
      <c r="AU300" s="204"/>
      <c r="AV300" s="208"/>
      <c r="AW300" s="208"/>
      <c r="AX300" s="219"/>
      <c r="AY300" s="212"/>
      <c r="AZ300" s="212"/>
      <c r="BA300" s="212"/>
      <c r="BB300" s="220">
        <f>Plancontratacion2019[[#This Row],[VALOR
INICIAL DEL CONTRATO]]+Plancontratacion2019[[#This Row],[VALOR ADICION AL CONTRATO]]-Plancontratacion2019[[#This Row],[VALOR REDUCCIÓN DEL CONTRATO]]</f>
        <v>0</v>
      </c>
      <c r="BC300" s="211"/>
      <c r="BD300" s="211"/>
      <c r="BE300" s="215">
        <f t="shared" si="46"/>
        <v>0</v>
      </c>
      <c r="BF300" s="211"/>
      <c r="BG300" s="208"/>
      <c r="BH300" s="206" t="str">
        <f>IFERROR(VLOOKUP('Formato Único de Contratación'!$BG300,TABLADEPARTAMENTOS,2,0),"DIGITE DEPARTAMENTO")</f>
        <v>DIGITE DEPARTAMENTO</v>
      </c>
      <c r="BI300" s="210"/>
      <c r="BJ300" s="211"/>
      <c r="BK300" s="212"/>
      <c r="BL300" s="210"/>
      <c r="BM300" s="211"/>
      <c r="BN300" s="212"/>
      <c r="BO300" s="208"/>
      <c r="BP300" s="221"/>
      <c r="BQ300" s="208"/>
      <c r="BR300" s="211"/>
      <c r="BS300" s="211"/>
      <c r="BT300" s="247">
        <f>Plancontratacion2019[[#This Row],[FECHA PRORROGA EJECUCIÓN
  (AAAA-MM-DD)]]-Plancontratacion2019[[#This Row],[FECHA ACTA DE INICIO]]</f>
        <v>0</v>
      </c>
      <c r="BU300" s="211"/>
      <c r="BV300" s="208"/>
      <c r="BW300" s="211"/>
      <c r="BX300" s="208"/>
      <c r="BY300" s="212"/>
      <c r="BZ300" s="211"/>
      <c r="CA300" s="212"/>
      <c r="CB300" s="211"/>
      <c r="CC300" s="212"/>
      <c r="CD300" s="211"/>
      <c r="CE300" s="212"/>
      <c r="CF300" s="211"/>
      <c r="CG300" s="212"/>
      <c r="CH300" s="211"/>
      <c r="CI300" s="212"/>
      <c r="CJ300" s="211"/>
      <c r="CK300" s="212"/>
      <c r="CL300" s="211"/>
      <c r="CM300" s="222"/>
      <c r="CN300" s="218"/>
      <c r="CO300" s="211"/>
      <c r="CP300" s="220">
        <f t="shared" si="47"/>
        <v>0</v>
      </c>
      <c r="CQ300" s="223"/>
      <c r="CR300" s="212"/>
      <c r="CS300" s="212"/>
      <c r="CT300" s="212"/>
      <c r="CU300" s="212"/>
      <c r="CV300" s="212"/>
      <c r="CW300" s="212"/>
      <c r="CX300" s="212"/>
      <c r="CY300" s="212"/>
      <c r="CZ300" s="212"/>
      <c r="DA300" s="212"/>
      <c r="DB300" s="212"/>
      <c r="DC300" s="212"/>
      <c r="DD300" s="212"/>
      <c r="DE300" s="212"/>
      <c r="DF300" s="212"/>
      <c r="DG300" s="212"/>
      <c r="DH300" s="216">
        <f t="shared" si="48"/>
        <v>0</v>
      </c>
      <c r="DI300" s="216">
        <f t="shared" si="49"/>
        <v>0</v>
      </c>
      <c r="DJ300" s="224">
        <f t="shared" si="50"/>
        <v>0</v>
      </c>
      <c r="DK300" s="217"/>
      <c r="DL300" s="218"/>
      <c r="DM300" s="208"/>
      <c r="DN300" s="225"/>
      <c r="DO300" s="225"/>
      <c r="DP300" s="225"/>
      <c r="DQ300" s="225"/>
      <c r="DR300" s="225"/>
      <c r="DS300" s="225"/>
      <c r="DT300" s="225"/>
      <c r="DU300" s="225"/>
      <c r="DV300" s="225"/>
      <c r="DW300" s="225"/>
      <c r="DX300" s="225"/>
      <c r="DY300" s="225"/>
      <c r="DZ300" s="226"/>
      <c r="EA300" s="226"/>
      <c r="EB300" s="226"/>
      <c r="EC300" s="214"/>
      <c r="ED300" s="214"/>
      <c r="EE300" s="211"/>
      <c r="EF30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0" s="215" t="str">
        <f t="shared" si="51"/>
        <v>-</v>
      </c>
    </row>
    <row r="301" spans="1:137" ht="22.5" x14ac:dyDescent="0.25">
      <c r="A301" s="173"/>
      <c r="B301" s="204"/>
      <c r="C301" s="205"/>
      <c r="D301" s="206"/>
      <c r="E301" s="207"/>
      <c r="F301" s="208"/>
      <c r="G301" s="209"/>
      <c r="H301" s="210"/>
      <c r="I301" s="211"/>
      <c r="J301" s="212"/>
      <c r="K301" s="209"/>
      <c r="L301" s="210"/>
      <c r="M301" s="211"/>
      <c r="N301" s="212"/>
      <c r="O301" s="213"/>
      <c r="P301" s="210"/>
      <c r="Q301" s="214"/>
      <c r="R301" s="215">
        <f>Plancontratacion2019[[#This Row],[RUBRO
(SE DEBE REPORTARTAR EN SIGEP SERVICIOS PERSONAS NATURALES)]]</f>
        <v>0</v>
      </c>
      <c r="S301" s="216">
        <f>Plancontratacion2019[[#This Row],[VALOR]]</f>
        <v>0</v>
      </c>
      <c r="T301" s="208"/>
      <c r="U301" s="211"/>
      <c r="V301" s="215">
        <f>Plancontratacion2019[[#This Row],[RUBRO ]]</f>
        <v>0</v>
      </c>
      <c r="W301" s="216">
        <f>Plancontratacion2019[[#This Row],[VALOR ]]</f>
        <v>0</v>
      </c>
      <c r="X301" s="216">
        <f>SUM($S301+$W301+Plancontratacion2019[[#This Row],[VALOR TOTAL DEL APOYO]])</f>
        <v>0</v>
      </c>
      <c r="Y301" s="210"/>
      <c r="Z301" s="204"/>
      <c r="AA301" s="204"/>
      <c r="AB301" s="205"/>
      <c r="AC301" s="204"/>
      <c r="AD301" s="204"/>
      <c r="AE301" s="214"/>
      <c r="AF301" s="214"/>
      <c r="AG301" s="214"/>
      <c r="AH301" s="211"/>
      <c r="AI301" s="211"/>
      <c r="AJ301" s="211"/>
      <c r="AK301" s="214"/>
      <c r="AL301" s="208"/>
      <c r="AM301" s="208"/>
      <c r="AN301" s="208"/>
      <c r="AO301" s="211"/>
      <c r="AP301" s="217"/>
      <c r="AQ301" s="204"/>
      <c r="AR301" s="218"/>
      <c r="AS301" s="204"/>
      <c r="AT301" s="218"/>
      <c r="AU301" s="204"/>
      <c r="AV301" s="208"/>
      <c r="AW301" s="208"/>
      <c r="AX301" s="219"/>
      <c r="AY301" s="212"/>
      <c r="AZ301" s="212"/>
      <c r="BA301" s="212"/>
      <c r="BB301" s="220">
        <f>Plancontratacion2019[[#This Row],[VALOR
INICIAL DEL CONTRATO]]+Plancontratacion2019[[#This Row],[VALOR ADICION AL CONTRATO]]-Plancontratacion2019[[#This Row],[VALOR REDUCCIÓN DEL CONTRATO]]</f>
        <v>0</v>
      </c>
      <c r="BC301" s="211"/>
      <c r="BD301" s="211"/>
      <c r="BE301" s="215">
        <f t="shared" si="46"/>
        <v>0</v>
      </c>
      <c r="BF301" s="211"/>
      <c r="BG301" s="208"/>
      <c r="BH301" s="206" t="str">
        <f>IFERROR(VLOOKUP('Formato Único de Contratación'!$BG301,TABLADEPARTAMENTOS,2,0),"DIGITE DEPARTAMENTO")</f>
        <v>DIGITE DEPARTAMENTO</v>
      </c>
      <c r="BI301" s="210"/>
      <c r="BJ301" s="211"/>
      <c r="BK301" s="212"/>
      <c r="BL301" s="210"/>
      <c r="BM301" s="211"/>
      <c r="BN301" s="212"/>
      <c r="BO301" s="208"/>
      <c r="BP301" s="221"/>
      <c r="BQ301" s="208"/>
      <c r="BR301" s="211"/>
      <c r="BS301" s="211"/>
      <c r="BT301" s="247">
        <f>Plancontratacion2019[[#This Row],[FECHA PRORROGA EJECUCIÓN
  (AAAA-MM-DD)]]-Plancontratacion2019[[#This Row],[FECHA ACTA DE INICIO]]</f>
        <v>0</v>
      </c>
      <c r="BU301" s="211"/>
      <c r="BV301" s="208"/>
      <c r="BW301" s="211"/>
      <c r="BX301" s="208"/>
      <c r="BY301" s="212"/>
      <c r="BZ301" s="211"/>
      <c r="CA301" s="212"/>
      <c r="CB301" s="211"/>
      <c r="CC301" s="212"/>
      <c r="CD301" s="211"/>
      <c r="CE301" s="212"/>
      <c r="CF301" s="211"/>
      <c r="CG301" s="212"/>
      <c r="CH301" s="211"/>
      <c r="CI301" s="212"/>
      <c r="CJ301" s="211"/>
      <c r="CK301" s="212"/>
      <c r="CL301" s="211"/>
      <c r="CM301" s="222"/>
      <c r="CN301" s="218"/>
      <c r="CO301" s="211"/>
      <c r="CP301" s="220">
        <f t="shared" si="47"/>
        <v>0</v>
      </c>
      <c r="CQ301" s="223"/>
      <c r="CR301" s="212"/>
      <c r="CS301" s="212"/>
      <c r="CT301" s="212"/>
      <c r="CU301" s="212"/>
      <c r="CV301" s="212"/>
      <c r="CW301" s="212"/>
      <c r="CX301" s="212"/>
      <c r="CY301" s="212"/>
      <c r="CZ301" s="212"/>
      <c r="DA301" s="212"/>
      <c r="DB301" s="212"/>
      <c r="DC301" s="212"/>
      <c r="DD301" s="212"/>
      <c r="DE301" s="212"/>
      <c r="DF301" s="212"/>
      <c r="DG301" s="212"/>
      <c r="DH301" s="216">
        <f t="shared" si="48"/>
        <v>0</v>
      </c>
      <c r="DI301" s="216">
        <f t="shared" si="49"/>
        <v>0</v>
      </c>
      <c r="DJ301" s="224">
        <f t="shared" si="50"/>
        <v>0</v>
      </c>
      <c r="DK301" s="217"/>
      <c r="DL301" s="218"/>
      <c r="DM301" s="208"/>
      <c r="DN301" s="225"/>
      <c r="DO301" s="225"/>
      <c r="DP301" s="225"/>
      <c r="DQ301" s="225"/>
      <c r="DR301" s="225"/>
      <c r="DS301" s="225"/>
      <c r="DT301" s="225"/>
      <c r="DU301" s="225"/>
      <c r="DV301" s="225"/>
      <c r="DW301" s="225"/>
      <c r="DX301" s="225"/>
      <c r="DY301" s="225"/>
      <c r="DZ301" s="226"/>
      <c r="EA301" s="226"/>
      <c r="EB301" s="226"/>
      <c r="EC301" s="214"/>
      <c r="ED301" s="214"/>
      <c r="EE301" s="211"/>
      <c r="EF30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1" s="215" t="str">
        <f t="shared" si="51"/>
        <v>-</v>
      </c>
    </row>
    <row r="302" spans="1:137" ht="22.5" x14ac:dyDescent="0.25">
      <c r="A302" s="173"/>
      <c r="B302" s="204"/>
      <c r="C302" s="205"/>
      <c r="D302" s="206"/>
      <c r="E302" s="207"/>
      <c r="F302" s="208"/>
      <c r="G302" s="209"/>
      <c r="H302" s="210"/>
      <c r="I302" s="211"/>
      <c r="J302" s="212"/>
      <c r="K302" s="209"/>
      <c r="L302" s="210"/>
      <c r="M302" s="211"/>
      <c r="N302" s="212"/>
      <c r="O302" s="213"/>
      <c r="P302" s="210"/>
      <c r="Q302" s="214"/>
      <c r="R302" s="215">
        <f>Plancontratacion2019[[#This Row],[RUBRO
(SE DEBE REPORTARTAR EN SIGEP SERVICIOS PERSONAS NATURALES)]]</f>
        <v>0</v>
      </c>
      <c r="S302" s="216">
        <f>Plancontratacion2019[[#This Row],[VALOR]]</f>
        <v>0</v>
      </c>
      <c r="T302" s="208"/>
      <c r="U302" s="211"/>
      <c r="V302" s="215">
        <f>Plancontratacion2019[[#This Row],[RUBRO ]]</f>
        <v>0</v>
      </c>
      <c r="W302" s="216">
        <f>Plancontratacion2019[[#This Row],[VALOR ]]</f>
        <v>0</v>
      </c>
      <c r="X302" s="216">
        <f>SUM($S302+$W302+Plancontratacion2019[[#This Row],[VALOR TOTAL DEL APOYO]])</f>
        <v>0</v>
      </c>
      <c r="Y302" s="210"/>
      <c r="Z302" s="204"/>
      <c r="AA302" s="204"/>
      <c r="AB302" s="205"/>
      <c r="AC302" s="204"/>
      <c r="AD302" s="204"/>
      <c r="AE302" s="214"/>
      <c r="AF302" s="214"/>
      <c r="AG302" s="214"/>
      <c r="AH302" s="211"/>
      <c r="AI302" s="211"/>
      <c r="AJ302" s="211"/>
      <c r="AK302" s="214"/>
      <c r="AL302" s="208"/>
      <c r="AM302" s="208"/>
      <c r="AN302" s="208"/>
      <c r="AO302" s="211"/>
      <c r="AP302" s="217"/>
      <c r="AQ302" s="204"/>
      <c r="AR302" s="218"/>
      <c r="AS302" s="204"/>
      <c r="AT302" s="218"/>
      <c r="AU302" s="204"/>
      <c r="AV302" s="208"/>
      <c r="AW302" s="208"/>
      <c r="AX302" s="219"/>
      <c r="AY302" s="212"/>
      <c r="AZ302" s="212"/>
      <c r="BA302" s="212"/>
      <c r="BB302" s="220">
        <f>Plancontratacion2019[[#This Row],[VALOR
INICIAL DEL CONTRATO]]+Plancontratacion2019[[#This Row],[VALOR ADICION AL CONTRATO]]-Plancontratacion2019[[#This Row],[VALOR REDUCCIÓN DEL CONTRATO]]</f>
        <v>0</v>
      </c>
      <c r="BC302" s="211"/>
      <c r="BD302" s="211"/>
      <c r="BE302" s="215">
        <f t="shared" si="46"/>
        <v>0</v>
      </c>
      <c r="BF302" s="211"/>
      <c r="BG302" s="208"/>
      <c r="BH302" s="206" t="str">
        <f>IFERROR(VLOOKUP('Formato Único de Contratación'!$BG302,TABLADEPARTAMENTOS,2,0),"DIGITE DEPARTAMENTO")</f>
        <v>DIGITE DEPARTAMENTO</v>
      </c>
      <c r="BI302" s="210"/>
      <c r="BJ302" s="211"/>
      <c r="BK302" s="212"/>
      <c r="BL302" s="210"/>
      <c r="BM302" s="211"/>
      <c r="BN302" s="212"/>
      <c r="BO302" s="208"/>
      <c r="BP302" s="221"/>
      <c r="BQ302" s="208"/>
      <c r="BR302" s="211"/>
      <c r="BS302" s="211"/>
      <c r="BT302" s="247">
        <f>Plancontratacion2019[[#This Row],[FECHA PRORROGA EJECUCIÓN
  (AAAA-MM-DD)]]-Plancontratacion2019[[#This Row],[FECHA ACTA DE INICIO]]</f>
        <v>0</v>
      </c>
      <c r="BU302" s="211"/>
      <c r="BV302" s="208"/>
      <c r="BW302" s="211"/>
      <c r="BX302" s="208"/>
      <c r="BY302" s="212"/>
      <c r="BZ302" s="211"/>
      <c r="CA302" s="212"/>
      <c r="CB302" s="211"/>
      <c r="CC302" s="212"/>
      <c r="CD302" s="211"/>
      <c r="CE302" s="212"/>
      <c r="CF302" s="211"/>
      <c r="CG302" s="212"/>
      <c r="CH302" s="211"/>
      <c r="CI302" s="212"/>
      <c r="CJ302" s="211"/>
      <c r="CK302" s="212"/>
      <c r="CL302" s="211"/>
      <c r="CM302" s="222"/>
      <c r="CN302" s="218"/>
      <c r="CO302" s="211"/>
      <c r="CP302" s="220">
        <f t="shared" si="47"/>
        <v>0</v>
      </c>
      <c r="CQ302" s="223"/>
      <c r="CR302" s="212"/>
      <c r="CS302" s="212"/>
      <c r="CT302" s="212"/>
      <c r="CU302" s="212"/>
      <c r="CV302" s="212"/>
      <c r="CW302" s="212"/>
      <c r="CX302" s="212"/>
      <c r="CY302" s="212"/>
      <c r="CZ302" s="212"/>
      <c r="DA302" s="212"/>
      <c r="DB302" s="212"/>
      <c r="DC302" s="212"/>
      <c r="DD302" s="212"/>
      <c r="DE302" s="212"/>
      <c r="DF302" s="212"/>
      <c r="DG302" s="212"/>
      <c r="DH302" s="216">
        <f t="shared" si="48"/>
        <v>0</v>
      </c>
      <c r="DI302" s="216">
        <f t="shared" si="49"/>
        <v>0</v>
      </c>
      <c r="DJ302" s="224">
        <f t="shared" si="50"/>
        <v>0</v>
      </c>
      <c r="DK302" s="217"/>
      <c r="DL302" s="218"/>
      <c r="DM302" s="208"/>
      <c r="DN302" s="225"/>
      <c r="DO302" s="225"/>
      <c r="DP302" s="225"/>
      <c r="DQ302" s="225"/>
      <c r="DR302" s="225"/>
      <c r="DS302" s="225"/>
      <c r="DT302" s="225"/>
      <c r="DU302" s="225"/>
      <c r="DV302" s="225"/>
      <c r="DW302" s="225"/>
      <c r="DX302" s="225"/>
      <c r="DY302" s="225"/>
      <c r="DZ302" s="226"/>
      <c r="EA302" s="226"/>
      <c r="EB302" s="226"/>
      <c r="EC302" s="214"/>
      <c r="ED302" s="214"/>
      <c r="EE302" s="211"/>
      <c r="EF30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2" s="215" t="str">
        <f t="shared" si="51"/>
        <v>-</v>
      </c>
    </row>
    <row r="303" spans="1:137" ht="22.5" x14ac:dyDescent="0.25">
      <c r="A303" s="173"/>
      <c r="B303" s="204"/>
      <c r="C303" s="205"/>
      <c r="D303" s="206"/>
      <c r="E303" s="207"/>
      <c r="F303" s="208"/>
      <c r="G303" s="209"/>
      <c r="H303" s="210"/>
      <c r="I303" s="211"/>
      <c r="J303" s="212"/>
      <c r="K303" s="209"/>
      <c r="L303" s="210"/>
      <c r="M303" s="211"/>
      <c r="N303" s="212"/>
      <c r="O303" s="213"/>
      <c r="P303" s="210"/>
      <c r="Q303" s="214"/>
      <c r="R303" s="215">
        <f>Plancontratacion2019[[#This Row],[RUBRO
(SE DEBE REPORTARTAR EN SIGEP SERVICIOS PERSONAS NATURALES)]]</f>
        <v>0</v>
      </c>
      <c r="S303" s="216">
        <f>Plancontratacion2019[[#This Row],[VALOR]]</f>
        <v>0</v>
      </c>
      <c r="T303" s="208"/>
      <c r="U303" s="211"/>
      <c r="V303" s="215">
        <f>Plancontratacion2019[[#This Row],[RUBRO ]]</f>
        <v>0</v>
      </c>
      <c r="W303" s="216">
        <f>Plancontratacion2019[[#This Row],[VALOR ]]</f>
        <v>0</v>
      </c>
      <c r="X303" s="216">
        <f>SUM($S303+$W303+Plancontratacion2019[[#This Row],[VALOR TOTAL DEL APOYO]])</f>
        <v>0</v>
      </c>
      <c r="Y303" s="210"/>
      <c r="Z303" s="204"/>
      <c r="AA303" s="204"/>
      <c r="AB303" s="205"/>
      <c r="AC303" s="204"/>
      <c r="AD303" s="204"/>
      <c r="AE303" s="214"/>
      <c r="AF303" s="214"/>
      <c r="AG303" s="214"/>
      <c r="AH303" s="211"/>
      <c r="AI303" s="211"/>
      <c r="AJ303" s="211"/>
      <c r="AK303" s="214"/>
      <c r="AL303" s="208"/>
      <c r="AM303" s="208"/>
      <c r="AN303" s="208"/>
      <c r="AO303" s="211"/>
      <c r="AP303" s="217"/>
      <c r="AQ303" s="204"/>
      <c r="AR303" s="218"/>
      <c r="AS303" s="204"/>
      <c r="AT303" s="218"/>
      <c r="AU303" s="204"/>
      <c r="AV303" s="208"/>
      <c r="AW303" s="208"/>
      <c r="AX303" s="219"/>
      <c r="AY303" s="212"/>
      <c r="AZ303" s="212"/>
      <c r="BA303" s="212"/>
      <c r="BB303" s="220">
        <f>Plancontratacion2019[[#This Row],[VALOR
INICIAL DEL CONTRATO]]+Plancontratacion2019[[#This Row],[VALOR ADICION AL CONTRATO]]-Plancontratacion2019[[#This Row],[VALOR REDUCCIÓN DEL CONTRATO]]</f>
        <v>0</v>
      </c>
      <c r="BC303" s="211"/>
      <c r="BD303" s="211"/>
      <c r="BE303" s="215">
        <f t="shared" si="46"/>
        <v>0</v>
      </c>
      <c r="BF303" s="211"/>
      <c r="BG303" s="208"/>
      <c r="BH303" s="206" t="str">
        <f>IFERROR(VLOOKUP('Formato Único de Contratación'!$BG303,TABLADEPARTAMENTOS,2,0),"DIGITE DEPARTAMENTO")</f>
        <v>DIGITE DEPARTAMENTO</v>
      </c>
      <c r="BI303" s="210"/>
      <c r="BJ303" s="211"/>
      <c r="BK303" s="212"/>
      <c r="BL303" s="210"/>
      <c r="BM303" s="211"/>
      <c r="BN303" s="212"/>
      <c r="BO303" s="208"/>
      <c r="BP303" s="221"/>
      <c r="BQ303" s="208"/>
      <c r="BR303" s="211"/>
      <c r="BS303" s="211"/>
      <c r="BT303" s="247">
        <f>Plancontratacion2019[[#This Row],[FECHA PRORROGA EJECUCIÓN
  (AAAA-MM-DD)]]-Plancontratacion2019[[#This Row],[FECHA ACTA DE INICIO]]</f>
        <v>0</v>
      </c>
      <c r="BU303" s="211"/>
      <c r="BV303" s="208"/>
      <c r="BW303" s="211"/>
      <c r="BX303" s="208"/>
      <c r="BY303" s="212"/>
      <c r="BZ303" s="211"/>
      <c r="CA303" s="212"/>
      <c r="CB303" s="211"/>
      <c r="CC303" s="212"/>
      <c r="CD303" s="211"/>
      <c r="CE303" s="212"/>
      <c r="CF303" s="211"/>
      <c r="CG303" s="212"/>
      <c r="CH303" s="211"/>
      <c r="CI303" s="212"/>
      <c r="CJ303" s="211"/>
      <c r="CK303" s="212"/>
      <c r="CL303" s="211"/>
      <c r="CM303" s="222"/>
      <c r="CN303" s="218"/>
      <c r="CO303" s="211"/>
      <c r="CP303" s="220">
        <f t="shared" si="47"/>
        <v>0</v>
      </c>
      <c r="CQ303" s="223"/>
      <c r="CR303" s="212"/>
      <c r="CS303" s="212"/>
      <c r="CT303" s="212"/>
      <c r="CU303" s="212"/>
      <c r="CV303" s="212"/>
      <c r="CW303" s="212"/>
      <c r="CX303" s="212"/>
      <c r="CY303" s="212"/>
      <c r="CZ303" s="212"/>
      <c r="DA303" s="212"/>
      <c r="DB303" s="212"/>
      <c r="DC303" s="212"/>
      <c r="DD303" s="212"/>
      <c r="DE303" s="212"/>
      <c r="DF303" s="212"/>
      <c r="DG303" s="212"/>
      <c r="DH303" s="216">
        <f t="shared" si="48"/>
        <v>0</v>
      </c>
      <c r="DI303" s="216">
        <f t="shared" si="49"/>
        <v>0</v>
      </c>
      <c r="DJ303" s="224">
        <f t="shared" si="50"/>
        <v>0</v>
      </c>
      <c r="DK303" s="217"/>
      <c r="DL303" s="218"/>
      <c r="DM303" s="208"/>
      <c r="DN303" s="225"/>
      <c r="DO303" s="225"/>
      <c r="DP303" s="225"/>
      <c r="DQ303" s="225"/>
      <c r="DR303" s="225"/>
      <c r="DS303" s="225"/>
      <c r="DT303" s="225"/>
      <c r="DU303" s="225"/>
      <c r="DV303" s="225"/>
      <c r="DW303" s="225"/>
      <c r="DX303" s="225"/>
      <c r="DY303" s="225"/>
      <c r="DZ303" s="226"/>
      <c r="EA303" s="226"/>
      <c r="EB303" s="226"/>
      <c r="EC303" s="214"/>
      <c r="ED303" s="214"/>
      <c r="EE303" s="211"/>
      <c r="EF30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3" s="215" t="str">
        <f t="shared" si="51"/>
        <v>-</v>
      </c>
    </row>
    <row r="304" spans="1:137" ht="22.5" x14ac:dyDescent="0.25">
      <c r="A304" s="173"/>
      <c r="B304" s="204"/>
      <c r="C304" s="205"/>
      <c r="D304" s="206"/>
      <c r="E304" s="207"/>
      <c r="F304" s="208"/>
      <c r="G304" s="209"/>
      <c r="H304" s="210"/>
      <c r="I304" s="211"/>
      <c r="J304" s="212"/>
      <c r="K304" s="209"/>
      <c r="L304" s="210"/>
      <c r="M304" s="211"/>
      <c r="N304" s="212"/>
      <c r="O304" s="213"/>
      <c r="P304" s="210"/>
      <c r="Q304" s="214"/>
      <c r="R304" s="215">
        <f>Plancontratacion2019[[#This Row],[RUBRO
(SE DEBE REPORTARTAR EN SIGEP SERVICIOS PERSONAS NATURALES)]]</f>
        <v>0</v>
      </c>
      <c r="S304" s="216">
        <f>Plancontratacion2019[[#This Row],[VALOR]]</f>
        <v>0</v>
      </c>
      <c r="T304" s="208"/>
      <c r="U304" s="211"/>
      <c r="V304" s="215">
        <f>Plancontratacion2019[[#This Row],[RUBRO ]]</f>
        <v>0</v>
      </c>
      <c r="W304" s="216">
        <f>Plancontratacion2019[[#This Row],[VALOR ]]</f>
        <v>0</v>
      </c>
      <c r="X304" s="216">
        <f>SUM($S304+$W304+Plancontratacion2019[[#This Row],[VALOR TOTAL DEL APOYO]])</f>
        <v>0</v>
      </c>
      <c r="Y304" s="210"/>
      <c r="Z304" s="204"/>
      <c r="AA304" s="204"/>
      <c r="AB304" s="205"/>
      <c r="AC304" s="204"/>
      <c r="AD304" s="204"/>
      <c r="AE304" s="214"/>
      <c r="AF304" s="214"/>
      <c r="AG304" s="214"/>
      <c r="AH304" s="211"/>
      <c r="AI304" s="211"/>
      <c r="AJ304" s="211"/>
      <c r="AK304" s="214"/>
      <c r="AL304" s="208"/>
      <c r="AM304" s="208"/>
      <c r="AN304" s="208"/>
      <c r="AO304" s="211"/>
      <c r="AP304" s="217"/>
      <c r="AQ304" s="204"/>
      <c r="AR304" s="218"/>
      <c r="AS304" s="204"/>
      <c r="AT304" s="218"/>
      <c r="AU304" s="204"/>
      <c r="AV304" s="208"/>
      <c r="AW304" s="208"/>
      <c r="AX304" s="219"/>
      <c r="AY304" s="212"/>
      <c r="AZ304" s="212"/>
      <c r="BA304" s="212"/>
      <c r="BB304" s="220">
        <f>Plancontratacion2019[[#This Row],[VALOR
INICIAL DEL CONTRATO]]+Plancontratacion2019[[#This Row],[VALOR ADICION AL CONTRATO]]-Plancontratacion2019[[#This Row],[VALOR REDUCCIÓN DEL CONTRATO]]</f>
        <v>0</v>
      </c>
      <c r="BC304" s="211"/>
      <c r="BD304" s="211"/>
      <c r="BE304" s="215">
        <f t="shared" si="46"/>
        <v>0</v>
      </c>
      <c r="BF304" s="211"/>
      <c r="BG304" s="208"/>
      <c r="BH304" s="206" t="str">
        <f>IFERROR(VLOOKUP('Formato Único de Contratación'!$BG304,TABLADEPARTAMENTOS,2,0),"DIGITE DEPARTAMENTO")</f>
        <v>DIGITE DEPARTAMENTO</v>
      </c>
      <c r="BI304" s="210"/>
      <c r="BJ304" s="211"/>
      <c r="BK304" s="212"/>
      <c r="BL304" s="210"/>
      <c r="BM304" s="211"/>
      <c r="BN304" s="212"/>
      <c r="BO304" s="208"/>
      <c r="BP304" s="221"/>
      <c r="BQ304" s="208"/>
      <c r="BR304" s="211"/>
      <c r="BS304" s="211"/>
      <c r="BT304" s="247">
        <f>Plancontratacion2019[[#This Row],[FECHA PRORROGA EJECUCIÓN
  (AAAA-MM-DD)]]-Plancontratacion2019[[#This Row],[FECHA ACTA DE INICIO]]</f>
        <v>0</v>
      </c>
      <c r="BU304" s="211"/>
      <c r="BV304" s="208"/>
      <c r="BW304" s="211"/>
      <c r="BX304" s="208"/>
      <c r="BY304" s="212"/>
      <c r="BZ304" s="211"/>
      <c r="CA304" s="212"/>
      <c r="CB304" s="211"/>
      <c r="CC304" s="212"/>
      <c r="CD304" s="211"/>
      <c r="CE304" s="212"/>
      <c r="CF304" s="211"/>
      <c r="CG304" s="212"/>
      <c r="CH304" s="211"/>
      <c r="CI304" s="212"/>
      <c r="CJ304" s="211"/>
      <c r="CK304" s="212"/>
      <c r="CL304" s="211"/>
      <c r="CM304" s="222"/>
      <c r="CN304" s="218"/>
      <c r="CO304" s="211"/>
      <c r="CP304" s="220">
        <f t="shared" si="47"/>
        <v>0</v>
      </c>
      <c r="CQ304" s="223"/>
      <c r="CR304" s="212"/>
      <c r="CS304" s="212"/>
      <c r="CT304" s="212"/>
      <c r="CU304" s="212"/>
      <c r="CV304" s="212"/>
      <c r="CW304" s="212"/>
      <c r="CX304" s="212"/>
      <c r="CY304" s="212"/>
      <c r="CZ304" s="212"/>
      <c r="DA304" s="212"/>
      <c r="DB304" s="212"/>
      <c r="DC304" s="212"/>
      <c r="DD304" s="212"/>
      <c r="DE304" s="212"/>
      <c r="DF304" s="212"/>
      <c r="DG304" s="212"/>
      <c r="DH304" s="216">
        <f t="shared" si="48"/>
        <v>0</v>
      </c>
      <c r="DI304" s="216">
        <f t="shared" si="49"/>
        <v>0</v>
      </c>
      <c r="DJ304" s="224">
        <f t="shared" si="50"/>
        <v>0</v>
      </c>
      <c r="DK304" s="217"/>
      <c r="DL304" s="218"/>
      <c r="DM304" s="208"/>
      <c r="DN304" s="225"/>
      <c r="DO304" s="225"/>
      <c r="DP304" s="225"/>
      <c r="DQ304" s="225"/>
      <c r="DR304" s="225"/>
      <c r="DS304" s="225"/>
      <c r="DT304" s="225"/>
      <c r="DU304" s="225"/>
      <c r="DV304" s="225"/>
      <c r="DW304" s="225"/>
      <c r="DX304" s="225"/>
      <c r="DY304" s="225"/>
      <c r="DZ304" s="226"/>
      <c r="EA304" s="226"/>
      <c r="EB304" s="226"/>
      <c r="EC304" s="214"/>
      <c r="ED304" s="214"/>
      <c r="EE304" s="211"/>
      <c r="EF30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4" s="215" t="str">
        <f t="shared" si="51"/>
        <v>-</v>
      </c>
    </row>
    <row r="305" spans="1:137" ht="22.5" x14ac:dyDescent="0.25">
      <c r="A305" s="173"/>
      <c r="B305" s="204"/>
      <c r="C305" s="205"/>
      <c r="D305" s="206"/>
      <c r="E305" s="207"/>
      <c r="F305" s="208"/>
      <c r="G305" s="209"/>
      <c r="H305" s="210"/>
      <c r="I305" s="211"/>
      <c r="J305" s="212"/>
      <c r="K305" s="209"/>
      <c r="L305" s="210"/>
      <c r="M305" s="211"/>
      <c r="N305" s="212"/>
      <c r="O305" s="213"/>
      <c r="P305" s="210"/>
      <c r="Q305" s="214"/>
      <c r="R305" s="215">
        <f>Plancontratacion2019[[#This Row],[RUBRO
(SE DEBE REPORTARTAR EN SIGEP SERVICIOS PERSONAS NATURALES)]]</f>
        <v>0</v>
      </c>
      <c r="S305" s="216">
        <f>Plancontratacion2019[[#This Row],[VALOR]]</f>
        <v>0</v>
      </c>
      <c r="T305" s="208"/>
      <c r="U305" s="211"/>
      <c r="V305" s="215">
        <f>Plancontratacion2019[[#This Row],[RUBRO ]]</f>
        <v>0</v>
      </c>
      <c r="W305" s="216">
        <f>Plancontratacion2019[[#This Row],[VALOR ]]</f>
        <v>0</v>
      </c>
      <c r="X305" s="216">
        <f>SUM($S305+$W305+Plancontratacion2019[[#This Row],[VALOR TOTAL DEL APOYO]])</f>
        <v>0</v>
      </c>
      <c r="Y305" s="210"/>
      <c r="Z305" s="204"/>
      <c r="AA305" s="204"/>
      <c r="AB305" s="205"/>
      <c r="AC305" s="204"/>
      <c r="AD305" s="204"/>
      <c r="AE305" s="214"/>
      <c r="AF305" s="214"/>
      <c r="AG305" s="214"/>
      <c r="AH305" s="211"/>
      <c r="AI305" s="211"/>
      <c r="AJ305" s="211"/>
      <c r="AK305" s="214"/>
      <c r="AL305" s="208"/>
      <c r="AM305" s="208"/>
      <c r="AN305" s="208"/>
      <c r="AO305" s="211"/>
      <c r="AP305" s="217"/>
      <c r="AQ305" s="204"/>
      <c r="AR305" s="218"/>
      <c r="AS305" s="204"/>
      <c r="AT305" s="218"/>
      <c r="AU305" s="204"/>
      <c r="AV305" s="208"/>
      <c r="AW305" s="208"/>
      <c r="AX305" s="219"/>
      <c r="AY305" s="212"/>
      <c r="AZ305" s="212"/>
      <c r="BA305" s="212"/>
      <c r="BB305" s="220">
        <f>Plancontratacion2019[[#This Row],[VALOR
INICIAL DEL CONTRATO]]+Plancontratacion2019[[#This Row],[VALOR ADICION AL CONTRATO]]-Plancontratacion2019[[#This Row],[VALOR REDUCCIÓN DEL CONTRATO]]</f>
        <v>0</v>
      </c>
      <c r="BC305" s="211"/>
      <c r="BD305" s="211"/>
      <c r="BE305" s="215">
        <f t="shared" si="46"/>
        <v>0</v>
      </c>
      <c r="BF305" s="211"/>
      <c r="BG305" s="208"/>
      <c r="BH305" s="206" t="str">
        <f>IFERROR(VLOOKUP('Formato Único de Contratación'!$BG305,TABLADEPARTAMENTOS,2,0),"DIGITE DEPARTAMENTO")</f>
        <v>DIGITE DEPARTAMENTO</v>
      </c>
      <c r="BI305" s="210"/>
      <c r="BJ305" s="211"/>
      <c r="BK305" s="212"/>
      <c r="BL305" s="210"/>
      <c r="BM305" s="211"/>
      <c r="BN305" s="212"/>
      <c r="BO305" s="208"/>
      <c r="BP305" s="221"/>
      <c r="BQ305" s="208"/>
      <c r="BR305" s="211"/>
      <c r="BS305" s="211"/>
      <c r="BT305" s="247">
        <f>Plancontratacion2019[[#This Row],[FECHA PRORROGA EJECUCIÓN
  (AAAA-MM-DD)]]-Plancontratacion2019[[#This Row],[FECHA ACTA DE INICIO]]</f>
        <v>0</v>
      </c>
      <c r="BU305" s="211"/>
      <c r="BV305" s="208"/>
      <c r="BW305" s="211"/>
      <c r="BX305" s="208"/>
      <c r="BY305" s="212"/>
      <c r="BZ305" s="211"/>
      <c r="CA305" s="212"/>
      <c r="CB305" s="211"/>
      <c r="CC305" s="212"/>
      <c r="CD305" s="211"/>
      <c r="CE305" s="212"/>
      <c r="CF305" s="211"/>
      <c r="CG305" s="212"/>
      <c r="CH305" s="211"/>
      <c r="CI305" s="212"/>
      <c r="CJ305" s="211"/>
      <c r="CK305" s="212"/>
      <c r="CL305" s="211"/>
      <c r="CM305" s="222"/>
      <c r="CN305" s="218"/>
      <c r="CO305" s="211"/>
      <c r="CP305" s="220">
        <f t="shared" si="47"/>
        <v>0</v>
      </c>
      <c r="CQ305" s="223"/>
      <c r="CR305" s="212"/>
      <c r="CS305" s="212"/>
      <c r="CT305" s="212"/>
      <c r="CU305" s="212"/>
      <c r="CV305" s="212"/>
      <c r="CW305" s="212"/>
      <c r="CX305" s="212"/>
      <c r="CY305" s="212"/>
      <c r="CZ305" s="212"/>
      <c r="DA305" s="212"/>
      <c r="DB305" s="212"/>
      <c r="DC305" s="212"/>
      <c r="DD305" s="212"/>
      <c r="DE305" s="212"/>
      <c r="DF305" s="212"/>
      <c r="DG305" s="212"/>
      <c r="DH305" s="216">
        <f t="shared" si="48"/>
        <v>0</v>
      </c>
      <c r="DI305" s="216">
        <f t="shared" si="49"/>
        <v>0</v>
      </c>
      <c r="DJ305" s="224">
        <f t="shared" si="50"/>
        <v>0</v>
      </c>
      <c r="DK305" s="217"/>
      <c r="DL305" s="218"/>
      <c r="DM305" s="208"/>
      <c r="DN305" s="225"/>
      <c r="DO305" s="225"/>
      <c r="DP305" s="225"/>
      <c r="DQ305" s="225"/>
      <c r="DR305" s="225"/>
      <c r="DS305" s="225"/>
      <c r="DT305" s="225"/>
      <c r="DU305" s="225"/>
      <c r="DV305" s="225"/>
      <c r="DW305" s="225"/>
      <c r="DX305" s="225"/>
      <c r="DY305" s="225"/>
      <c r="DZ305" s="226"/>
      <c r="EA305" s="226"/>
      <c r="EB305" s="226"/>
      <c r="EC305" s="214"/>
      <c r="ED305" s="214"/>
      <c r="EE305" s="211"/>
      <c r="EF30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5" s="215" t="str">
        <f t="shared" si="51"/>
        <v>-</v>
      </c>
    </row>
    <row r="306" spans="1:137" ht="22.5" x14ac:dyDescent="0.25">
      <c r="A306" s="173"/>
      <c r="B306" s="204"/>
      <c r="C306" s="205"/>
      <c r="D306" s="206"/>
      <c r="E306" s="207"/>
      <c r="F306" s="208"/>
      <c r="G306" s="209"/>
      <c r="H306" s="210"/>
      <c r="I306" s="211"/>
      <c r="J306" s="212"/>
      <c r="K306" s="209"/>
      <c r="L306" s="210"/>
      <c r="M306" s="211"/>
      <c r="N306" s="212"/>
      <c r="O306" s="213"/>
      <c r="P306" s="210"/>
      <c r="Q306" s="214"/>
      <c r="R306" s="215">
        <f>Plancontratacion2019[[#This Row],[RUBRO
(SE DEBE REPORTARTAR EN SIGEP SERVICIOS PERSONAS NATURALES)]]</f>
        <v>0</v>
      </c>
      <c r="S306" s="216">
        <f>Plancontratacion2019[[#This Row],[VALOR]]</f>
        <v>0</v>
      </c>
      <c r="T306" s="208"/>
      <c r="U306" s="211"/>
      <c r="V306" s="215">
        <f>Plancontratacion2019[[#This Row],[RUBRO ]]</f>
        <v>0</v>
      </c>
      <c r="W306" s="216">
        <f>Plancontratacion2019[[#This Row],[VALOR ]]</f>
        <v>0</v>
      </c>
      <c r="X306" s="216">
        <f>SUM($S306+$W306+Plancontratacion2019[[#This Row],[VALOR TOTAL DEL APOYO]])</f>
        <v>0</v>
      </c>
      <c r="Y306" s="210"/>
      <c r="Z306" s="204"/>
      <c r="AA306" s="204"/>
      <c r="AB306" s="205"/>
      <c r="AC306" s="204"/>
      <c r="AD306" s="204"/>
      <c r="AE306" s="214"/>
      <c r="AF306" s="214"/>
      <c r="AG306" s="214"/>
      <c r="AH306" s="211"/>
      <c r="AI306" s="211"/>
      <c r="AJ306" s="211"/>
      <c r="AK306" s="214"/>
      <c r="AL306" s="208"/>
      <c r="AM306" s="208"/>
      <c r="AN306" s="208"/>
      <c r="AO306" s="211"/>
      <c r="AP306" s="217"/>
      <c r="AQ306" s="204"/>
      <c r="AR306" s="218"/>
      <c r="AS306" s="204"/>
      <c r="AT306" s="218"/>
      <c r="AU306" s="204"/>
      <c r="AV306" s="208"/>
      <c r="AW306" s="208"/>
      <c r="AX306" s="219"/>
      <c r="AY306" s="212"/>
      <c r="AZ306" s="212"/>
      <c r="BA306" s="212"/>
      <c r="BB306" s="220">
        <f>Plancontratacion2019[[#This Row],[VALOR
INICIAL DEL CONTRATO]]+Plancontratacion2019[[#This Row],[VALOR ADICION AL CONTRATO]]-Plancontratacion2019[[#This Row],[VALOR REDUCCIÓN DEL CONTRATO]]</f>
        <v>0</v>
      </c>
      <c r="BC306" s="211"/>
      <c r="BD306" s="211"/>
      <c r="BE306" s="215">
        <f t="shared" si="46"/>
        <v>0</v>
      </c>
      <c r="BF306" s="211"/>
      <c r="BG306" s="208"/>
      <c r="BH306" s="206" t="str">
        <f>IFERROR(VLOOKUP('Formato Único de Contratación'!$BG306,TABLADEPARTAMENTOS,2,0),"DIGITE DEPARTAMENTO")</f>
        <v>DIGITE DEPARTAMENTO</v>
      </c>
      <c r="BI306" s="210"/>
      <c r="BJ306" s="211"/>
      <c r="BK306" s="212"/>
      <c r="BL306" s="210"/>
      <c r="BM306" s="211"/>
      <c r="BN306" s="212"/>
      <c r="BO306" s="208"/>
      <c r="BP306" s="221"/>
      <c r="BQ306" s="208"/>
      <c r="BR306" s="211"/>
      <c r="BS306" s="211"/>
      <c r="BT306" s="247">
        <f>Plancontratacion2019[[#This Row],[FECHA PRORROGA EJECUCIÓN
  (AAAA-MM-DD)]]-Plancontratacion2019[[#This Row],[FECHA ACTA DE INICIO]]</f>
        <v>0</v>
      </c>
      <c r="BU306" s="211"/>
      <c r="BV306" s="208"/>
      <c r="BW306" s="211"/>
      <c r="BX306" s="208"/>
      <c r="BY306" s="212"/>
      <c r="BZ306" s="211"/>
      <c r="CA306" s="212"/>
      <c r="CB306" s="211"/>
      <c r="CC306" s="212"/>
      <c r="CD306" s="211"/>
      <c r="CE306" s="212"/>
      <c r="CF306" s="211"/>
      <c r="CG306" s="212"/>
      <c r="CH306" s="211"/>
      <c r="CI306" s="212"/>
      <c r="CJ306" s="211"/>
      <c r="CK306" s="212"/>
      <c r="CL306" s="211"/>
      <c r="CM306" s="222"/>
      <c r="CN306" s="218"/>
      <c r="CO306" s="211"/>
      <c r="CP306" s="220">
        <f t="shared" si="47"/>
        <v>0</v>
      </c>
      <c r="CQ306" s="223"/>
      <c r="CR306" s="212"/>
      <c r="CS306" s="212"/>
      <c r="CT306" s="212"/>
      <c r="CU306" s="212"/>
      <c r="CV306" s="212"/>
      <c r="CW306" s="212"/>
      <c r="CX306" s="212"/>
      <c r="CY306" s="212"/>
      <c r="CZ306" s="212"/>
      <c r="DA306" s="212"/>
      <c r="DB306" s="212"/>
      <c r="DC306" s="212"/>
      <c r="DD306" s="212"/>
      <c r="DE306" s="212"/>
      <c r="DF306" s="212"/>
      <c r="DG306" s="212"/>
      <c r="DH306" s="216">
        <f t="shared" si="48"/>
        <v>0</v>
      </c>
      <c r="DI306" s="216">
        <f t="shared" si="49"/>
        <v>0</v>
      </c>
      <c r="DJ306" s="224">
        <f t="shared" si="50"/>
        <v>0</v>
      </c>
      <c r="DK306" s="217"/>
      <c r="DL306" s="218"/>
      <c r="DM306" s="208"/>
      <c r="DN306" s="225"/>
      <c r="DO306" s="225"/>
      <c r="DP306" s="225"/>
      <c r="DQ306" s="225"/>
      <c r="DR306" s="225"/>
      <c r="DS306" s="225"/>
      <c r="DT306" s="225"/>
      <c r="DU306" s="225"/>
      <c r="DV306" s="225"/>
      <c r="DW306" s="225"/>
      <c r="DX306" s="225"/>
      <c r="DY306" s="225"/>
      <c r="DZ306" s="226"/>
      <c r="EA306" s="226"/>
      <c r="EB306" s="226"/>
      <c r="EC306" s="214"/>
      <c r="ED306" s="214"/>
      <c r="EE306" s="211"/>
      <c r="EF30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6" s="215" t="str">
        <f t="shared" si="51"/>
        <v>-</v>
      </c>
    </row>
    <row r="307" spans="1:137" ht="22.5" x14ac:dyDescent="0.25">
      <c r="A307" s="173"/>
      <c r="B307" s="204"/>
      <c r="C307" s="205"/>
      <c r="D307" s="206"/>
      <c r="E307" s="207"/>
      <c r="F307" s="208"/>
      <c r="G307" s="209"/>
      <c r="H307" s="210"/>
      <c r="I307" s="211"/>
      <c r="J307" s="212"/>
      <c r="K307" s="209"/>
      <c r="L307" s="210"/>
      <c r="M307" s="211"/>
      <c r="N307" s="212"/>
      <c r="O307" s="213"/>
      <c r="P307" s="210"/>
      <c r="Q307" s="214"/>
      <c r="R307" s="215">
        <f>Plancontratacion2019[[#This Row],[RUBRO
(SE DEBE REPORTARTAR EN SIGEP SERVICIOS PERSONAS NATURALES)]]</f>
        <v>0</v>
      </c>
      <c r="S307" s="216">
        <f>Plancontratacion2019[[#This Row],[VALOR]]</f>
        <v>0</v>
      </c>
      <c r="T307" s="208"/>
      <c r="U307" s="211"/>
      <c r="V307" s="215">
        <f>Plancontratacion2019[[#This Row],[RUBRO ]]</f>
        <v>0</v>
      </c>
      <c r="W307" s="216">
        <f>Plancontratacion2019[[#This Row],[VALOR ]]</f>
        <v>0</v>
      </c>
      <c r="X307" s="216">
        <f>SUM($S307+$W307+Plancontratacion2019[[#This Row],[VALOR TOTAL DEL APOYO]])</f>
        <v>0</v>
      </c>
      <c r="Y307" s="210"/>
      <c r="Z307" s="204"/>
      <c r="AA307" s="204"/>
      <c r="AB307" s="205"/>
      <c r="AC307" s="204"/>
      <c r="AD307" s="204"/>
      <c r="AE307" s="214"/>
      <c r="AF307" s="214"/>
      <c r="AG307" s="214"/>
      <c r="AH307" s="211"/>
      <c r="AI307" s="211"/>
      <c r="AJ307" s="211"/>
      <c r="AK307" s="214"/>
      <c r="AL307" s="208"/>
      <c r="AM307" s="208"/>
      <c r="AN307" s="208"/>
      <c r="AO307" s="211"/>
      <c r="AP307" s="217"/>
      <c r="AQ307" s="204"/>
      <c r="AR307" s="218"/>
      <c r="AS307" s="204"/>
      <c r="AT307" s="218"/>
      <c r="AU307" s="204"/>
      <c r="AV307" s="208"/>
      <c r="AW307" s="208"/>
      <c r="AX307" s="219"/>
      <c r="AY307" s="212"/>
      <c r="AZ307" s="212"/>
      <c r="BA307" s="212"/>
      <c r="BB307" s="220">
        <f>Plancontratacion2019[[#This Row],[VALOR
INICIAL DEL CONTRATO]]+Plancontratacion2019[[#This Row],[VALOR ADICION AL CONTRATO]]-Plancontratacion2019[[#This Row],[VALOR REDUCCIÓN DEL CONTRATO]]</f>
        <v>0</v>
      </c>
      <c r="BC307" s="211"/>
      <c r="BD307" s="211"/>
      <c r="BE307" s="215">
        <f t="shared" si="46"/>
        <v>0</v>
      </c>
      <c r="BF307" s="211"/>
      <c r="BG307" s="208"/>
      <c r="BH307" s="206" t="str">
        <f>IFERROR(VLOOKUP('Formato Único de Contratación'!$BG307,TABLADEPARTAMENTOS,2,0),"DIGITE DEPARTAMENTO")</f>
        <v>DIGITE DEPARTAMENTO</v>
      </c>
      <c r="BI307" s="210"/>
      <c r="BJ307" s="211"/>
      <c r="BK307" s="212"/>
      <c r="BL307" s="210"/>
      <c r="BM307" s="211"/>
      <c r="BN307" s="212"/>
      <c r="BO307" s="208"/>
      <c r="BP307" s="221"/>
      <c r="BQ307" s="208"/>
      <c r="BR307" s="211"/>
      <c r="BS307" s="211"/>
      <c r="BT307" s="247">
        <f>Plancontratacion2019[[#This Row],[FECHA PRORROGA EJECUCIÓN
  (AAAA-MM-DD)]]-Plancontratacion2019[[#This Row],[FECHA ACTA DE INICIO]]</f>
        <v>0</v>
      </c>
      <c r="BU307" s="211"/>
      <c r="BV307" s="208"/>
      <c r="BW307" s="211"/>
      <c r="BX307" s="208"/>
      <c r="BY307" s="212"/>
      <c r="BZ307" s="211"/>
      <c r="CA307" s="212"/>
      <c r="CB307" s="211"/>
      <c r="CC307" s="212"/>
      <c r="CD307" s="211"/>
      <c r="CE307" s="212"/>
      <c r="CF307" s="211"/>
      <c r="CG307" s="212"/>
      <c r="CH307" s="211"/>
      <c r="CI307" s="212"/>
      <c r="CJ307" s="211"/>
      <c r="CK307" s="212"/>
      <c r="CL307" s="211"/>
      <c r="CM307" s="222"/>
      <c r="CN307" s="218"/>
      <c r="CO307" s="211"/>
      <c r="CP307" s="220">
        <f t="shared" si="47"/>
        <v>0</v>
      </c>
      <c r="CQ307" s="223"/>
      <c r="CR307" s="212"/>
      <c r="CS307" s="212"/>
      <c r="CT307" s="212"/>
      <c r="CU307" s="212"/>
      <c r="CV307" s="212"/>
      <c r="CW307" s="212"/>
      <c r="CX307" s="212"/>
      <c r="CY307" s="212"/>
      <c r="CZ307" s="212"/>
      <c r="DA307" s="212"/>
      <c r="DB307" s="212"/>
      <c r="DC307" s="212"/>
      <c r="DD307" s="212"/>
      <c r="DE307" s="212"/>
      <c r="DF307" s="212"/>
      <c r="DG307" s="212"/>
      <c r="DH307" s="216">
        <f t="shared" si="48"/>
        <v>0</v>
      </c>
      <c r="DI307" s="216">
        <f t="shared" si="49"/>
        <v>0</v>
      </c>
      <c r="DJ307" s="224">
        <f t="shared" si="50"/>
        <v>0</v>
      </c>
      <c r="DK307" s="217"/>
      <c r="DL307" s="218"/>
      <c r="DM307" s="208"/>
      <c r="DN307" s="225"/>
      <c r="DO307" s="225"/>
      <c r="DP307" s="225"/>
      <c r="DQ307" s="225"/>
      <c r="DR307" s="225"/>
      <c r="DS307" s="225"/>
      <c r="DT307" s="225"/>
      <c r="DU307" s="225"/>
      <c r="DV307" s="225"/>
      <c r="DW307" s="225"/>
      <c r="DX307" s="225"/>
      <c r="DY307" s="225"/>
      <c r="DZ307" s="226"/>
      <c r="EA307" s="226"/>
      <c r="EB307" s="226"/>
      <c r="EC307" s="214"/>
      <c r="ED307" s="214"/>
      <c r="EE307" s="211"/>
      <c r="EF30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7" s="215" t="str">
        <f t="shared" si="51"/>
        <v>-</v>
      </c>
    </row>
    <row r="308" spans="1:137" ht="22.5" x14ac:dyDescent="0.25">
      <c r="A308" s="173"/>
      <c r="B308" s="204"/>
      <c r="C308" s="205"/>
      <c r="D308" s="206"/>
      <c r="E308" s="207"/>
      <c r="F308" s="208"/>
      <c r="G308" s="209"/>
      <c r="H308" s="210"/>
      <c r="I308" s="211"/>
      <c r="J308" s="212"/>
      <c r="K308" s="209"/>
      <c r="L308" s="210"/>
      <c r="M308" s="211"/>
      <c r="N308" s="212"/>
      <c r="O308" s="213"/>
      <c r="P308" s="210"/>
      <c r="Q308" s="214"/>
      <c r="R308" s="215">
        <f>Plancontratacion2019[[#This Row],[RUBRO
(SE DEBE REPORTARTAR EN SIGEP SERVICIOS PERSONAS NATURALES)]]</f>
        <v>0</v>
      </c>
      <c r="S308" s="216">
        <f>Plancontratacion2019[[#This Row],[VALOR]]</f>
        <v>0</v>
      </c>
      <c r="T308" s="208"/>
      <c r="U308" s="211"/>
      <c r="V308" s="215">
        <f>Plancontratacion2019[[#This Row],[RUBRO ]]</f>
        <v>0</v>
      </c>
      <c r="W308" s="216">
        <f>Plancontratacion2019[[#This Row],[VALOR ]]</f>
        <v>0</v>
      </c>
      <c r="X308" s="216">
        <f>SUM($S308+$W308+Plancontratacion2019[[#This Row],[VALOR TOTAL DEL APOYO]])</f>
        <v>0</v>
      </c>
      <c r="Y308" s="210"/>
      <c r="Z308" s="204"/>
      <c r="AA308" s="204"/>
      <c r="AB308" s="205"/>
      <c r="AC308" s="204"/>
      <c r="AD308" s="204"/>
      <c r="AE308" s="214"/>
      <c r="AF308" s="214"/>
      <c r="AG308" s="214"/>
      <c r="AH308" s="211"/>
      <c r="AI308" s="211"/>
      <c r="AJ308" s="211"/>
      <c r="AK308" s="214"/>
      <c r="AL308" s="208"/>
      <c r="AM308" s="208"/>
      <c r="AN308" s="208"/>
      <c r="AO308" s="211"/>
      <c r="AP308" s="217"/>
      <c r="AQ308" s="204"/>
      <c r="AR308" s="218"/>
      <c r="AS308" s="204"/>
      <c r="AT308" s="218"/>
      <c r="AU308" s="204"/>
      <c r="AV308" s="208"/>
      <c r="AW308" s="208"/>
      <c r="AX308" s="219"/>
      <c r="AY308" s="212"/>
      <c r="AZ308" s="212"/>
      <c r="BA308" s="212"/>
      <c r="BB308" s="220">
        <f>Plancontratacion2019[[#This Row],[VALOR
INICIAL DEL CONTRATO]]+Plancontratacion2019[[#This Row],[VALOR ADICION AL CONTRATO]]-Plancontratacion2019[[#This Row],[VALOR REDUCCIÓN DEL CONTRATO]]</f>
        <v>0</v>
      </c>
      <c r="BC308" s="211"/>
      <c r="BD308" s="211"/>
      <c r="BE308" s="215">
        <f t="shared" si="46"/>
        <v>0</v>
      </c>
      <c r="BF308" s="211"/>
      <c r="BG308" s="208"/>
      <c r="BH308" s="206" t="str">
        <f>IFERROR(VLOOKUP('Formato Único de Contratación'!$BG308,TABLADEPARTAMENTOS,2,0),"DIGITE DEPARTAMENTO")</f>
        <v>DIGITE DEPARTAMENTO</v>
      </c>
      <c r="BI308" s="210"/>
      <c r="BJ308" s="211"/>
      <c r="BK308" s="212"/>
      <c r="BL308" s="210"/>
      <c r="BM308" s="211"/>
      <c r="BN308" s="212"/>
      <c r="BO308" s="208"/>
      <c r="BP308" s="221"/>
      <c r="BQ308" s="208"/>
      <c r="BR308" s="211"/>
      <c r="BS308" s="211"/>
      <c r="BT308" s="247">
        <f>Plancontratacion2019[[#This Row],[FECHA PRORROGA EJECUCIÓN
  (AAAA-MM-DD)]]-Plancontratacion2019[[#This Row],[FECHA ACTA DE INICIO]]</f>
        <v>0</v>
      </c>
      <c r="BU308" s="211"/>
      <c r="BV308" s="208"/>
      <c r="BW308" s="211"/>
      <c r="BX308" s="208"/>
      <c r="BY308" s="212"/>
      <c r="BZ308" s="211"/>
      <c r="CA308" s="212"/>
      <c r="CB308" s="211"/>
      <c r="CC308" s="212"/>
      <c r="CD308" s="211"/>
      <c r="CE308" s="212"/>
      <c r="CF308" s="211"/>
      <c r="CG308" s="212"/>
      <c r="CH308" s="211"/>
      <c r="CI308" s="212"/>
      <c r="CJ308" s="211"/>
      <c r="CK308" s="212"/>
      <c r="CL308" s="211"/>
      <c r="CM308" s="222"/>
      <c r="CN308" s="218"/>
      <c r="CO308" s="211"/>
      <c r="CP308" s="220">
        <f t="shared" si="47"/>
        <v>0</v>
      </c>
      <c r="CQ308" s="223"/>
      <c r="CR308" s="212"/>
      <c r="CS308" s="212"/>
      <c r="CT308" s="212"/>
      <c r="CU308" s="212"/>
      <c r="CV308" s="212"/>
      <c r="CW308" s="212"/>
      <c r="CX308" s="212"/>
      <c r="CY308" s="212"/>
      <c r="CZ308" s="212"/>
      <c r="DA308" s="212"/>
      <c r="DB308" s="212"/>
      <c r="DC308" s="212"/>
      <c r="DD308" s="212"/>
      <c r="DE308" s="212"/>
      <c r="DF308" s="212"/>
      <c r="DG308" s="212"/>
      <c r="DH308" s="216">
        <f t="shared" si="48"/>
        <v>0</v>
      </c>
      <c r="DI308" s="216">
        <f t="shared" si="49"/>
        <v>0</v>
      </c>
      <c r="DJ308" s="224">
        <f t="shared" si="50"/>
        <v>0</v>
      </c>
      <c r="DK308" s="217"/>
      <c r="DL308" s="218"/>
      <c r="DM308" s="208"/>
      <c r="DN308" s="225"/>
      <c r="DO308" s="225"/>
      <c r="DP308" s="225"/>
      <c r="DQ308" s="225"/>
      <c r="DR308" s="225"/>
      <c r="DS308" s="225"/>
      <c r="DT308" s="225"/>
      <c r="DU308" s="225"/>
      <c r="DV308" s="225"/>
      <c r="DW308" s="225"/>
      <c r="DX308" s="225"/>
      <c r="DY308" s="225"/>
      <c r="DZ308" s="226"/>
      <c r="EA308" s="226"/>
      <c r="EB308" s="226"/>
      <c r="EC308" s="214"/>
      <c r="ED308" s="214"/>
      <c r="EE308" s="211"/>
      <c r="EF30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8" s="215" t="str">
        <f t="shared" si="51"/>
        <v>-</v>
      </c>
    </row>
    <row r="309" spans="1:137" ht="22.5" x14ac:dyDescent="0.25">
      <c r="A309" s="173"/>
      <c r="B309" s="204"/>
      <c r="C309" s="205"/>
      <c r="D309" s="206"/>
      <c r="E309" s="207"/>
      <c r="F309" s="208"/>
      <c r="G309" s="209"/>
      <c r="H309" s="210"/>
      <c r="I309" s="211"/>
      <c r="J309" s="212"/>
      <c r="K309" s="209"/>
      <c r="L309" s="210"/>
      <c r="M309" s="211"/>
      <c r="N309" s="212"/>
      <c r="O309" s="213"/>
      <c r="P309" s="210"/>
      <c r="Q309" s="214"/>
      <c r="R309" s="215">
        <f>Plancontratacion2019[[#This Row],[RUBRO
(SE DEBE REPORTARTAR EN SIGEP SERVICIOS PERSONAS NATURALES)]]</f>
        <v>0</v>
      </c>
      <c r="S309" s="216">
        <f>Plancontratacion2019[[#This Row],[VALOR]]</f>
        <v>0</v>
      </c>
      <c r="T309" s="208"/>
      <c r="U309" s="211"/>
      <c r="V309" s="215">
        <f>Plancontratacion2019[[#This Row],[RUBRO ]]</f>
        <v>0</v>
      </c>
      <c r="W309" s="216">
        <f>Plancontratacion2019[[#This Row],[VALOR ]]</f>
        <v>0</v>
      </c>
      <c r="X309" s="216">
        <f>SUM($S309+$W309+Plancontratacion2019[[#This Row],[VALOR TOTAL DEL APOYO]])</f>
        <v>0</v>
      </c>
      <c r="Y309" s="210"/>
      <c r="Z309" s="204"/>
      <c r="AA309" s="204"/>
      <c r="AB309" s="205"/>
      <c r="AC309" s="204"/>
      <c r="AD309" s="204"/>
      <c r="AE309" s="214"/>
      <c r="AF309" s="214"/>
      <c r="AG309" s="214"/>
      <c r="AH309" s="211"/>
      <c r="AI309" s="211"/>
      <c r="AJ309" s="211"/>
      <c r="AK309" s="214"/>
      <c r="AL309" s="208"/>
      <c r="AM309" s="208"/>
      <c r="AN309" s="208"/>
      <c r="AO309" s="211"/>
      <c r="AP309" s="217"/>
      <c r="AQ309" s="204"/>
      <c r="AR309" s="218"/>
      <c r="AS309" s="204"/>
      <c r="AT309" s="218"/>
      <c r="AU309" s="204"/>
      <c r="AV309" s="208"/>
      <c r="AW309" s="208"/>
      <c r="AX309" s="219"/>
      <c r="AY309" s="212"/>
      <c r="AZ309" s="212"/>
      <c r="BA309" s="212"/>
      <c r="BB309" s="220">
        <f>Plancontratacion2019[[#This Row],[VALOR
INICIAL DEL CONTRATO]]+Plancontratacion2019[[#This Row],[VALOR ADICION AL CONTRATO]]-Plancontratacion2019[[#This Row],[VALOR REDUCCIÓN DEL CONTRATO]]</f>
        <v>0</v>
      </c>
      <c r="BC309" s="211"/>
      <c r="BD309" s="211"/>
      <c r="BE309" s="215">
        <f t="shared" si="46"/>
        <v>0</v>
      </c>
      <c r="BF309" s="211"/>
      <c r="BG309" s="208"/>
      <c r="BH309" s="206" t="str">
        <f>IFERROR(VLOOKUP('Formato Único de Contratación'!$BG309,TABLADEPARTAMENTOS,2,0),"DIGITE DEPARTAMENTO")</f>
        <v>DIGITE DEPARTAMENTO</v>
      </c>
      <c r="BI309" s="210"/>
      <c r="BJ309" s="211"/>
      <c r="BK309" s="212"/>
      <c r="BL309" s="210"/>
      <c r="BM309" s="211"/>
      <c r="BN309" s="212"/>
      <c r="BO309" s="208"/>
      <c r="BP309" s="221"/>
      <c r="BQ309" s="208"/>
      <c r="BR309" s="211"/>
      <c r="BS309" s="211"/>
      <c r="BT309" s="247">
        <f>Plancontratacion2019[[#This Row],[FECHA PRORROGA EJECUCIÓN
  (AAAA-MM-DD)]]-Plancontratacion2019[[#This Row],[FECHA ACTA DE INICIO]]</f>
        <v>0</v>
      </c>
      <c r="BU309" s="211"/>
      <c r="BV309" s="208"/>
      <c r="BW309" s="211"/>
      <c r="BX309" s="208"/>
      <c r="BY309" s="212"/>
      <c r="BZ309" s="211"/>
      <c r="CA309" s="212"/>
      <c r="CB309" s="211"/>
      <c r="CC309" s="212"/>
      <c r="CD309" s="211"/>
      <c r="CE309" s="212"/>
      <c r="CF309" s="211"/>
      <c r="CG309" s="212"/>
      <c r="CH309" s="211"/>
      <c r="CI309" s="212"/>
      <c r="CJ309" s="211"/>
      <c r="CK309" s="212"/>
      <c r="CL309" s="211"/>
      <c r="CM309" s="222"/>
      <c r="CN309" s="218"/>
      <c r="CO309" s="211"/>
      <c r="CP309" s="220">
        <f t="shared" si="47"/>
        <v>0</v>
      </c>
      <c r="CQ309" s="223"/>
      <c r="CR309" s="212"/>
      <c r="CS309" s="212"/>
      <c r="CT309" s="212"/>
      <c r="CU309" s="212"/>
      <c r="CV309" s="212"/>
      <c r="CW309" s="212"/>
      <c r="CX309" s="212"/>
      <c r="CY309" s="212"/>
      <c r="CZ309" s="212"/>
      <c r="DA309" s="212"/>
      <c r="DB309" s="212"/>
      <c r="DC309" s="212"/>
      <c r="DD309" s="212"/>
      <c r="DE309" s="212"/>
      <c r="DF309" s="212"/>
      <c r="DG309" s="212"/>
      <c r="DH309" s="216">
        <f t="shared" si="48"/>
        <v>0</v>
      </c>
      <c r="DI309" s="216">
        <f t="shared" si="49"/>
        <v>0</v>
      </c>
      <c r="DJ309" s="224">
        <f t="shared" si="50"/>
        <v>0</v>
      </c>
      <c r="DK309" s="217"/>
      <c r="DL309" s="218"/>
      <c r="DM309" s="208"/>
      <c r="DN309" s="225"/>
      <c r="DO309" s="225"/>
      <c r="DP309" s="225"/>
      <c r="DQ309" s="225"/>
      <c r="DR309" s="225"/>
      <c r="DS309" s="225"/>
      <c r="DT309" s="225"/>
      <c r="DU309" s="225"/>
      <c r="DV309" s="225"/>
      <c r="DW309" s="225"/>
      <c r="DX309" s="225"/>
      <c r="DY309" s="225"/>
      <c r="DZ309" s="226"/>
      <c r="EA309" s="226"/>
      <c r="EB309" s="226"/>
      <c r="EC309" s="214"/>
      <c r="ED309" s="214"/>
      <c r="EE309" s="211"/>
      <c r="EF30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09" s="215" t="str">
        <f t="shared" si="51"/>
        <v>-</v>
      </c>
    </row>
    <row r="310" spans="1:137" ht="22.5" x14ac:dyDescent="0.25">
      <c r="A310" s="173"/>
      <c r="B310" s="204"/>
      <c r="C310" s="205"/>
      <c r="D310" s="206"/>
      <c r="E310" s="207"/>
      <c r="F310" s="208"/>
      <c r="G310" s="209"/>
      <c r="H310" s="210"/>
      <c r="I310" s="211"/>
      <c r="J310" s="212"/>
      <c r="K310" s="209"/>
      <c r="L310" s="210"/>
      <c r="M310" s="211"/>
      <c r="N310" s="212"/>
      <c r="O310" s="213"/>
      <c r="P310" s="210"/>
      <c r="Q310" s="214"/>
      <c r="R310" s="215">
        <f>Plancontratacion2019[[#This Row],[RUBRO
(SE DEBE REPORTARTAR EN SIGEP SERVICIOS PERSONAS NATURALES)]]</f>
        <v>0</v>
      </c>
      <c r="S310" s="216">
        <f>Plancontratacion2019[[#This Row],[VALOR]]</f>
        <v>0</v>
      </c>
      <c r="T310" s="208"/>
      <c r="U310" s="211"/>
      <c r="V310" s="215">
        <f>Plancontratacion2019[[#This Row],[RUBRO ]]</f>
        <v>0</v>
      </c>
      <c r="W310" s="216">
        <f>Plancontratacion2019[[#This Row],[VALOR ]]</f>
        <v>0</v>
      </c>
      <c r="X310" s="216">
        <f>SUM($S310+$W310+Plancontratacion2019[[#This Row],[VALOR TOTAL DEL APOYO]])</f>
        <v>0</v>
      </c>
      <c r="Y310" s="210"/>
      <c r="Z310" s="204"/>
      <c r="AA310" s="204"/>
      <c r="AB310" s="205"/>
      <c r="AC310" s="204"/>
      <c r="AD310" s="204"/>
      <c r="AE310" s="214"/>
      <c r="AF310" s="214"/>
      <c r="AG310" s="214"/>
      <c r="AH310" s="211"/>
      <c r="AI310" s="211"/>
      <c r="AJ310" s="211"/>
      <c r="AK310" s="214"/>
      <c r="AL310" s="208"/>
      <c r="AM310" s="208"/>
      <c r="AN310" s="208"/>
      <c r="AO310" s="211"/>
      <c r="AP310" s="217"/>
      <c r="AQ310" s="204"/>
      <c r="AR310" s="218"/>
      <c r="AS310" s="204"/>
      <c r="AT310" s="218"/>
      <c r="AU310" s="204"/>
      <c r="AV310" s="208"/>
      <c r="AW310" s="208"/>
      <c r="AX310" s="219"/>
      <c r="AY310" s="212"/>
      <c r="AZ310" s="212"/>
      <c r="BA310" s="212"/>
      <c r="BB310" s="220">
        <f>Plancontratacion2019[[#This Row],[VALOR
INICIAL DEL CONTRATO]]+Plancontratacion2019[[#This Row],[VALOR ADICION AL CONTRATO]]-Plancontratacion2019[[#This Row],[VALOR REDUCCIÓN DEL CONTRATO]]</f>
        <v>0</v>
      </c>
      <c r="BC310" s="211"/>
      <c r="BD310" s="211"/>
      <c r="BE310" s="215">
        <f t="shared" si="46"/>
        <v>0</v>
      </c>
      <c r="BF310" s="211"/>
      <c r="BG310" s="208"/>
      <c r="BH310" s="206" t="str">
        <f>IFERROR(VLOOKUP('Formato Único de Contratación'!$BG310,TABLADEPARTAMENTOS,2,0),"DIGITE DEPARTAMENTO")</f>
        <v>DIGITE DEPARTAMENTO</v>
      </c>
      <c r="BI310" s="210"/>
      <c r="BJ310" s="211"/>
      <c r="BK310" s="212"/>
      <c r="BL310" s="210"/>
      <c r="BM310" s="211"/>
      <c r="BN310" s="212"/>
      <c r="BO310" s="208"/>
      <c r="BP310" s="221"/>
      <c r="BQ310" s="208"/>
      <c r="BR310" s="211"/>
      <c r="BS310" s="211"/>
      <c r="BT310" s="247">
        <f>Plancontratacion2019[[#This Row],[FECHA PRORROGA EJECUCIÓN
  (AAAA-MM-DD)]]-Plancontratacion2019[[#This Row],[FECHA ACTA DE INICIO]]</f>
        <v>0</v>
      </c>
      <c r="BU310" s="211"/>
      <c r="BV310" s="208"/>
      <c r="BW310" s="211"/>
      <c r="BX310" s="208"/>
      <c r="BY310" s="212"/>
      <c r="BZ310" s="211"/>
      <c r="CA310" s="212"/>
      <c r="CB310" s="211"/>
      <c r="CC310" s="212"/>
      <c r="CD310" s="211"/>
      <c r="CE310" s="212"/>
      <c r="CF310" s="211"/>
      <c r="CG310" s="212"/>
      <c r="CH310" s="211"/>
      <c r="CI310" s="212"/>
      <c r="CJ310" s="211"/>
      <c r="CK310" s="212"/>
      <c r="CL310" s="211"/>
      <c r="CM310" s="222"/>
      <c r="CN310" s="218"/>
      <c r="CO310" s="211"/>
      <c r="CP310" s="220">
        <f t="shared" si="47"/>
        <v>0</v>
      </c>
      <c r="CQ310" s="223"/>
      <c r="CR310" s="212"/>
      <c r="CS310" s="212"/>
      <c r="CT310" s="212"/>
      <c r="CU310" s="212"/>
      <c r="CV310" s="212"/>
      <c r="CW310" s="212"/>
      <c r="CX310" s="212"/>
      <c r="CY310" s="212"/>
      <c r="CZ310" s="212"/>
      <c r="DA310" s="212"/>
      <c r="DB310" s="212"/>
      <c r="DC310" s="212"/>
      <c r="DD310" s="212"/>
      <c r="DE310" s="212"/>
      <c r="DF310" s="212"/>
      <c r="DG310" s="212"/>
      <c r="DH310" s="216">
        <f t="shared" si="48"/>
        <v>0</v>
      </c>
      <c r="DI310" s="216">
        <f t="shared" si="49"/>
        <v>0</v>
      </c>
      <c r="DJ310" s="224">
        <f t="shared" si="50"/>
        <v>0</v>
      </c>
      <c r="DK310" s="217"/>
      <c r="DL310" s="218"/>
      <c r="DM310" s="208"/>
      <c r="DN310" s="225"/>
      <c r="DO310" s="225"/>
      <c r="DP310" s="225"/>
      <c r="DQ310" s="225"/>
      <c r="DR310" s="225"/>
      <c r="DS310" s="225"/>
      <c r="DT310" s="225"/>
      <c r="DU310" s="225"/>
      <c r="DV310" s="225"/>
      <c r="DW310" s="225"/>
      <c r="DX310" s="225"/>
      <c r="DY310" s="225"/>
      <c r="DZ310" s="226"/>
      <c r="EA310" s="226"/>
      <c r="EB310" s="226"/>
      <c r="EC310" s="214"/>
      <c r="ED310" s="214"/>
      <c r="EE310" s="211"/>
      <c r="EF31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0" s="215" t="str">
        <f t="shared" si="51"/>
        <v>-</v>
      </c>
    </row>
    <row r="311" spans="1:137" ht="22.5" x14ac:dyDescent="0.25">
      <c r="A311" s="173"/>
      <c r="B311" s="204"/>
      <c r="C311" s="205"/>
      <c r="D311" s="206"/>
      <c r="E311" s="207"/>
      <c r="F311" s="208"/>
      <c r="G311" s="209"/>
      <c r="H311" s="210"/>
      <c r="I311" s="211"/>
      <c r="J311" s="212"/>
      <c r="K311" s="209"/>
      <c r="L311" s="210"/>
      <c r="M311" s="211"/>
      <c r="N311" s="212"/>
      <c r="O311" s="213"/>
      <c r="P311" s="210"/>
      <c r="Q311" s="214"/>
      <c r="R311" s="215">
        <f>Plancontratacion2019[[#This Row],[RUBRO
(SE DEBE REPORTARTAR EN SIGEP SERVICIOS PERSONAS NATURALES)]]</f>
        <v>0</v>
      </c>
      <c r="S311" s="216">
        <f>Plancontratacion2019[[#This Row],[VALOR]]</f>
        <v>0</v>
      </c>
      <c r="T311" s="208"/>
      <c r="U311" s="211"/>
      <c r="V311" s="215">
        <f>Plancontratacion2019[[#This Row],[RUBRO ]]</f>
        <v>0</v>
      </c>
      <c r="W311" s="216">
        <f>Plancontratacion2019[[#This Row],[VALOR ]]</f>
        <v>0</v>
      </c>
      <c r="X311" s="216">
        <f>SUM($S311+$W311+Plancontratacion2019[[#This Row],[VALOR TOTAL DEL APOYO]])</f>
        <v>0</v>
      </c>
      <c r="Y311" s="210"/>
      <c r="Z311" s="204"/>
      <c r="AA311" s="204"/>
      <c r="AB311" s="205"/>
      <c r="AC311" s="204"/>
      <c r="AD311" s="204"/>
      <c r="AE311" s="214"/>
      <c r="AF311" s="214"/>
      <c r="AG311" s="214"/>
      <c r="AH311" s="211"/>
      <c r="AI311" s="211"/>
      <c r="AJ311" s="211"/>
      <c r="AK311" s="214"/>
      <c r="AL311" s="208"/>
      <c r="AM311" s="208"/>
      <c r="AN311" s="208"/>
      <c r="AO311" s="211"/>
      <c r="AP311" s="217"/>
      <c r="AQ311" s="204"/>
      <c r="AR311" s="218"/>
      <c r="AS311" s="204"/>
      <c r="AT311" s="218"/>
      <c r="AU311" s="204"/>
      <c r="AV311" s="208"/>
      <c r="AW311" s="208"/>
      <c r="AX311" s="219"/>
      <c r="AY311" s="212"/>
      <c r="AZ311" s="212"/>
      <c r="BA311" s="212"/>
      <c r="BB311" s="220">
        <f>Plancontratacion2019[[#This Row],[VALOR
INICIAL DEL CONTRATO]]+Plancontratacion2019[[#This Row],[VALOR ADICION AL CONTRATO]]-Plancontratacion2019[[#This Row],[VALOR REDUCCIÓN DEL CONTRATO]]</f>
        <v>0</v>
      </c>
      <c r="BC311" s="211"/>
      <c r="BD311" s="211"/>
      <c r="BE311" s="215">
        <f t="shared" si="46"/>
        <v>0</v>
      </c>
      <c r="BF311" s="211"/>
      <c r="BG311" s="208"/>
      <c r="BH311" s="206" t="str">
        <f>IFERROR(VLOOKUP('Formato Único de Contratación'!$BG311,TABLADEPARTAMENTOS,2,0),"DIGITE DEPARTAMENTO")</f>
        <v>DIGITE DEPARTAMENTO</v>
      </c>
      <c r="BI311" s="210"/>
      <c r="BJ311" s="211"/>
      <c r="BK311" s="212"/>
      <c r="BL311" s="210"/>
      <c r="BM311" s="211"/>
      <c r="BN311" s="212"/>
      <c r="BO311" s="208"/>
      <c r="BP311" s="221"/>
      <c r="BQ311" s="208"/>
      <c r="BR311" s="211"/>
      <c r="BS311" s="211"/>
      <c r="BT311" s="247">
        <f>Plancontratacion2019[[#This Row],[FECHA PRORROGA EJECUCIÓN
  (AAAA-MM-DD)]]-Plancontratacion2019[[#This Row],[FECHA ACTA DE INICIO]]</f>
        <v>0</v>
      </c>
      <c r="BU311" s="211"/>
      <c r="BV311" s="208"/>
      <c r="BW311" s="211"/>
      <c r="BX311" s="208"/>
      <c r="BY311" s="212"/>
      <c r="BZ311" s="211"/>
      <c r="CA311" s="212"/>
      <c r="CB311" s="211"/>
      <c r="CC311" s="212"/>
      <c r="CD311" s="211"/>
      <c r="CE311" s="212"/>
      <c r="CF311" s="211"/>
      <c r="CG311" s="212"/>
      <c r="CH311" s="211"/>
      <c r="CI311" s="212"/>
      <c r="CJ311" s="211"/>
      <c r="CK311" s="212"/>
      <c r="CL311" s="211"/>
      <c r="CM311" s="222"/>
      <c r="CN311" s="218"/>
      <c r="CO311" s="211"/>
      <c r="CP311" s="220">
        <f t="shared" si="47"/>
        <v>0</v>
      </c>
      <c r="CQ311" s="223"/>
      <c r="CR311" s="212"/>
      <c r="CS311" s="212"/>
      <c r="CT311" s="212"/>
      <c r="CU311" s="212"/>
      <c r="CV311" s="212"/>
      <c r="CW311" s="212"/>
      <c r="CX311" s="212"/>
      <c r="CY311" s="212"/>
      <c r="CZ311" s="212"/>
      <c r="DA311" s="212"/>
      <c r="DB311" s="212"/>
      <c r="DC311" s="212"/>
      <c r="DD311" s="212"/>
      <c r="DE311" s="212"/>
      <c r="DF311" s="212"/>
      <c r="DG311" s="212"/>
      <c r="DH311" s="216">
        <f t="shared" si="48"/>
        <v>0</v>
      </c>
      <c r="DI311" s="216">
        <f t="shared" si="49"/>
        <v>0</v>
      </c>
      <c r="DJ311" s="224">
        <f t="shared" si="50"/>
        <v>0</v>
      </c>
      <c r="DK311" s="217"/>
      <c r="DL311" s="218"/>
      <c r="DM311" s="208"/>
      <c r="DN311" s="225"/>
      <c r="DO311" s="225"/>
      <c r="DP311" s="225"/>
      <c r="DQ311" s="225"/>
      <c r="DR311" s="225"/>
      <c r="DS311" s="225"/>
      <c r="DT311" s="225"/>
      <c r="DU311" s="225"/>
      <c r="DV311" s="225"/>
      <c r="DW311" s="225"/>
      <c r="DX311" s="225"/>
      <c r="DY311" s="225"/>
      <c r="DZ311" s="226"/>
      <c r="EA311" s="226"/>
      <c r="EB311" s="226"/>
      <c r="EC311" s="214"/>
      <c r="ED311" s="214"/>
      <c r="EE311" s="211"/>
      <c r="EF31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1" s="215" t="str">
        <f t="shared" si="51"/>
        <v>-</v>
      </c>
    </row>
    <row r="312" spans="1:137" ht="22.5" x14ac:dyDescent="0.25">
      <c r="A312" s="173"/>
      <c r="B312" s="204"/>
      <c r="C312" s="205"/>
      <c r="D312" s="206"/>
      <c r="E312" s="207"/>
      <c r="F312" s="208"/>
      <c r="G312" s="209"/>
      <c r="H312" s="210"/>
      <c r="I312" s="211"/>
      <c r="J312" s="212"/>
      <c r="K312" s="209"/>
      <c r="L312" s="210"/>
      <c r="M312" s="211"/>
      <c r="N312" s="212"/>
      <c r="O312" s="213"/>
      <c r="P312" s="210"/>
      <c r="Q312" s="214"/>
      <c r="R312" s="215">
        <f>Plancontratacion2019[[#This Row],[RUBRO
(SE DEBE REPORTARTAR EN SIGEP SERVICIOS PERSONAS NATURALES)]]</f>
        <v>0</v>
      </c>
      <c r="S312" s="216">
        <f>Plancontratacion2019[[#This Row],[VALOR]]</f>
        <v>0</v>
      </c>
      <c r="T312" s="208"/>
      <c r="U312" s="211"/>
      <c r="V312" s="215">
        <f>Plancontratacion2019[[#This Row],[RUBRO ]]</f>
        <v>0</v>
      </c>
      <c r="W312" s="216">
        <f>Plancontratacion2019[[#This Row],[VALOR ]]</f>
        <v>0</v>
      </c>
      <c r="X312" s="216">
        <f>SUM($S312+$W312+Plancontratacion2019[[#This Row],[VALOR TOTAL DEL APOYO]])</f>
        <v>0</v>
      </c>
      <c r="Y312" s="210"/>
      <c r="Z312" s="204"/>
      <c r="AA312" s="204"/>
      <c r="AB312" s="205"/>
      <c r="AC312" s="204"/>
      <c r="AD312" s="204"/>
      <c r="AE312" s="214"/>
      <c r="AF312" s="214"/>
      <c r="AG312" s="214"/>
      <c r="AH312" s="211"/>
      <c r="AI312" s="211"/>
      <c r="AJ312" s="211"/>
      <c r="AK312" s="214"/>
      <c r="AL312" s="208"/>
      <c r="AM312" s="208"/>
      <c r="AN312" s="208"/>
      <c r="AO312" s="211"/>
      <c r="AP312" s="217"/>
      <c r="AQ312" s="204"/>
      <c r="AR312" s="218"/>
      <c r="AS312" s="204"/>
      <c r="AT312" s="218"/>
      <c r="AU312" s="204"/>
      <c r="AV312" s="208"/>
      <c r="AW312" s="208"/>
      <c r="AX312" s="219"/>
      <c r="AY312" s="212"/>
      <c r="AZ312" s="212"/>
      <c r="BA312" s="212"/>
      <c r="BB312" s="220">
        <f>Plancontratacion2019[[#This Row],[VALOR
INICIAL DEL CONTRATO]]+Plancontratacion2019[[#This Row],[VALOR ADICION AL CONTRATO]]-Plancontratacion2019[[#This Row],[VALOR REDUCCIÓN DEL CONTRATO]]</f>
        <v>0</v>
      </c>
      <c r="BC312" s="211"/>
      <c r="BD312" s="211"/>
      <c r="BE312" s="215">
        <f t="shared" si="46"/>
        <v>0</v>
      </c>
      <c r="BF312" s="211"/>
      <c r="BG312" s="208"/>
      <c r="BH312" s="206" t="str">
        <f>IFERROR(VLOOKUP('Formato Único de Contratación'!$BG312,TABLADEPARTAMENTOS,2,0),"DIGITE DEPARTAMENTO")</f>
        <v>DIGITE DEPARTAMENTO</v>
      </c>
      <c r="BI312" s="210"/>
      <c r="BJ312" s="211"/>
      <c r="BK312" s="212"/>
      <c r="BL312" s="210"/>
      <c r="BM312" s="211"/>
      <c r="BN312" s="212"/>
      <c r="BO312" s="208"/>
      <c r="BP312" s="221"/>
      <c r="BQ312" s="208"/>
      <c r="BR312" s="211"/>
      <c r="BS312" s="211"/>
      <c r="BT312" s="247">
        <f>Plancontratacion2019[[#This Row],[FECHA PRORROGA EJECUCIÓN
  (AAAA-MM-DD)]]-Plancontratacion2019[[#This Row],[FECHA ACTA DE INICIO]]</f>
        <v>0</v>
      </c>
      <c r="BU312" s="211"/>
      <c r="BV312" s="208"/>
      <c r="BW312" s="211"/>
      <c r="BX312" s="208"/>
      <c r="BY312" s="212"/>
      <c r="BZ312" s="211"/>
      <c r="CA312" s="212"/>
      <c r="CB312" s="211"/>
      <c r="CC312" s="212"/>
      <c r="CD312" s="211"/>
      <c r="CE312" s="212"/>
      <c r="CF312" s="211"/>
      <c r="CG312" s="212"/>
      <c r="CH312" s="211"/>
      <c r="CI312" s="212"/>
      <c r="CJ312" s="211"/>
      <c r="CK312" s="212"/>
      <c r="CL312" s="211"/>
      <c r="CM312" s="222"/>
      <c r="CN312" s="218"/>
      <c r="CO312" s="211"/>
      <c r="CP312" s="220">
        <f t="shared" si="47"/>
        <v>0</v>
      </c>
      <c r="CQ312" s="223"/>
      <c r="CR312" s="212"/>
      <c r="CS312" s="212"/>
      <c r="CT312" s="212"/>
      <c r="CU312" s="212"/>
      <c r="CV312" s="212"/>
      <c r="CW312" s="212"/>
      <c r="CX312" s="212"/>
      <c r="CY312" s="212"/>
      <c r="CZ312" s="212"/>
      <c r="DA312" s="212"/>
      <c r="DB312" s="212"/>
      <c r="DC312" s="212"/>
      <c r="DD312" s="212"/>
      <c r="DE312" s="212"/>
      <c r="DF312" s="212"/>
      <c r="DG312" s="212"/>
      <c r="DH312" s="216">
        <f t="shared" si="48"/>
        <v>0</v>
      </c>
      <c r="DI312" s="216">
        <f t="shared" si="49"/>
        <v>0</v>
      </c>
      <c r="DJ312" s="224">
        <f t="shared" si="50"/>
        <v>0</v>
      </c>
      <c r="DK312" s="217"/>
      <c r="DL312" s="218"/>
      <c r="DM312" s="208"/>
      <c r="DN312" s="225"/>
      <c r="DO312" s="225"/>
      <c r="DP312" s="225"/>
      <c r="DQ312" s="225"/>
      <c r="DR312" s="225"/>
      <c r="DS312" s="225"/>
      <c r="DT312" s="225"/>
      <c r="DU312" s="225"/>
      <c r="DV312" s="225"/>
      <c r="DW312" s="225"/>
      <c r="DX312" s="225"/>
      <c r="DY312" s="225"/>
      <c r="DZ312" s="226"/>
      <c r="EA312" s="226"/>
      <c r="EB312" s="226"/>
      <c r="EC312" s="214"/>
      <c r="ED312" s="214"/>
      <c r="EE312" s="211"/>
      <c r="EF31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2" s="215" t="str">
        <f t="shared" si="51"/>
        <v>-</v>
      </c>
    </row>
    <row r="313" spans="1:137" ht="22.5" x14ac:dyDescent="0.25">
      <c r="A313" s="173"/>
      <c r="B313" s="204"/>
      <c r="C313" s="205"/>
      <c r="D313" s="206"/>
      <c r="E313" s="207"/>
      <c r="F313" s="208"/>
      <c r="G313" s="209"/>
      <c r="H313" s="210"/>
      <c r="I313" s="211"/>
      <c r="J313" s="212"/>
      <c r="K313" s="209"/>
      <c r="L313" s="210"/>
      <c r="M313" s="211"/>
      <c r="N313" s="212"/>
      <c r="O313" s="213"/>
      <c r="P313" s="210"/>
      <c r="Q313" s="214"/>
      <c r="R313" s="215">
        <f>Plancontratacion2019[[#This Row],[RUBRO
(SE DEBE REPORTARTAR EN SIGEP SERVICIOS PERSONAS NATURALES)]]</f>
        <v>0</v>
      </c>
      <c r="S313" s="216">
        <f>Plancontratacion2019[[#This Row],[VALOR]]</f>
        <v>0</v>
      </c>
      <c r="T313" s="208"/>
      <c r="U313" s="211"/>
      <c r="V313" s="215">
        <f>Plancontratacion2019[[#This Row],[RUBRO ]]</f>
        <v>0</v>
      </c>
      <c r="W313" s="216">
        <f>Plancontratacion2019[[#This Row],[VALOR ]]</f>
        <v>0</v>
      </c>
      <c r="X313" s="216">
        <f>SUM($S313+$W313+Plancontratacion2019[[#This Row],[VALOR TOTAL DEL APOYO]])</f>
        <v>0</v>
      </c>
      <c r="Y313" s="210"/>
      <c r="Z313" s="204"/>
      <c r="AA313" s="204"/>
      <c r="AB313" s="205"/>
      <c r="AC313" s="204"/>
      <c r="AD313" s="204"/>
      <c r="AE313" s="214"/>
      <c r="AF313" s="214"/>
      <c r="AG313" s="214"/>
      <c r="AH313" s="211"/>
      <c r="AI313" s="211"/>
      <c r="AJ313" s="211"/>
      <c r="AK313" s="214"/>
      <c r="AL313" s="208"/>
      <c r="AM313" s="208"/>
      <c r="AN313" s="208"/>
      <c r="AO313" s="211"/>
      <c r="AP313" s="217"/>
      <c r="AQ313" s="204"/>
      <c r="AR313" s="218"/>
      <c r="AS313" s="204"/>
      <c r="AT313" s="218"/>
      <c r="AU313" s="204"/>
      <c r="AV313" s="208"/>
      <c r="AW313" s="208"/>
      <c r="AX313" s="219"/>
      <c r="AY313" s="212"/>
      <c r="AZ313" s="212"/>
      <c r="BA313" s="212"/>
      <c r="BB313" s="220">
        <f>Plancontratacion2019[[#This Row],[VALOR
INICIAL DEL CONTRATO]]+Plancontratacion2019[[#This Row],[VALOR ADICION AL CONTRATO]]-Plancontratacion2019[[#This Row],[VALOR REDUCCIÓN DEL CONTRATO]]</f>
        <v>0</v>
      </c>
      <c r="BC313" s="211"/>
      <c r="BD313" s="211"/>
      <c r="BE313" s="215">
        <f t="shared" si="46"/>
        <v>0</v>
      </c>
      <c r="BF313" s="211"/>
      <c r="BG313" s="208"/>
      <c r="BH313" s="206" t="str">
        <f>IFERROR(VLOOKUP('Formato Único de Contratación'!$BG313,TABLADEPARTAMENTOS,2,0),"DIGITE DEPARTAMENTO")</f>
        <v>DIGITE DEPARTAMENTO</v>
      </c>
      <c r="BI313" s="210"/>
      <c r="BJ313" s="211"/>
      <c r="BK313" s="212"/>
      <c r="BL313" s="210"/>
      <c r="BM313" s="211"/>
      <c r="BN313" s="212"/>
      <c r="BO313" s="208"/>
      <c r="BP313" s="221"/>
      <c r="BQ313" s="208"/>
      <c r="BR313" s="211"/>
      <c r="BS313" s="211"/>
      <c r="BT313" s="247">
        <f>Plancontratacion2019[[#This Row],[FECHA PRORROGA EJECUCIÓN
  (AAAA-MM-DD)]]-Plancontratacion2019[[#This Row],[FECHA ACTA DE INICIO]]</f>
        <v>0</v>
      </c>
      <c r="BU313" s="211"/>
      <c r="BV313" s="208"/>
      <c r="BW313" s="211"/>
      <c r="BX313" s="208"/>
      <c r="BY313" s="212"/>
      <c r="BZ313" s="211"/>
      <c r="CA313" s="212"/>
      <c r="CB313" s="211"/>
      <c r="CC313" s="212"/>
      <c r="CD313" s="211"/>
      <c r="CE313" s="212"/>
      <c r="CF313" s="211"/>
      <c r="CG313" s="212"/>
      <c r="CH313" s="211"/>
      <c r="CI313" s="212"/>
      <c r="CJ313" s="211"/>
      <c r="CK313" s="212"/>
      <c r="CL313" s="211"/>
      <c r="CM313" s="222"/>
      <c r="CN313" s="218"/>
      <c r="CO313" s="211"/>
      <c r="CP313" s="220">
        <f t="shared" si="47"/>
        <v>0</v>
      </c>
      <c r="CQ313" s="223"/>
      <c r="CR313" s="212"/>
      <c r="CS313" s="212"/>
      <c r="CT313" s="212"/>
      <c r="CU313" s="212"/>
      <c r="CV313" s="212"/>
      <c r="CW313" s="212"/>
      <c r="CX313" s="212"/>
      <c r="CY313" s="212"/>
      <c r="CZ313" s="212"/>
      <c r="DA313" s="212"/>
      <c r="DB313" s="212"/>
      <c r="DC313" s="212"/>
      <c r="DD313" s="212"/>
      <c r="DE313" s="212"/>
      <c r="DF313" s="212"/>
      <c r="DG313" s="212"/>
      <c r="DH313" s="216">
        <f t="shared" si="48"/>
        <v>0</v>
      </c>
      <c r="DI313" s="216">
        <f t="shared" si="49"/>
        <v>0</v>
      </c>
      <c r="DJ313" s="224">
        <f t="shared" si="50"/>
        <v>0</v>
      </c>
      <c r="DK313" s="217"/>
      <c r="DL313" s="218"/>
      <c r="DM313" s="208"/>
      <c r="DN313" s="225"/>
      <c r="DO313" s="225"/>
      <c r="DP313" s="225"/>
      <c r="DQ313" s="225"/>
      <c r="DR313" s="225"/>
      <c r="DS313" s="225"/>
      <c r="DT313" s="225"/>
      <c r="DU313" s="225"/>
      <c r="DV313" s="225"/>
      <c r="DW313" s="225"/>
      <c r="DX313" s="225"/>
      <c r="DY313" s="225"/>
      <c r="DZ313" s="226"/>
      <c r="EA313" s="226"/>
      <c r="EB313" s="226"/>
      <c r="EC313" s="214"/>
      <c r="ED313" s="214"/>
      <c r="EE313" s="211"/>
      <c r="EF31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3" s="215" t="str">
        <f t="shared" si="51"/>
        <v>-</v>
      </c>
    </row>
    <row r="314" spans="1:137" ht="22.5" x14ac:dyDescent="0.25">
      <c r="A314" s="173"/>
      <c r="B314" s="204"/>
      <c r="C314" s="205"/>
      <c r="D314" s="206"/>
      <c r="E314" s="207"/>
      <c r="F314" s="208"/>
      <c r="G314" s="209"/>
      <c r="H314" s="210"/>
      <c r="I314" s="211"/>
      <c r="J314" s="212"/>
      <c r="K314" s="209"/>
      <c r="L314" s="210"/>
      <c r="M314" s="211"/>
      <c r="N314" s="212"/>
      <c r="O314" s="213"/>
      <c r="P314" s="210"/>
      <c r="Q314" s="214"/>
      <c r="R314" s="215">
        <f>Plancontratacion2019[[#This Row],[RUBRO
(SE DEBE REPORTARTAR EN SIGEP SERVICIOS PERSONAS NATURALES)]]</f>
        <v>0</v>
      </c>
      <c r="S314" s="216">
        <f>Plancontratacion2019[[#This Row],[VALOR]]</f>
        <v>0</v>
      </c>
      <c r="T314" s="208"/>
      <c r="U314" s="211"/>
      <c r="V314" s="215">
        <f>Plancontratacion2019[[#This Row],[RUBRO ]]</f>
        <v>0</v>
      </c>
      <c r="W314" s="216">
        <f>Plancontratacion2019[[#This Row],[VALOR ]]</f>
        <v>0</v>
      </c>
      <c r="X314" s="216">
        <f>SUM($S314+$W314+Plancontratacion2019[[#This Row],[VALOR TOTAL DEL APOYO]])</f>
        <v>0</v>
      </c>
      <c r="Y314" s="210"/>
      <c r="Z314" s="204"/>
      <c r="AA314" s="204"/>
      <c r="AB314" s="205"/>
      <c r="AC314" s="204"/>
      <c r="AD314" s="204"/>
      <c r="AE314" s="214"/>
      <c r="AF314" s="214"/>
      <c r="AG314" s="214"/>
      <c r="AH314" s="211"/>
      <c r="AI314" s="211"/>
      <c r="AJ314" s="211"/>
      <c r="AK314" s="214"/>
      <c r="AL314" s="208"/>
      <c r="AM314" s="208"/>
      <c r="AN314" s="208"/>
      <c r="AO314" s="211"/>
      <c r="AP314" s="217"/>
      <c r="AQ314" s="204"/>
      <c r="AR314" s="218"/>
      <c r="AS314" s="204"/>
      <c r="AT314" s="218"/>
      <c r="AU314" s="204"/>
      <c r="AV314" s="208"/>
      <c r="AW314" s="208"/>
      <c r="AX314" s="219"/>
      <c r="AY314" s="212"/>
      <c r="AZ314" s="212"/>
      <c r="BA314" s="212"/>
      <c r="BB314" s="220">
        <f>Plancontratacion2019[[#This Row],[VALOR
INICIAL DEL CONTRATO]]+Plancontratacion2019[[#This Row],[VALOR ADICION AL CONTRATO]]-Plancontratacion2019[[#This Row],[VALOR REDUCCIÓN DEL CONTRATO]]</f>
        <v>0</v>
      </c>
      <c r="BC314" s="211"/>
      <c r="BD314" s="211"/>
      <c r="BE314" s="215">
        <f t="shared" si="46"/>
        <v>0</v>
      </c>
      <c r="BF314" s="211"/>
      <c r="BG314" s="208"/>
      <c r="BH314" s="206" t="str">
        <f>IFERROR(VLOOKUP('Formato Único de Contratación'!$BG314,TABLADEPARTAMENTOS,2,0),"DIGITE DEPARTAMENTO")</f>
        <v>DIGITE DEPARTAMENTO</v>
      </c>
      <c r="BI314" s="210"/>
      <c r="BJ314" s="211"/>
      <c r="BK314" s="212"/>
      <c r="BL314" s="210"/>
      <c r="BM314" s="211"/>
      <c r="BN314" s="212"/>
      <c r="BO314" s="208"/>
      <c r="BP314" s="221"/>
      <c r="BQ314" s="208"/>
      <c r="BR314" s="211"/>
      <c r="BS314" s="211"/>
      <c r="BT314" s="247">
        <f>Plancontratacion2019[[#This Row],[FECHA PRORROGA EJECUCIÓN
  (AAAA-MM-DD)]]-Plancontratacion2019[[#This Row],[FECHA ACTA DE INICIO]]</f>
        <v>0</v>
      </c>
      <c r="BU314" s="211"/>
      <c r="BV314" s="208"/>
      <c r="BW314" s="211"/>
      <c r="BX314" s="208"/>
      <c r="BY314" s="212"/>
      <c r="BZ314" s="211"/>
      <c r="CA314" s="212"/>
      <c r="CB314" s="211"/>
      <c r="CC314" s="212"/>
      <c r="CD314" s="211"/>
      <c r="CE314" s="212"/>
      <c r="CF314" s="211"/>
      <c r="CG314" s="212"/>
      <c r="CH314" s="211"/>
      <c r="CI314" s="212"/>
      <c r="CJ314" s="211"/>
      <c r="CK314" s="212"/>
      <c r="CL314" s="211"/>
      <c r="CM314" s="222"/>
      <c r="CN314" s="218"/>
      <c r="CO314" s="211"/>
      <c r="CP314" s="220">
        <f t="shared" si="47"/>
        <v>0</v>
      </c>
      <c r="CQ314" s="223"/>
      <c r="CR314" s="212"/>
      <c r="CS314" s="212"/>
      <c r="CT314" s="212"/>
      <c r="CU314" s="212"/>
      <c r="CV314" s="212"/>
      <c r="CW314" s="212"/>
      <c r="CX314" s="212"/>
      <c r="CY314" s="212"/>
      <c r="CZ314" s="212"/>
      <c r="DA314" s="212"/>
      <c r="DB314" s="212"/>
      <c r="DC314" s="212"/>
      <c r="DD314" s="212"/>
      <c r="DE314" s="212"/>
      <c r="DF314" s="212"/>
      <c r="DG314" s="212"/>
      <c r="DH314" s="216">
        <f t="shared" si="48"/>
        <v>0</v>
      </c>
      <c r="DI314" s="216">
        <f t="shared" si="49"/>
        <v>0</v>
      </c>
      <c r="DJ314" s="224">
        <f t="shared" si="50"/>
        <v>0</v>
      </c>
      <c r="DK314" s="217"/>
      <c r="DL314" s="218"/>
      <c r="DM314" s="208"/>
      <c r="DN314" s="225"/>
      <c r="DO314" s="225"/>
      <c r="DP314" s="225"/>
      <c r="DQ314" s="225"/>
      <c r="DR314" s="225"/>
      <c r="DS314" s="225"/>
      <c r="DT314" s="225"/>
      <c r="DU314" s="225"/>
      <c r="DV314" s="225"/>
      <c r="DW314" s="225"/>
      <c r="DX314" s="225"/>
      <c r="DY314" s="225"/>
      <c r="DZ314" s="226"/>
      <c r="EA314" s="226"/>
      <c r="EB314" s="226"/>
      <c r="EC314" s="214"/>
      <c r="ED314" s="214"/>
      <c r="EE314" s="211"/>
      <c r="EF31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4" s="215" t="str">
        <f t="shared" si="51"/>
        <v>-</v>
      </c>
    </row>
    <row r="315" spans="1:137" ht="22.5" x14ac:dyDescent="0.25">
      <c r="A315" s="173"/>
      <c r="B315" s="204"/>
      <c r="C315" s="205"/>
      <c r="D315" s="206"/>
      <c r="E315" s="207"/>
      <c r="F315" s="208"/>
      <c r="G315" s="209"/>
      <c r="H315" s="210"/>
      <c r="I315" s="211"/>
      <c r="J315" s="212"/>
      <c r="K315" s="209"/>
      <c r="L315" s="210"/>
      <c r="M315" s="211"/>
      <c r="N315" s="212"/>
      <c r="O315" s="213"/>
      <c r="P315" s="210"/>
      <c r="Q315" s="214"/>
      <c r="R315" s="215">
        <f>Plancontratacion2019[[#This Row],[RUBRO
(SE DEBE REPORTARTAR EN SIGEP SERVICIOS PERSONAS NATURALES)]]</f>
        <v>0</v>
      </c>
      <c r="S315" s="216">
        <f>Plancontratacion2019[[#This Row],[VALOR]]</f>
        <v>0</v>
      </c>
      <c r="T315" s="208"/>
      <c r="U315" s="211"/>
      <c r="V315" s="215">
        <f>Plancontratacion2019[[#This Row],[RUBRO ]]</f>
        <v>0</v>
      </c>
      <c r="W315" s="216">
        <f>Plancontratacion2019[[#This Row],[VALOR ]]</f>
        <v>0</v>
      </c>
      <c r="X315" s="216">
        <f>SUM($S315+$W315+Plancontratacion2019[[#This Row],[VALOR TOTAL DEL APOYO]])</f>
        <v>0</v>
      </c>
      <c r="Y315" s="210"/>
      <c r="Z315" s="204"/>
      <c r="AA315" s="204"/>
      <c r="AB315" s="205"/>
      <c r="AC315" s="204"/>
      <c r="AD315" s="204"/>
      <c r="AE315" s="214"/>
      <c r="AF315" s="214"/>
      <c r="AG315" s="214"/>
      <c r="AH315" s="211"/>
      <c r="AI315" s="211"/>
      <c r="AJ315" s="211"/>
      <c r="AK315" s="214"/>
      <c r="AL315" s="208"/>
      <c r="AM315" s="208"/>
      <c r="AN315" s="208"/>
      <c r="AO315" s="211"/>
      <c r="AP315" s="217"/>
      <c r="AQ315" s="204"/>
      <c r="AR315" s="218"/>
      <c r="AS315" s="204"/>
      <c r="AT315" s="218"/>
      <c r="AU315" s="204"/>
      <c r="AV315" s="208"/>
      <c r="AW315" s="208"/>
      <c r="AX315" s="219"/>
      <c r="AY315" s="212"/>
      <c r="AZ315" s="212"/>
      <c r="BA315" s="212"/>
      <c r="BB315" s="220">
        <f>Plancontratacion2019[[#This Row],[VALOR
INICIAL DEL CONTRATO]]+Plancontratacion2019[[#This Row],[VALOR ADICION AL CONTRATO]]-Plancontratacion2019[[#This Row],[VALOR REDUCCIÓN DEL CONTRATO]]</f>
        <v>0</v>
      </c>
      <c r="BC315" s="211"/>
      <c r="BD315" s="211"/>
      <c r="BE315" s="215">
        <f t="shared" ref="BE315:BE346" si="52">$BD315-$BC315</f>
        <v>0</v>
      </c>
      <c r="BF315" s="211"/>
      <c r="BG315" s="208"/>
      <c r="BH315" s="206" t="str">
        <f>IFERROR(VLOOKUP('Formato Único de Contratación'!$BG315,TABLADEPARTAMENTOS,2,0),"DIGITE DEPARTAMENTO")</f>
        <v>DIGITE DEPARTAMENTO</v>
      </c>
      <c r="BI315" s="210"/>
      <c r="BJ315" s="211"/>
      <c r="BK315" s="212"/>
      <c r="BL315" s="210"/>
      <c r="BM315" s="211"/>
      <c r="BN315" s="212"/>
      <c r="BO315" s="208"/>
      <c r="BP315" s="221"/>
      <c r="BQ315" s="208"/>
      <c r="BR315" s="211"/>
      <c r="BS315" s="211"/>
      <c r="BT315" s="247">
        <f>Plancontratacion2019[[#This Row],[FECHA PRORROGA EJECUCIÓN
  (AAAA-MM-DD)]]-Plancontratacion2019[[#This Row],[FECHA ACTA DE INICIO]]</f>
        <v>0</v>
      </c>
      <c r="BU315" s="211"/>
      <c r="BV315" s="208"/>
      <c r="BW315" s="211"/>
      <c r="BX315" s="208"/>
      <c r="BY315" s="212"/>
      <c r="BZ315" s="211"/>
      <c r="CA315" s="212"/>
      <c r="CB315" s="211"/>
      <c r="CC315" s="212"/>
      <c r="CD315" s="211"/>
      <c r="CE315" s="212"/>
      <c r="CF315" s="211"/>
      <c r="CG315" s="212"/>
      <c r="CH315" s="211"/>
      <c r="CI315" s="212"/>
      <c r="CJ315" s="211"/>
      <c r="CK315" s="212"/>
      <c r="CL315" s="211"/>
      <c r="CM315" s="222"/>
      <c r="CN315" s="218"/>
      <c r="CO315" s="211"/>
      <c r="CP315" s="220">
        <f t="shared" ref="CP315:CP346" si="53">COUNT(BY315,CA315,CE315,CG315,CI315,CK315,CC315,CN315)</f>
        <v>0</v>
      </c>
      <c r="CQ315" s="223"/>
      <c r="CR315" s="212"/>
      <c r="CS315" s="212"/>
      <c r="CT315" s="212"/>
      <c r="CU315" s="212"/>
      <c r="CV315" s="212"/>
      <c r="CW315" s="212"/>
      <c r="CX315" s="212"/>
      <c r="CY315" s="212"/>
      <c r="CZ315" s="212"/>
      <c r="DA315" s="212"/>
      <c r="DB315" s="212"/>
      <c r="DC315" s="212"/>
      <c r="DD315" s="212"/>
      <c r="DE315" s="212"/>
      <c r="DF315" s="212"/>
      <c r="DG315" s="212"/>
      <c r="DH315" s="216">
        <f t="shared" ref="DH315:DH346" si="54">SUM(CS315:DD315)</f>
        <v>0</v>
      </c>
      <c r="DI315" s="216">
        <f t="shared" ref="DI315:DI346" si="55">BB315-DH315</f>
        <v>0</v>
      </c>
      <c r="DJ315" s="224">
        <f t="shared" ref="DJ315:DJ346" si="56">IFERROR(DH315/BB315,0)</f>
        <v>0</v>
      </c>
      <c r="DK315" s="217"/>
      <c r="DL315" s="218"/>
      <c r="DM315" s="208"/>
      <c r="DN315" s="225"/>
      <c r="DO315" s="225"/>
      <c r="DP315" s="225"/>
      <c r="DQ315" s="225"/>
      <c r="DR315" s="225"/>
      <c r="DS315" s="225"/>
      <c r="DT315" s="225"/>
      <c r="DU315" s="225"/>
      <c r="DV315" s="225"/>
      <c r="DW315" s="225"/>
      <c r="DX315" s="225"/>
      <c r="DY315" s="225"/>
      <c r="DZ315" s="226"/>
      <c r="EA315" s="226"/>
      <c r="EB315" s="226"/>
      <c r="EC315" s="214"/>
      <c r="ED315" s="214"/>
      <c r="EE315" s="211"/>
      <c r="EF31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5" s="215" t="str">
        <f t="shared" si="51"/>
        <v>-</v>
      </c>
    </row>
    <row r="316" spans="1:137" ht="22.5" x14ac:dyDescent="0.25">
      <c r="A316" s="173"/>
      <c r="B316" s="204"/>
      <c r="C316" s="205"/>
      <c r="D316" s="206"/>
      <c r="E316" s="207"/>
      <c r="F316" s="208"/>
      <c r="G316" s="209"/>
      <c r="H316" s="210"/>
      <c r="I316" s="211"/>
      <c r="J316" s="212"/>
      <c r="K316" s="209"/>
      <c r="L316" s="210"/>
      <c r="M316" s="211"/>
      <c r="N316" s="212"/>
      <c r="O316" s="213"/>
      <c r="P316" s="210"/>
      <c r="Q316" s="214"/>
      <c r="R316" s="215">
        <f>Plancontratacion2019[[#This Row],[RUBRO
(SE DEBE REPORTARTAR EN SIGEP SERVICIOS PERSONAS NATURALES)]]</f>
        <v>0</v>
      </c>
      <c r="S316" s="216">
        <f>Plancontratacion2019[[#This Row],[VALOR]]</f>
        <v>0</v>
      </c>
      <c r="T316" s="208"/>
      <c r="U316" s="211"/>
      <c r="V316" s="215">
        <f>Plancontratacion2019[[#This Row],[RUBRO ]]</f>
        <v>0</v>
      </c>
      <c r="W316" s="216">
        <f>Plancontratacion2019[[#This Row],[VALOR ]]</f>
        <v>0</v>
      </c>
      <c r="X316" s="216">
        <f>SUM($S316+$W316+Plancontratacion2019[[#This Row],[VALOR TOTAL DEL APOYO]])</f>
        <v>0</v>
      </c>
      <c r="Y316" s="210"/>
      <c r="Z316" s="204"/>
      <c r="AA316" s="204"/>
      <c r="AB316" s="205"/>
      <c r="AC316" s="204"/>
      <c r="AD316" s="204"/>
      <c r="AE316" s="214"/>
      <c r="AF316" s="214"/>
      <c r="AG316" s="214"/>
      <c r="AH316" s="211"/>
      <c r="AI316" s="211"/>
      <c r="AJ316" s="211"/>
      <c r="AK316" s="214"/>
      <c r="AL316" s="208"/>
      <c r="AM316" s="208"/>
      <c r="AN316" s="208"/>
      <c r="AO316" s="211"/>
      <c r="AP316" s="217"/>
      <c r="AQ316" s="204"/>
      <c r="AR316" s="218"/>
      <c r="AS316" s="204"/>
      <c r="AT316" s="218"/>
      <c r="AU316" s="204"/>
      <c r="AV316" s="208"/>
      <c r="AW316" s="208"/>
      <c r="AX316" s="219"/>
      <c r="AY316" s="212"/>
      <c r="AZ316" s="212"/>
      <c r="BA316" s="212"/>
      <c r="BB316" s="220">
        <f>Plancontratacion2019[[#This Row],[VALOR
INICIAL DEL CONTRATO]]+Plancontratacion2019[[#This Row],[VALOR ADICION AL CONTRATO]]-Plancontratacion2019[[#This Row],[VALOR REDUCCIÓN DEL CONTRATO]]</f>
        <v>0</v>
      </c>
      <c r="BC316" s="211"/>
      <c r="BD316" s="211"/>
      <c r="BE316" s="215">
        <f t="shared" si="52"/>
        <v>0</v>
      </c>
      <c r="BF316" s="211"/>
      <c r="BG316" s="208"/>
      <c r="BH316" s="206" t="str">
        <f>IFERROR(VLOOKUP('Formato Único de Contratación'!$BG316,TABLADEPARTAMENTOS,2,0),"DIGITE DEPARTAMENTO")</f>
        <v>DIGITE DEPARTAMENTO</v>
      </c>
      <c r="BI316" s="210"/>
      <c r="BJ316" s="211"/>
      <c r="BK316" s="212"/>
      <c r="BL316" s="210"/>
      <c r="BM316" s="211"/>
      <c r="BN316" s="212"/>
      <c r="BO316" s="208"/>
      <c r="BP316" s="221"/>
      <c r="BQ316" s="208"/>
      <c r="BR316" s="211"/>
      <c r="BS316" s="211"/>
      <c r="BT316" s="247">
        <f>Plancontratacion2019[[#This Row],[FECHA PRORROGA EJECUCIÓN
  (AAAA-MM-DD)]]-Plancontratacion2019[[#This Row],[FECHA ACTA DE INICIO]]</f>
        <v>0</v>
      </c>
      <c r="BU316" s="211"/>
      <c r="BV316" s="208"/>
      <c r="BW316" s="211"/>
      <c r="BX316" s="208"/>
      <c r="BY316" s="212"/>
      <c r="BZ316" s="211"/>
      <c r="CA316" s="212"/>
      <c r="CB316" s="211"/>
      <c r="CC316" s="212"/>
      <c r="CD316" s="211"/>
      <c r="CE316" s="212"/>
      <c r="CF316" s="211"/>
      <c r="CG316" s="212"/>
      <c r="CH316" s="211"/>
      <c r="CI316" s="212"/>
      <c r="CJ316" s="211"/>
      <c r="CK316" s="212"/>
      <c r="CL316" s="211"/>
      <c r="CM316" s="222"/>
      <c r="CN316" s="218"/>
      <c r="CO316" s="211"/>
      <c r="CP316" s="220">
        <f t="shared" si="53"/>
        <v>0</v>
      </c>
      <c r="CQ316" s="223"/>
      <c r="CR316" s="212"/>
      <c r="CS316" s="212"/>
      <c r="CT316" s="212"/>
      <c r="CU316" s="212"/>
      <c r="CV316" s="212"/>
      <c r="CW316" s="212"/>
      <c r="CX316" s="212"/>
      <c r="CY316" s="212"/>
      <c r="CZ316" s="212"/>
      <c r="DA316" s="212"/>
      <c r="DB316" s="212"/>
      <c r="DC316" s="212"/>
      <c r="DD316" s="212"/>
      <c r="DE316" s="212"/>
      <c r="DF316" s="212"/>
      <c r="DG316" s="212"/>
      <c r="DH316" s="216">
        <f t="shared" si="54"/>
        <v>0</v>
      </c>
      <c r="DI316" s="216">
        <f t="shared" si="55"/>
        <v>0</v>
      </c>
      <c r="DJ316" s="224">
        <f t="shared" si="56"/>
        <v>0</v>
      </c>
      <c r="DK316" s="217"/>
      <c r="DL316" s="218"/>
      <c r="DM316" s="208"/>
      <c r="DN316" s="225"/>
      <c r="DO316" s="225"/>
      <c r="DP316" s="225"/>
      <c r="DQ316" s="225"/>
      <c r="DR316" s="225"/>
      <c r="DS316" s="225"/>
      <c r="DT316" s="225"/>
      <c r="DU316" s="225"/>
      <c r="DV316" s="225"/>
      <c r="DW316" s="225"/>
      <c r="DX316" s="225"/>
      <c r="DY316" s="225"/>
      <c r="DZ316" s="226"/>
      <c r="EA316" s="226"/>
      <c r="EB316" s="226"/>
      <c r="EC316" s="214"/>
      <c r="ED316" s="214"/>
      <c r="EE316" s="211"/>
      <c r="EF31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6" s="215" t="str">
        <f t="shared" si="51"/>
        <v>-</v>
      </c>
    </row>
    <row r="317" spans="1:137" ht="22.5" x14ac:dyDescent="0.25">
      <c r="A317" s="173"/>
      <c r="B317" s="204"/>
      <c r="C317" s="205"/>
      <c r="D317" s="206"/>
      <c r="E317" s="207"/>
      <c r="F317" s="208"/>
      <c r="G317" s="209"/>
      <c r="H317" s="210"/>
      <c r="I317" s="211"/>
      <c r="J317" s="212"/>
      <c r="K317" s="209"/>
      <c r="L317" s="210"/>
      <c r="M317" s="211"/>
      <c r="N317" s="212"/>
      <c r="O317" s="213"/>
      <c r="P317" s="210"/>
      <c r="Q317" s="214"/>
      <c r="R317" s="215">
        <f>Plancontratacion2019[[#This Row],[RUBRO
(SE DEBE REPORTARTAR EN SIGEP SERVICIOS PERSONAS NATURALES)]]</f>
        <v>0</v>
      </c>
      <c r="S317" s="216">
        <f>Plancontratacion2019[[#This Row],[VALOR]]</f>
        <v>0</v>
      </c>
      <c r="T317" s="208"/>
      <c r="U317" s="211"/>
      <c r="V317" s="215">
        <f>Plancontratacion2019[[#This Row],[RUBRO ]]</f>
        <v>0</v>
      </c>
      <c r="W317" s="216">
        <f>Plancontratacion2019[[#This Row],[VALOR ]]</f>
        <v>0</v>
      </c>
      <c r="X317" s="216">
        <f>SUM($S317+$W317+Plancontratacion2019[[#This Row],[VALOR TOTAL DEL APOYO]])</f>
        <v>0</v>
      </c>
      <c r="Y317" s="210"/>
      <c r="Z317" s="204"/>
      <c r="AA317" s="204"/>
      <c r="AB317" s="205"/>
      <c r="AC317" s="204"/>
      <c r="AD317" s="204"/>
      <c r="AE317" s="214"/>
      <c r="AF317" s="214"/>
      <c r="AG317" s="214"/>
      <c r="AH317" s="211"/>
      <c r="AI317" s="211"/>
      <c r="AJ317" s="211"/>
      <c r="AK317" s="214"/>
      <c r="AL317" s="208"/>
      <c r="AM317" s="208"/>
      <c r="AN317" s="208"/>
      <c r="AO317" s="211"/>
      <c r="AP317" s="217"/>
      <c r="AQ317" s="204"/>
      <c r="AR317" s="218"/>
      <c r="AS317" s="204"/>
      <c r="AT317" s="218"/>
      <c r="AU317" s="204"/>
      <c r="AV317" s="208"/>
      <c r="AW317" s="208"/>
      <c r="AX317" s="219"/>
      <c r="AY317" s="212"/>
      <c r="AZ317" s="212"/>
      <c r="BA317" s="212"/>
      <c r="BB317" s="220">
        <f>Plancontratacion2019[[#This Row],[VALOR
INICIAL DEL CONTRATO]]+Plancontratacion2019[[#This Row],[VALOR ADICION AL CONTRATO]]-Plancontratacion2019[[#This Row],[VALOR REDUCCIÓN DEL CONTRATO]]</f>
        <v>0</v>
      </c>
      <c r="BC317" s="211"/>
      <c r="BD317" s="211"/>
      <c r="BE317" s="215">
        <f t="shared" si="52"/>
        <v>0</v>
      </c>
      <c r="BF317" s="211"/>
      <c r="BG317" s="208"/>
      <c r="BH317" s="206" t="str">
        <f>IFERROR(VLOOKUP('Formato Único de Contratación'!$BG317,TABLADEPARTAMENTOS,2,0),"DIGITE DEPARTAMENTO")</f>
        <v>DIGITE DEPARTAMENTO</v>
      </c>
      <c r="BI317" s="210"/>
      <c r="BJ317" s="211"/>
      <c r="BK317" s="212"/>
      <c r="BL317" s="210"/>
      <c r="BM317" s="211"/>
      <c r="BN317" s="212"/>
      <c r="BO317" s="208"/>
      <c r="BP317" s="221"/>
      <c r="BQ317" s="208"/>
      <c r="BR317" s="211"/>
      <c r="BS317" s="211"/>
      <c r="BT317" s="247">
        <f>Plancontratacion2019[[#This Row],[FECHA PRORROGA EJECUCIÓN
  (AAAA-MM-DD)]]-Plancontratacion2019[[#This Row],[FECHA ACTA DE INICIO]]</f>
        <v>0</v>
      </c>
      <c r="BU317" s="211"/>
      <c r="BV317" s="208"/>
      <c r="BW317" s="211"/>
      <c r="BX317" s="208"/>
      <c r="BY317" s="212"/>
      <c r="BZ317" s="211"/>
      <c r="CA317" s="212"/>
      <c r="CB317" s="211"/>
      <c r="CC317" s="212"/>
      <c r="CD317" s="211"/>
      <c r="CE317" s="212"/>
      <c r="CF317" s="211"/>
      <c r="CG317" s="212"/>
      <c r="CH317" s="211"/>
      <c r="CI317" s="212"/>
      <c r="CJ317" s="211"/>
      <c r="CK317" s="212"/>
      <c r="CL317" s="211"/>
      <c r="CM317" s="222"/>
      <c r="CN317" s="218"/>
      <c r="CO317" s="211"/>
      <c r="CP317" s="220">
        <f t="shared" si="53"/>
        <v>0</v>
      </c>
      <c r="CQ317" s="223"/>
      <c r="CR317" s="212"/>
      <c r="CS317" s="212"/>
      <c r="CT317" s="212"/>
      <c r="CU317" s="212"/>
      <c r="CV317" s="212"/>
      <c r="CW317" s="212"/>
      <c r="CX317" s="212"/>
      <c r="CY317" s="212"/>
      <c r="CZ317" s="212"/>
      <c r="DA317" s="212"/>
      <c r="DB317" s="212"/>
      <c r="DC317" s="212"/>
      <c r="DD317" s="212"/>
      <c r="DE317" s="212"/>
      <c r="DF317" s="212"/>
      <c r="DG317" s="212"/>
      <c r="DH317" s="216">
        <f t="shared" si="54"/>
        <v>0</v>
      </c>
      <c r="DI317" s="216">
        <f t="shared" si="55"/>
        <v>0</v>
      </c>
      <c r="DJ317" s="224">
        <f t="shared" si="56"/>
        <v>0</v>
      </c>
      <c r="DK317" s="217"/>
      <c r="DL317" s="218"/>
      <c r="DM317" s="208"/>
      <c r="DN317" s="225"/>
      <c r="DO317" s="225"/>
      <c r="DP317" s="225"/>
      <c r="DQ317" s="225"/>
      <c r="DR317" s="225"/>
      <c r="DS317" s="225"/>
      <c r="DT317" s="225"/>
      <c r="DU317" s="225"/>
      <c r="DV317" s="225"/>
      <c r="DW317" s="225"/>
      <c r="DX317" s="225"/>
      <c r="DY317" s="225"/>
      <c r="DZ317" s="226"/>
      <c r="EA317" s="226"/>
      <c r="EB317" s="226"/>
      <c r="EC317" s="214"/>
      <c r="ED317" s="214"/>
      <c r="EE317" s="211"/>
      <c r="EF31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7" s="215" t="str">
        <f t="shared" si="51"/>
        <v>-</v>
      </c>
    </row>
    <row r="318" spans="1:137" ht="22.5" x14ac:dyDescent="0.25">
      <c r="A318" s="173"/>
      <c r="B318" s="204"/>
      <c r="C318" s="205"/>
      <c r="D318" s="206"/>
      <c r="E318" s="207"/>
      <c r="F318" s="208"/>
      <c r="G318" s="209"/>
      <c r="H318" s="210"/>
      <c r="I318" s="211"/>
      <c r="J318" s="212"/>
      <c r="K318" s="209"/>
      <c r="L318" s="210"/>
      <c r="M318" s="211"/>
      <c r="N318" s="212"/>
      <c r="O318" s="213"/>
      <c r="P318" s="210"/>
      <c r="Q318" s="214"/>
      <c r="R318" s="215">
        <f>Plancontratacion2019[[#This Row],[RUBRO
(SE DEBE REPORTARTAR EN SIGEP SERVICIOS PERSONAS NATURALES)]]</f>
        <v>0</v>
      </c>
      <c r="S318" s="216">
        <f>Plancontratacion2019[[#This Row],[VALOR]]</f>
        <v>0</v>
      </c>
      <c r="T318" s="208"/>
      <c r="U318" s="211"/>
      <c r="V318" s="215">
        <f>Plancontratacion2019[[#This Row],[RUBRO ]]</f>
        <v>0</v>
      </c>
      <c r="W318" s="216">
        <f>Plancontratacion2019[[#This Row],[VALOR ]]</f>
        <v>0</v>
      </c>
      <c r="X318" s="216">
        <f>SUM($S318+$W318+Plancontratacion2019[[#This Row],[VALOR TOTAL DEL APOYO]])</f>
        <v>0</v>
      </c>
      <c r="Y318" s="210"/>
      <c r="Z318" s="204"/>
      <c r="AA318" s="204"/>
      <c r="AB318" s="205"/>
      <c r="AC318" s="204"/>
      <c r="AD318" s="204"/>
      <c r="AE318" s="214"/>
      <c r="AF318" s="214"/>
      <c r="AG318" s="214"/>
      <c r="AH318" s="211"/>
      <c r="AI318" s="211"/>
      <c r="AJ318" s="211"/>
      <c r="AK318" s="214"/>
      <c r="AL318" s="208"/>
      <c r="AM318" s="208"/>
      <c r="AN318" s="208"/>
      <c r="AO318" s="211"/>
      <c r="AP318" s="217"/>
      <c r="AQ318" s="204"/>
      <c r="AR318" s="218"/>
      <c r="AS318" s="204"/>
      <c r="AT318" s="218"/>
      <c r="AU318" s="204"/>
      <c r="AV318" s="208"/>
      <c r="AW318" s="208"/>
      <c r="AX318" s="219"/>
      <c r="AY318" s="212"/>
      <c r="AZ318" s="212"/>
      <c r="BA318" s="212"/>
      <c r="BB318" s="220">
        <f>Plancontratacion2019[[#This Row],[VALOR
INICIAL DEL CONTRATO]]+Plancontratacion2019[[#This Row],[VALOR ADICION AL CONTRATO]]-Plancontratacion2019[[#This Row],[VALOR REDUCCIÓN DEL CONTRATO]]</f>
        <v>0</v>
      </c>
      <c r="BC318" s="211"/>
      <c r="BD318" s="211"/>
      <c r="BE318" s="215">
        <f t="shared" si="52"/>
        <v>0</v>
      </c>
      <c r="BF318" s="211"/>
      <c r="BG318" s="208"/>
      <c r="BH318" s="206" t="str">
        <f>IFERROR(VLOOKUP('Formato Único de Contratación'!$BG318,TABLADEPARTAMENTOS,2,0),"DIGITE DEPARTAMENTO")</f>
        <v>DIGITE DEPARTAMENTO</v>
      </c>
      <c r="BI318" s="210"/>
      <c r="BJ318" s="211"/>
      <c r="BK318" s="212"/>
      <c r="BL318" s="210"/>
      <c r="BM318" s="211"/>
      <c r="BN318" s="212"/>
      <c r="BO318" s="208"/>
      <c r="BP318" s="221"/>
      <c r="BQ318" s="208"/>
      <c r="BR318" s="211"/>
      <c r="BS318" s="211"/>
      <c r="BT318" s="247">
        <f>Plancontratacion2019[[#This Row],[FECHA PRORROGA EJECUCIÓN
  (AAAA-MM-DD)]]-Plancontratacion2019[[#This Row],[FECHA ACTA DE INICIO]]</f>
        <v>0</v>
      </c>
      <c r="BU318" s="211"/>
      <c r="BV318" s="208"/>
      <c r="BW318" s="211"/>
      <c r="BX318" s="208"/>
      <c r="BY318" s="212"/>
      <c r="BZ318" s="211"/>
      <c r="CA318" s="212"/>
      <c r="CB318" s="211"/>
      <c r="CC318" s="212"/>
      <c r="CD318" s="211"/>
      <c r="CE318" s="212"/>
      <c r="CF318" s="211"/>
      <c r="CG318" s="212"/>
      <c r="CH318" s="211"/>
      <c r="CI318" s="212"/>
      <c r="CJ318" s="211"/>
      <c r="CK318" s="212"/>
      <c r="CL318" s="211"/>
      <c r="CM318" s="222"/>
      <c r="CN318" s="218"/>
      <c r="CO318" s="211"/>
      <c r="CP318" s="220">
        <f t="shared" si="53"/>
        <v>0</v>
      </c>
      <c r="CQ318" s="223"/>
      <c r="CR318" s="212"/>
      <c r="CS318" s="212"/>
      <c r="CT318" s="212"/>
      <c r="CU318" s="212"/>
      <c r="CV318" s="212"/>
      <c r="CW318" s="212"/>
      <c r="CX318" s="212"/>
      <c r="CY318" s="212"/>
      <c r="CZ318" s="212"/>
      <c r="DA318" s="212"/>
      <c r="DB318" s="212"/>
      <c r="DC318" s="212"/>
      <c r="DD318" s="212"/>
      <c r="DE318" s="212"/>
      <c r="DF318" s="212"/>
      <c r="DG318" s="212"/>
      <c r="DH318" s="216">
        <f t="shared" si="54"/>
        <v>0</v>
      </c>
      <c r="DI318" s="216">
        <f t="shared" si="55"/>
        <v>0</v>
      </c>
      <c r="DJ318" s="224">
        <f t="shared" si="56"/>
        <v>0</v>
      </c>
      <c r="DK318" s="217"/>
      <c r="DL318" s="218"/>
      <c r="DM318" s="208"/>
      <c r="DN318" s="225"/>
      <c r="DO318" s="225"/>
      <c r="DP318" s="225"/>
      <c r="DQ318" s="225"/>
      <c r="DR318" s="225"/>
      <c r="DS318" s="225"/>
      <c r="DT318" s="225"/>
      <c r="DU318" s="225"/>
      <c r="DV318" s="225"/>
      <c r="DW318" s="225"/>
      <c r="DX318" s="225"/>
      <c r="DY318" s="225"/>
      <c r="DZ318" s="226"/>
      <c r="EA318" s="226"/>
      <c r="EB318" s="226"/>
      <c r="EC318" s="214"/>
      <c r="ED318" s="214"/>
      <c r="EE318" s="211"/>
      <c r="EF31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8" s="215" t="str">
        <f t="shared" si="51"/>
        <v>-</v>
      </c>
    </row>
    <row r="319" spans="1:137" ht="22.5" x14ac:dyDescent="0.25">
      <c r="A319" s="173"/>
      <c r="B319" s="204"/>
      <c r="C319" s="205"/>
      <c r="D319" s="206"/>
      <c r="E319" s="207"/>
      <c r="F319" s="208"/>
      <c r="G319" s="209"/>
      <c r="H319" s="210"/>
      <c r="I319" s="211"/>
      <c r="J319" s="212"/>
      <c r="K319" s="209"/>
      <c r="L319" s="210"/>
      <c r="M319" s="211"/>
      <c r="N319" s="212"/>
      <c r="O319" s="213"/>
      <c r="P319" s="210"/>
      <c r="Q319" s="214"/>
      <c r="R319" s="215">
        <f>Plancontratacion2019[[#This Row],[RUBRO
(SE DEBE REPORTARTAR EN SIGEP SERVICIOS PERSONAS NATURALES)]]</f>
        <v>0</v>
      </c>
      <c r="S319" s="216">
        <f>Plancontratacion2019[[#This Row],[VALOR]]</f>
        <v>0</v>
      </c>
      <c r="T319" s="208"/>
      <c r="U319" s="211"/>
      <c r="V319" s="215">
        <f>Plancontratacion2019[[#This Row],[RUBRO ]]</f>
        <v>0</v>
      </c>
      <c r="W319" s="216">
        <f>Plancontratacion2019[[#This Row],[VALOR ]]</f>
        <v>0</v>
      </c>
      <c r="X319" s="216">
        <f>SUM($S319+$W319+Plancontratacion2019[[#This Row],[VALOR TOTAL DEL APOYO]])</f>
        <v>0</v>
      </c>
      <c r="Y319" s="210"/>
      <c r="Z319" s="204"/>
      <c r="AA319" s="204"/>
      <c r="AB319" s="205"/>
      <c r="AC319" s="204"/>
      <c r="AD319" s="204"/>
      <c r="AE319" s="214"/>
      <c r="AF319" s="214"/>
      <c r="AG319" s="214"/>
      <c r="AH319" s="211"/>
      <c r="AI319" s="211"/>
      <c r="AJ319" s="211"/>
      <c r="AK319" s="214"/>
      <c r="AL319" s="208"/>
      <c r="AM319" s="208"/>
      <c r="AN319" s="208"/>
      <c r="AO319" s="211"/>
      <c r="AP319" s="217"/>
      <c r="AQ319" s="204"/>
      <c r="AR319" s="218"/>
      <c r="AS319" s="204"/>
      <c r="AT319" s="218"/>
      <c r="AU319" s="204"/>
      <c r="AV319" s="208"/>
      <c r="AW319" s="208"/>
      <c r="AX319" s="219"/>
      <c r="AY319" s="212"/>
      <c r="AZ319" s="212"/>
      <c r="BA319" s="212"/>
      <c r="BB319" s="220">
        <f>Plancontratacion2019[[#This Row],[VALOR
INICIAL DEL CONTRATO]]+Plancontratacion2019[[#This Row],[VALOR ADICION AL CONTRATO]]-Plancontratacion2019[[#This Row],[VALOR REDUCCIÓN DEL CONTRATO]]</f>
        <v>0</v>
      </c>
      <c r="BC319" s="211"/>
      <c r="BD319" s="211"/>
      <c r="BE319" s="215">
        <f t="shared" si="52"/>
        <v>0</v>
      </c>
      <c r="BF319" s="211"/>
      <c r="BG319" s="208"/>
      <c r="BH319" s="206" t="str">
        <f>IFERROR(VLOOKUP('Formato Único de Contratación'!$BG319,TABLADEPARTAMENTOS,2,0),"DIGITE DEPARTAMENTO")</f>
        <v>DIGITE DEPARTAMENTO</v>
      </c>
      <c r="BI319" s="210"/>
      <c r="BJ319" s="211"/>
      <c r="BK319" s="212"/>
      <c r="BL319" s="210"/>
      <c r="BM319" s="211"/>
      <c r="BN319" s="212"/>
      <c r="BO319" s="208"/>
      <c r="BP319" s="221"/>
      <c r="BQ319" s="208"/>
      <c r="BR319" s="211"/>
      <c r="BS319" s="211"/>
      <c r="BT319" s="247">
        <f>Plancontratacion2019[[#This Row],[FECHA PRORROGA EJECUCIÓN
  (AAAA-MM-DD)]]-Plancontratacion2019[[#This Row],[FECHA ACTA DE INICIO]]</f>
        <v>0</v>
      </c>
      <c r="BU319" s="211"/>
      <c r="BV319" s="208"/>
      <c r="BW319" s="211"/>
      <c r="BX319" s="208"/>
      <c r="BY319" s="212"/>
      <c r="BZ319" s="211"/>
      <c r="CA319" s="212"/>
      <c r="CB319" s="211"/>
      <c r="CC319" s="212"/>
      <c r="CD319" s="211"/>
      <c r="CE319" s="212"/>
      <c r="CF319" s="211"/>
      <c r="CG319" s="212"/>
      <c r="CH319" s="211"/>
      <c r="CI319" s="212"/>
      <c r="CJ319" s="211"/>
      <c r="CK319" s="212"/>
      <c r="CL319" s="211"/>
      <c r="CM319" s="222"/>
      <c r="CN319" s="218"/>
      <c r="CO319" s="211"/>
      <c r="CP319" s="220">
        <f t="shared" si="53"/>
        <v>0</v>
      </c>
      <c r="CQ319" s="223"/>
      <c r="CR319" s="212"/>
      <c r="CS319" s="212"/>
      <c r="CT319" s="212"/>
      <c r="CU319" s="212"/>
      <c r="CV319" s="212"/>
      <c r="CW319" s="212"/>
      <c r="CX319" s="212"/>
      <c r="CY319" s="212"/>
      <c r="CZ319" s="212"/>
      <c r="DA319" s="212"/>
      <c r="DB319" s="212"/>
      <c r="DC319" s="212"/>
      <c r="DD319" s="212"/>
      <c r="DE319" s="212"/>
      <c r="DF319" s="212"/>
      <c r="DG319" s="212"/>
      <c r="DH319" s="216">
        <f t="shared" si="54"/>
        <v>0</v>
      </c>
      <c r="DI319" s="216">
        <f t="shared" si="55"/>
        <v>0</v>
      </c>
      <c r="DJ319" s="224">
        <f t="shared" si="56"/>
        <v>0</v>
      </c>
      <c r="DK319" s="217"/>
      <c r="DL319" s="218"/>
      <c r="DM319" s="208"/>
      <c r="DN319" s="225"/>
      <c r="DO319" s="225"/>
      <c r="DP319" s="225"/>
      <c r="DQ319" s="225"/>
      <c r="DR319" s="225"/>
      <c r="DS319" s="225"/>
      <c r="DT319" s="225"/>
      <c r="DU319" s="225"/>
      <c r="DV319" s="225"/>
      <c r="DW319" s="225"/>
      <c r="DX319" s="225"/>
      <c r="DY319" s="225"/>
      <c r="DZ319" s="226"/>
      <c r="EA319" s="226"/>
      <c r="EB319" s="226"/>
      <c r="EC319" s="214"/>
      <c r="ED319" s="214"/>
      <c r="EE319" s="211"/>
      <c r="EF31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19" s="215" t="str">
        <f t="shared" si="51"/>
        <v>-</v>
      </c>
    </row>
    <row r="320" spans="1:137" ht="22.5" x14ac:dyDescent="0.25">
      <c r="A320" s="173"/>
      <c r="B320" s="204"/>
      <c r="C320" s="205"/>
      <c r="D320" s="206"/>
      <c r="E320" s="207"/>
      <c r="F320" s="208"/>
      <c r="G320" s="209"/>
      <c r="H320" s="210"/>
      <c r="I320" s="211"/>
      <c r="J320" s="212"/>
      <c r="K320" s="209"/>
      <c r="L320" s="210"/>
      <c r="M320" s="211"/>
      <c r="N320" s="212"/>
      <c r="O320" s="213"/>
      <c r="P320" s="210"/>
      <c r="Q320" s="214"/>
      <c r="R320" s="215">
        <f>Plancontratacion2019[[#This Row],[RUBRO
(SE DEBE REPORTARTAR EN SIGEP SERVICIOS PERSONAS NATURALES)]]</f>
        <v>0</v>
      </c>
      <c r="S320" s="216">
        <f>Plancontratacion2019[[#This Row],[VALOR]]</f>
        <v>0</v>
      </c>
      <c r="T320" s="208"/>
      <c r="U320" s="211"/>
      <c r="V320" s="215">
        <f>Plancontratacion2019[[#This Row],[RUBRO ]]</f>
        <v>0</v>
      </c>
      <c r="W320" s="216">
        <f>Plancontratacion2019[[#This Row],[VALOR ]]</f>
        <v>0</v>
      </c>
      <c r="X320" s="216">
        <f>SUM($S320+$W320+Plancontratacion2019[[#This Row],[VALOR TOTAL DEL APOYO]])</f>
        <v>0</v>
      </c>
      <c r="Y320" s="210"/>
      <c r="Z320" s="204"/>
      <c r="AA320" s="204"/>
      <c r="AB320" s="205"/>
      <c r="AC320" s="204"/>
      <c r="AD320" s="204"/>
      <c r="AE320" s="214"/>
      <c r="AF320" s="214"/>
      <c r="AG320" s="214"/>
      <c r="AH320" s="211"/>
      <c r="AI320" s="211"/>
      <c r="AJ320" s="211"/>
      <c r="AK320" s="214"/>
      <c r="AL320" s="208"/>
      <c r="AM320" s="208"/>
      <c r="AN320" s="208"/>
      <c r="AO320" s="211"/>
      <c r="AP320" s="217"/>
      <c r="AQ320" s="204"/>
      <c r="AR320" s="218"/>
      <c r="AS320" s="204"/>
      <c r="AT320" s="218"/>
      <c r="AU320" s="204"/>
      <c r="AV320" s="208"/>
      <c r="AW320" s="208"/>
      <c r="AX320" s="219"/>
      <c r="AY320" s="212"/>
      <c r="AZ320" s="212"/>
      <c r="BA320" s="212"/>
      <c r="BB320" s="220">
        <f>Plancontratacion2019[[#This Row],[VALOR
INICIAL DEL CONTRATO]]+Plancontratacion2019[[#This Row],[VALOR ADICION AL CONTRATO]]-Plancontratacion2019[[#This Row],[VALOR REDUCCIÓN DEL CONTRATO]]</f>
        <v>0</v>
      </c>
      <c r="BC320" s="211"/>
      <c r="BD320" s="211"/>
      <c r="BE320" s="215">
        <f t="shared" si="52"/>
        <v>0</v>
      </c>
      <c r="BF320" s="211"/>
      <c r="BG320" s="208"/>
      <c r="BH320" s="206" t="str">
        <f>IFERROR(VLOOKUP('Formato Único de Contratación'!$BG320,TABLADEPARTAMENTOS,2,0),"DIGITE DEPARTAMENTO")</f>
        <v>DIGITE DEPARTAMENTO</v>
      </c>
      <c r="BI320" s="210"/>
      <c r="BJ320" s="211"/>
      <c r="BK320" s="212"/>
      <c r="BL320" s="210"/>
      <c r="BM320" s="211"/>
      <c r="BN320" s="212"/>
      <c r="BO320" s="208"/>
      <c r="BP320" s="221"/>
      <c r="BQ320" s="208"/>
      <c r="BR320" s="211"/>
      <c r="BS320" s="211"/>
      <c r="BT320" s="247">
        <f>Plancontratacion2019[[#This Row],[FECHA PRORROGA EJECUCIÓN
  (AAAA-MM-DD)]]-Plancontratacion2019[[#This Row],[FECHA ACTA DE INICIO]]</f>
        <v>0</v>
      </c>
      <c r="BU320" s="211"/>
      <c r="BV320" s="208"/>
      <c r="BW320" s="211"/>
      <c r="BX320" s="208"/>
      <c r="BY320" s="212"/>
      <c r="BZ320" s="211"/>
      <c r="CA320" s="212"/>
      <c r="CB320" s="211"/>
      <c r="CC320" s="212"/>
      <c r="CD320" s="211"/>
      <c r="CE320" s="212"/>
      <c r="CF320" s="211"/>
      <c r="CG320" s="212"/>
      <c r="CH320" s="211"/>
      <c r="CI320" s="212"/>
      <c r="CJ320" s="211"/>
      <c r="CK320" s="212"/>
      <c r="CL320" s="211"/>
      <c r="CM320" s="222"/>
      <c r="CN320" s="218"/>
      <c r="CO320" s="211"/>
      <c r="CP320" s="220">
        <f t="shared" si="53"/>
        <v>0</v>
      </c>
      <c r="CQ320" s="223"/>
      <c r="CR320" s="212"/>
      <c r="CS320" s="212"/>
      <c r="CT320" s="212"/>
      <c r="CU320" s="212"/>
      <c r="CV320" s="212"/>
      <c r="CW320" s="212"/>
      <c r="CX320" s="212"/>
      <c r="CY320" s="212"/>
      <c r="CZ320" s="212"/>
      <c r="DA320" s="212"/>
      <c r="DB320" s="212"/>
      <c r="DC320" s="212"/>
      <c r="DD320" s="212"/>
      <c r="DE320" s="212"/>
      <c r="DF320" s="212"/>
      <c r="DG320" s="212"/>
      <c r="DH320" s="216">
        <f t="shared" si="54"/>
        <v>0</v>
      </c>
      <c r="DI320" s="216">
        <f t="shared" si="55"/>
        <v>0</v>
      </c>
      <c r="DJ320" s="224">
        <f t="shared" si="56"/>
        <v>0</v>
      </c>
      <c r="DK320" s="217"/>
      <c r="DL320" s="218"/>
      <c r="DM320" s="208"/>
      <c r="DN320" s="225"/>
      <c r="DO320" s="225"/>
      <c r="DP320" s="225"/>
      <c r="DQ320" s="225"/>
      <c r="DR320" s="225"/>
      <c r="DS320" s="225"/>
      <c r="DT320" s="225"/>
      <c r="DU320" s="225"/>
      <c r="DV320" s="225"/>
      <c r="DW320" s="225"/>
      <c r="DX320" s="225"/>
      <c r="DY320" s="225"/>
      <c r="DZ320" s="226"/>
      <c r="EA320" s="226"/>
      <c r="EB320" s="226"/>
      <c r="EC320" s="214"/>
      <c r="ED320" s="214"/>
      <c r="EE320" s="211"/>
      <c r="EF32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0" s="215" t="str">
        <f t="shared" si="51"/>
        <v>-</v>
      </c>
    </row>
    <row r="321" spans="1:137" ht="22.5" x14ac:dyDescent="0.25">
      <c r="A321" s="173"/>
      <c r="B321" s="204"/>
      <c r="C321" s="205"/>
      <c r="D321" s="206"/>
      <c r="E321" s="207"/>
      <c r="F321" s="208"/>
      <c r="G321" s="209"/>
      <c r="H321" s="210"/>
      <c r="I321" s="211"/>
      <c r="J321" s="212"/>
      <c r="K321" s="209"/>
      <c r="L321" s="210"/>
      <c r="M321" s="211"/>
      <c r="N321" s="212"/>
      <c r="O321" s="213"/>
      <c r="P321" s="210"/>
      <c r="Q321" s="214"/>
      <c r="R321" s="215">
        <f>Plancontratacion2019[[#This Row],[RUBRO
(SE DEBE REPORTARTAR EN SIGEP SERVICIOS PERSONAS NATURALES)]]</f>
        <v>0</v>
      </c>
      <c r="S321" s="216">
        <f>Plancontratacion2019[[#This Row],[VALOR]]</f>
        <v>0</v>
      </c>
      <c r="T321" s="208"/>
      <c r="U321" s="211"/>
      <c r="V321" s="215">
        <f>Plancontratacion2019[[#This Row],[RUBRO ]]</f>
        <v>0</v>
      </c>
      <c r="W321" s="216">
        <f>Plancontratacion2019[[#This Row],[VALOR ]]</f>
        <v>0</v>
      </c>
      <c r="X321" s="216">
        <f>SUM($S321+$W321+Plancontratacion2019[[#This Row],[VALOR TOTAL DEL APOYO]])</f>
        <v>0</v>
      </c>
      <c r="Y321" s="210"/>
      <c r="Z321" s="204"/>
      <c r="AA321" s="204"/>
      <c r="AB321" s="205"/>
      <c r="AC321" s="204"/>
      <c r="AD321" s="204"/>
      <c r="AE321" s="214"/>
      <c r="AF321" s="214"/>
      <c r="AG321" s="214"/>
      <c r="AH321" s="211"/>
      <c r="AI321" s="211"/>
      <c r="AJ321" s="211"/>
      <c r="AK321" s="214"/>
      <c r="AL321" s="208"/>
      <c r="AM321" s="208"/>
      <c r="AN321" s="208"/>
      <c r="AO321" s="211"/>
      <c r="AP321" s="217"/>
      <c r="AQ321" s="204"/>
      <c r="AR321" s="218"/>
      <c r="AS321" s="204"/>
      <c r="AT321" s="218"/>
      <c r="AU321" s="204"/>
      <c r="AV321" s="208"/>
      <c r="AW321" s="208"/>
      <c r="AX321" s="219"/>
      <c r="AY321" s="212"/>
      <c r="AZ321" s="212"/>
      <c r="BA321" s="212"/>
      <c r="BB321" s="220">
        <f>Plancontratacion2019[[#This Row],[VALOR
INICIAL DEL CONTRATO]]+Plancontratacion2019[[#This Row],[VALOR ADICION AL CONTRATO]]-Plancontratacion2019[[#This Row],[VALOR REDUCCIÓN DEL CONTRATO]]</f>
        <v>0</v>
      </c>
      <c r="BC321" s="211"/>
      <c r="BD321" s="211"/>
      <c r="BE321" s="215">
        <f t="shared" si="52"/>
        <v>0</v>
      </c>
      <c r="BF321" s="211"/>
      <c r="BG321" s="208"/>
      <c r="BH321" s="206" t="str">
        <f>IFERROR(VLOOKUP('Formato Único de Contratación'!$BG321,TABLADEPARTAMENTOS,2,0),"DIGITE DEPARTAMENTO")</f>
        <v>DIGITE DEPARTAMENTO</v>
      </c>
      <c r="BI321" s="210"/>
      <c r="BJ321" s="211"/>
      <c r="BK321" s="212"/>
      <c r="BL321" s="210"/>
      <c r="BM321" s="211"/>
      <c r="BN321" s="212"/>
      <c r="BO321" s="208"/>
      <c r="BP321" s="221"/>
      <c r="BQ321" s="208"/>
      <c r="BR321" s="211"/>
      <c r="BS321" s="211"/>
      <c r="BT321" s="247">
        <f>Plancontratacion2019[[#This Row],[FECHA PRORROGA EJECUCIÓN
  (AAAA-MM-DD)]]-Plancontratacion2019[[#This Row],[FECHA ACTA DE INICIO]]</f>
        <v>0</v>
      </c>
      <c r="BU321" s="211"/>
      <c r="BV321" s="208"/>
      <c r="BW321" s="211"/>
      <c r="BX321" s="208"/>
      <c r="BY321" s="212"/>
      <c r="BZ321" s="211"/>
      <c r="CA321" s="212"/>
      <c r="CB321" s="211"/>
      <c r="CC321" s="212"/>
      <c r="CD321" s="211"/>
      <c r="CE321" s="212"/>
      <c r="CF321" s="211"/>
      <c r="CG321" s="212"/>
      <c r="CH321" s="211"/>
      <c r="CI321" s="212"/>
      <c r="CJ321" s="211"/>
      <c r="CK321" s="212"/>
      <c r="CL321" s="211"/>
      <c r="CM321" s="222"/>
      <c r="CN321" s="218"/>
      <c r="CO321" s="211"/>
      <c r="CP321" s="220">
        <f t="shared" si="53"/>
        <v>0</v>
      </c>
      <c r="CQ321" s="223"/>
      <c r="CR321" s="212"/>
      <c r="CS321" s="212"/>
      <c r="CT321" s="212"/>
      <c r="CU321" s="212"/>
      <c r="CV321" s="212"/>
      <c r="CW321" s="212"/>
      <c r="CX321" s="212"/>
      <c r="CY321" s="212"/>
      <c r="CZ321" s="212"/>
      <c r="DA321" s="212"/>
      <c r="DB321" s="212"/>
      <c r="DC321" s="212"/>
      <c r="DD321" s="212"/>
      <c r="DE321" s="212"/>
      <c r="DF321" s="212"/>
      <c r="DG321" s="212"/>
      <c r="DH321" s="216">
        <f t="shared" si="54"/>
        <v>0</v>
      </c>
      <c r="DI321" s="216">
        <f t="shared" si="55"/>
        <v>0</v>
      </c>
      <c r="DJ321" s="224">
        <f t="shared" si="56"/>
        <v>0</v>
      </c>
      <c r="DK321" s="217"/>
      <c r="DL321" s="218"/>
      <c r="DM321" s="208"/>
      <c r="DN321" s="225"/>
      <c r="DO321" s="225"/>
      <c r="DP321" s="225"/>
      <c r="DQ321" s="225"/>
      <c r="DR321" s="225"/>
      <c r="DS321" s="225"/>
      <c r="DT321" s="225"/>
      <c r="DU321" s="225"/>
      <c r="DV321" s="225"/>
      <c r="DW321" s="225"/>
      <c r="DX321" s="225"/>
      <c r="DY321" s="225"/>
      <c r="DZ321" s="226"/>
      <c r="EA321" s="226"/>
      <c r="EB321" s="226"/>
      <c r="EC321" s="214"/>
      <c r="ED321" s="214"/>
      <c r="EE321" s="211"/>
      <c r="EF32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1" s="215" t="str">
        <f t="shared" si="51"/>
        <v>-</v>
      </c>
    </row>
    <row r="322" spans="1:137" ht="22.5" x14ac:dyDescent="0.25">
      <c r="A322" s="173"/>
      <c r="B322" s="204"/>
      <c r="C322" s="205"/>
      <c r="D322" s="206"/>
      <c r="E322" s="207"/>
      <c r="F322" s="208"/>
      <c r="G322" s="209"/>
      <c r="H322" s="210"/>
      <c r="I322" s="211"/>
      <c r="J322" s="212"/>
      <c r="K322" s="209"/>
      <c r="L322" s="210"/>
      <c r="M322" s="211"/>
      <c r="N322" s="212"/>
      <c r="O322" s="213"/>
      <c r="P322" s="210"/>
      <c r="Q322" s="214"/>
      <c r="R322" s="215">
        <f>Plancontratacion2019[[#This Row],[RUBRO
(SE DEBE REPORTARTAR EN SIGEP SERVICIOS PERSONAS NATURALES)]]</f>
        <v>0</v>
      </c>
      <c r="S322" s="216">
        <f>Plancontratacion2019[[#This Row],[VALOR]]</f>
        <v>0</v>
      </c>
      <c r="T322" s="208"/>
      <c r="U322" s="211"/>
      <c r="V322" s="215">
        <f>Plancontratacion2019[[#This Row],[RUBRO ]]</f>
        <v>0</v>
      </c>
      <c r="W322" s="216">
        <f>Plancontratacion2019[[#This Row],[VALOR ]]</f>
        <v>0</v>
      </c>
      <c r="X322" s="216">
        <f>SUM($S322+$W322+Plancontratacion2019[[#This Row],[VALOR TOTAL DEL APOYO]])</f>
        <v>0</v>
      </c>
      <c r="Y322" s="210"/>
      <c r="Z322" s="204"/>
      <c r="AA322" s="204"/>
      <c r="AB322" s="205"/>
      <c r="AC322" s="204"/>
      <c r="AD322" s="204"/>
      <c r="AE322" s="214"/>
      <c r="AF322" s="214"/>
      <c r="AG322" s="214"/>
      <c r="AH322" s="211"/>
      <c r="AI322" s="211"/>
      <c r="AJ322" s="211"/>
      <c r="AK322" s="214"/>
      <c r="AL322" s="208"/>
      <c r="AM322" s="208"/>
      <c r="AN322" s="208"/>
      <c r="AO322" s="211"/>
      <c r="AP322" s="217"/>
      <c r="AQ322" s="204"/>
      <c r="AR322" s="218"/>
      <c r="AS322" s="204"/>
      <c r="AT322" s="218"/>
      <c r="AU322" s="204"/>
      <c r="AV322" s="208"/>
      <c r="AW322" s="208"/>
      <c r="AX322" s="219"/>
      <c r="AY322" s="212"/>
      <c r="AZ322" s="212"/>
      <c r="BA322" s="212"/>
      <c r="BB322" s="220">
        <f>Plancontratacion2019[[#This Row],[VALOR
INICIAL DEL CONTRATO]]+Plancontratacion2019[[#This Row],[VALOR ADICION AL CONTRATO]]-Plancontratacion2019[[#This Row],[VALOR REDUCCIÓN DEL CONTRATO]]</f>
        <v>0</v>
      </c>
      <c r="BC322" s="211"/>
      <c r="BD322" s="211"/>
      <c r="BE322" s="215">
        <f t="shared" si="52"/>
        <v>0</v>
      </c>
      <c r="BF322" s="211"/>
      <c r="BG322" s="208"/>
      <c r="BH322" s="206" t="str">
        <f>IFERROR(VLOOKUP('Formato Único de Contratación'!$BG322,TABLADEPARTAMENTOS,2,0),"DIGITE DEPARTAMENTO")</f>
        <v>DIGITE DEPARTAMENTO</v>
      </c>
      <c r="BI322" s="210"/>
      <c r="BJ322" s="211"/>
      <c r="BK322" s="212"/>
      <c r="BL322" s="210"/>
      <c r="BM322" s="211"/>
      <c r="BN322" s="212"/>
      <c r="BO322" s="208"/>
      <c r="BP322" s="221"/>
      <c r="BQ322" s="208"/>
      <c r="BR322" s="211"/>
      <c r="BS322" s="211"/>
      <c r="BT322" s="247">
        <f>Plancontratacion2019[[#This Row],[FECHA PRORROGA EJECUCIÓN
  (AAAA-MM-DD)]]-Plancontratacion2019[[#This Row],[FECHA ACTA DE INICIO]]</f>
        <v>0</v>
      </c>
      <c r="BU322" s="211"/>
      <c r="BV322" s="208"/>
      <c r="BW322" s="211"/>
      <c r="BX322" s="208"/>
      <c r="BY322" s="212"/>
      <c r="BZ322" s="211"/>
      <c r="CA322" s="212"/>
      <c r="CB322" s="211"/>
      <c r="CC322" s="212"/>
      <c r="CD322" s="211"/>
      <c r="CE322" s="212"/>
      <c r="CF322" s="211"/>
      <c r="CG322" s="212"/>
      <c r="CH322" s="211"/>
      <c r="CI322" s="212"/>
      <c r="CJ322" s="211"/>
      <c r="CK322" s="212"/>
      <c r="CL322" s="211"/>
      <c r="CM322" s="222"/>
      <c r="CN322" s="218"/>
      <c r="CO322" s="211"/>
      <c r="CP322" s="220">
        <f t="shared" si="53"/>
        <v>0</v>
      </c>
      <c r="CQ322" s="223"/>
      <c r="CR322" s="212"/>
      <c r="CS322" s="212"/>
      <c r="CT322" s="212"/>
      <c r="CU322" s="212"/>
      <c r="CV322" s="212"/>
      <c r="CW322" s="212"/>
      <c r="CX322" s="212"/>
      <c r="CY322" s="212"/>
      <c r="CZ322" s="212"/>
      <c r="DA322" s="212"/>
      <c r="DB322" s="212"/>
      <c r="DC322" s="212"/>
      <c r="DD322" s="212"/>
      <c r="DE322" s="212"/>
      <c r="DF322" s="212"/>
      <c r="DG322" s="212"/>
      <c r="DH322" s="216">
        <f t="shared" si="54"/>
        <v>0</v>
      </c>
      <c r="DI322" s="216">
        <f t="shared" si="55"/>
        <v>0</v>
      </c>
      <c r="DJ322" s="224">
        <f t="shared" si="56"/>
        <v>0</v>
      </c>
      <c r="DK322" s="217"/>
      <c r="DL322" s="218"/>
      <c r="DM322" s="208"/>
      <c r="DN322" s="225"/>
      <c r="DO322" s="225"/>
      <c r="DP322" s="225"/>
      <c r="DQ322" s="225"/>
      <c r="DR322" s="225"/>
      <c r="DS322" s="225"/>
      <c r="DT322" s="225"/>
      <c r="DU322" s="225"/>
      <c r="DV322" s="225"/>
      <c r="DW322" s="225"/>
      <c r="DX322" s="225"/>
      <c r="DY322" s="225"/>
      <c r="DZ322" s="226"/>
      <c r="EA322" s="226"/>
      <c r="EB322" s="226"/>
      <c r="EC322" s="214"/>
      <c r="ED322" s="214"/>
      <c r="EE322" s="211"/>
      <c r="EF32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2" s="215" t="str">
        <f t="shared" si="51"/>
        <v>-</v>
      </c>
    </row>
    <row r="323" spans="1:137" ht="22.5" x14ac:dyDescent="0.25">
      <c r="A323" s="173"/>
      <c r="B323" s="204"/>
      <c r="C323" s="205"/>
      <c r="D323" s="206"/>
      <c r="E323" s="207"/>
      <c r="F323" s="208"/>
      <c r="G323" s="209"/>
      <c r="H323" s="210"/>
      <c r="I323" s="211"/>
      <c r="J323" s="212"/>
      <c r="K323" s="209"/>
      <c r="L323" s="210"/>
      <c r="M323" s="211"/>
      <c r="N323" s="212"/>
      <c r="O323" s="213"/>
      <c r="P323" s="210"/>
      <c r="Q323" s="214"/>
      <c r="R323" s="215">
        <f>Plancontratacion2019[[#This Row],[RUBRO
(SE DEBE REPORTARTAR EN SIGEP SERVICIOS PERSONAS NATURALES)]]</f>
        <v>0</v>
      </c>
      <c r="S323" s="216">
        <f>Plancontratacion2019[[#This Row],[VALOR]]</f>
        <v>0</v>
      </c>
      <c r="T323" s="208"/>
      <c r="U323" s="211"/>
      <c r="V323" s="215">
        <f>Plancontratacion2019[[#This Row],[RUBRO ]]</f>
        <v>0</v>
      </c>
      <c r="W323" s="216">
        <f>Plancontratacion2019[[#This Row],[VALOR ]]</f>
        <v>0</v>
      </c>
      <c r="X323" s="216">
        <f>SUM($S323+$W323+Plancontratacion2019[[#This Row],[VALOR TOTAL DEL APOYO]])</f>
        <v>0</v>
      </c>
      <c r="Y323" s="210"/>
      <c r="Z323" s="204"/>
      <c r="AA323" s="204"/>
      <c r="AB323" s="205"/>
      <c r="AC323" s="204"/>
      <c r="AD323" s="204"/>
      <c r="AE323" s="214"/>
      <c r="AF323" s="214"/>
      <c r="AG323" s="214"/>
      <c r="AH323" s="211"/>
      <c r="AI323" s="211"/>
      <c r="AJ323" s="211"/>
      <c r="AK323" s="214"/>
      <c r="AL323" s="208"/>
      <c r="AM323" s="208"/>
      <c r="AN323" s="208"/>
      <c r="AO323" s="211"/>
      <c r="AP323" s="217"/>
      <c r="AQ323" s="204"/>
      <c r="AR323" s="218"/>
      <c r="AS323" s="204"/>
      <c r="AT323" s="218"/>
      <c r="AU323" s="204"/>
      <c r="AV323" s="208"/>
      <c r="AW323" s="208"/>
      <c r="AX323" s="219"/>
      <c r="AY323" s="212"/>
      <c r="AZ323" s="212"/>
      <c r="BA323" s="212"/>
      <c r="BB323" s="220">
        <f>Plancontratacion2019[[#This Row],[VALOR
INICIAL DEL CONTRATO]]+Plancontratacion2019[[#This Row],[VALOR ADICION AL CONTRATO]]-Plancontratacion2019[[#This Row],[VALOR REDUCCIÓN DEL CONTRATO]]</f>
        <v>0</v>
      </c>
      <c r="BC323" s="211"/>
      <c r="BD323" s="211"/>
      <c r="BE323" s="215">
        <f t="shared" si="52"/>
        <v>0</v>
      </c>
      <c r="BF323" s="211"/>
      <c r="BG323" s="208"/>
      <c r="BH323" s="206" t="str">
        <f>IFERROR(VLOOKUP('Formato Único de Contratación'!$BG323,TABLADEPARTAMENTOS,2,0),"DIGITE DEPARTAMENTO")</f>
        <v>DIGITE DEPARTAMENTO</v>
      </c>
      <c r="BI323" s="210"/>
      <c r="BJ323" s="211"/>
      <c r="BK323" s="212"/>
      <c r="BL323" s="210"/>
      <c r="BM323" s="211"/>
      <c r="BN323" s="212"/>
      <c r="BO323" s="208"/>
      <c r="BP323" s="221"/>
      <c r="BQ323" s="208"/>
      <c r="BR323" s="211"/>
      <c r="BS323" s="211"/>
      <c r="BT323" s="247">
        <f>Plancontratacion2019[[#This Row],[FECHA PRORROGA EJECUCIÓN
  (AAAA-MM-DD)]]-Plancontratacion2019[[#This Row],[FECHA ACTA DE INICIO]]</f>
        <v>0</v>
      </c>
      <c r="BU323" s="211"/>
      <c r="BV323" s="208"/>
      <c r="BW323" s="211"/>
      <c r="BX323" s="208"/>
      <c r="BY323" s="212"/>
      <c r="BZ323" s="211"/>
      <c r="CA323" s="212"/>
      <c r="CB323" s="211"/>
      <c r="CC323" s="212"/>
      <c r="CD323" s="211"/>
      <c r="CE323" s="212"/>
      <c r="CF323" s="211"/>
      <c r="CG323" s="212"/>
      <c r="CH323" s="211"/>
      <c r="CI323" s="212"/>
      <c r="CJ323" s="211"/>
      <c r="CK323" s="212"/>
      <c r="CL323" s="211"/>
      <c r="CM323" s="222"/>
      <c r="CN323" s="218"/>
      <c r="CO323" s="211"/>
      <c r="CP323" s="220">
        <f t="shared" si="53"/>
        <v>0</v>
      </c>
      <c r="CQ323" s="223"/>
      <c r="CR323" s="212"/>
      <c r="CS323" s="212"/>
      <c r="CT323" s="212"/>
      <c r="CU323" s="212"/>
      <c r="CV323" s="212"/>
      <c r="CW323" s="212"/>
      <c r="CX323" s="212"/>
      <c r="CY323" s="212"/>
      <c r="CZ323" s="212"/>
      <c r="DA323" s="212"/>
      <c r="DB323" s="212"/>
      <c r="DC323" s="212"/>
      <c r="DD323" s="212"/>
      <c r="DE323" s="212"/>
      <c r="DF323" s="212"/>
      <c r="DG323" s="212"/>
      <c r="DH323" s="216">
        <f t="shared" si="54"/>
        <v>0</v>
      </c>
      <c r="DI323" s="216">
        <f t="shared" si="55"/>
        <v>0</v>
      </c>
      <c r="DJ323" s="224">
        <f t="shared" si="56"/>
        <v>0</v>
      </c>
      <c r="DK323" s="217"/>
      <c r="DL323" s="218"/>
      <c r="DM323" s="208"/>
      <c r="DN323" s="225"/>
      <c r="DO323" s="225"/>
      <c r="DP323" s="225"/>
      <c r="DQ323" s="225"/>
      <c r="DR323" s="225"/>
      <c r="DS323" s="225"/>
      <c r="DT323" s="225"/>
      <c r="DU323" s="225"/>
      <c r="DV323" s="225"/>
      <c r="DW323" s="225"/>
      <c r="DX323" s="225"/>
      <c r="DY323" s="225"/>
      <c r="DZ323" s="226"/>
      <c r="EA323" s="226"/>
      <c r="EB323" s="226"/>
      <c r="EC323" s="214"/>
      <c r="ED323" s="214"/>
      <c r="EE323" s="211"/>
      <c r="EF32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3" s="215" t="str">
        <f t="shared" si="51"/>
        <v>-</v>
      </c>
    </row>
    <row r="324" spans="1:137" ht="22.5" x14ac:dyDescent="0.25">
      <c r="A324" s="173"/>
      <c r="B324" s="204"/>
      <c r="C324" s="205"/>
      <c r="D324" s="206"/>
      <c r="E324" s="207"/>
      <c r="F324" s="208"/>
      <c r="G324" s="209"/>
      <c r="H324" s="210"/>
      <c r="I324" s="211"/>
      <c r="J324" s="212"/>
      <c r="K324" s="209"/>
      <c r="L324" s="210"/>
      <c r="M324" s="211"/>
      <c r="N324" s="212"/>
      <c r="O324" s="213"/>
      <c r="P324" s="210"/>
      <c r="Q324" s="214"/>
      <c r="R324" s="215">
        <f>Plancontratacion2019[[#This Row],[RUBRO
(SE DEBE REPORTARTAR EN SIGEP SERVICIOS PERSONAS NATURALES)]]</f>
        <v>0</v>
      </c>
      <c r="S324" s="216">
        <f>Plancontratacion2019[[#This Row],[VALOR]]</f>
        <v>0</v>
      </c>
      <c r="T324" s="208"/>
      <c r="U324" s="211"/>
      <c r="V324" s="215">
        <f>Plancontratacion2019[[#This Row],[RUBRO ]]</f>
        <v>0</v>
      </c>
      <c r="W324" s="216">
        <f>Plancontratacion2019[[#This Row],[VALOR ]]</f>
        <v>0</v>
      </c>
      <c r="X324" s="216">
        <f>SUM($S324+$W324+Plancontratacion2019[[#This Row],[VALOR TOTAL DEL APOYO]])</f>
        <v>0</v>
      </c>
      <c r="Y324" s="210"/>
      <c r="Z324" s="204"/>
      <c r="AA324" s="204"/>
      <c r="AB324" s="205"/>
      <c r="AC324" s="204"/>
      <c r="AD324" s="204"/>
      <c r="AE324" s="214"/>
      <c r="AF324" s="214"/>
      <c r="AG324" s="214"/>
      <c r="AH324" s="211"/>
      <c r="AI324" s="211"/>
      <c r="AJ324" s="211"/>
      <c r="AK324" s="214"/>
      <c r="AL324" s="208"/>
      <c r="AM324" s="208"/>
      <c r="AN324" s="208"/>
      <c r="AO324" s="211"/>
      <c r="AP324" s="217"/>
      <c r="AQ324" s="204"/>
      <c r="AR324" s="218"/>
      <c r="AS324" s="204"/>
      <c r="AT324" s="218"/>
      <c r="AU324" s="204"/>
      <c r="AV324" s="208"/>
      <c r="AW324" s="208"/>
      <c r="AX324" s="219"/>
      <c r="AY324" s="212"/>
      <c r="AZ324" s="212"/>
      <c r="BA324" s="212"/>
      <c r="BB324" s="220">
        <f>Plancontratacion2019[[#This Row],[VALOR
INICIAL DEL CONTRATO]]+Plancontratacion2019[[#This Row],[VALOR ADICION AL CONTRATO]]-Plancontratacion2019[[#This Row],[VALOR REDUCCIÓN DEL CONTRATO]]</f>
        <v>0</v>
      </c>
      <c r="BC324" s="211"/>
      <c r="BD324" s="211"/>
      <c r="BE324" s="215">
        <f t="shared" si="52"/>
        <v>0</v>
      </c>
      <c r="BF324" s="211"/>
      <c r="BG324" s="208"/>
      <c r="BH324" s="206" t="str">
        <f>IFERROR(VLOOKUP('Formato Único de Contratación'!$BG324,TABLADEPARTAMENTOS,2,0),"DIGITE DEPARTAMENTO")</f>
        <v>DIGITE DEPARTAMENTO</v>
      </c>
      <c r="BI324" s="210"/>
      <c r="BJ324" s="211"/>
      <c r="BK324" s="212"/>
      <c r="BL324" s="210"/>
      <c r="BM324" s="211"/>
      <c r="BN324" s="212"/>
      <c r="BO324" s="208"/>
      <c r="BP324" s="221"/>
      <c r="BQ324" s="208"/>
      <c r="BR324" s="211"/>
      <c r="BS324" s="211"/>
      <c r="BT324" s="247">
        <f>Plancontratacion2019[[#This Row],[FECHA PRORROGA EJECUCIÓN
  (AAAA-MM-DD)]]-Plancontratacion2019[[#This Row],[FECHA ACTA DE INICIO]]</f>
        <v>0</v>
      </c>
      <c r="BU324" s="211"/>
      <c r="BV324" s="208"/>
      <c r="BW324" s="211"/>
      <c r="BX324" s="208"/>
      <c r="BY324" s="212"/>
      <c r="BZ324" s="211"/>
      <c r="CA324" s="212"/>
      <c r="CB324" s="211"/>
      <c r="CC324" s="212"/>
      <c r="CD324" s="211"/>
      <c r="CE324" s="212"/>
      <c r="CF324" s="211"/>
      <c r="CG324" s="212"/>
      <c r="CH324" s="211"/>
      <c r="CI324" s="212"/>
      <c r="CJ324" s="211"/>
      <c r="CK324" s="212"/>
      <c r="CL324" s="211"/>
      <c r="CM324" s="222"/>
      <c r="CN324" s="218"/>
      <c r="CO324" s="211"/>
      <c r="CP324" s="220">
        <f t="shared" si="53"/>
        <v>0</v>
      </c>
      <c r="CQ324" s="223"/>
      <c r="CR324" s="212"/>
      <c r="CS324" s="212"/>
      <c r="CT324" s="212"/>
      <c r="CU324" s="212"/>
      <c r="CV324" s="212"/>
      <c r="CW324" s="212"/>
      <c r="CX324" s="212"/>
      <c r="CY324" s="212"/>
      <c r="CZ324" s="212"/>
      <c r="DA324" s="212"/>
      <c r="DB324" s="212"/>
      <c r="DC324" s="212"/>
      <c r="DD324" s="212"/>
      <c r="DE324" s="212"/>
      <c r="DF324" s="212"/>
      <c r="DG324" s="212"/>
      <c r="DH324" s="216">
        <f t="shared" si="54"/>
        <v>0</v>
      </c>
      <c r="DI324" s="216">
        <f t="shared" si="55"/>
        <v>0</v>
      </c>
      <c r="DJ324" s="224">
        <f t="shared" si="56"/>
        <v>0</v>
      </c>
      <c r="DK324" s="217"/>
      <c r="DL324" s="218"/>
      <c r="DM324" s="208"/>
      <c r="DN324" s="225"/>
      <c r="DO324" s="225"/>
      <c r="DP324" s="225"/>
      <c r="DQ324" s="225"/>
      <c r="DR324" s="225"/>
      <c r="DS324" s="225"/>
      <c r="DT324" s="225"/>
      <c r="DU324" s="225"/>
      <c r="DV324" s="225"/>
      <c r="DW324" s="225"/>
      <c r="DX324" s="225"/>
      <c r="DY324" s="225"/>
      <c r="DZ324" s="226"/>
      <c r="EA324" s="226"/>
      <c r="EB324" s="226"/>
      <c r="EC324" s="214"/>
      <c r="ED324" s="214"/>
      <c r="EE324" s="211"/>
      <c r="EF32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4" s="215" t="str">
        <f t="shared" si="51"/>
        <v>-</v>
      </c>
    </row>
    <row r="325" spans="1:137" ht="22.5" x14ac:dyDescent="0.25">
      <c r="A325" s="173"/>
      <c r="B325" s="204"/>
      <c r="C325" s="205"/>
      <c r="D325" s="206"/>
      <c r="E325" s="207"/>
      <c r="F325" s="208"/>
      <c r="G325" s="209"/>
      <c r="H325" s="210"/>
      <c r="I325" s="211"/>
      <c r="J325" s="212"/>
      <c r="K325" s="209"/>
      <c r="L325" s="210"/>
      <c r="M325" s="211"/>
      <c r="N325" s="212"/>
      <c r="O325" s="213"/>
      <c r="P325" s="210"/>
      <c r="Q325" s="214"/>
      <c r="R325" s="215">
        <f>Plancontratacion2019[[#This Row],[RUBRO
(SE DEBE REPORTARTAR EN SIGEP SERVICIOS PERSONAS NATURALES)]]</f>
        <v>0</v>
      </c>
      <c r="S325" s="216">
        <f>Plancontratacion2019[[#This Row],[VALOR]]</f>
        <v>0</v>
      </c>
      <c r="T325" s="208"/>
      <c r="U325" s="211"/>
      <c r="V325" s="215">
        <f>Plancontratacion2019[[#This Row],[RUBRO ]]</f>
        <v>0</v>
      </c>
      <c r="W325" s="216">
        <f>Plancontratacion2019[[#This Row],[VALOR ]]</f>
        <v>0</v>
      </c>
      <c r="X325" s="216">
        <f>SUM($S325+$W325+Plancontratacion2019[[#This Row],[VALOR TOTAL DEL APOYO]])</f>
        <v>0</v>
      </c>
      <c r="Y325" s="210"/>
      <c r="Z325" s="204"/>
      <c r="AA325" s="204"/>
      <c r="AB325" s="205"/>
      <c r="AC325" s="204"/>
      <c r="AD325" s="204"/>
      <c r="AE325" s="214"/>
      <c r="AF325" s="214"/>
      <c r="AG325" s="214"/>
      <c r="AH325" s="211"/>
      <c r="AI325" s="211"/>
      <c r="AJ325" s="211"/>
      <c r="AK325" s="214"/>
      <c r="AL325" s="208"/>
      <c r="AM325" s="208"/>
      <c r="AN325" s="208"/>
      <c r="AO325" s="211"/>
      <c r="AP325" s="217"/>
      <c r="AQ325" s="204"/>
      <c r="AR325" s="218"/>
      <c r="AS325" s="204"/>
      <c r="AT325" s="218"/>
      <c r="AU325" s="204"/>
      <c r="AV325" s="208"/>
      <c r="AW325" s="208"/>
      <c r="AX325" s="219"/>
      <c r="AY325" s="212"/>
      <c r="AZ325" s="212"/>
      <c r="BA325" s="212"/>
      <c r="BB325" s="220">
        <f>Plancontratacion2019[[#This Row],[VALOR
INICIAL DEL CONTRATO]]+Plancontratacion2019[[#This Row],[VALOR ADICION AL CONTRATO]]-Plancontratacion2019[[#This Row],[VALOR REDUCCIÓN DEL CONTRATO]]</f>
        <v>0</v>
      </c>
      <c r="BC325" s="211"/>
      <c r="BD325" s="211"/>
      <c r="BE325" s="215">
        <f t="shared" si="52"/>
        <v>0</v>
      </c>
      <c r="BF325" s="211"/>
      <c r="BG325" s="208"/>
      <c r="BH325" s="206" t="str">
        <f>IFERROR(VLOOKUP('Formato Único de Contratación'!$BG325,TABLADEPARTAMENTOS,2,0),"DIGITE DEPARTAMENTO")</f>
        <v>DIGITE DEPARTAMENTO</v>
      </c>
      <c r="BI325" s="210"/>
      <c r="BJ325" s="211"/>
      <c r="BK325" s="212"/>
      <c r="BL325" s="210"/>
      <c r="BM325" s="211"/>
      <c r="BN325" s="212"/>
      <c r="BO325" s="208"/>
      <c r="BP325" s="221"/>
      <c r="BQ325" s="208"/>
      <c r="BR325" s="211"/>
      <c r="BS325" s="211"/>
      <c r="BT325" s="247">
        <f>Plancontratacion2019[[#This Row],[FECHA PRORROGA EJECUCIÓN
  (AAAA-MM-DD)]]-Plancontratacion2019[[#This Row],[FECHA ACTA DE INICIO]]</f>
        <v>0</v>
      </c>
      <c r="BU325" s="211"/>
      <c r="BV325" s="208"/>
      <c r="BW325" s="211"/>
      <c r="BX325" s="208"/>
      <c r="BY325" s="212"/>
      <c r="BZ325" s="211"/>
      <c r="CA325" s="212"/>
      <c r="CB325" s="211"/>
      <c r="CC325" s="212"/>
      <c r="CD325" s="211"/>
      <c r="CE325" s="212"/>
      <c r="CF325" s="211"/>
      <c r="CG325" s="212"/>
      <c r="CH325" s="211"/>
      <c r="CI325" s="212"/>
      <c r="CJ325" s="211"/>
      <c r="CK325" s="212"/>
      <c r="CL325" s="211"/>
      <c r="CM325" s="222"/>
      <c r="CN325" s="218"/>
      <c r="CO325" s="211"/>
      <c r="CP325" s="220">
        <f t="shared" si="53"/>
        <v>0</v>
      </c>
      <c r="CQ325" s="223"/>
      <c r="CR325" s="212"/>
      <c r="CS325" s="212"/>
      <c r="CT325" s="212"/>
      <c r="CU325" s="212"/>
      <c r="CV325" s="212"/>
      <c r="CW325" s="212"/>
      <c r="CX325" s="212"/>
      <c r="CY325" s="212"/>
      <c r="CZ325" s="212"/>
      <c r="DA325" s="212"/>
      <c r="DB325" s="212"/>
      <c r="DC325" s="212"/>
      <c r="DD325" s="212"/>
      <c r="DE325" s="212"/>
      <c r="DF325" s="212"/>
      <c r="DG325" s="212"/>
      <c r="DH325" s="216">
        <f t="shared" si="54"/>
        <v>0</v>
      </c>
      <c r="DI325" s="216">
        <f t="shared" si="55"/>
        <v>0</v>
      </c>
      <c r="DJ325" s="224">
        <f t="shared" si="56"/>
        <v>0</v>
      </c>
      <c r="DK325" s="217"/>
      <c r="DL325" s="218"/>
      <c r="DM325" s="208"/>
      <c r="DN325" s="225"/>
      <c r="DO325" s="225"/>
      <c r="DP325" s="225"/>
      <c r="DQ325" s="225"/>
      <c r="DR325" s="225"/>
      <c r="DS325" s="225"/>
      <c r="DT325" s="225"/>
      <c r="DU325" s="225"/>
      <c r="DV325" s="225"/>
      <c r="DW325" s="225"/>
      <c r="DX325" s="225"/>
      <c r="DY325" s="225"/>
      <c r="DZ325" s="226"/>
      <c r="EA325" s="226"/>
      <c r="EB325" s="226"/>
      <c r="EC325" s="214"/>
      <c r="ED325" s="214"/>
      <c r="EE325" s="211"/>
      <c r="EF32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5" s="215" t="str">
        <f t="shared" si="51"/>
        <v>-</v>
      </c>
    </row>
    <row r="326" spans="1:137" ht="22.5" x14ac:dyDescent="0.25">
      <c r="A326" s="173"/>
      <c r="B326" s="204"/>
      <c r="C326" s="205"/>
      <c r="D326" s="206"/>
      <c r="E326" s="207"/>
      <c r="F326" s="208"/>
      <c r="G326" s="209"/>
      <c r="H326" s="210"/>
      <c r="I326" s="211"/>
      <c r="J326" s="212"/>
      <c r="K326" s="209"/>
      <c r="L326" s="210"/>
      <c r="M326" s="211"/>
      <c r="N326" s="212"/>
      <c r="O326" s="213"/>
      <c r="P326" s="210"/>
      <c r="Q326" s="214"/>
      <c r="R326" s="215">
        <f>Plancontratacion2019[[#This Row],[RUBRO
(SE DEBE REPORTARTAR EN SIGEP SERVICIOS PERSONAS NATURALES)]]</f>
        <v>0</v>
      </c>
      <c r="S326" s="216">
        <f>Plancontratacion2019[[#This Row],[VALOR]]</f>
        <v>0</v>
      </c>
      <c r="T326" s="208"/>
      <c r="U326" s="211"/>
      <c r="V326" s="215">
        <f>Plancontratacion2019[[#This Row],[RUBRO ]]</f>
        <v>0</v>
      </c>
      <c r="W326" s="216">
        <f>Plancontratacion2019[[#This Row],[VALOR ]]</f>
        <v>0</v>
      </c>
      <c r="X326" s="216">
        <f>SUM($S326+$W326+Plancontratacion2019[[#This Row],[VALOR TOTAL DEL APOYO]])</f>
        <v>0</v>
      </c>
      <c r="Y326" s="210"/>
      <c r="Z326" s="204"/>
      <c r="AA326" s="204"/>
      <c r="AB326" s="205"/>
      <c r="AC326" s="204"/>
      <c r="AD326" s="204"/>
      <c r="AE326" s="214"/>
      <c r="AF326" s="214"/>
      <c r="AG326" s="214"/>
      <c r="AH326" s="211"/>
      <c r="AI326" s="211"/>
      <c r="AJ326" s="211"/>
      <c r="AK326" s="214"/>
      <c r="AL326" s="208"/>
      <c r="AM326" s="208"/>
      <c r="AN326" s="208"/>
      <c r="AO326" s="211"/>
      <c r="AP326" s="217"/>
      <c r="AQ326" s="204"/>
      <c r="AR326" s="218"/>
      <c r="AS326" s="204"/>
      <c r="AT326" s="218"/>
      <c r="AU326" s="204"/>
      <c r="AV326" s="208"/>
      <c r="AW326" s="208"/>
      <c r="AX326" s="219"/>
      <c r="AY326" s="212"/>
      <c r="AZ326" s="212"/>
      <c r="BA326" s="212"/>
      <c r="BB326" s="220">
        <f>Plancontratacion2019[[#This Row],[VALOR
INICIAL DEL CONTRATO]]+Plancontratacion2019[[#This Row],[VALOR ADICION AL CONTRATO]]-Plancontratacion2019[[#This Row],[VALOR REDUCCIÓN DEL CONTRATO]]</f>
        <v>0</v>
      </c>
      <c r="BC326" s="211"/>
      <c r="BD326" s="211"/>
      <c r="BE326" s="215">
        <f t="shared" si="52"/>
        <v>0</v>
      </c>
      <c r="BF326" s="211"/>
      <c r="BG326" s="208"/>
      <c r="BH326" s="206" t="str">
        <f>IFERROR(VLOOKUP('Formato Único de Contratación'!$BG326,TABLADEPARTAMENTOS,2,0),"DIGITE DEPARTAMENTO")</f>
        <v>DIGITE DEPARTAMENTO</v>
      </c>
      <c r="BI326" s="210"/>
      <c r="BJ326" s="211"/>
      <c r="BK326" s="212"/>
      <c r="BL326" s="210"/>
      <c r="BM326" s="211"/>
      <c r="BN326" s="212"/>
      <c r="BO326" s="208"/>
      <c r="BP326" s="221"/>
      <c r="BQ326" s="208"/>
      <c r="BR326" s="211"/>
      <c r="BS326" s="211"/>
      <c r="BT326" s="247">
        <f>Plancontratacion2019[[#This Row],[FECHA PRORROGA EJECUCIÓN
  (AAAA-MM-DD)]]-Plancontratacion2019[[#This Row],[FECHA ACTA DE INICIO]]</f>
        <v>0</v>
      </c>
      <c r="BU326" s="211"/>
      <c r="BV326" s="208"/>
      <c r="BW326" s="211"/>
      <c r="BX326" s="208"/>
      <c r="BY326" s="212"/>
      <c r="BZ326" s="211"/>
      <c r="CA326" s="212"/>
      <c r="CB326" s="211"/>
      <c r="CC326" s="212"/>
      <c r="CD326" s="211"/>
      <c r="CE326" s="212"/>
      <c r="CF326" s="211"/>
      <c r="CG326" s="212"/>
      <c r="CH326" s="211"/>
      <c r="CI326" s="212"/>
      <c r="CJ326" s="211"/>
      <c r="CK326" s="212"/>
      <c r="CL326" s="211"/>
      <c r="CM326" s="222"/>
      <c r="CN326" s="218"/>
      <c r="CO326" s="211"/>
      <c r="CP326" s="220">
        <f t="shared" si="53"/>
        <v>0</v>
      </c>
      <c r="CQ326" s="223"/>
      <c r="CR326" s="212"/>
      <c r="CS326" s="212"/>
      <c r="CT326" s="212"/>
      <c r="CU326" s="212"/>
      <c r="CV326" s="212"/>
      <c r="CW326" s="212"/>
      <c r="CX326" s="212"/>
      <c r="CY326" s="212"/>
      <c r="CZ326" s="212"/>
      <c r="DA326" s="212"/>
      <c r="DB326" s="212"/>
      <c r="DC326" s="212"/>
      <c r="DD326" s="212"/>
      <c r="DE326" s="212"/>
      <c r="DF326" s="212"/>
      <c r="DG326" s="212"/>
      <c r="DH326" s="216">
        <f t="shared" si="54"/>
        <v>0</v>
      </c>
      <c r="DI326" s="216">
        <f t="shared" si="55"/>
        <v>0</v>
      </c>
      <c r="DJ326" s="224">
        <f t="shared" si="56"/>
        <v>0</v>
      </c>
      <c r="DK326" s="217"/>
      <c r="DL326" s="218"/>
      <c r="DM326" s="208"/>
      <c r="DN326" s="225"/>
      <c r="DO326" s="225"/>
      <c r="DP326" s="225"/>
      <c r="DQ326" s="225"/>
      <c r="DR326" s="225"/>
      <c r="DS326" s="225"/>
      <c r="DT326" s="225"/>
      <c r="DU326" s="225"/>
      <c r="DV326" s="225"/>
      <c r="DW326" s="225"/>
      <c r="DX326" s="225"/>
      <c r="DY326" s="225"/>
      <c r="DZ326" s="226"/>
      <c r="EA326" s="226"/>
      <c r="EB326" s="226"/>
      <c r="EC326" s="214"/>
      <c r="ED326" s="214"/>
      <c r="EE326" s="211"/>
      <c r="EF32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6" s="215" t="str">
        <f t="shared" si="51"/>
        <v>-</v>
      </c>
    </row>
    <row r="327" spans="1:137" ht="22.5" x14ac:dyDescent="0.25">
      <c r="A327" s="173"/>
      <c r="B327" s="204"/>
      <c r="C327" s="205"/>
      <c r="D327" s="206"/>
      <c r="E327" s="207"/>
      <c r="F327" s="208"/>
      <c r="G327" s="209"/>
      <c r="H327" s="210"/>
      <c r="I327" s="211"/>
      <c r="J327" s="212"/>
      <c r="K327" s="209"/>
      <c r="L327" s="210"/>
      <c r="M327" s="211"/>
      <c r="N327" s="212"/>
      <c r="O327" s="213"/>
      <c r="P327" s="210"/>
      <c r="Q327" s="214"/>
      <c r="R327" s="215">
        <f>Plancontratacion2019[[#This Row],[RUBRO
(SE DEBE REPORTARTAR EN SIGEP SERVICIOS PERSONAS NATURALES)]]</f>
        <v>0</v>
      </c>
      <c r="S327" s="216">
        <f>Plancontratacion2019[[#This Row],[VALOR]]</f>
        <v>0</v>
      </c>
      <c r="T327" s="208"/>
      <c r="U327" s="211"/>
      <c r="V327" s="215">
        <f>Plancontratacion2019[[#This Row],[RUBRO ]]</f>
        <v>0</v>
      </c>
      <c r="W327" s="216">
        <f>Plancontratacion2019[[#This Row],[VALOR ]]</f>
        <v>0</v>
      </c>
      <c r="X327" s="216">
        <f>SUM($S327+$W327+Plancontratacion2019[[#This Row],[VALOR TOTAL DEL APOYO]])</f>
        <v>0</v>
      </c>
      <c r="Y327" s="210"/>
      <c r="Z327" s="204"/>
      <c r="AA327" s="204"/>
      <c r="AB327" s="205"/>
      <c r="AC327" s="204"/>
      <c r="AD327" s="204"/>
      <c r="AE327" s="214"/>
      <c r="AF327" s="214"/>
      <c r="AG327" s="214"/>
      <c r="AH327" s="211"/>
      <c r="AI327" s="211"/>
      <c r="AJ327" s="211"/>
      <c r="AK327" s="214"/>
      <c r="AL327" s="208"/>
      <c r="AM327" s="208"/>
      <c r="AN327" s="208"/>
      <c r="AO327" s="211"/>
      <c r="AP327" s="217"/>
      <c r="AQ327" s="204"/>
      <c r="AR327" s="218"/>
      <c r="AS327" s="204"/>
      <c r="AT327" s="218"/>
      <c r="AU327" s="204"/>
      <c r="AV327" s="208"/>
      <c r="AW327" s="208"/>
      <c r="AX327" s="219"/>
      <c r="AY327" s="212"/>
      <c r="AZ327" s="212"/>
      <c r="BA327" s="212"/>
      <c r="BB327" s="220">
        <f>Plancontratacion2019[[#This Row],[VALOR
INICIAL DEL CONTRATO]]+Plancontratacion2019[[#This Row],[VALOR ADICION AL CONTRATO]]-Plancontratacion2019[[#This Row],[VALOR REDUCCIÓN DEL CONTRATO]]</f>
        <v>0</v>
      </c>
      <c r="BC327" s="211"/>
      <c r="BD327" s="211"/>
      <c r="BE327" s="215">
        <f t="shared" si="52"/>
        <v>0</v>
      </c>
      <c r="BF327" s="211"/>
      <c r="BG327" s="208"/>
      <c r="BH327" s="206" t="str">
        <f>IFERROR(VLOOKUP('Formato Único de Contratación'!$BG327,TABLADEPARTAMENTOS,2,0),"DIGITE DEPARTAMENTO")</f>
        <v>DIGITE DEPARTAMENTO</v>
      </c>
      <c r="BI327" s="210"/>
      <c r="BJ327" s="211"/>
      <c r="BK327" s="212"/>
      <c r="BL327" s="210"/>
      <c r="BM327" s="211"/>
      <c r="BN327" s="212"/>
      <c r="BO327" s="208"/>
      <c r="BP327" s="221"/>
      <c r="BQ327" s="208"/>
      <c r="BR327" s="211"/>
      <c r="BS327" s="211"/>
      <c r="BT327" s="247">
        <f>Plancontratacion2019[[#This Row],[FECHA PRORROGA EJECUCIÓN
  (AAAA-MM-DD)]]-Plancontratacion2019[[#This Row],[FECHA ACTA DE INICIO]]</f>
        <v>0</v>
      </c>
      <c r="BU327" s="211"/>
      <c r="BV327" s="208"/>
      <c r="BW327" s="211"/>
      <c r="BX327" s="208"/>
      <c r="BY327" s="212"/>
      <c r="BZ327" s="211"/>
      <c r="CA327" s="212"/>
      <c r="CB327" s="211"/>
      <c r="CC327" s="212"/>
      <c r="CD327" s="211"/>
      <c r="CE327" s="212"/>
      <c r="CF327" s="211"/>
      <c r="CG327" s="212"/>
      <c r="CH327" s="211"/>
      <c r="CI327" s="212"/>
      <c r="CJ327" s="211"/>
      <c r="CK327" s="212"/>
      <c r="CL327" s="211"/>
      <c r="CM327" s="222"/>
      <c r="CN327" s="218"/>
      <c r="CO327" s="211"/>
      <c r="CP327" s="220">
        <f t="shared" si="53"/>
        <v>0</v>
      </c>
      <c r="CQ327" s="223"/>
      <c r="CR327" s="212"/>
      <c r="CS327" s="212"/>
      <c r="CT327" s="212"/>
      <c r="CU327" s="212"/>
      <c r="CV327" s="212"/>
      <c r="CW327" s="212"/>
      <c r="CX327" s="212"/>
      <c r="CY327" s="212"/>
      <c r="CZ327" s="212"/>
      <c r="DA327" s="212"/>
      <c r="DB327" s="212"/>
      <c r="DC327" s="212"/>
      <c r="DD327" s="212"/>
      <c r="DE327" s="212"/>
      <c r="DF327" s="212"/>
      <c r="DG327" s="212"/>
      <c r="DH327" s="216">
        <f t="shared" si="54"/>
        <v>0</v>
      </c>
      <c r="DI327" s="216">
        <f t="shared" si="55"/>
        <v>0</v>
      </c>
      <c r="DJ327" s="224">
        <f t="shared" si="56"/>
        <v>0</v>
      </c>
      <c r="DK327" s="217"/>
      <c r="DL327" s="218"/>
      <c r="DM327" s="208"/>
      <c r="DN327" s="225"/>
      <c r="DO327" s="225"/>
      <c r="DP327" s="225"/>
      <c r="DQ327" s="225"/>
      <c r="DR327" s="225"/>
      <c r="DS327" s="225"/>
      <c r="DT327" s="225"/>
      <c r="DU327" s="225"/>
      <c r="DV327" s="225"/>
      <c r="DW327" s="225"/>
      <c r="DX327" s="225"/>
      <c r="DY327" s="225"/>
      <c r="DZ327" s="226"/>
      <c r="EA327" s="226"/>
      <c r="EB327" s="226"/>
      <c r="EC327" s="214"/>
      <c r="ED327" s="214"/>
      <c r="EE327" s="211"/>
      <c r="EF32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7" s="215" t="str">
        <f t="shared" si="51"/>
        <v>-</v>
      </c>
    </row>
    <row r="328" spans="1:137" ht="22.5" x14ac:dyDescent="0.25">
      <c r="A328" s="173"/>
      <c r="B328" s="204"/>
      <c r="C328" s="205"/>
      <c r="D328" s="206"/>
      <c r="E328" s="207"/>
      <c r="F328" s="208"/>
      <c r="G328" s="209"/>
      <c r="H328" s="210"/>
      <c r="I328" s="211"/>
      <c r="J328" s="212"/>
      <c r="K328" s="209"/>
      <c r="L328" s="210"/>
      <c r="M328" s="211"/>
      <c r="N328" s="212"/>
      <c r="O328" s="213"/>
      <c r="P328" s="210"/>
      <c r="Q328" s="214"/>
      <c r="R328" s="215">
        <f>Plancontratacion2019[[#This Row],[RUBRO
(SE DEBE REPORTARTAR EN SIGEP SERVICIOS PERSONAS NATURALES)]]</f>
        <v>0</v>
      </c>
      <c r="S328" s="216">
        <f>Plancontratacion2019[[#This Row],[VALOR]]</f>
        <v>0</v>
      </c>
      <c r="T328" s="208"/>
      <c r="U328" s="211"/>
      <c r="V328" s="215">
        <f>Plancontratacion2019[[#This Row],[RUBRO ]]</f>
        <v>0</v>
      </c>
      <c r="W328" s="216">
        <f>Plancontratacion2019[[#This Row],[VALOR ]]</f>
        <v>0</v>
      </c>
      <c r="X328" s="216">
        <f>SUM($S328+$W328+Plancontratacion2019[[#This Row],[VALOR TOTAL DEL APOYO]])</f>
        <v>0</v>
      </c>
      <c r="Y328" s="210"/>
      <c r="Z328" s="204"/>
      <c r="AA328" s="204"/>
      <c r="AB328" s="205"/>
      <c r="AC328" s="204"/>
      <c r="AD328" s="204"/>
      <c r="AE328" s="214"/>
      <c r="AF328" s="214"/>
      <c r="AG328" s="214"/>
      <c r="AH328" s="211"/>
      <c r="AI328" s="211"/>
      <c r="AJ328" s="211"/>
      <c r="AK328" s="214"/>
      <c r="AL328" s="208"/>
      <c r="AM328" s="208"/>
      <c r="AN328" s="208"/>
      <c r="AO328" s="211"/>
      <c r="AP328" s="217"/>
      <c r="AQ328" s="204"/>
      <c r="AR328" s="218"/>
      <c r="AS328" s="204"/>
      <c r="AT328" s="218"/>
      <c r="AU328" s="204"/>
      <c r="AV328" s="208"/>
      <c r="AW328" s="208"/>
      <c r="AX328" s="219"/>
      <c r="AY328" s="212"/>
      <c r="AZ328" s="212"/>
      <c r="BA328" s="212"/>
      <c r="BB328" s="220">
        <f>Plancontratacion2019[[#This Row],[VALOR
INICIAL DEL CONTRATO]]+Plancontratacion2019[[#This Row],[VALOR ADICION AL CONTRATO]]-Plancontratacion2019[[#This Row],[VALOR REDUCCIÓN DEL CONTRATO]]</f>
        <v>0</v>
      </c>
      <c r="BC328" s="211"/>
      <c r="BD328" s="211"/>
      <c r="BE328" s="215">
        <f t="shared" si="52"/>
        <v>0</v>
      </c>
      <c r="BF328" s="211"/>
      <c r="BG328" s="208"/>
      <c r="BH328" s="206" t="str">
        <f>IFERROR(VLOOKUP('Formato Único de Contratación'!$BG328,TABLADEPARTAMENTOS,2,0),"DIGITE DEPARTAMENTO")</f>
        <v>DIGITE DEPARTAMENTO</v>
      </c>
      <c r="BI328" s="210"/>
      <c r="BJ328" s="211"/>
      <c r="BK328" s="212"/>
      <c r="BL328" s="210"/>
      <c r="BM328" s="211"/>
      <c r="BN328" s="212"/>
      <c r="BO328" s="208"/>
      <c r="BP328" s="221"/>
      <c r="BQ328" s="208"/>
      <c r="BR328" s="211"/>
      <c r="BS328" s="211"/>
      <c r="BT328" s="247">
        <f>Plancontratacion2019[[#This Row],[FECHA PRORROGA EJECUCIÓN
  (AAAA-MM-DD)]]-Plancontratacion2019[[#This Row],[FECHA ACTA DE INICIO]]</f>
        <v>0</v>
      </c>
      <c r="BU328" s="211"/>
      <c r="BV328" s="208"/>
      <c r="BW328" s="211"/>
      <c r="BX328" s="208"/>
      <c r="BY328" s="212"/>
      <c r="BZ328" s="211"/>
      <c r="CA328" s="212"/>
      <c r="CB328" s="211"/>
      <c r="CC328" s="212"/>
      <c r="CD328" s="211"/>
      <c r="CE328" s="212"/>
      <c r="CF328" s="211"/>
      <c r="CG328" s="212"/>
      <c r="CH328" s="211"/>
      <c r="CI328" s="212"/>
      <c r="CJ328" s="211"/>
      <c r="CK328" s="212"/>
      <c r="CL328" s="211"/>
      <c r="CM328" s="222"/>
      <c r="CN328" s="218"/>
      <c r="CO328" s="211"/>
      <c r="CP328" s="220">
        <f t="shared" si="53"/>
        <v>0</v>
      </c>
      <c r="CQ328" s="223"/>
      <c r="CR328" s="212"/>
      <c r="CS328" s="212"/>
      <c r="CT328" s="212"/>
      <c r="CU328" s="212"/>
      <c r="CV328" s="212"/>
      <c r="CW328" s="212"/>
      <c r="CX328" s="212"/>
      <c r="CY328" s="212"/>
      <c r="CZ328" s="212"/>
      <c r="DA328" s="212"/>
      <c r="DB328" s="212"/>
      <c r="DC328" s="212"/>
      <c r="DD328" s="212"/>
      <c r="DE328" s="212"/>
      <c r="DF328" s="212"/>
      <c r="DG328" s="212"/>
      <c r="DH328" s="216">
        <f t="shared" si="54"/>
        <v>0</v>
      </c>
      <c r="DI328" s="216">
        <f t="shared" si="55"/>
        <v>0</v>
      </c>
      <c r="DJ328" s="224">
        <f t="shared" si="56"/>
        <v>0</v>
      </c>
      <c r="DK328" s="217"/>
      <c r="DL328" s="218"/>
      <c r="DM328" s="208"/>
      <c r="DN328" s="225"/>
      <c r="DO328" s="225"/>
      <c r="DP328" s="225"/>
      <c r="DQ328" s="225"/>
      <c r="DR328" s="225"/>
      <c r="DS328" s="225"/>
      <c r="DT328" s="225"/>
      <c r="DU328" s="225"/>
      <c r="DV328" s="225"/>
      <c r="DW328" s="225"/>
      <c r="DX328" s="225"/>
      <c r="DY328" s="225"/>
      <c r="DZ328" s="226"/>
      <c r="EA328" s="226"/>
      <c r="EB328" s="226"/>
      <c r="EC328" s="214"/>
      <c r="ED328" s="214"/>
      <c r="EE328" s="211"/>
      <c r="EF32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8" s="215" t="str">
        <f t="shared" si="51"/>
        <v>-</v>
      </c>
    </row>
    <row r="329" spans="1:137" ht="22.5" x14ac:dyDescent="0.25">
      <c r="A329" s="173"/>
      <c r="B329" s="204"/>
      <c r="C329" s="205"/>
      <c r="D329" s="206"/>
      <c r="E329" s="207"/>
      <c r="F329" s="208"/>
      <c r="G329" s="209"/>
      <c r="H329" s="210"/>
      <c r="I329" s="211"/>
      <c r="J329" s="212"/>
      <c r="K329" s="209"/>
      <c r="L329" s="210"/>
      <c r="M329" s="211"/>
      <c r="N329" s="212"/>
      <c r="O329" s="213"/>
      <c r="P329" s="210"/>
      <c r="Q329" s="214"/>
      <c r="R329" s="215">
        <f>Plancontratacion2019[[#This Row],[RUBRO
(SE DEBE REPORTARTAR EN SIGEP SERVICIOS PERSONAS NATURALES)]]</f>
        <v>0</v>
      </c>
      <c r="S329" s="216">
        <f>Plancontratacion2019[[#This Row],[VALOR]]</f>
        <v>0</v>
      </c>
      <c r="T329" s="208"/>
      <c r="U329" s="211"/>
      <c r="V329" s="215">
        <f>Plancontratacion2019[[#This Row],[RUBRO ]]</f>
        <v>0</v>
      </c>
      <c r="W329" s="216">
        <f>Plancontratacion2019[[#This Row],[VALOR ]]</f>
        <v>0</v>
      </c>
      <c r="X329" s="216">
        <f>SUM($S329+$W329+Plancontratacion2019[[#This Row],[VALOR TOTAL DEL APOYO]])</f>
        <v>0</v>
      </c>
      <c r="Y329" s="210"/>
      <c r="Z329" s="204"/>
      <c r="AA329" s="204"/>
      <c r="AB329" s="205"/>
      <c r="AC329" s="204"/>
      <c r="AD329" s="204"/>
      <c r="AE329" s="214"/>
      <c r="AF329" s="214"/>
      <c r="AG329" s="214"/>
      <c r="AH329" s="211"/>
      <c r="AI329" s="211"/>
      <c r="AJ329" s="211"/>
      <c r="AK329" s="214"/>
      <c r="AL329" s="208"/>
      <c r="AM329" s="208"/>
      <c r="AN329" s="208"/>
      <c r="AO329" s="211"/>
      <c r="AP329" s="217"/>
      <c r="AQ329" s="204"/>
      <c r="AR329" s="218"/>
      <c r="AS329" s="204"/>
      <c r="AT329" s="218"/>
      <c r="AU329" s="204"/>
      <c r="AV329" s="208"/>
      <c r="AW329" s="208"/>
      <c r="AX329" s="219"/>
      <c r="AY329" s="212"/>
      <c r="AZ329" s="212"/>
      <c r="BA329" s="212"/>
      <c r="BB329" s="220">
        <f>Plancontratacion2019[[#This Row],[VALOR
INICIAL DEL CONTRATO]]+Plancontratacion2019[[#This Row],[VALOR ADICION AL CONTRATO]]-Plancontratacion2019[[#This Row],[VALOR REDUCCIÓN DEL CONTRATO]]</f>
        <v>0</v>
      </c>
      <c r="BC329" s="211"/>
      <c r="BD329" s="211"/>
      <c r="BE329" s="215">
        <f t="shared" si="52"/>
        <v>0</v>
      </c>
      <c r="BF329" s="211"/>
      <c r="BG329" s="208"/>
      <c r="BH329" s="206" t="str">
        <f>IFERROR(VLOOKUP('Formato Único de Contratación'!$BG329,TABLADEPARTAMENTOS,2,0),"DIGITE DEPARTAMENTO")</f>
        <v>DIGITE DEPARTAMENTO</v>
      </c>
      <c r="BI329" s="210"/>
      <c r="BJ329" s="211"/>
      <c r="BK329" s="212"/>
      <c r="BL329" s="210"/>
      <c r="BM329" s="211"/>
      <c r="BN329" s="212"/>
      <c r="BO329" s="208"/>
      <c r="BP329" s="221"/>
      <c r="BQ329" s="208"/>
      <c r="BR329" s="211"/>
      <c r="BS329" s="211"/>
      <c r="BT329" s="247">
        <f>Plancontratacion2019[[#This Row],[FECHA PRORROGA EJECUCIÓN
  (AAAA-MM-DD)]]-Plancontratacion2019[[#This Row],[FECHA ACTA DE INICIO]]</f>
        <v>0</v>
      </c>
      <c r="BU329" s="211"/>
      <c r="BV329" s="208"/>
      <c r="BW329" s="211"/>
      <c r="BX329" s="208"/>
      <c r="BY329" s="212"/>
      <c r="BZ329" s="211"/>
      <c r="CA329" s="212"/>
      <c r="CB329" s="211"/>
      <c r="CC329" s="212"/>
      <c r="CD329" s="211"/>
      <c r="CE329" s="212"/>
      <c r="CF329" s="211"/>
      <c r="CG329" s="212"/>
      <c r="CH329" s="211"/>
      <c r="CI329" s="212"/>
      <c r="CJ329" s="211"/>
      <c r="CK329" s="212"/>
      <c r="CL329" s="211"/>
      <c r="CM329" s="222"/>
      <c r="CN329" s="218"/>
      <c r="CO329" s="211"/>
      <c r="CP329" s="220">
        <f t="shared" si="53"/>
        <v>0</v>
      </c>
      <c r="CQ329" s="223"/>
      <c r="CR329" s="212"/>
      <c r="CS329" s="212"/>
      <c r="CT329" s="212"/>
      <c r="CU329" s="212"/>
      <c r="CV329" s="212"/>
      <c r="CW329" s="212"/>
      <c r="CX329" s="212"/>
      <c r="CY329" s="212"/>
      <c r="CZ329" s="212"/>
      <c r="DA329" s="212"/>
      <c r="DB329" s="212"/>
      <c r="DC329" s="212"/>
      <c r="DD329" s="212"/>
      <c r="DE329" s="212"/>
      <c r="DF329" s="212"/>
      <c r="DG329" s="212"/>
      <c r="DH329" s="216">
        <f t="shared" si="54"/>
        <v>0</v>
      </c>
      <c r="DI329" s="216">
        <f t="shared" si="55"/>
        <v>0</v>
      </c>
      <c r="DJ329" s="224">
        <f t="shared" si="56"/>
        <v>0</v>
      </c>
      <c r="DK329" s="217"/>
      <c r="DL329" s="218"/>
      <c r="DM329" s="208"/>
      <c r="DN329" s="225"/>
      <c r="DO329" s="225"/>
      <c r="DP329" s="225"/>
      <c r="DQ329" s="225"/>
      <c r="DR329" s="225"/>
      <c r="DS329" s="225"/>
      <c r="DT329" s="225"/>
      <c r="DU329" s="225"/>
      <c r="DV329" s="225"/>
      <c r="DW329" s="225"/>
      <c r="DX329" s="225"/>
      <c r="DY329" s="225"/>
      <c r="DZ329" s="226"/>
      <c r="EA329" s="226"/>
      <c r="EB329" s="226"/>
      <c r="EC329" s="214"/>
      <c r="ED329" s="214"/>
      <c r="EE329" s="211"/>
      <c r="EF32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29" s="215" t="str">
        <f t="shared" si="51"/>
        <v>-</v>
      </c>
    </row>
    <row r="330" spans="1:137" ht="22.5" x14ac:dyDescent="0.25">
      <c r="A330" s="173"/>
      <c r="B330" s="204"/>
      <c r="C330" s="205"/>
      <c r="D330" s="206"/>
      <c r="E330" s="207"/>
      <c r="F330" s="208"/>
      <c r="G330" s="209"/>
      <c r="H330" s="210"/>
      <c r="I330" s="211"/>
      <c r="J330" s="212"/>
      <c r="K330" s="209"/>
      <c r="L330" s="210"/>
      <c r="M330" s="211"/>
      <c r="N330" s="212"/>
      <c r="O330" s="213"/>
      <c r="P330" s="210"/>
      <c r="Q330" s="214"/>
      <c r="R330" s="215">
        <f>Plancontratacion2019[[#This Row],[RUBRO
(SE DEBE REPORTARTAR EN SIGEP SERVICIOS PERSONAS NATURALES)]]</f>
        <v>0</v>
      </c>
      <c r="S330" s="216">
        <f>Plancontratacion2019[[#This Row],[VALOR]]</f>
        <v>0</v>
      </c>
      <c r="T330" s="208"/>
      <c r="U330" s="211"/>
      <c r="V330" s="215">
        <f>Plancontratacion2019[[#This Row],[RUBRO ]]</f>
        <v>0</v>
      </c>
      <c r="W330" s="216">
        <f>Plancontratacion2019[[#This Row],[VALOR ]]</f>
        <v>0</v>
      </c>
      <c r="X330" s="216">
        <f>SUM($S330+$W330+Plancontratacion2019[[#This Row],[VALOR TOTAL DEL APOYO]])</f>
        <v>0</v>
      </c>
      <c r="Y330" s="210"/>
      <c r="Z330" s="204"/>
      <c r="AA330" s="204"/>
      <c r="AB330" s="205"/>
      <c r="AC330" s="204"/>
      <c r="AD330" s="204"/>
      <c r="AE330" s="214"/>
      <c r="AF330" s="214"/>
      <c r="AG330" s="214"/>
      <c r="AH330" s="211"/>
      <c r="AI330" s="211"/>
      <c r="AJ330" s="211"/>
      <c r="AK330" s="214"/>
      <c r="AL330" s="208"/>
      <c r="AM330" s="208"/>
      <c r="AN330" s="208"/>
      <c r="AO330" s="211"/>
      <c r="AP330" s="217"/>
      <c r="AQ330" s="204"/>
      <c r="AR330" s="218"/>
      <c r="AS330" s="204"/>
      <c r="AT330" s="218"/>
      <c r="AU330" s="204"/>
      <c r="AV330" s="208"/>
      <c r="AW330" s="208"/>
      <c r="AX330" s="219"/>
      <c r="AY330" s="212"/>
      <c r="AZ330" s="212"/>
      <c r="BA330" s="212"/>
      <c r="BB330" s="220">
        <f>Plancontratacion2019[[#This Row],[VALOR
INICIAL DEL CONTRATO]]+Plancontratacion2019[[#This Row],[VALOR ADICION AL CONTRATO]]-Plancontratacion2019[[#This Row],[VALOR REDUCCIÓN DEL CONTRATO]]</f>
        <v>0</v>
      </c>
      <c r="BC330" s="211"/>
      <c r="BD330" s="211"/>
      <c r="BE330" s="215">
        <f t="shared" si="52"/>
        <v>0</v>
      </c>
      <c r="BF330" s="211"/>
      <c r="BG330" s="208"/>
      <c r="BH330" s="206" t="str">
        <f>IFERROR(VLOOKUP('Formato Único de Contratación'!$BG330,TABLADEPARTAMENTOS,2,0),"DIGITE DEPARTAMENTO")</f>
        <v>DIGITE DEPARTAMENTO</v>
      </c>
      <c r="BI330" s="210"/>
      <c r="BJ330" s="211"/>
      <c r="BK330" s="212"/>
      <c r="BL330" s="210"/>
      <c r="BM330" s="211"/>
      <c r="BN330" s="212"/>
      <c r="BO330" s="208"/>
      <c r="BP330" s="221"/>
      <c r="BQ330" s="208"/>
      <c r="BR330" s="211"/>
      <c r="BS330" s="211"/>
      <c r="BT330" s="247">
        <f>Plancontratacion2019[[#This Row],[FECHA PRORROGA EJECUCIÓN
  (AAAA-MM-DD)]]-Plancontratacion2019[[#This Row],[FECHA ACTA DE INICIO]]</f>
        <v>0</v>
      </c>
      <c r="BU330" s="211"/>
      <c r="BV330" s="208"/>
      <c r="BW330" s="211"/>
      <c r="BX330" s="208"/>
      <c r="BY330" s="212"/>
      <c r="BZ330" s="211"/>
      <c r="CA330" s="212"/>
      <c r="CB330" s="211"/>
      <c r="CC330" s="212"/>
      <c r="CD330" s="211"/>
      <c r="CE330" s="212"/>
      <c r="CF330" s="211"/>
      <c r="CG330" s="212"/>
      <c r="CH330" s="211"/>
      <c r="CI330" s="212"/>
      <c r="CJ330" s="211"/>
      <c r="CK330" s="212"/>
      <c r="CL330" s="211"/>
      <c r="CM330" s="222"/>
      <c r="CN330" s="218"/>
      <c r="CO330" s="211"/>
      <c r="CP330" s="220">
        <f t="shared" si="53"/>
        <v>0</v>
      </c>
      <c r="CQ330" s="223"/>
      <c r="CR330" s="212"/>
      <c r="CS330" s="212"/>
      <c r="CT330" s="212"/>
      <c r="CU330" s="212"/>
      <c r="CV330" s="212"/>
      <c r="CW330" s="212"/>
      <c r="CX330" s="212"/>
      <c r="CY330" s="212"/>
      <c r="CZ330" s="212"/>
      <c r="DA330" s="212"/>
      <c r="DB330" s="212"/>
      <c r="DC330" s="212"/>
      <c r="DD330" s="212"/>
      <c r="DE330" s="212"/>
      <c r="DF330" s="212"/>
      <c r="DG330" s="212"/>
      <c r="DH330" s="216">
        <f t="shared" si="54"/>
        <v>0</v>
      </c>
      <c r="DI330" s="216">
        <f t="shared" si="55"/>
        <v>0</v>
      </c>
      <c r="DJ330" s="224">
        <f t="shared" si="56"/>
        <v>0</v>
      </c>
      <c r="DK330" s="217"/>
      <c r="DL330" s="218"/>
      <c r="DM330" s="208"/>
      <c r="DN330" s="225"/>
      <c r="DO330" s="225"/>
      <c r="DP330" s="225"/>
      <c r="DQ330" s="225"/>
      <c r="DR330" s="225"/>
      <c r="DS330" s="225"/>
      <c r="DT330" s="225"/>
      <c r="DU330" s="225"/>
      <c r="DV330" s="225"/>
      <c r="DW330" s="225"/>
      <c r="DX330" s="225"/>
      <c r="DY330" s="225"/>
      <c r="DZ330" s="226"/>
      <c r="EA330" s="226"/>
      <c r="EB330" s="226"/>
      <c r="EC330" s="214"/>
      <c r="ED330" s="214"/>
      <c r="EE330" s="211"/>
      <c r="EF33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0" s="215" t="str">
        <f t="shared" si="51"/>
        <v>-</v>
      </c>
    </row>
    <row r="331" spans="1:137" ht="22.5" x14ac:dyDescent="0.25">
      <c r="A331" s="173"/>
      <c r="B331" s="204"/>
      <c r="C331" s="205"/>
      <c r="D331" s="206"/>
      <c r="E331" s="207"/>
      <c r="F331" s="208"/>
      <c r="G331" s="209"/>
      <c r="H331" s="210"/>
      <c r="I331" s="211"/>
      <c r="J331" s="212"/>
      <c r="K331" s="209"/>
      <c r="L331" s="210"/>
      <c r="M331" s="211"/>
      <c r="N331" s="212"/>
      <c r="O331" s="213"/>
      <c r="P331" s="210"/>
      <c r="Q331" s="214"/>
      <c r="R331" s="215">
        <f>Plancontratacion2019[[#This Row],[RUBRO
(SE DEBE REPORTARTAR EN SIGEP SERVICIOS PERSONAS NATURALES)]]</f>
        <v>0</v>
      </c>
      <c r="S331" s="216">
        <f>Plancontratacion2019[[#This Row],[VALOR]]</f>
        <v>0</v>
      </c>
      <c r="T331" s="208"/>
      <c r="U331" s="211"/>
      <c r="V331" s="215">
        <f>Plancontratacion2019[[#This Row],[RUBRO ]]</f>
        <v>0</v>
      </c>
      <c r="W331" s="216">
        <f>Plancontratacion2019[[#This Row],[VALOR ]]</f>
        <v>0</v>
      </c>
      <c r="X331" s="216">
        <f>SUM($S331+$W331+Plancontratacion2019[[#This Row],[VALOR TOTAL DEL APOYO]])</f>
        <v>0</v>
      </c>
      <c r="Y331" s="210"/>
      <c r="Z331" s="204"/>
      <c r="AA331" s="204"/>
      <c r="AB331" s="205"/>
      <c r="AC331" s="204"/>
      <c r="AD331" s="204"/>
      <c r="AE331" s="214"/>
      <c r="AF331" s="214"/>
      <c r="AG331" s="214"/>
      <c r="AH331" s="211"/>
      <c r="AI331" s="211"/>
      <c r="AJ331" s="211"/>
      <c r="AK331" s="214"/>
      <c r="AL331" s="208"/>
      <c r="AM331" s="208"/>
      <c r="AN331" s="208"/>
      <c r="AO331" s="211"/>
      <c r="AP331" s="217"/>
      <c r="AQ331" s="204"/>
      <c r="AR331" s="218"/>
      <c r="AS331" s="204"/>
      <c r="AT331" s="218"/>
      <c r="AU331" s="204"/>
      <c r="AV331" s="208"/>
      <c r="AW331" s="208"/>
      <c r="AX331" s="219"/>
      <c r="AY331" s="212"/>
      <c r="AZ331" s="212"/>
      <c r="BA331" s="212"/>
      <c r="BB331" s="220">
        <f>Plancontratacion2019[[#This Row],[VALOR
INICIAL DEL CONTRATO]]+Plancontratacion2019[[#This Row],[VALOR ADICION AL CONTRATO]]-Plancontratacion2019[[#This Row],[VALOR REDUCCIÓN DEL CONTRATO]]</f>
        <v>0</v>
      </c>
      <c r="BC331" s="211"/>
      <c r="BD331" s="211"/>
      <c r="BE331" s="215">
        <f t="shared" si="52"/>
        <v>0</v>
      </c>
      <c r="BF331" s="211"/>
      <c r="BG331" s="208"/>
      <c r="BH331" s="206" t="str">
        <f>IFERROR(VLOOKUP('Formato Único de Contratación'!$BG331,TABLADEPARTAMENTOS,2,0),"DIGITE DEPARTAMENTO")</f>
        <v>DIGITE DEPARTAMENTO</v>
      </c>
      <c r="BI331" s="210"/>
      <c r="BJ331" s="211"/>
      <c r="BK331" s="212"/>
      <c r="BL331" s="210"/>
      <c r="BM331" s="211"/>
      <c r="BN331" s="212"/>
      <c r="BO331" s="208"/>
      <c r="BP331" s="221"/>
      <c r="BQ331" s="208"/>
      <c r="BR331" s="211"/>
      <c r="BS331" s="211"/>
      <c r="BT331" s="247">
        <f>Plancontratacion2019[[#This Row],[FECHA PRORROGA EJECUCIÓN
  (AAAA-MM-DD)]]-Plancontratacion2019[[#This Row],[FECHA ACTA DE INICIO]]</f>
        <v>0</v>
      </c>
      <c r="BU331" s="211"/>
      <c r="BV331" s="208"/>
      <c r="BW331" s="211"/>
      <c r="BX331" s="208"/>
      <c r="BY331" s="212"/>
      <c r="BZ331" s="211"/>
      <c r="CA331" s="212"/>
      <c r="CB331" s="211"/>
      <c r="CC331" s="212"/>
      <c r="CD331" s="211"/>
      <c r="CE331" s="212"/>
      <c r="CF331" s="211"/>
      <c r="CG331" s="212"/>
      <c r="CH331" s="211"/>
      <c r="CI331" s="212"/>
      <c r="CJ331" s="211"/>
      <c r="CK331" s="212"/>
      <c r="CL331" s="211"/>
      <c r="CM331" s="222"/>
      <c r="CN331" s="218"/>
      <c r="CO331" s="211"/>
      <c r="CP331" s="220">
        <f t="shared" si="53"/>
        <v>0</v>
      </c>
      <c r="CQ331" s="223"/>
      <c r="CR331" s="212"/>
      <c r="CS331" s="212"/>
      <c r="CT331" s="212"/>
      <c r="CU331" s="212"/>
      <c r="CV331" s="212"/>
      <c r="CW331" s="212"/>
      <c r="CX331" s="212"/>
      <c r="CY331" s="212"/>
      <c r="CZ331" s="212"/>
      <c r="DA331" s="212"/>
      <c r="DB331" s="212"/>
      <c r="DC331" s="212"/>
      <c r="DD331" s="212"/>
      <c r="DE331" s="212"/>
      <c r="DF331" s="212"/>
      <c r="DG331" s="212"/>
      <c r="DH331" s="216">
        <f t="shared" si="54"/>
        <v>0</v>
      </c>
      <c r="DI331" s="216">
        <f t="shared" si="55"/>
        <v>0</v>
      </c>
      <c r="DJ331" s="224">
        <f t="shared" si="56"/>
        <v>0</v>
      </c>
      <c r="DK331" s="217"/>
      <c r="DL331" s="218"/>
      <c r="DM331" s="208"/>
      <c r="DN331" s="225"/>
      <c r="DO331" s="225"/>
      <c r="DP331" s="225"/>
      <c r="DQ331" s="225"/>
      <c r="DR331" s="225"/>
      <c r="DS331" s="225"/>
      <c r="DT331" s="225"/>
      <c r="DU331" s="225"/>
      <c r="DV331" s="225"/>
      <c r="DW331" s="225"/>
      <c r="DX331" s="225"/>
      <c r="DY331" s="225"/>
      <c r="DZ331" s="226"/>
      <c r="EA331" s="226"/>
      <c r="EB331" s="226"/>
      <c r="EC331" s="214"/>
      <c r="ED331" s="214"/>
      <c r="EE331" s="211"/>
      <c r="EF33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1" s="215" t="str">
        <f t="shared" si="51"/>
        <v>-</v>
      </c>
    </row>
    <row r="332" spans="1:137" ht="22.5" x14ac:dyDescent="0.25">
      <c r="A332" s="173"/>
      <c r="B332" s="204"/>
      <c r="C332" s="205"/>
      <c r="D332" s="206"/>
      <c r="E332" s="207"/>
      <c r="F332" s="208"/>
      <c r="G332" s="209"/>
      <c r="H332" s="210"/>
      <c r="I332" s="211"/>
      <c r="J332" s="212"/>
      <c r="K332" s="209"/>
      <c r="L332" s="210"/>
      <c r="M332" s="211"/>
      <c r="N332" s="212"/>
      <c r="O332" s="213"/>
      <c r="P332" s="210"/>
      <c r="Q332" s="214"/>
      <c r="R332" s="215">
        <f>Plancontratacion2019[[#This Row],[RUBRO
(SE DEBE REPORTARTAR EN SIGEP SERVICIOS PERSONAS NATURALES)]]</f>
        <v>0</v>
      </c>
      <c r="S332" s="216">
        <f>Plancontratacion2019[[#This Row],[VALOR]]</f>
        <v>0</v>
      </c>
      <c r="T332" s="208"/>
      <c r="U332" s="211"/>
      <c r="V332" s="215">
        <f>Plancontratacion2019[[#This Row],[RUBRO ]]</f>
        <v>0</v>
      </c>
      <c r="W332" s="216">
        <f>Plancontratacion2019[[#This Row],[VALOR ]]</f>
        <v>0</v>
      </c>
      <c r="X332" s="216">
        <f>SUM($S332+$W332+Plancontratacion2019[[#This Row],[VALOR TOTAL DEL APOYO]])</f>
        <v>0</v>
      </c>
      <c r="Y332" s="210"/>
      <c r="Z332" s="204"/>
      <c r="AA332" s="204"/>
      <c r="AB332" s="205"/>
      <c r="AC332" s="204"/>
      <c r="AD332" s="204"/>
      <c r="AE332" s="214"/>
      <c r="AF332" s="214"/>
      <c r="AG332" s="214"/>
      <c r="AH332" s="211"/>
      <c r="AI332" s="211"/>
      <c r="AJ332" s="211"/>
      <c r="AK332" s="214"/>
      <c r="AL332" s="208"/>
      <c r="AM332" s="208"/>
      <c r="AN332" s="208"/>
      <c r="AO332" s="211"/>
      <c r="AP332" s="217"/>
      <c r="AQ332" s="204"/>
      <c r="AR332" s="218"/>
      <c r="AS332" s="204"/>
      <c r="AT332" s="218"/>
      <c r="AU332" s="204"/>
      <c r="AV332" s="208"/>
      <c r="AW332" s="208"/>
      <c r="AX332" s="219"/>
      <c r="AY332" s="212"/>
      <c r="AZ332" s="212"/>
      <c r="BA332" s="212"/>
      <c r="BB332" s="220">
        <f>Plancontratacion2019[[#This Row],[VALOR
INICIAL DEL CONTRATO]]+Plancontratacion2019[[#This Row],[VALOR ADICION AL CONTRATO]]-Plancontratacion2019[[#This Row],[VALOR REDUCCIÓN DEL CONTRATO]]</f>
        <v>0</v>
      </c>
      <c r="BC332" s="211"/>
      <c r="BD332" s="211"/>
      <c r="BE332" s="215">
        <f t="shared" si="52"/>
        <v>0</v>
      </c>
      <c r="BF332" s="211"/>
      <c r="BG332" s="208"/>
      <c r="BH332" s="206" t="str">
        <f>IFERROR(VLOOKUP('Formato Único de Contratación'!$BG332,TABLADEPARTAMENTOS,2,0),"DIGITE DEPARTAMENTO")</f>
        <v>DIGITE DEPARTAMENTO</v>
      </c>
      <c r="BI332" s="210"/>
      <c r="BJ332" s="211"/>
      <c r="BK332" s="212"/>
      <c r="BL332" s="210"/>
      <c r="BM332" s="211"/>
      <c r="BN332" s="212"/>
      <c r="BO332" s="208"/>
      <c r="BP332" s="221"/>
      <c r="BQ332" s="208"/>
      <c r="BR332" s="211"/>
      <c r="BS332" s="211"/>
      <c r="BT332" s="247">
        <f>Plancontratacion2019[[#This Row],[FECHA PRORROGA EJECUCIÓN
  (AAAA-MM-DD)]]-Plancontratacion2019[[#This Row],[FECHA ACTA DE INICIO]]</f>
        <v>0</v>
      </c>
      <c r="BU332" s="211"/>
      <c r="BV332" s="208"/>
      <c r="BW332" s="211"/>
      <c r="BX332" s="208"/>
      <c r="BY332" s="212"/>
      <c r="BZ332" s="211"/>
      <c r="CA332" s="212"/>
      <c r="CB332" s="211"/>
      <c r="CC332" s="212"/>
      <c r="CD332" s="211"/>
      <c r="CE332" s="212"/>
      <c r="CF332" s="211"/>
      <c r="CG332" s="212"/>
      <c r="CH332" s="211"/>
      <c r="CI332" s="212"/>
      <c r="CJ332" s="211"/>
      <c r="CK332" s="212"/>
      <c r="CL332" s="211"/>
      <c r="CM332" s="222"/>
      <c r="CN332" s="218"/>
      <c r="CO332" s="211"/>
      <c r="CP332" s="220">
        <f t="shared" si="53"/>
        <v>0</v>
      </c>
      <c r="CQ332" s="223"/>
      <c r="CR332" s="212"/>
      <c r="CS332" s="212"/>
      <c r="CT332" s="212"/>
      <c r="CU332" s="212"/>
      <c r="CV332" s="212"/>
      <c r="CW332" s="212"/>
      <c r="CX332" s="212"/>
      <c r="CY332" s="212"/>
      <c r="CZ332" s="212"/>
      <c r="DA332" s="212"/>
      <c r="DB332" s="212"/>
      <c r="DC332" s="212"/>
      <c r="DD332" s="212"/>
      <c r="DE332" s="212"/>
      <c r="DF332" s="212"/>
      <c r="DG332" s="212"/>
      <c r="DH332" s="216">
        <f t="shared" si="54"/>
        <v>0</v>
      </c>
      <c r="DI332" s="216">
        <f t="shared" si="55"/>
        <v>0</v>
      </c>
      <c r="DJ332" s="224">
        <f t="shared" si="56"/>
        <v>0</v>
      </c>
      <c r="DK332" s="217"/>
      <c r="DL332" s="218"/>
      <c r="DM332" s="208"/>
      <c r="DN332" s="225"/>
      <c r="DO332" s="225"/>
      <c r="DP332" s="225"/>
      <c r="DQ332" s="225"/>
      <c r="DR332" s="225"/>
      <c r="DS332" s="225"/>
      <c r="DT332" s="225"/>
      <c r="DU332" s="225"/>
      <c r="DV332" s="225"/>
      <c r="DW332" s="225"/>
      <c r="DX332" s="225"/>
      <c r="DY332" s="225"/>
      <c r="DZ332" s="226"/>
      <c r="EA332" s="226"/>
      <c r="EB332" s="226"/>
      <c r="EC332" s="214"/>
      <c r="ED332" s="214"/>
      <c r="EE332" s="211"/>
      <c r="EF33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2" s="215" t="str">
        <f t="shared" si="51"/>
        <v>-</v>
      </c>
    </row>
    <row r="333" spans="1:137" ht="22.5" x14ac:dyDescent="0.25">
      <c r="A333" s="173"/>
      <c r="B333" s="204"/>
      <c r="C333" s="205"/>
      <c r="D333" s="206"/>
      <c r="E333" s="207"/>
      <c r="F333" s="208"/>
      <c r="G333" s="209"/>
      <c r="H333" s="210"/>
      <c r="I333" s="211"/>
      <c r="J333" s="212"/>
      <c r="K333" s="209"/>
      <c r="L333" s="210"/>
      <c r="M333" s="211"/>
      <c r="N333" s="212"/>
      <c r="O333" s="213"/>
      <c r="P333" s="210"/>
      <c r="Q333" s="214"/>
      <c r="R333" s="215">
        <f>Plancontratacion2019[[#This Row],[RUBRO
(SE DEBE REPORTARTAR EN SIGEP SERVICIOS PERSONAS NATURALES)]]</f>
        <v>0</v>
      </c>
      <c r="S333" s="216">
        <f>Plancontratacion2019[[#This Row],[VALOR]]</f>
        <v>0</v>
      </c>
      <c r="T333" s="208"/>
      <c r="U333" s="211"/>
      <c r="V333" s="215">
        <f>Plancontratacion2019[[#This Row],[RUBRO ]]</f>
        <v>0</v>
      </c>
      <c r="W333" s="216">
        <f>Plancontratacion2019[[#This Row],[VALOR ]]</f>
        <v>0</v>
      </c>
      <c r="X333" s="216">
        <f>SUM($S333+$W333+Plancontratacion2019[[#This Row],[VALOR TOTAL DEL APOYO]])</f>
        <v>0</v>
      </c>
      <c r="Y333" s="210"/>
      <c r="Z333" s="204"/>
      <c r="AA333" s="204"/>
      <c r="AB333" s="205"/>
      <c r="AC333" s="204"/>
      <c r="AD333" s="204"/>
      <c r="AE333" s="214"/>
      <c r="AF333" s="214"/>
      <c r="AG333" s="214"/>
      <c r="AH333" s="211"/>
      <c r="AI333" s="211"/>
      <c r="AJ333" s="211"/>
      <c r="AK333" s="214"/>
      <c r="AL333" s="208"/>
      <c r="AM333" s="208"/>
      <c r="AN333" s="208"/>
      <c r="AO333" s="211"/>
      <c r="AP333" s="217"/>
      <c r="AQ333" s="204"/>
      <c r="AR333" s="218"/>
      <c r="AS333" s="204"/>
      <c r="AT333" s="218"/>
      <c r="AU333" s="204"/>
      <c r="AV333" s="208"/>
      <c r="AW333" s="208"/>
      <c r="AX333" s="219"/>
      <c r="AY333" s="212"/>
      <c r="AZ333" s="212"/>
      <c r="BA333" s="212"/>
      <c r="BB333" s="220">
        <f>Plancontratacion2019[[#This Row],[VALOR
INICIAL DEL CONTRATO]]+Plancontratacion2019[[#This Row],[VALOR ADICION AL CONTRATO]]-Plancontratacion2019[[#This Row],[VALOR REDUCCIÓN DEL CONTRATO]]</f>
        <v>0</v>
      </c>
      <c r="BC333" s="211"/>
      <c r="BD333" s="211"/>
      <c r="BE333" s="215">
        <f t="shared" si="52"/>
        <v>0</v>
      </c>
      <c r="BF333" s="211"/>
      <c r="BG333" s="208"/>
      <c r="BH333" s="206" t="str">
        <f>IFERROR(VLOOKUP('Formato Único de Contratación'!$BG333,TABLADEPARTAMENTOS,2,0),"DIGITE DEPARTAMENTO")</f>
        <v>DIGITE DEPARTAMENTO</v>
      </c>
      <c r="BI333" s="210"/>
      <c r="BJ333" s="211"/>
      <c r="BK333" s="212"/>
      <c r="BL333" s="210"/>
      <c r="BM333" s="211"/>
      <c r="BN333" s="212"/>
      <c r="BO333" s="208"/>
      <c r="BP333" s="221"/>
      <c r="BQ333" s="208"/>
      <c r="BR333" s="211"/>
      <c r="BS333" s="211"/>
      <c r="BT333" s="247">
        <f>Plancontratacion2019[[#This Row],[FECHA PRORROGA EJECUCIÓN
  (AAAA-MM-DD)]]-Plancontratacion2019[[#This Row],[FECHA ACTA DE INICIO]]</f>
        <v>0</v>
      </c>
      <c r="BU333" s="211"/>
      <c r="BV333" s="208"/>
      <c r="BW333" s="211"/>
      <c r="BX333" s="208"/>
      <c r="BY333" s="212"/>
      <c r="BZ333" s="211"/>
      <c r="CA333" s="212"/>
      <c r="CB333" s="211"/>
      <c r="CC333" s="212"/>
      <c r="CD333" s="211"/>
      <c r="CE333" s="212"/>
      <c r="CF333" s="211"/>
      <c r="CG333" s="212"/>
      <c r="CH333" s="211"/>
      <c r="CI333" s="212"/>
      <c r="CJ333" s="211"/>
      <c r="CK333" s="212"/>
      <c r="CL333" s="211"/>
      <c r="CM333" s="222"/>
      <c r="CN333" s="218"/>
      <c r="CO333" s="211"/>
      <c r="CP333" s="220">
        <f t="shared" si="53"/>
        <v>0</v>
      </c>
      <c r="CQ333" s="223"/>
      <c r="CR333" s="212"/>
      <c r="CS333" s="212"/>
      <c r="CT333" s="212"/>
      <c r="CU333" s="212"/>
      <c r="CV333" s="212"/>
      <c r="CW333" s="212"/>
      <c r="CX333" s="212"/>
      <c r="CY333" s="212"/>
      <c r="CZ333" s="212"/>
      <c r="DA333" s="212"/>
      <c r="DB333" s="212"/>
      <c r="DC333" s="212"/>
      <c r="DD333" s="212"/>
      <c r="DE333" s="212"/>
      <c r="DF333" s="212"/>
      <c r="DG333" s="212"/>
      <c r="DH333" s="216">
        <f t="shared" si="54"/>
        <v>0</v>
      </c>
      <c r="DI333" s="216">
        <f t="shared" si="55"/>
        <v>0</v>
      </c>
      <c r="DJ333" s="224">
        <f t="shared" si="56"/>
        <v>0</v>
      </c>
      <c r="DK333" s="217"/>
      <c r="DL333" s="218"/>
      <c r="DM333" s="208"/>
      <c r="DN333" s="225"/>
      <c r="DO333" s="225"/>
      <c r="DP333" s="225"/>
      <c r="DQ333" s="225"/>
      <c r="DR333" s="225"/>
      <c r="DS333" s="225"/>
      <c r="DT333" s="225"/>
      <c r="DU333" s="225"/>
      <c r="DV333" s="225"/>
      <c r="DW333" s="225"/>
      <c r="DX333" s="225"/>
      <c r="DY333" s="225"/>
      <c r="DZ333" s="226"/>
      <c r="EA333" s="226"/>
      <c r="EB333" s="226"/>
      <c r="EC333" s="214"/>
      <c r="ED333" s="214"/>
      <c r="EE333" s="211"/>
      <c r="EF33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3" s="215" t="str">
        <f t="shared" si="51"/>
        <v>-</v>
      </c>
    </row>
    <row r="334" spans="1:137" ht="22.5" x14ac:dyDescent="0.25">
      <c r="A334" s="173"/>
      <c r="B334" s="204"/>
      <c r="C334" s="205"/>
      <c r="D334" s="206"/>
      <c r="E334" s="207"/>
      <c r="F334" s="208"/>
      <c r="G334" s="209"/>
      <c r="H334" s="210"/>
      <c r="I334" s="211"/>
      <c r="J334" s="212"/>
      <c r="K334" s="209"/>
      <c r="L334" s="210"/>
      <c r="M334" s="211"/>
      <c r="N334" s="212"/>
      <c r="O334" s="213"/>
      <c r="P334" s="210"/>
      <c r="Q334" s="214"/>
      <c r="R334" s="215">
        <f>Plancontratacion2019[[#This Row],[RUBRO
(SE DEBE REPORTARTAR EN SIGEP SERVICIOS PERSONAS NATURALES)]]</f>
        <v>0</v>
      </c>
      <c r="S334" s="216">
        <f>Plancontratacion2019[[#This Row],[VALOR]]</f>
        <v>0</v>
      </c>
      <c r="T334" s="208"/>
      <c r="U334" s="211"/>
      <c r="V334" s="215">
        <f>Plancontratacion2019[[#This Row],[RUBRO ]]</f>
        <v>0</v>
      </c>
      <c r="W334" s="216">
        <f>Plancontratacion2019[[#This Row],[VALOR ]]</f>
        <v>0</v>
      </c>
      <c r="X334" s="216">
        <f>SUM($S334+$W334+Plancontratacion2019[[#This Row],[VALOR TOTAL DEL APOYO]])</f>
        <v>0</v>
      </c>
      <c r="Y334" s="210"/>
      <c r="Z334" s="204"/>
      <c r="AA334" s="204"/>
      <c r="AB334" s="205"/>
      <c r="AC334" s="204"/>
      <c r="AD334" s="204"/>
      <c r="AE334" s="214"/>
      <c r="AF334" s="214"/>
      <c r="AG334" s="214"/>
      <c r="AH334" s="211"/>
      <c r="AI334" s="211"/>
      <c r="AJ334" s="211"/>
      <c r="AK334" s="214"/>
      <c r="AL334" s="208"/>
      <c r="AM334" s="208"/>
      <c r="AN334" s="208"/>
      <c r="AO334" s="211"/>
      <c r="AP334" s="217"/>
      <c r="AQ334" s="204"/>
      <c r="AR334" s="218"/>
      <c r="AS334" s="204"/>
      <c r="AT334" s="218"/>
      <c r="AU334" s="204"/>
      <c r="AV334" s="208"/>
      <c r="AW334" s="208"/>
      <c r="AX334" s="219"/>
      <c r="AY334" s="212"/>
      <c r="AZ334" s="212"/>
      <c r="BA334" s="212"/>
      <c r="BB334" s="220">
        <f>Plancontratacion2019[[#This Row],[VALOR
INICIAL DEL CONTRATO]]+Plancontratacion2019[[#This Row],[VALOR ADICION AL CONTRATO]]-Plancontratacion2019[[#This Row],[VALOR REDUCCIÓN DEL CONTRATO]]</f>
        <v>0</v>
      </c>
      <c r="BC334" s="211"/>
      <c r="BD334" s="211"/>
      <c r="BE334" s="215">
        <f t="shared" si="52"/>
        <v>0</v>
      </c>
      <c r="BF334" s="211"/>
      <c r="BG334" s="208"/>
      <c r="BH334" s="206" t="str">
        <f>IFERROR(VLOOKUP('Formato Único de Contratación'!$BG334,TABLADEPARTAMENTOS,2,0),"DIGITE DEPARTAMENTO")</f>
        <v>DIGITE DEPARTAMENTO</v>
      </c>
      <c r="BI334" s="210"/>
      <c r="BJ334" s="211"/>
      <c r="BK334" s="212"/>
      <c r="BL334" s="210"/>
      <c r="BM334" s="211"/>
      <c r="BN334" s="212"/>
      <c r="BO334" s="208"/>
      <c r="BP334" s="221"/>
      <c r="BQ334" s="208"/>
      <c r="BR334" s="211"/>
      <c r="BS334" s="211"/>
      <c r="BT334" s="247">
        <f>Plancontratacion2019[[#This Row],[FECHA PRORROGA EJECUCIÓN
  (AAAA-MM-DD)]]-Plancontratacion2019[[#This Row],[FECHA ACTA DE INICIO]]</f>
        <v>0</v>
      </c>
      <c r="BU334" s="211"/>
      <c r="BV334" s="208"/>
      <c r="BW334" s="211"/>
      <c r="BX334" s="208"/>
      <c r="BY334" s="212"/>
      <c r="BZ334" s="211"/>
      <c r="CA334" s="212"/>
      <c r="CB334" s="211"/>
      <c r="CC334" s="212"/>
      <c r="CD334" s="211"/>
      <c r="CE334" s="212"/>
      <c r="CF334" s="211"/>
      <c r="CG334" s="212"/>
      <c r="CH334" s="211"/>
      <c r="CI334" s="212"/>
      <c r="CJ334" s="211"/>
      <c r="CK334" s="212"/>
      <c r="CL334" s="211"/>
      <c r="CM334" s="222"/>
      <c r="CN334" s="218"/>
      <c r="CO334" s="211"/>
      <c r="CP334" s="220">
        <f t="shared" si="53"/>
        <v>0</v>
      </c>
      <c r="CQ334" s="223"/>
      <c r="CR334" s="212"/>
      <c r="CS334" s="212"/>
      <c r="CT334" s="212"/>
      <c r="CU334" s="212"/>
      <c r="CV334" s="212"/>
      <c r="CW334" s="212"/>
      <c r="CX334" s="212"/>
      <c r="CY334" s="212"/>
      <c r="CZ334" s="212"/>
      <c r="DA334" s="212"/>
      <c r="DB334" s="212"/>
      <c r="DC334" s="212"/>
      <c r="DD334" s="212"/>
      <c r="DE334" s="212"/>
      <c r="DF334" s="212"/>
      <c r="DG334" s="212"/>
      <c r="DH334" s="216">
        <f t="shared" si="54"/>
        <v>0</v>
      </c>
      <c r="DI334" s="216">
        <f t="shared" si="55"/>
        <v>0</v>
      </c>
      <c r="DJ334" s="224">
        <f t="shared" si="56"/>
        <v>0</v>
      </c>
      <c r="DK334" s="217"/>
      <c r="DL334" s="218"/>
      <c r="DM334" s="208"/>
      <c r="DN334" s="225"/>
      <c r="DO334" s="225"/>
      <c r="DP334" s="225"/>
      <c r="DQ334" s="225"/>
      <c r="DR334" s="225"/>
      <c r="DS334" s="225"/>
      <c r="DT334" s="225"/>
      <c r="DU334" s="225"/>
      <c r="DV334" s="225"/>
      <c r="DW334" s="225"/>
      <c r="DX334" s="225"/>
      <c r="DY334" s="225"/>
      <c r="DZ334" s="226"/>
      <c r="EA334" s="226"/>
      <c r="EB334" s="226"/>
      <c r="EC334" s="214"/>
      <c r="ED334" s="214"/>
      <c r="EE334" s="211"/>
      <c r="EF33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4" s="215" t="str">
        <f t="shared" si="51"/>
        <v>-</v>
      </c>
    </row>
    <row r="335" spans="1:137" ht="22.5" x14ac:dyDescent="0.25">
      <c r="A335" s="173"/>
      <c r="B335" s="204"/>
      <c r="C335" s="205"/>
      <c r="D335" s="206"/>
      <c r="E335" s="207"/>
      <c r="F335" s="208"/>
      <c r="G335" s="209"/>
      <c r="H335" s="210"/>
      <c r="I335" s="211"/>
      <c r="J335" s="212"/>
      <c r="K335" s="209"/>
      <c r="L335" s="210"/>
      <c r="M335" s="211"/>
      <c r="N335" s="212"/>
      <c r="O335" s="213"/>
      <c r="P335" s="210"/>
      <c r="Q335" s="214"/>
      <c r="R335" s="215">
        <f>Plancontratacion2019[[#This Row],[RUBRO
(SE DEBE REPORTARTAR EN SIGEP SERVICIOS PERSONAS NATURALES)]]</f>
        <v>0</v>
      </c>
      <c r="S335" s="216">
        <f>Plancontratacion2019[[#This Row],[VALOR]]</f>
        <v>0</v>
      </c>
      <c r="T335" s="208"/>
      <c r="U335" s="211"/>
      <c r="V335" s="215">
        <f>Plancontratacion2019[[#This Row],[RUBRO ]]</f>
        <v>0</v>
      </c>
      <c r="W335" s="216">
        <f>Plancontratacion2019[[#This Row],[VALOR ]]</f>
        <v>0</v>
      </c>
      <c r="X335" s="216">
        <f>SUM($S335+$W335+Plancontratacion2019[[#This Row],[VALOR TOTAL DEL APOYO]])</f>
        <v>0</v>
      </c>
      <c r="Y335" s="210"/>
      <c r="Z335" s="204"/>
      <c r="AA335" s="204"/>
      <c r="AB335" s="205"/>
      <c r="AC335" s="204"/>
      <c r="AD335" s="204"/>
      <c r="AE335" s="214"/>
      <c r="AF335" s="214"/>
      <c r="AG335" s="214"/>
      <c r="AH335" s="211"/>
      <c r="AI335" s="211"/>
      <c r="AJ335" s="211"/>
      <c r="AK335" s="214"/>
      <c r="AL335" s="208"/>
      <c r="AM335" s="208"/>
      <c r="AN335" s="208"/>
      <c r="AO335" s="211"/>
      <c r="AP335" s="217"/>
      <c r="AQ335" s="204"/>
      <c r="AR335" s="218"/>
      <c r="AS335" s="204"/>
      <c r="AT335" s="218"/>
      <c r="AU335" s="204"/>
      <c r="AV335" s="208"/>
      <c r="AW335" s="208"/>
      <c r="AX335" s="219"/>
      <c r="AY335" s="212"/>
      <c r="AZ335" s="212"/>
      <c r="BA335" s="212"/>
      <c r="BB335" s="220">
        <f>Plancontratacion2019[[#This Row],[VALOR
INICIAL DEL CONTRATO]]+Plancontratacion2019[[#This Row],[VALOR ADICION AL CONTRATO]]-Plancontratacion2019[[#This Row],[VALOR REDUCCIÓN DEL CONTRATO]]</f>
        <v>0</v>
      </c>
      <c r="BC335" s="211"/>
      <c r="BD335" s="211"/>
      <c r="BE335" s="215">
        <f t="shared" si="52"/>
        <v>0</v>
      </c>
      <c r="BF335" s="211"/>
      <c r="BG335" s="208"/>
      <c r="BH335" s="206" t="str">
        <f>IFERROR(VLOOKUP('Formato Único de Contratación'!$BG335,TABLADEPARTAMENTOS,2,0),"DIGITE DEPARTAMENTO")</f>
        <v>DIGITE DEPARTAMENTO</v>
      </c>
      <c r="BI335" s="210"/>
      <c r="BJ335" s="211"/>
      <c r="BK335" s="212"/>
      <c r="BL335" s="210"/>
      <c r="BM335" s="211"/>
      <c r="BN335" s="212"/>
      <c r="BO335" s="208"/>
      <c r="BP335" s="221"/>
      <c r="BQ335" s="208"/>
      <c r="BR335" s="211"/>
      <c r="BS335" s="211"/>
      <c r="BT335" s="247">
        <f>Plancontratacion2019[[#This Row],[FECHA PRORROGA EJECUCIÓN
  (AAAA-MM-DD)]]-Plancontratacion2019[[#This Row],[FECHA ACTA DE INICIO]]</f>
        <v>0</v>
      </c>
      <c r="BU335" s="211"/>
      <c r="BV335" s="208"/>
      <c r="BW335" s="211"/>
      <c r="BX335" s="208"/>
      <c r="BY335" s="212"/>
      <c r="BZ335" s="211"/>
      <c r="CA335" s="212"/>
      <c r="CB335" s="211"/>
      <c r="CC335" s="212"/>
      <c r="CD335" s="211"/>
      <c r="CE335" s="212"/>
      <c r="CF335" s="211"/>
      <c r="CG335" s="212"/>
      <c r="CH335" s="211"/>
      <c r="CI335" s="212"/>
      <c r="CJ335" s="211"/>
      <c r="CK335" s="212"/>
      <c r="CL335" s="211"/>
      <c r="CM335" s="222"/>
      <c r="CN335" s="218"/>
      <c r="CO335" s="211"/>
      <c r="CP335" s="220">
        <f t="shared" si="53"/>
        <v>0</v>
      </c>
      <c r="CQ335" s="223"/>
      <c r="CR335" s="212"/>
      <c r="CS335" s="212"/>
      <c r="CT335" s="212"/>
      <c r="CU335" s="212"/>
      <c r="CV335" s="212"/>
      <c r="CW335" s="212"/>
      <c r="CX335" s="212"/>
      <c r="CY335" s="212"/>
      <c r="CZ335" s="212"/>
      <c r="DA335" s="212"/>
      <c r="DB335" s="212"/>
      <c r="DC335" s="212"/>
      <c r="DD335" s="212"/>
      <c r="DE335" s="212"/>
      <c r="DF335" s="212"/>
      <c r="DG335" s="212"/>
      <c r="DH335" s="216">
        <f t="shared" si="54"/>
        <v>0</v>
      </c>
      <c r="DI335" s="216">
        <f t="shared" si="55"/>
        <v>0</v>
      </c>
      <c r="DJ335" s="224">
        <f t="shared" si="56"/>
        <v>0</v>
      </c>
      <c r="DK335" s="217"/>
      <c r="DL335" s="218"/>
      <c r="DM335" s="208"/>
      <c r="DN335" s="225"/>
      <c r="DO335" s="225"/>
      <c r="DP335" s="225"/>
      <c r="DQ335" s="225"/>
      <c r="DR335" s="225"/>
      <c r="DS335" s="225"/>
      <c r="DT335" s="225"/>
      <c r="DU335" s="225"/>
      <c r="DV335" s="225"/>
      <c r="DW335" s="225"/>
      <c r="DX335" s="225"/>
      <c r="DY335" s="225"/>
      <c r="DZ335" s="226"/>
      <c r="EA335" s="226"/>
      <c r="EB335" s="226"/>
      <c r="EC335" s="214"/>
      <c r="ED335" s="214"/>
      <c r="EE335" s="211"/>
      <c r="EF33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5" s="215" t="str">
        <f t="shared" si="51"/>
        <v>-</v>
      </c>
    </row>
    <row r="336" spans="1:137" ht="22.5" x14ac:dyDescent="0.25">
      <c r="A336" s="173"/>
      <c r="B336" s="204"/>
      <c r="C336" s="205"/>
      <c r="D336" s="206"/>
      <c r="E336" s="207"/>
      <c r="F336" s="208"/>
      <c r="G336" s="209"/>
      <c r="H336" s="210"/>
      <c r="I336" s="211"/>
      <c r="J336" s="212"/>
      <c r="K336" s="209"/>
      <c r="L336" s="210"/>
      <c r="M336" s="211"/>
      <c r="N336" s="212"/>
      <c r="O336" s="213"/>
      <c r="P336" s="210"/>
      <c r="Q336" s="214"/>
      <c r="R336" s="215">
        <f>Plancontratacion2019[[#This Row],[RUBRO
(SE DEBE REPORTARTAR EN SIGEP SERVICIOS PERSONAS NATURALES)]]</f>
        <v>0</v>
      </c>
      <c r="S336" s="216">
        <f>Plancontratacion2019[[#This Row],[VALOR]]</f>
        <v>0</v>
      </c>
      <c r="T336" s="208"/>
      <c r="U336" s="211"/>
      <c r="V336" s="215">
        <f>Plancontratacion2019[[#This Row],[RUBRO ]]</f>
        <v>0</v>
      </c>
      <c r="W336" s="216">
        <f>Plancontratacion2019[[#This Row],[VALOR ]]</f>
        <v>0</v>
      </c>
      <c r="X336" s="216">
        <f>SUM($S336+$W336+Plancontratacion2019[[#This Row],[VALOR TOTAL DEL APOYO]])</f>
        <v>0</v>
      </c>
      <c r="Y336" s="210"/>
      <c r="Z336" s="204"/>
      <c r="AA336" s="204"/>
      <c r="AB336" s="205"/>
      <c r="AC336" s="204"/>
      <c r="AD336" s="204"/>
      <c r="AE336" s="214"/>
      <c r="AF336" s="214"/>
      <c r="AG336" s="214"/>
      <c r="AH336" s="211"/>
      <c r="AI336" s="211"/>
      <c r="AJ336" s="211"/>
      <c r="AK336" s="214"/>
      <c r="AL336" s="208"/>
      <c r="AM336" s="208"/>
      <c r="AN336" s="208"/>
      <c r="AO336" s="211"/>
      <c r="AP336" s="217"/>
      <c r="AQ336" s="204"/>
      <c r="AR336" s="218"/>
      <c r="AS336" s="204"/>
      <c r="AT336" s="218"/>
      <c r="AU336" s="204"/>
      <c r="AV336" s="208"/>
      <c r="AW336" s="208"/>
      <c r="AX336" s="219"/>
      <c r="AY336" s="212"/>
      <c r="AZ336" s="212"/>
      <c r="BA336" s="212"/>
      <c r="BB336" s="220">
        <f>Plancontratacion2019[[#This Row],[VALOR
INICIAL DEL CONTRATO]]+Plancontratacion2019[[#This Row],[VALOR ADICION AL CONTRATO]]-Plancontratacion2019[[#This Row],[VALOR REDUCCIÓN DEL CONTRATO]]</f>
        <v>0</v>
      </c>
      <c r="BC336" s="211"/>
      <c r="BD336" s="211"/>
      <c r="BE336" s="215">
        <f t="shared" si="52"/>
        <v>0</v>
      </c>
      <c r="BF336" s="211"/>
      <c r="BG336" s="208"/>
      <c r="BH336" s="206" t="str">
        <f>IFERROR(VLOOKUP('Formato Único de Contratación'!$BG336,TABLADEPARTAMENTOS,2,0),"DIGITE DEPARTAMENTO")</f>
        <v>DIGITE DEPARTAMENTO</v>
      </c>
      <c r="BI336" s="210"/>
      <c r="BJ336" s="211"/>
      <c r="BK336" s="212"/>
      <c r="BL336" s="210"/>
      <c r="BM336" s="211"/>
      <c r="BN336" s="212"/>
      <c r="BO336" s="208"/>
      <c r="BP336" s="221"/>
      <c r="BQ336" s="208"/>
      <c r="BR336" s="211"/>
      <c r="BS336" s="211"/>
      <c r="BT336" s="247">
        <f>Plancontratacion2019[[#This Row],[FECHA PRORROGA EJECUCIÓN
  (AAAA-MM-DD)]]-Plancontratacion2019[[#This Row],[FECHA ACTA DE INICIO]]</f>
        <v>0</v>
      </c>
      <c r="BU336" s="211"/>
      <c r="BV336" s="208"/>
      <c r="BW336" s="211"/>
      <c r="BX336" s="208"/>
      <c r="BY336" s="212"/>
      <c r="BZ336" s="211"/>
      <c r="CA336" s="212"/>
      <c r="CB336" s="211"/>
      <c r="CC336" s="212"/>
      <c r="CD336" s="211"/>
      <c r="CE336" s="212"/>
      <c r="CF336" s="211"/>
      <c r="CG336" s="212"/>
      <c r="CH336" s="211"/>
      <c r="CI336" s="212"/>
      <c r="CJ336" s="211"/>
      <c r="CK336" s="212"/>
      <c r="CL336" s="211"/>
      <c r="CM336" s="222"/>
      <c r="CN336" s="218"/>
      <c r="CO336" s="211"/>
      <c r="CP336" s="220">
        <f t="shared" si="53"/>
        <v>0</v>
      </c>
      <c r="CQ336" s="223"/>
      <c r="CR336" s="212"/>
      <c r="CS336" s="212"/>
      <c r="CT336" s="212"/>
      <c r="CU336" s="212"/>
      <c r="CV336" s="212"/>
      <c r="CW336" s="212"/>
      <c r="CX336" s="212"/>
      <c r="CY336" s="212"/>
      <c r="CZ336" s="212"/>
      <c r="DA336" s="212"/>
      <c r="DB336" s="212"/>
      <c r="DC336" s="212"/>
      <c r="DD336" s="212"/>
      <c r="DE336" s="212"/>
      <c r="DF336" s="212"/>
      <c r="DG336" s="212"/>
      <c r="DH336" s="216">
        <f t="shared" si="54"/>
        <v>0</v>
      </c>
      <c r="DI336" s="216">
        <f t="shared" si="55"/>
        <v>0</v>
      </c>
      <c r="DJ336" s="224">
        <f t="shared" si="56"/>
        <v>0</v>
      </c>
      <c r="DK336" s="217"/>
      <c r="DL336" s="218"/>
      <c r="DM336" s="208"/>
      <c r="DN336" s="225"/>
      <c r="DO336" s="225"/>
      <c r="DP336" s="225"/>
      <c r="DQ336" s="225"/>
      <c r="DR336" s="225"/>
      <c r="DS336" s="225"/>
      <c r="DT336" s="225"/>
      <c r="DU336" s="225"/>
      <c r="DV336" s="225"/>
      <c r="DW336" s="225"/>
      <c r="DX336" s="225"/>
      <c r="DY336" s="225"/>
      <c r="DZ336" s="226"/>
      <c r="EA336" s="226"/>
      <c r="EB336" s="226"/>
      <c r="EC336" s="214"/>
      <c r="ED336" s="214"/>
      <c r="EE336" s="211"/>
      <c r="EF33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6" s="215" t="str">
        <f t="shared" si="51"/>
        <v>-</v>
      </c>
    </row>
    <row r="337" spans="1:137" ht="22.5" x14ac:dyDescent="0.25">
      <c r="A337" s="173"/>
      <c r="B337" s="204"/>
      <c r="C337" s="205"/>
      <c r="D337" s="206"/>
      <c r="E337" s="207"/>
      <c r="F337" s="208"/>
      <c r="G337" s="209"/>
      <c r="H337" s="210"/>
      <c r="I337" s="211"/>
      <c r="J337" s="212"/>
      <c r="K337" s="209"/>
      <c r="L337" s="210"/>
      <c r="M337" s="211"/>
      <c r="N337" s="212"/>
      <c r="O337" s="213"/>
      <c r="P337" s="210"/>
      <c r="Q337" s="214"/>
      <c r="R337" s="215">
        <f>Plancontratacion2019[[#This Row],[RUBRO
(SE DEBE REPORTARTAR EN SIGEP SERVICIOS PERSONAS NATURALES)]]</f>
        <v>0</v>
      </c>
      <c r="S337" s="216">
        <f>Plancontratacion2019[[#This Row],[VALOR]]</f>
        <v>0</v>
      </c>
      <c r="T337" s="208"/>
      <c r="U337" s="211"/>
      <c r="V337" s="215">
        <f>Plancontratacion2019[[#This Row],[RUBRO ]]</f>
        <v>0</v>
      </c>
      <c r="W337" s="216">
        <f>Plancontratacion2019[[#This Row],[VALOR ]]</f>
        <v>0</v>
      </c>
      <c r="X337" s="216">
        <f>SUM($S337+$W337+Plancontratacion2019[[#This Row],[VALOR TOTAL DEL APOYO]])</f>
        <v>0</v>
      </c>
      <c r="Y337" s="210"/>
      <c r="Z337" s="204"/>
      <c r="AA337" s="204"/>
      <c r="AB337" s="205"/>
      <c r="AC337" s="204"/>
      <c r="AD337" s="204"/>
      <c r="AE337" s="214"/>
      <c r="AF337" s="214"/>
      <c r="AG337" s="214"/>
      <c r="AH337" s="211"/>
      <c r="AI337" s="211"/>
      <c r="AJ337" s="211"/>
      <c r="AK337" s="214"/>
      <c r="AL337" s="208"/>
      <c r="AM337" s="208"/>
      <c r="AN337" s="208"/>
      <c r="AO337" s="211"/>
      <c r="AP337" s="217"/>
      <c r="AQ337" s="204"/>
      <c r="AR337" s="218"/>
      <c r="AS337" s="204"/>
      <c r="AT337" s="218"/>
      <c r="AU337" s="204"/>
      <c r="AV337" s="208"/>
      <c r="AW337" s="208"/>
      <c r="AX337" s="219"/>
      <c r="AY337" s="212"/>
      <c r="AZ337" s="212"/>
      <c r="BA337" s="212"/>
      <c r="BB337" s="220">
        <f>Plancontratacion2019[[#This Row],[VALOR
INICIAL DEL CONTRATO]]+Plancontratacion2019[[#This Row],[VALOR ADICION AL CONTRATO]]-Plancontratacion2019[[#This Row],[VALOR REDUCCIÓN DEL CONTRATO]]</f>
        <v>0</v>
      </c>
      <c r="BC337" s="211"/>
      <c r="BD337" s="211"/>
      <c r="BE337" s="215">
        <f t="shared" si="52"/>
        <v>0</v>
      </c>
      <c r="BF337" s="211"/>
      <c r="BG337" s="208"/>
      <c r="BH337" s="206" t="str">
        <f>IFERROR(VLOOKUP('Formato Único de Contratación'!$BG337,TABLADEPARTAMENTOS,2,0),"DIGITE DEPARTAMENTO")</f>
        <v>DIGITE DEPARTAMENTO</v>
      </c>
      <c r="BI337" s="210"/>
      <c r="BJ337" s="211"/>
      <c r="BK337" s="212"/>
      <c r="BL337" s="210"/>
      <c r="BM337" s="211"/>
      <c r="BN337" s="212"/>
      <c r="BO337" s="208"/>
      <c r="BP337" s="221"/>
      <c r="BQ337" s="208"/>
      <c r="BR337" s="211"/>
      <c r="BS337" s="211"/>
      <c r="BT337" s="247">
        <f>Plancontratacion2019[[#This Row],[FECHA PRORROGA EJECUCIÓN
  (AAAA-MM-DD)]]-Plancontratacion2019[[#This Row],[FECHA ACTA DE INICIO]]</f>
        <v>0</v>
      </c>
      <c r="BU337" s="211"/>
      <c r="BV337" s="208"/>
      <c r="BW337" s="211"/>
      <c r="BX337" s="208"/>
      <c r="BY337" s="212"/>
      <c r="BZ337" s="211"/>
      <c r="CA337" s="212"/>
      <c r="CB337" s="211"/>
      <c r="CC337" s="212"/>
      <c r="CD337" s="211"/>
      <c r="CE337" s="212"/>
      <c r="CF337" s="211"/>
      <c r="CG337" s="212"/>
      <c r="CH337" s="211"/>
      <c r="CI337" s="212"/>
      <c r="CJ337" s="211"/>
      <c r="CK337" s="212"/>
      <c r="CL337" s="211"/>
      <c r="CM337" s="222"/>
      <c r="CN337" s="218"/>
      <c r="CO337" s="211"/>
      <c r="CP337" s="220">
        <f t="shared" si="53"/>
        <v>0</v>
      </c>
      <c r="CQ337" s="223"/>
      <c r="CR337" s="212"/>
      <c r="CS337" s="212"/>
      <c r="CT337" s="212"/>
      <c r="CU337" s="212"/>
      <c r="CV337" s="212"/>
      <c r="CW337" s="212"/>
      <c r="CX337" s="212"/>
      <c r="CY337" s="212"/>
      <c r="CZ337" s="212"/>
      <c r="DA337" s="212"/>
      <c r="DB337" s="212"/>
      <c r="DC337" s="212"/>
      <c r="DD337" s="212"/>
      <c r="DE337" s="212"/>
      <c r="DF337" s="212"/>
      <c r="DG337" s="212"/>
      <c r="DH337" s="216">
        <f t="shared" si="54"/>
        <v>0</v>
      </c>
      <c r="DI337" s="216">
        <f t="shared" si="55"/>
        <v>0</v>
      </c>
      <c r="DJ337" s="224">
        <f t="shared" si="56"/>
        <v>0</v>
      </c>
      <c r="DK337" s="217"/>
      <c r="DL337" s="218"/>
      <c r="DM337" s="208"/>
      <c r="DN337" s="225"/>
      <c r="DO337" s="225"/>
      <c r="DP337" s="225"/>
      <c r="DQ337" s="225"/>
      <c r="DR337" s="225"/>
      <c r="DS337" s="225"/>
      <c r="DT337" s="225"/>
      <c r="DU337" s="225"/>
      <c r="DV337" s="225"/>
      <c r="DW337" s="225"/>
      <c r="DX337" s="225"/>
      <c r="DY337" s="225"/>
      <c r="DZ337" s="226"/>
      <c r="EA337" s="226"/>
      <c r="EB337" s="226"/>
      <c r="EC337" s="214"/>
      <c r="ED337" s="214"/>
      <c r="EE337" s="211"/>
      <c r="EF33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7" s="215" t="str">
        <f t="shared" si="51"/>
        <v>-</v>
      </c>
    </row>
    <row r="338" spans="1:137" ht="22.5" x14ac:dyDescent="0.25">
      <c r="A338" s="173"/>
      <c r="B338" s="204"/>
      <c r="C338" s="205"/>
      <c r="D338" s="206"/>
      <c r="E338" s="207"/>
      <c r="F338" s="208"/>
      <c r="G338" s="209"/>
      <c r="H338" s="210"/>
      <c r="I338" s="211"/>
      <c r="J338" s="212"/>
      <c r="K338" s="209"/>
      <c r="L338" s="210"/>
      <c r="M338" s="211"/>
      <c r="N338" s="212"/>
      <c r="O338" s="213"/>
      <c r="P338" s="210"/>
      <c r="Q338" s="214"/>
      <c r="R338" s="215">
        <f>Plancontratacion2019[[#This Row],[RUBRO
(SE DEBE REPORTARTAR EN SIGEP SERVICIOS PERSONAS NATURALES)]]</f>
        <v>0</v>
      </c>
      <c r="S338" s="216">
        <f>Plancontratacion2019[[#This Row],[VALOR]]</f>
        <v>0</v>
      </c>
      <c r="T338" s="208"/>
      <c r="U338" s="211"/>
      <c r="V338" s="215">
        <f>Plancontratacion2019[[#This Row],[RUBRO ]]</f>
        <v>0</v>
      </c>
      <c r="W338" s="216">
        <f>Plancontratacion2019[[#This Row],[VALOR ]]</f>
        <v>0</v>
      </c>
      <c r="X338" s="216">
        <f>SUM($S338+$W338+Plancontratacion2019[[#This Row],[VALOR TOTAL DEL APOYO]])</f>
        <v>0</v>
      </c>
      <c r="Y338" s="210"/>
      <c r="Z338" s="204"/>
      <c r="AA338" s="204"/>
      <c r="AB338" s="205"/>
      <c r="AC338" s="204"/>
      <c r="AD338" s="204"/>
      <c r="AE338" s="214"/>
      <c r="AF338" s="214"/>
      <c r="AG338" s="214"/>
      <c r="AH338" s="211"/>
      <c r="AI338" s="211"/>
      <c r="AJ338" s="211"/>
      <c r="AK338" s="214"/>
      <c r="AL338" s="208"/>
      <c r="AM338" s="208"/>
      <c r="AN338" s="208"/>
      <c r="AO338" s="211"/>
      <c r="AP338" s="217"/>
      <c r="AQ338" s="204"/>
      <c r="AR338" s="218"/>
      <c r="AS338" s="204"/>
      <c r="AT338" s="218"/>
      <c r="AU338" s="204"/>
      <c r="AV338" s="208"/>
      <c r="AW338" s="208"/>
      <c r="AX338" s="219"/>
      <c r="AY338" s="212"/>
      <c r="AZ338" s="212"/>
      <c r="BA338" s="212"/>
      <c r="BB338" s="220">
        <f>Plancontratacion2019[[#This Row],[VALOR
INICIAL DEL CONTRATO]]+Plancontratacion2019[[#This Row],[VALOR ADICION AL CONTRATO]]-Plancontratacion2019[[#This Row],[VALOR REDUCCIÓN DEL CONTRATO]]</f>
        <v>0</v>
      </c>
      <c r="BC338" s="211"/>
      <c r="BD338" s="211"/>
      <c r="BE338" s="215">
        <f t="shared" si="52"/>
        <v>0</v>
      </c>
      <c r="BF338" s="211"/>
      <c r="BG338" s="208"/>
      <c r="BH338" s="206" t="str">
        <f>IFERROR(VLOOKUP('Formato Único de Contratación'!$BG338,TABLADEPARTAMENTOS,2,0),"DIGITE DEPARTAMENTO")</f>
        <v>DIGITE DEPARTAMENTO</v>
      </c>
      <c r="BI338" s="210"/>
      <c r="BJ338" s="211"/>
      <c r="BK338" s="212"/>
      <c r="BL338" s="210"/>
      <c r="BM338" s="211"/>
      <c r="BN338" s="212"/>
      <c r="BO338" s="208"/>
      <c r="BP338" s="221"/>
      <c r="BQ338" s="208"/>
      <c r="BR338" s="211"/>
      <c r="BS338" s="211"/>
      <c r="BT338" s="247">
        <f>Plancontratacion2019[[#This Row],[FECHA PRORROGA EJECUCIÓN
  (AAAA-MM-DD)]]-Plancontratacion2019[[#This Row],[FECHA ACTA DE INICIO]]</f>
        <v>0</v>
      </c>
      <c r="BU338" s="211"/>
      <c r="BV338" s="208"/>
      <c r="BW338" s="211"/>
      <c r="BX338" s="208"/>
      <c r="BY338" s="212"/>
      <c r="BZ338" s="211"/>
      <c r="CA338" s="212"/>
      <c r="CB338" s="211"/>
      <c r="CC338" s="212"/>
      <c r="CD338" s="211"/>
      <c r="CE338" s="212"/>
      <c r="CF338" s="211"/>
      <c r="CG338" s="212"/>
      <c r="CH338" s="211"/>
      <c r="CI338" s="212"/>
      <c r="CJ338" s="211"/>
      <c r="CK338" s="212"/>
      <c r="CL338" s="211"/>
      <c r="CM338" s="222"/>
      <c r="CN338" s="218"/>
      <c r="CO338" s="211"/>
      <c r="CP338" s="220">
        <f t="shared" si="53"/>
        <v>0</v>
      </c>
      <c r="CQ338" s="223"/>
      <c r="CR338" s="212"/>
      <c r="CS338" s="212"/>
      <c r="CT338" s="212"/>
      <c r="CU338" s="212"/>
      <c r="CV338" s="212"/>
      <c r="CW338" s="212"/>
      <c r="CX338" s="212"/>
      <c r="CY338" s="212"/>
      <c r="CZ338" s="212"/>
      <c r="DA338" s="212"/>
      <c r="DB338" s="212"/>
      <c r="DC338" s="212"/>
      <c r="DD338" s="212"/>
      <c r="DE338" s="212"/>
      <c r="DF338" s="212"/>
      <c r="DG338" s="212"/>
      <c r="DH338" s="216">
        <f t="shared" si="54"/>
        <v>0</v>
      </c>
      <c r="DI338" s="216">
        <f t="shared" si="55"/>
        <v>0</v>
      </c>
      <c r="DJ338" s="224">
        <f t="shared" si="56"/>
        <v>0</v>
      </c>
      <c r="DK338" s="217"/>
      <c r="DL338" s="218"/>
      <c r="DM338" s="208"/>
      <c r="DN338" s="225"/>
      <c r="DO338" s="225"/>
      <c r="DP338" s="225"/>
      <c r="DQ338" s="225"/>
      <c r="DR338" s="225"/>
      <c r="DS338" s="225"/>
      <c r="DT338" s="225"/>
      <c r="DU338" s="225"/>
      <c r="DV338" s="225"/>
      <c r="DW338" s="225"/>
      <c r="DX338" s="225"/>
      <c r="DY338" s="225"/>
      <c r="DZ338" s="226"/>
      <c r="EA338" s="226"/>
      <c r="EB338" s="226"/>
      <c r="EC338" s="214"/>
      <c r="ED338" s="214"/>
      <c r="EE338" s="211"/>
      <c r="EF33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8" s="215" t="str">
        <f t="shared" si="51"/>
        <v>-</v>
      </c>
    </row>
    <row r="339" spans="1:137" ht="22.5" x14ac:dyDescent="0.25">
      <c r="A339" s="173"/>
      <c r="B339" s="204"/>
      <c r="C339" s="205"/>
      <c r="D339" s="206"/>
      <c r="E339" s="207"/>
      <c r="F339" s="208"/>
      <c r="G339" s="209"/>
      <c r="H339" s="210"/>
      <c r="I339" s="211"/>
      <c r="J339" s="212"/>
      <c r="K339" s="209"/>
      <c r="L339" s="210"/>
      <c r="M339" s="211"/>
      <c r="N339" s="212"/>
      <c r="O339" s="213"/>
      <c r="P339" s="210"/>
      <c r="Q339" s="214"/>
      <c r="R339" s="215">
        <f>Plancontratacion2019[[#This Row],[RUBRO
(SE DEBE REPORTARTAR EN SIGEP SERVICIOS PERSONAS NATURALES)]]</f>
        <v>0</v>
      </c>
      <c r="S339" s="216">
        <f>Plancontratacion2019[[#This Row],[VALOR]]</f>
        <v>0</v>
      </c>
      <c r="T339" s="208"/>
      <c r="U339" s="211"/>
      <c r="V339" s="215">
        <f>Plancontratacion2019[[#This Row],[RUBRO ]]</f>
        <v>0</v>
      </c>
      <c r="W339" s="216">
        <f>Plancontratacion2019[[#This Row],[VALOR ]]</f>
        <v>0</v>
      </c>
      <c r="X339" s="216">
        <f>SUM($S339+$W339+Plancontratacion2019[[#This Row],[VALOR TOTAL DEL APOYO]])</f>
        <v>0</v>
      </c>
      <c r="Y339" s="210"/>
      <c r="Z339" s="204"/>
      <c r="AA339" s="204"/>
      <c r="AB339" s="205"/>
      <c r="AC339" s="204"/>
      <c r="AD339" s="204"/>
      <c r="AE339" s="214"/>
      <c r="AF339" s="214"/>
      <c r="AG339" s="214"/>
      <c r="AH339" s="211"/>
      <c r="AI339" s="211"/>
      <c r="AJ339" s="211"/>
      <c r="AK339" s="214"/>
      <c r="AL339" s="208"/>
      <c r="AM339" s="208"/>
      <c r="AN339" s="208"/>
      <c r="AO339" s="211"/>
      <c r="AP339" s="217"/>
      <c r="AQ339" s="204"/>
      <c r="AR339" s="218"/>
      <c r="AS339" s="204"/>
      <c r="AT339" s="218"/>
      <c r="AU339" s="204"/>
      <c r="AV339" s="208"/>
      <c r="AW339" s="208"/>
      <c r="AX339" s="219"/>
      <c r="AY339" s="212"/>
      <c r="AZ339" s="212"/>
      <c r="BA339" s="212"/>
      <c r="BB339" s="220">
        <f>Plancontratacion2019[[#This Row],[VALOR
INICIAL DEL CONTRATO]]+Plancontratacion2019[[#This Row],[VALOR ADICION AL CONTRATO]]-Plancontratacion2019[[#This Row],[VALOR REDUCCIÓN DEL CONTRATO]]</f>
        <v>0</v>
      </c>
      <c r="BC339" s="211"/>
      <c r="BD339" s="211"/>
      <c r="BE339" s="215">
        <f t="shared" si="52"/>
        <v>0</v>
      </c>
      <c r="BF339" s="211"/>
      <c r="BG339" s="208"/>
      <c r="BH339" s="206" t="str">
        <f>IFERROR(VLOOKUP('Formato Único de Contratación'!$BG339,TABLADEPARTAMENTOS,2,0),"DIGITE DEPARTAMENTO")</f>
        <v>DIGITE DEPARTAMENTO</v>
      </c>
      <c r="BI339" s="210"/>
      <c r="BJ339" s="211"/>
      <c r="BK339" s="212"/>
      <c r="BL339" s="210"/>
      <c r="BM339" s="211"/>
      <c r="BN339" s="212"/>
      <c r="BO339" s="208"/>
      <c r="BP339" s="221"/>
      <c r="BQ339" s="208"/>
      <c r="BR339" s="211"/>
      <c r="BS339" s="211"/>
      <c r="BT339" s="247">
        <f>Plancontratacion2019[[#This Row],[FECHA PRORROGA EJECUCIÓN
  (AAAA-MM-DD)]]-Plancontratacion2019[[#This Row],[FECHA ACTA DE INICIO]]</f>
        <v>0</v>
      </c>
      <c r="BU339" s="211"/>
      <c r="BV339" s="208"/>
      <c r="BW339" s="211"/>
      <c r="BX339" s="208"/>
      <c r="BY339" s="212"/>
      <c r="BZ339" s="211"/>
      <c r="CA339" s="212"/>
      <c r="CB339" s="211"/>
      <c r="CC339" s="212"/>
      <c r="CD339" s="211"/>
      <c r="CE339" s="212"/>
      <c r="CF339" s="211"/>
      <c r="CG339" s="212"/>
      <c r="CH339" s="211"/>
      <c r="CI339" s="212"/>
      <c r="CJ339" s="211"/>
      <c r="CK339" s="212"/>
      <c r="CL339" s="211"/>
      <c r="CM339" s="222"/>
      <c r="CN339" s="218"/>
      <c r="CO339" s="211"/>
      <c r="CP339" s="220">
        <f t="shared" si="53"/>
        <v>0</v>
      </c>
      <c r="CQ339" s="223"/>
      <c r="CR339" s="212"/>
      <c r="CS339" s="212"/>
      <c r="CT339" s="212"/>
      <c r="CU339" s="212"/>
      <c r="CV339" s="212"/>
      <c r="CW339" s="212"/>
      <c r="CX339" s="212"/>
      <c r="CY339" s="212"/>
      <c r="CZ339" s="212"/>
      <c r="DA339" s="212"/>
      <c r="DB339" s="212"/>
      <c r="DC339" s="212"/>
      <c r="DD339" s="212"/>
      <c r="DE339" s="212"/>
      <c r="DF339" s="212"/>
      <c r="DG339" s="212"/>
      <c r="DH339" s="216">
        <f t="shared" si="54"/>
        <v>0</v>
      </c>
      <c r="DI339" s="216">
        <f t="shared" si="55"/>
        <v>0</v>
      </c>
      <c r="DJ339" s="224">
        <f t="shared" si="56"/>
        <v>0</v>
      </c>
      <c r="DK339" s="217"/>
      <c r="DL339" s="218"/>
      <c r="DM339" s="208"/>
      <c r="DN339" s="225"/>
      <c r="DO339" s="225"/>
      <c r="DP339" s="225"/>
      <c r="DQ339" s="225"/>
      <c r="DR339" s="225"/>
      <c r="DS339" s="225"/>
      <c r="DT339" s="225"/>
      <c r="DU339" s="225"/>
      <c r="DV339" s="225"/>
      <c r="DW339" s="225"/>
      <c r="DX339" s="225"/>
      <c r="DY339" s="225"/>
      <c r="DZ339" s="226"/>
      <c r="EA339" s="226"/>
      <c r="EB339" s="226"/>
      <c r="EC339" s="214"/>
      <c r="ED339" s="214"/>
      <c r="EE339" s="211"/>
      <c r="EF33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39" s="215" t="str">
        <f t="shared" si="51"/>
        <v>-</v>
      </c>
    </row>
    <row r="340" spans="1:137" ht="22.5" x14ac:dyDescent="0.25">
      <c r="A340" s="173"/>
      <c r="B340" s="204"/>
      <c r="C340" s="205"/>
      <c r="D340" s="206"/>
      <c r="E340" s="207"/>
      <c r="F340" s="208"/>
      <c r="G340" s="209"/>
      <c r="H340" s="210"/>
      <c r="I340" s="211"/>
      <c r="J340" s="212"/>
      <c r="K340" s="209"/>
      <c r="L340" s="210"/>
      <c r="M340" s="211"/>
      <c r="N340" s="212"/>
      <c r="O340" s="213"/>
      <c r="P340" s="210"/>
      <c r="Q340" s="214"/>
      <c r="R340" s="215">
        <f>Plancontratacion2019[[#This Row],[RUBRO
(SE DEBE REPORTARTAR EN SIGEP SERVICIOS PERSONAS NATURALES)]]</f>
        <v>0</v>
      </c>
      <c r="S340" s="216">
        <f>Plancontratacion2019[[#This Row],[VALOR]]</f>
        <v>0</v>
      </c>
      <c r="T340" s="208"/>
      <c r="U340" s="211"/>
      <c r="V340" s="215">
        <f>Plancontratacion2019[[#This Row],[RUBRO ]]</f>
        <v>0</v>
      </c>
      <c r="W340" s="216">
        <f>Plancontratacion2019[[#This Row],[VALOR ]]</f>
        <v>0</v>
      </c>
      <c r="X340" s="216">
        <f>SUM($S340+$W340+Plancontratacion2019[[#This Row],[VALOR TOTAL DEL APOYO]])</f>
        <v>0</v>
      </c>
      <c r="Y340" s="210"/>
      <c r="Z340" s="204"/>
      <c r="AA340" s="204"/>
      <c r="AB340" s="205"/>
      <c r="AC340" s="204"/>
      <c r="AD340" s="204"/>
      <c r="AE340" s="214"/>
      <c r="AF340" s="214"/>
      <c r="AG340" s="214"/>
      <c r="AH340" s="211"/>
      <c r="AI340" s="211"/>
      <c r="AJ340" s="211"/>
      <c r="AK340" s="214"/>
      <c r="AL340" s="208"/>
      <c r="AM340" s="208"/>
      <c r="AN340" s="208"/>
      <c r="AO340" s="211"/>
      <c r="AP340" s="217"/>
      <c r="AQ340" s="204"/>
      <c r="AR340" s="218"/>
      <c r="AS340" s="204"/>
      <c r="AT340" s="218"/>
      <c r="AU340" s="204"/>
      <c r="AV340" s="208"/>
      <c r="AW340" s="208"/>
      <c r="AX340" s="219"/>
      <c r="AY340" s="212"/>
      <c r="AZ340" s="212"/>
      <c r="BA340" s="212"/>
      <c r="BB340" s="220">
        <f>Plancontratacion2019[[#This Row],[VALOR
INICIAL DEL CONTRATO]]+Plancontratacion2019[[#This Row],[VALOR ADICION AL CONTRATO]]-Plancontratacion2019[[#This Row],[VALOR REDUCCIÓN DEL CONTRATO]]</f>
        <v>0</v>
      </c>
      <c r="BC340" s="211"/>
      <c r="BD340" s="211"/>
      <c r="BE340" s="215">
        <f t="shared" si="52"/>
        <v>0</v>
      </c>
      <c r="BF340" s="211"/>
      <c r="BG340" s="208"/>
      <c r="BH340" s="206" t="str">
        <f>IFERROR(VLOOKUP('Formato Único de Contratación'!$BG340,TABLADEPARTAMENTOS,2,0),"DIGITE DEPARTAMENTO")</f>
        <v>DIGITE DEPARTAMENTO</v>
      </c>
      <c r="BI340" s="210"/>
      <c r="BJ340" s="211"/>
      <c r="BK340" s="212"/>
      <c r="BL340" s="210"/>
      <c r="BM340" s="211"/>
      <c r="BN340" s="212"/>
      <c r="BO340" s="208"/>
      <c r="BP340" s="221"/>
      <c r="BQ340" s="208"/>
      <c r="BR340" s="211"/>
      <c r="BS340" s="211"/>
      <c r="BT340" s="247">
        <f>Plancontratacion2019[[#This Row],[FECHA PRORROGA EJECUCIÓN
  (AAAA-MM-DD)]]-Plancontratacion2019[[#This Row],[FECHA ACTA DE INICIO]]</f>
        <v>0</v>
      </c>
      <c r="BU340" s="211"/>
      <c r="BV340" s="208"/>
      <c r="BW340" s="211"/>
      <c r="BX340" s="208"/>
      <c r="BY340" s="212"/>
      <c r="BZ340" s="211"/>
      <c r="CA340" s="212"/>
      <c r="CB340" s="211"/>
      <c r="CC340" s="212"/>
      <c r="CD340" s="211"/>
      <c r="CE340" s="212"/>
      <c r="CF340" s="211"/>
      <c r="CG340" s="212"/>
      <c r="CH340" s="211"/>
      <c r="CI340" s="212"/>
      <c r="CJ340" s="211"/>
      <c r="CK340" s="212"/>
      <c r="CL340" s="211"/>
      <c r="CM340" s="222"/>
      <c r="CN340" s="218"/>
      <c r="CO340" s="211"/>
      <c r="CP340" s="220">
        <f t="shared" si="53"/>
        <v>0</v>
      </c>
      <c r="CQ340" s="223"/>
      <c r="CR340" s="212"/>
      <c r="CS340" s="212"/>
      <c r="CT340" s="212"/>
      <c r="CU340" s="212"/>
      <c r="CV340" s="212"/>
      <c r="CW340" s="212"/>
      <c r="CX340" s="212"/>
      <c r="CY340" s="212"/>
      <c r="CZ340" s="212"/>
      <c r="DA340" s="212"/>
      <c r="DB340" s="212"/>
      <c r="DC340" s="212"/>
      <c r="DD340" s="212"/>
      <c r="DE340" s="212"/>
      <c r="DF340" s="212"/>
      <c r="DG340" s="212"/>
      <c r="DH340" s="216">
        <f t="shared" si="54"/>
        <v>0</v>
      </c>
      <c r="DI340" s="216">
        <f t="shared" si="55"/>
        <v>0</v>
      </c>
      <c r="DJ340" s="224">
        <f t="shared" si="56"/>
        <v>0</v>
      </c>
      <c r="DK340" s="217"/>
      <c r="DL340" s="218"/>
      <c r="DM340" s="208"/>
      <c r="DN340" s="225"/>
      <c r="DO340" s="225"/>
      <c r="DP340" s="225"/>
      <c r="DQ340" s="225"/>
      <c r="DR340" s="225"/>
      <c r="DS340" s="225"/>
      <c r="DT340" s="225"/>
      <c r="DU340" s="225"/>
      <c r="DV340" s="225"/>
      <c r="DW340" s="225"/>
      <c r="DX340" s="225"/>
      <c r="DY340" s="225"/>
      <c r="DZ340" s="226"/>
      <c r="EA340" s="226"/>
      <c r="EB340" s="226"/>
      <c r="EC340" s="214"/>
      <c r="ED340" s="214"/>
      <c r="EE340" s="211"/>
      <c r="EF34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0" s="215" t="str">
        <f t="shared" si="51"/>
        <v>-</v>
      </c>
    </row>
    <row r="341" spans="1:137" ht="22.5" x14ac:dyDescent="0.25">
      <c r="A341" s="173"/>
      <c r="B341" s="204"/>
      <c r="C341" s="205"/>
      <c r="D341" s="206"/>
      <c r="E341" s="207"/>
      <c r="F341" s="208"/>
      <c r="G341" s="209"/>
      <c r="H341" s="210"/>
      <c r="I341" s="211"/>
      <c r="J341" s="212"/>
      <c r="K341" s="209"/>
      <c r="L341" s="210"/>
      <c r="M341" s="211"/>
      <c r="N341" s="212"/>
      <c r="O341" s="213"/>
      <c r="P341" s="210"/>
      <c r="Q341" s="214"/>
      <c r="R341" s="215">
        <f>Plancontratacion2019[[#This Row],[RUBRO
(SE DEBE REPORTARTAR EN SIGEP SERVICIOS PERSONAS NATURALES)]]</f>
        <v>0</v>
      </c>
      <c r="S341" s="216">
        <f>Plancontratacion2019[[#This Row],[VALOR]]</f>
        <v>0</v>
      </c>
      <c r="T341" s="208"/>
      <c r="U341" s="211"/>
      <c r="V341" s="215">
        <f>Plancontratacion2019[[#This Row],[RUBRO ]]</f>
        <v>0</v>
      </c>
      <c r="W341" s="216">
        <f>Plancontratacion2019[[#This Row],[VALOR ]]</f>
        <v>0</v>
      </c>
      <c r="X341" s="216">
        <f>SUM($S341+$W341+Plancontratacion2019[[#This Row],[VALOR TOTAL DEL APOYO]])</f>
        <v>0</v>
      </c>
      <c r="Y341" s="210"/>
      <c r="Z341" s="204"/>
      <c r="AA341" s="204"/>
      <c r="AB341" s="205"/>
      <c r="AC341" s="204"/>
      <c r="AD341" s="204"/>
      <c r="AE341" s="214"/>
      <c r="AF341" s="214"/>
      <c r="AG341" s="214"/>
      <c r="AH341" s="211"/>
      <c r="AI341" s="211"/>
      <c r="AJ341" s="211"/>
      <c r="AK341" s="214"/>
      <c r="AL341" s="208"/>
      <c r="AM341" s="208"/>
      <c r="AN341" s="208"/>
      <c r="AO341" s="211"/>
      <c r="AP341" s="217"/>
      <c r="AQ341" s="204"/>
      <c r="AR341" s="218"/>
      <c r="AS341" s="204"/>
      <c r="AT341" s="218"/>
      <c r="AU341" s="204"/>
      <c r="AV341" s="208"/>
      <c r="AW341" s="208"/>
      <c r="AX341" s="219"/>
      <c r="AY341" s="212"/>
      <c r="AZ341" s="212"/>
      <c r="BA341" s="212"/>
      <c r="BB341" s="220">
        <f>Plancontratacion2019[[#This Row],[VALOR
INICIAL DEL CONTRATO]]+Plancontratacion2019[[#This Row],[VALOR ADICION AL CONTRATO]]-Plancontratacion2019[[#This Row],[VALOR REDUCCIÓN DEL CONTRATO]]</f>
        <v>0</v>
      </c>
      <c r="BC341" s="211"/>
      <c r="BD341" s="211"/>
      <c r="BE341" s="215">
        <f t="shared" si="52"/>
        <v>0</v>
      </c>
      <c r="BF341" s="211"/>
      <c r="BG341" s="208"/>
      <c r="BH341" s="206" t="str">
        <f>IFERROR(VLOOKUP('Formato Único de Contratación'!$BG341,TABLADEPARTAMENTOS,2,0),"DIGITE DEPARTAMENTO")</f>
        <v>DIGITE DEPARTAMENTO</v>
      </c>
      <c r="BI341" s="210"/>
      <c r="BJ341" s="211"/>
      <c r="BK341" s="212"/>
      <c r="BL341" s="210"/>
      <c r="BM341" s="211"/>
      <c r="BN341" s="212"/>
      <c r="BO341" s="208"/>
      <c r="BP341" s="221"/>
      <c r="BQ341" s="208"/>
      <c r="BR341" s="211"/>
      <c r="BS341" s="211"/>
      <c r="BT341" s="247">
        <f>Plancontratacion2019[[#This Row],[FECHA PRORROGA EJECUCIÓN
  (AAAA-MM-DD)]]-Plancontratacion2019[[#This Row],[FECHA ACTA DE INICIO]]</f>
        <v>0</v>
      </c>
      <c r="BU341" s="211"/>
      <c r="BV341" s="208"/>
      <c r="BW341" s="211"/>
      <c r="BX341" s="208"/>
      <c r="BY341" s="212"/>
      <c r="BZ341" s="211"/>
      <c r="CA341" s="212"/>
      <c r="CB341" s="211"/>
      <c r="CC341" s="212"/>
      <c r="CD341" s="211"/>
      <c r="CE341" s="212"/>
      <c r="CF341" s="211"/>
      <c r="CG341" s="212"/>
      <c r="CH341" s="211"/>
      <c r="CI341" s="212"/>
      <c r="CJ341" s="211"/>
      <c r="CK341" s="212"/>
      <c r="CL341" s="211"/>
      <c r="CM341" s="222"/>
      <c r="CN341" s="218"/>
      <c r="CO341" s="211"/>
      <c r="CP341" s="220">
        <f t="shared" si="53"/>
        <v>0</v>
      </c>
      <c r="CQ341" s="223"/>
      <c r="CR341" s="212"/>
      <c r="CS341" s="212"/>
      <c r="CT341" s="212"/>
      <c r="CU341" s="212"/>
      <c r="CV341" s="212"/>
      <c r="CW341" s="212"/>
      <c r="CX341" s="212"/>
      <c r="CY341" s="212"/>
      <c r="CZ341" s="212"/>
      <c r="DA341" s="212"/>
      <c r="DB341" s="212"/>
      <c r="DC341" s="212"/>
      <c r="DD341" s="212"/>
      <c r="DE341" s="212"/>
      <c r="DF341" s="212"/>
      <c r="DG341" s="212"/>
      <c r="DH341" s="216">
        <f t="shared" si="54"/>
        <v>0</v>
      </c>
      <c r="DI341" s="216">
        <f t="shared" si="55"/>
        <v>0</v>
      </c>
      <c r="DJ341" s="224">
        <f t="shared" si="56"/>
        <v>0</v>
      </c>
      <c r="DK341" s="217"/>
      <c r="DL341" s="218"/>
      <c r="DM341" s="208"/>
      <c r="DN341" s="225"/>
      <c r="DO341" s="225"/>
      <c r="DP341" s="225"/>
      <c r="DQ341" s="225"/>
      <c r="DR341" s="225"/>
      <c r="DS341" s="225"/>
      <c r="DT341" s="225"/>
      <c r="DU341" s="225"/>
      <c r="DV341" s="225"/>
      <c r="DW341" s="225"/>
      <c r="DX341" s="225"/>
      <c r="DY341" s="225"/>
      <c r="DZ341" s="226"/>
      <c r="EA341" s="226"/>
      <c r="EB341" s="226"/>
      <c r="EC341" s="214"/>
      <c r="ED341" s="214"/>
      <c r="EE341" s="211"/>
      <c r="EF34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1" s="215" t="str">
        <f t="shared" si="51"/>
        <v>-</v>
      </c>
    </row>
    <row r="342" spans="1:137" ht="22.5" x14ac:dyDescent="0.25">
      <c r="A342" s="173"/>
      <c r="B342" s="204"/>
      <c r="C342" s="205"/>
      <c r="D342" s="206"/>
      <c r="E342" s="207"/>
      <c r="F342" s="208"/>
      <c r="G342" s="209"/>
      <c r="H342" s="210"/>
      <c r="I342" s="211"/>
      <c r="J342" s="212"/>
      <c r="K342" s="209"/>
      <c r="L342" s="210"/>
      <c r="M342" s="211"/>
      <c r="N342" s="212"/>
      <c r="O342" s="213"/>
      <c r="P342" s="210"/>
      <c r="Q342" s="214"/>
      <c r="R342" s="215">
        <f>Plancontratacion2019[[#This Row],[RUBRO
(SE DEBE REPORTARTAR EN SIGEP SERVICIOS PERSONAS NATURALES)]]</f>
        <v>0</v>
      </c>
      <c r="S342" s="216">
        <f>Plancontratacion2019[[#This Row],[VALOR]]</f>
        <v>0</v>
      </c>
      <c r="T342" s="208"/>
      <c r="U342" s="211"/>
      <c r="V342" s="215">
        <f>Plancontratacion2019[[#This Row],[RUBRO ]]</f>
        <v>0</v>
      </c>
      <c r="W342" s="216">
        <f>Plancontratacion2019[[#This Row],[VALOR ]]</f>
        <v>0</v>
      </c>
      <c r="X342" s="216">
        <f>SUM($S342+$W342+Plancontratacion2019[[#This Row],[VALOR TOTAL DEL APOYO]])</f>
        <v>0</v>
      </c>
      <c r="Y342" s="210"/>
      <c r="Z342" s="204"/>
      <c r="AA342" s="204"/>
      <c r="AB342" s="205"/>
      <c r="AC342" s="204"/>
      <c r="AD342" s="204"/>
      <c r="AE342" s="214"/>
      <c r="AF342" s="214"/>
      <c r="AG342" s="214"/>
      <c r="AH342" s="211"/>
      <c r="AI342" s="211"/>
      <c r="AJ342" s="211"/>
      <c r="AK342" s="214"/>
      <c r="AL342" s="208"/>
      <c r="AM342" s="208"/>
      <c r="AN342" s="208"/>
      <c r="AO342" s="211"/>
      <c r="AP342" s="217"/>
      <c r="AQ342" s="204"/>
      <c r="AR342" s="218"/>
      <c r="AS342" s="204"/>
      <c r="AT342" s="218"/>
      <c r="AU342" s="204"/>
      <c r="AV342" s="208"/>
      <c r="AW342" s="208"/>
      <c r="AX342" s="219"/>
      <c r="AY342" s="212"/>
      <c r="AZ342" s="212"/>
      <c r="BA342" s="212"/>
      <c r="BB342" s="220">
        <f>Plancontratacion2019[[#This Row],[VALOR
INICIAL DEL CONTRATO]]+Plancontratacion2019[[#This Row],[VALOR ADICION AL CONTRATO]]-Plancontratacion2019[[#This Row],[VALOR REDUCCIÓN DEL CONTRATO]]</f>
        <v>0</v>
      </c>
      <c r="BC342" s="211"/>
      <c r="BD342" s="211"/>
      <c r="BE342" s="215">
        <f t="shared" si="52"/>
        <v>0</v>
      </c>
      <c r="BF342" s="211"/>
      <c r="BG342" s="208"/>
      <c r="BH342" s="206" t="str">
        <f>IFERROR(VLOOKUP('Formato Único de Contratación'!$BG342,TABLADEPARTAMENTOS,2,0),"DIGITE DEPARTAMENTO")</f>
        <v>DIGITE DEPARTAMENTO</v>
      </c>
      <c r="BI342" s="210"/>
      <c r="BJ342" s="211"/>
      <c r="BK342" s="212"/>
      <c r="BL342" s="210"/>
      <c r="BM342" s="211"/>
      <c r="BN342" s="212"/>
      <c r="BO342" s="208"/>
      <c r="BP342" s="221"/>
      <c r="BQ342" s="208"/>
      <c r="BR342" s="211"/>
      <c r="BS342" s="211"/>
      <c r="BT342" s="247">
        <f>Plancontratacion2019[[#This Row],[FECHA PRORROGA EJECUCIÓN
  (AAAA-MM-DD)]]-Plancontratacion2019[[#This Row],[FECHA ACTA DE INICIO]]</f>
        <v>0</v>
      </c>
      <c r="BU342" s="211"/>
      <c r="BV342" s="208"/>
      <c r="BW342" s="211"/>
      <c r="BX342" s="208"/>
      <c r="BY342" s="212"/>
      <c r="BZ342" s="211"/>
      <c r="CA342" s="212"/>
      <c r="CB342" s="211"/>
      <c r="CC342" s="212"/>
      <c r="CD342" s="211"/>
      <c r="CE342" s="212"/>
      <c r="CF342" s="211"/>
      <c r="CG342" s="212"/>
      <c r="CH342" s="211"/>
      <c r="CI342" s="212"/>
      <c r="CJ342" s="211"/>
      <c r="CK342" s="212"/>
      <c r="CL342" s="211"/>
      <c r="CM342" s="222"/>
      <c r="CN342" s="218"/>
      <c r="CO342" s="211"/>
      <c r="CP342" s="220">
        <f t="shared" si="53"/>
        <v>0</v>
      </c>
      <c r="CQ342" s="223"/>
      <c r="CR342" s="212"/>
      <c r="CS342" s="212"/>
      <c r="CT342" s="212"/>
      <c r="CU342" s="212"/>
      <c r="CV342" s="212"/>
      <c r="CW342" s="212"/>
      <c r="CX342" s="212"/>
      <c r="CY342" s="212"/>
      <c r="CZ342" s="212"/>
      <c r="DA342" s="212"/>
      <c r="DB342" s="212"/>
      <c r="DC342" s="212"/>
      <c r="DD342" s="212"/>
      <c r="DE342" s="212"/>
      <c r="DF342" s="212"/>
      <c r="DG342" s="212"/>
      <c r="DH342" s="216">
        <f t="shared" si="54"/>
        <v>0</v>
      </c>
      <c r="DI342" s="216">
        <f t="shared" si="55"/>
        <v>0</v>
      </c>
      <c r="DJ342" s="224">
        <f t="shared" si="56"/>
        <v>0</v>
      </c>
      <c r="DK342" s="217"/>
      <c r="DL342" s="218"/>
      <c r="DM342" s="208"/>
      <c r="DN342" s="225"/>
      <c r="DO342" s="225"/>
      <c r="DP342" s="225"/>
      <c r="DQ342" s="225"/>
      <c r="DR342" s="225"/>
      <c r="DS342" s="225"/>
      <c r="DT342" s="225"/>
      <c r="DU342" s="225"/>
      <c r="DV342" s="225"/>
      <c r="DW342" s="225"/>
      <c r="DX342" s="225"/>
      <c r="DY342" s="225"/>
      <c r="DZ342" s="226"/>
      <c r="EA342" s="226"/>
      <c r="EB342" s="226"/>
      <c r="EC342" s="214"/>
      <c r="ED342" s="214"/>
      <c r="EE342" s="211"/>
      <c r="EF34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2" s="215" t="str">
        <f t="shared" si="51"/>
        <v>-</v>
      </c>
    </row>
    <row r="343" spans="1:137" ht="22.5" x14ac:dyDescent="0.25">
      <c r="A343" s="173"/>
      <c r="B343" s="204"/>
      <c r="C343" s="205"/>
      <c r="D343" s="206"/>
      <c r="E343" s="207"/>
      <c r="F343" s="208"/>
      <c r="G343" s="209"/>
      <c r="H343" s="210"/>
      <c r="I343" s="211"/>
      <c r="J343" s="212"/>
      <c r="K343" s="209"/>
      <c r="L343" s="210"/>
      <c r="M343" s="211"/>
      <c r="N343" s="212"/>
      <c r="O343" s="213"/>
      <c r="P343" s="210"/>
      <c r="Q343" s="214"/>
      <c r="R343" s="215">
        <f>Plancontratacion2019[[#This Row],[RUBRO
(SE DEBE REPORTARTAR EN SIGEP SERVICIOS PERSONAS NATURALES)]]</f>
        <v>0</v>
      </c>
      <c r="S343" s="216">
        <f>Plancontratacion2019[[#This Row],[VALOR]]</f>
        <v>0</v>
      </c>
      <c r="T343" s="208"/>
      <c r="U343" s="211"/>
      <c r="V343" s="215">
        <f>Plancontratacion2019[[#This Row],[RUBRO ]]</f>
        <v>0</v>
      </c>
      <c r="W343" s="216">
        <f>Plancontratacion2019[[#This Row],[VALOR ]]</f>
        <v>0</v>
      </c>
      <c r="X343" s="216">
        <f>SUM($S343+$W343+Plancontratacion2019[[#This Row],[VALOR TOTAL DEL APOYO]])</f>
        <v>0</v>
      </c>
      <c r="Y343" s="210"/>
      <c r="Z343" s="204"/>
      <c r="AA343" s="204"/>
      <c r="AB343" s="205"/>
      <c r="AC343" s="204"/>
      <c r="AD343" s="204"/>
      <c r="AE343" s="214"/>
      <c r="AF343" s="214"/>
      <c r="AG343" s="214"/>
      <c r="AH343" s="211"/>
      <c r="AI343" s="211"/>
      <c r="AJ343" s="211"/>
      <c r="AK343" s="214"/>
      <c r="AL343" s="208"/>
      <c r="AM343" s="208"/>
      <c r="AN343" s="208"/>
      <c r="AO343" s="211"/>
      <c r="AP343" s="217"/>
      <c r="AQ343" s="204"/>
      <c r="AR343" s="218"/>
      <c r="AS343" s="204"/>
      <c r="AT343" s="218"/>
      <c r="AU343" s="204"/>
      <c r="AV343" s="208"/>
      <c r="AW343" s="208"/>
      <c r="AX343" s="219"/>
      <c r="AY343" s="212"/>
      <c r="AZ343" s="212"/>
      <c r="BA343" s="212"/>
      <c r="BB343" s="220">
        <f>Plancontratacion2019[[#This Row],[VALOR
INICIAL DEL CONTRATO]]+Plancontratacion2019[[#This Row],[VALOR ADICION AL CONTRATO]]-Plancontratacion2019[[#This Row],[VALOR REDUCCIÓN DEL CONTRATO]]</f>
        <v>0</v>
      </c>
      <c r="BC343" s="211"/>
      <c r="BD343" s="211"/>
      <c r="BE343" s="215">
        <f t="shared" si="52"/>
        <v>0</v>
      </c>
      <c r="BF343" s="211"/>
      <c r="BG343" s="208"/>
      <c r="BH343" s="206" t="str">
        <f>IFERROR(VLOOKUP('Formato Único de Contratación'!$BG343,TABLADEPARTAMENTOS,2,0),"DIGITE DEPARTAMENTO")</f>
        <v>DIGITE DEPARTAMENTO</v>
      </c>
      <c r="BI343" s="210"/>
      <c r="BJ343" s="211"/>
      <c r="BK343" s="212"/>
      <c r="BL343" s="210"/>
      <c r="BM343" s="211"/>
      <c r="BN343" s="212"/>
      <c r="BO343" s="208"/>
      <c r="BP343" s="221"/>
      <c r="BQ343" s="208"/>
      <c r="BR343" s="211"/>
      <c r="BS343" s="211"/>
      <c r="BT343" s="247">
        <f>Plancontratacion2019[[#This Row],[FECHA PRORROGA EJECUCIÓN
  (AAAA-MM-DD)]]-Plancontratacion2019[[#This Row],[FECHA ACTA DE INICIO]]</f>
        <v>0</v>
      </c>
      <c r="BU343" s="211"/>
      <c r="BV343" s="208"/>
      <c r="BW343" s="211"/>
      <c r="BX343" s="208"/>
      <c r="BY343" s="212"/>
      <c r="BZ343" s="211"/>
      <c r="CA343" s="212"/>
      <c r="CB343" s="211"/>
      <c r="CC343" s="212"/>
      <c r="CD343" s="211"/>
      <c r="CE343" s="212"/>
      <c r="CF343" s="211"/>
      <c r="CG343" s="212"/>
      <c r="CH343" s="211"/>
      <c r="CI343" s="212"/>
      <c r="CJ343" s="211"/>
      <c r="CK343" s="212"/>
      <c r="CL343" s="211"/>
      <c r="CM343" s="222"/>
      <c r="CN343" s="218"/>
      <c r="CO343" s="211"/>
      <c r="CP343" s="220">
        <f t="shared" si="53"/>
        <v>0</v>
      </c>
      <c r="CQ343" s="223"/>
      <c r="CR343" s="212"/>
      <c r="CS343" s="212"/>
      <c r="CT343" s="212"/>
      <c r="CU343" s="212"/>
      <c r="CV343" s="212"/>
      <c r="CW343" s="212"/>
      <c r="CX343" s="212"/>
      <c r="CY343" s="212"/>
      <c r="CZ343" s="212"/>
      <c r="DA343" s="212"/>
      <c r="DB343" s="212"/>
      <c r="DC343" s="212"/>
      <c r="DD343" s="212"/>
      <c r="DE343" s="212"/>
      <c r="DF343" s="212"/>
      <c r="DG343" s="212"/>
      <c r="DH343" s="216">
        <f t="shared" si="54"/>
        <v>0</v>
      </c>
      <c r="DI343" s="216">
        <f t="shared" si="55"/>
        <v>0</v>
      </c>
      <c r="DJ343" s="224">
        <f t="shared" si="56"/>
        <v>0</v>
      </c>
      <c r="DK343" s="217"/>
      <c r="DL343" s="218"/>
      <c r="DM343" s="208"/>
      <c r="DN343" s="225"/>
      <c r="DO343" s="225"/>
      <c r="DP343" s="225"/>
      <c r="DQ343" s="225"/>
      <c r="DR343" s="225"/>
      <c r="DS343" s="225"/>
      <c r="DT343" s="225"/>
      <c r="DU343" s="225"/>
      <c r="DV343" s="225"/>
      <c r="DW343" s="225"/>
      <c r="DX343" s="225"/>
      <c r="DY343" s="225"/>
      <c r="DZ343" s="226"/>
      <c r="EA343" s="226"/>
      <c r="EB343" s="226"/>
      <c r="EC343" s="214"/>
      <c r="ED343" s="214"/>
      <c r="EE343" s="211"/>
      <c r="EF34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3" s="215" t="str">
        <f t="shared" si="51"/>
        <v>-</v>
      </c>
    </row>
    <row r="344" spans="1:137" ht="22.5" x14ac:dyDescent="0.25">
      <c r="A344" s="173"/>
      <c r="B344" s="204"/>
      <c r="C344" s="205"/>
      <c r="D344" s="206"/>
      <c r="E344" s="207"/>
      <c r="F344" s="208"/>
      <c r="G344" s="209"/>
      <c r="H344" s="210"/>
      <c r="I344" s="211"/>
      <c r="J344" s="212"/>
      <c r="K344" s="209"/>
      <c r="L344" s="210"/>
      <c r="M344" s="211"/>
      <c r="N344" s="212"/>
      <c r="O344" s="213"/>
      <c r="P344" s="210"/>
      <c r="Q344" s="214"/>
      <c r="R344" s="215">
        <f>Plancontratacion2019[[#This Row],[RUBRO
(SE DEBE REPORTARTAR EN SIGEP SERVICIOS PERSONAS NATURALES)]]</f>
        <v>0</v>
      </c>
      <c r="S344" s="216">
        <f>Plancontratacion2019[[#This Row],[VALOR]]</f>
        <v>0</v>
      </c>
      <c r="T344" s="208"/>
      <c r="U344" s="211"/>
      <c r="V344" s="215">
        <f>Plancontratacion2019[[#This Row],[RUBRO ]]</f>
        <v>0</v>
      </c>
      <c r="W344" s="216">
        <f>Plancontratacion2019[[#This Row],[VALOR ]]</f>
        <v>0</v>
      </c>
      <c r="X344" s="216">
        <f>SUM($S344+$W344+Plancontratacion2019[[#This Row],[VALOR TOTAL DEL APOYO]])</f>
        <v>0</v>
      </c>
      <c r="Y344" s="210"/>
      <c r="Z344" s="204"/>
      <c r="AA344" s="204"/>
      <c r="AB344" s="205"/>
      <c r="AC344" s="204"/>
      <c r="AD344" s="204"/>
      <c r="AE344" s="214"/>
      <c r="AF344" s="214"/>
      <c r="AG344" s="214"/>
      <c r="AH344" s="211"/>
      <c r="AI344" s="211"/>
      <c r="AJ344" s="211"/>
      <c r="AK344" s="214"/>
      <c r="AL344" s="208"/>
      <c r="AM344" s="208"/>
      <c r="AN344" s="208"/>
      <c r="AO344" s="211"/>
      <c r="AP344" s="217"/>
      <c r="AQ344" s="204"/>
      <c r="AR344" s="218"/>
      <c r="AS344" s="204"/>
      <c r="AT344" s="218"/>
      <c r="AU344" s="204"/>
      <c r="AV344" s="208"/>
      <c r="AW344" s="208"/>
      <c r="AX344" s="219"/>
      <c r="AY344" s="212"/>
      <c r="AZ344" s="212"/>
      <c r="BA344" s="212"/>
      <c r="BB344" s="220">
        <f>Plancontratacion2019[[#This Row],[VALOR
INICIAL DEL CONTRATO]]+Plancontratacion2019[[#This Row],[VALOR ADICION AL CONTRATO]]-Plancontratacion2019[[#This Row],[VALOR REDUCCIÓN DEL CONTRATO]]</f>
        <v>0</v>
      </c>
      <c r="BC344" s="211"/>
      <c r="BD344" s="211"/>
      <c r="BE344" s="215">
        <f t="shared" si="52"/>
        <v>0</v>
      </c>
      <c r="BF344" s="211"/>
      <c r="BG344" s="208"/>
      <c r="BH344" s="206" t="str">
        <f>IFERROR(VLOOKUP('Formato Único de Contratación'!$BG344,TABLADEPARTAMENTOS,2,0),"DIGITE DEPARTAMENTO")</f>
        <v>DIGITE DEPARTAMENTO</v>
      </c>
      <c r="BI344" s="210"/>
      <c r="BJ344" s="211"/>
      <c r="BK344" s="212"/>
      <c r="BL344" s="210"/>
      <c r="BM344" s="211"/>
      <c r="BN344" s="212"/>
      <c r="BO344" s="208"/>
      <c r="BP344" s="221"/>
      <c r="BQ344" s="208"/>
      <c r="BR344" s="211"/>
      <c r="BS344" s="211"/>
      <c r="BT344" s="247">
        <f>Plancontratacion2019[[#This Row],[FECHA PRORROGA EJECUCIÓN
  (AAAA-MM-DD)]]-Plancontratacion2019[[#This Row],[FECHA ACTA DE INICIO]]</f>
        <v>0</v>
      </c>
      <c r="BU344" s="211"/>
      <c r="BV344" s="208"/>
      <c r="BW344" s="211"/>
      <c r="BX344" s="208"/>
      <c r="BY344" s="212"/>
      <c r="BZ344" s="211"/>
      <c r="CA344" s="212"/>
      <c r="CB344" s="211"/>
      <c r="CC344" s="212"/>
      <c r="CD344" s="211"/>
      <c r="CE344" s="212"/>
      <c r="CF344" s="211"/>
      <c r="CG344" s="212"/>
      <c r="CH344" s="211"/>
      <c r="CI344" s="212"/>
      <c r="CJ344" s="211"/>
      <c r="CK344" s="212"/>
      <c r="CL344" s="211"/>
      <c r="CM344" s="222"/>
      <c r="CN344" s="218"/>
      <c r="CO344" s="211"/>
      <c r="CP344" s="220">
        <f t="shared" si="53"/>
        <v>0</v>
      </c>
      <c r="CQ344" s="223"/>
      <c r="CR344" s="212"/>
      <c r="CS344" s="212"/>
      <c r="CT344" s="212"/>
      <c r="CU344" s="212"/>
      <c r="CV344" s="212"/>
      <c r="CW344" s="212"/>
      <c r="CX344" s="212"/>
      <c r="CY344" s="212"/>
      <c r="CZ344" s="212"/>
      <c r="DA344" s="212"/>
      <c r="DB344" s="212"/>
      <c r="DC344" s="212"/>
      <c r="DD344" s="212"/>
      <c r="DE344" s="212"/>
      <c r="DF344" s="212"/>
      <c r="DG344" s="212"/>
      <c r="DH344" s="216">
        <f t="shared" si="54"/>
        <v>0</v>
      </c>
      <c r="DI344" s="216">
        <f t="shared" si="55"/>
        <v>0</v>
      </c>
      <c r="DJ344" s="224">
        <f t="shared" si="56"/>
        <v>0</v>
      </c>
      <c r="DK344" s="217"/>
      <c r="DL344" s="218"/>
      <c r="DM344" s="208"/>
      <c r="DN344" s="225"/>
      <c r="DO344" s="225"/>
      <c r="DP344" s="225"/>
      <c r="DQ344" s="225"/>
      <c r="DR344" s="225"/>
      <c r="DS344" s="225"/>
      <c r="DT344" s="225"/>
      <c r="DU344" s="225"/>
      <c r="DV344" s="225"/>
      <c r="DW344" s="225"/>
      <c r="DX344" s="225"/>
      <c r="DY344" s="225"/>
      <c r="DZ344" s="226"/>
      <c r="EA344" s="226"/>
      <c r="EB344" s="226"/>
      <c r="EC344" s="214"/>
      <c r="ED344" s="214"/>
      <c r="EE344" s="211"/>
      <c r="EF34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4" s="215" t="str">
        <f t="shared" si="51"/>
        <v>-</v>
      </c>
    </row>
    <row r="345" spans="1:137" ht="22.5" x14ac:dyDescent="0.25">
      <c r="A345" s="173"/>
      <c r="B345" s="204"/>
      <c r="C345" s="205"/>
      <c r="D345" s="206"/>
      <c r="E345" s="207"/>
      <c r="F345" s="208"/>
      <c r="G345" s="209"/>
      <c r="H345" s="210"/>
      <c r="I345" s="211"/>
      <c r="J345" s="212"/>
      <c r="K345" s="209"/>
      <c r="L345" s="210"/>
      <c r="M345" s="211"/>
      <c r="N345" s="212"/>
      <c r="O345" s="213"/>
      <c r="P345" s="210"/>
      <c r="Q345" s="214"/>
      <c r="R345" s="215">
        <f>Plancontratacion2019[[#This Row],[RUBRO
(SE DEBE REPORTARTAR EN SIGEP SERVICIOS PERSONAS NATURALES)]]</f>
        <v>0</v>
      </c>
      <c r="S345" s="216">
        <f>Plancontratacion2019[[#This Row],[VALOR]]</f>
        <v>0</v>
      </c>
      <c r="T345" s="208"/>
      <c r="U345" s="211"/>
      <c r="V345" s="215">
        <f>Plancontratacion2019[[#This Row],[RUBRO ]]</f>
        <v>0</v>
      </c>
      <c r="W345" s="216">
        <f>Plancontratacion2019[[#This Row],[VALOR ]]</f>
        <v>0</v>
      </c>
      <c r="X345" s="216">
        <f>SUM($S345+$W345+Plancontratacion2019[[#This Row],[VALOR TOTAL DEL APOYO]])</f>
        <v>0</v>
      </c>
      <c r="Y345" s="210"/>
      <c r="Z345" s="204"/>
      <c r="AA345" s="204"/>
      <c r="AB345" s="205"/>
      <c r="AC345" s="204"/>
      <c r="AD345" s="204"/>
      <c r="AE345" s="214"/>
      <c r="AF345" s="214"/>
      <c r="AG345" s="214"/>
      <c r="AH345" s="211"/>
      <c r="AI345" s="211"/>
      <c r="AJ345" s="211"/>
      <c r="AK345" s="214"/>
      <c r="AL345" s="208"/>
      <c r="AM345" s="208"/>
      <c r="AN345" s="208"/>
      <c r="AO345" s="211"/>
      <c r="AP345" s="217"/>
      <c r="AQ345" s="204"/>
      <c r="AR345" s="218"/>
      <c r="AS345" s="204"/>
      <c r="AT345" s="218"/>
      <c r="AU345" s="204"/>
      <c r="AV345" s="208"/>
      <c r="AW345" s="208"/>
      <c r="AX345" s="219"/>
      <c r="AY345" s="212"/>
      <c r="AZ345" s="212"/>
      <c r="BA345" s="212"/>
      <c r="BB345" s="220">
        <f>Plancontratacion2019[[#This Row],[VALOR
INICIAL DEL CONTRATO]]+Plancontratacion2019[[#This Row],[VALOR ADICION AL CONTRATO]]-Plancontratacion2019[[#This Row],[VALOR REDUCCIÓN DEL CONTRATO]]</f>
        <v>0</v>
      </c>
      <c r="BC345" s="211"/>
      <c r="BD345" s="211"/>
      <c r="BE345" s="215">
        <f t="shared" si="52"/>
        <v>0</v>
      </c>
      <c r="BF345" s="211"/>
      <c r="BG345" s="208"/>
      <c r="BH345" s="206" t="str">
        <f>IFERROR(VLOOKUP('Formato Único de Contratación'!$BG345,TABLADEPARTAMENTOS,2,0),"DIGITE DEPARTAMENTO")</f>
        <v>DIGITE DEPARTAMENTO</v>
      </c>
      <c r="BI345" s="210"/>
      <c r="BJ345" s="211"/>
      <c r="BK345" s="212"/>
      <c r="BL345" s="210"/>
      <c r="BM345" s="211"/>
      <c r="BN345" s="212"/>
      <c r="BO345" s="208"/>
      <c r="BP345" s="221"/>
      <c r="BQ345" s="208"/>
      <c r="BR345" s="211"/>
      <c r="BS345" s="211"/>
      <c r="BT345" s="247">
        <f>Plancontratacion2019[[#This Row],[FECHA PRORROGA EJECUCIÓN
  (AAAA-MM-DD)]]-Plancontratacion2019[[#This Row],[FECHA ACTA DE INICIO]]</f>
        <v>0</v>
      </c>
      <c r="BU345" s="211"/>
      <c r="BV345" s="208"/>
      <c r="BW345" s="211"/>
      <c r="BX345" s="208"/>
      <c r="BY345" s="212"/>
      <c r="BZ345" s="211"/>
      <c r="CA345" s="212"/>
      <c r="CB345" s="211"/>
      <c r="CC345" s="212"/>
      <c r="CD345" s="211"/>
      <c r="CE345" s="212"/>
      <c r="CF345" s="211"/>
      <c r="CG345" s="212"/>
      <c r="CH345" s="211"/>
      <c r="CI345" s="212"/>
      <c r="CJ345" s="211"/>
      <c r="CK345" s="212"/>
      <c r="CL345" s="211"/>
      <c r="CM345" s="222"/>
      <c r="CN345" s="218"/>
      <c r="CO345" s="211"/>
      <c r="CP345" s="220">
        <f t="shared" si="53"/>
        <v>0</v>
      </c>
      <c r="CQ345" s="223"/>
      <c r="CR345" s="212"/>
      <c r="CS345" s="212"/>
      <c r="CT345" s="212"/>
      <c r="CU345" s="212"/>
      <c r="CV345" s="212"/>
      <c r="CW345" s="212"/>
      <c r="CX345" s="212"/>
      <c r="CY345" s="212"/>
      <c r="CZ345" s="212"/>
      <c r="DA345" s="212"/>
      <c r="DB345" s="212"/>
      <c r="DC345" s="212"/>
      <c r="DD345" s="212"/>
      <c r="DE345" s="212"/>
      <c r="DF345" s="212"/>
      <c r="DG345" s="212"/>
      <c r="DH345" s="216">
        <f t="shared" si="54"/>
        <v>0</v>
      </c>
      <c r="DI345" s="216">
        <f t="shared" si="55"/>
        <v>0</v>
      </c>
      <c r="DJ345" s="224">
        <f t="shared" si="56"/>
        <v>0</v>
      </c>
      <c r="DK345" s="217"/>
      <c r="DL345" s="218"/>
      <c r="DM345" s="208"/>
      <c r="DN345" s="225"/>
      <c r="DO345" s="225"/>
      <c r="DP345" s="225"/>
      <c r="DQ345" s="225"/>
      <c r="DR345" s="225"/>
      <c r="DS345" s="225"/>
      <c r="DT345" s="225"/>
      <c r="DU345" s="225"/>
      <c r="DV345" s="225"/>
      <c r="DW345" s="225"/>
      <c r="DX345" s="225"/>
      <c r="DY345" s="225"/>
      <c r="DZ345" s="226"/>
      <c r="EA345" s="226"/>
      <c r="EB345" s="226"/>
      <c r="EC345" s="214"/>
      <c r="ED345" s="214"/>
      <c r="EE345" s="211"/>
      <c r="EF34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5" s="215" t="str">
        <f t="shared" si="51"/>
        <v>-</v>
      </c>
    </row>
    <row r="346" spans="1:137" ht="22.5" x14ac:dyDescent="0.25">
      <c r="A346" s="173"/>
      <c r="B346" s="204"/>
      <c r="C346" s="205"/>
      <c r="D346" s="206"/>
      <c r="E346" s="207"/>
      <c r="F346" s="208"/>
      <c r="G346" s="209"/>
      <c r="H346" s="210"/>
      <c r="I346" s="211"/>
      <c r="J346" s="212"/>
      <c r="K346" s="209"/>
      <c r="L346" s="210"/>
      <c r="M346" s="211"/>
      <c r="N346" s="212"/>
      <c r="O346" s="213"/>
      <c r="P346" s="210"/>
      <c r="Q346" s="214"/>
      <c r="R346" s="215">
        <f>Plancontratacion2019[[#This Row],[RUBRO
(SE DEBE REPORTARTAR EN SIGEP SERVICIOS PERSONAS NATURALES)]]</f>
        <v>0</v>
      </c>
      <c r="S346" s="216">
        <f>Plancontratacion2019[[#This Row],[VALOR]]</f>
        <v>0</v>
      </c>
      <c r="T346" s="208"/>
      <c r="U346" s="211"/>
      <c r="V346" s="215">
        <f>Plancontratacion2019[[#This Row],[RUBRO ]]</f>
        <v>0</v>
      </c>
      <c r="W346" s="216">
        <f>Plancontratacion2019[[#This Row],[VALOR ]]</f>
        <v>0</v>
      </c>
      <c r="X346" s="216">
        <f>SUM($S346+$W346+Plancontratacion2019[[#This Row],[VALOR TOTAL DEL APOYO]])</f>
        <v>0</v>
      </c>
      <c r="Y346" s="210"/>
      <c r="Z346" s="204"/>
      <c r="AA346" s="204"/>
      <c r="AB346" s="205"/>
      <c r="AC346" s="204"/>
      <c r="AD346" s="204"/>
      <c r="AE346" s="214"/>
      <c r="AF346" s="214"/>
      <c r="AG346" s="214"/>
      <c r="AH346" s="211"/>
      <c r="AI346" s="211"/>
      <c r="AJ346" s="211"/>
      <c r="AK346" s="214"/>
      <c r="AL346" s="208"/>
      <c r="AM346" s="208"/>
      <c r="AN346" s="208"/>
      <c r="AO346" s="211"/>
      <c r="AP346" s="217"/>
      <c r="AQ346" s="204"/>
      <c r="AR346" s="218"/>
      <c r="AS346" s="204"/>
      <c r="AT346" s="218"/>
      <c r="AU346" s="204"/>
      <c r="AV346" s="208"/>
      <c r="AW346" s="208"/>
      <c r="AX346" s="219"/>
      <c r="AY346" s="212"/>
      <c r="AZ346" s="212"/>
      <c r="BA346" s="212"/>
      <c r="BB346" s="220">
        <f>Plancontratacion2019[[#This Row],[VALOR
INICIAL DEL CONTRATO]]+Plancontratacion2019[[#This Row],[VALOR ADICION AL CONTRATO]]-Plancontratacion2019[[#This Row],[VALOR REDUCCIÓN DEL CONTRATO]]</f>
        <v>0</v>
      </c>
      <c r="BC346" s="211"/>
      <c r="BD346" s="211"/>
      <c r="BE346" s="215">
        <f t="shared" si="52"/>
        <v>0</v>
      </c>
      <c r="BF346" s="211"/>
      <c r="BG346" s="208"/>
      <c r="BH346" s="206" t="str">
        <f>IFERROR(VLOOKUP('Formato Único de Contratación'!$BG346,TABLADEPARTAMENTOS,2,0),"DIGITE DEPARTAMENTO")</f>
        <v>DIGITE DEPARTAMENTO</v>
      </c>
      <c r="BI346" s="210"/>
      <c r="BJ346" s="211"/>
      <c r="BK346" s="212"/>
      <c r="BL346" s="210"/>
      <c r="BM346" s="211"/>
      <c r="BN346" s="212"/>
      <c r="BO346" s="208"/>
      <c r="BP346" s="221"/>
      <c r="BQ346" s="208"/>
      <c r="BR346" s="211"/>
      <c r="BS346" s="211"/>
      <c r="BT346" s="247">
        <f>Plancontratacion2019[[#This Row],[FECHA PRORROGA EJECUCIÓN
  (AAAA-MM-DD)]]-Plancontratacion2019[[#This Row],[FECHA ACTA DE INICIO]]</f>
        <v>0</v>
      </c>
      <c r="BU346" s="211"/>
      <c r="BV346" s="208"/>
      <c r="BW346" s="211"/>
      <c r="BX346" s="208"/>
      <c r="BY346" s="212"/>
      <c r="BZ346" s="211"/>
      <c r="CA346" s="212"/>
      <c r="CB346" s="211"/>
      <c r="CC346" s="212"/>
      <c r="CD346" s="211"/>
      <c r="CE346" s="212"/>
      <c r="CF346" s="211"/>
      <c r="CG346" s="212"/>
      <c r="CH346" s="211"/>
      <c r="CI346" s="212"/>
      <c r="CJ346" s="211"/>
      <c r="CK346" s="212"/>
      <c r="CL346" s="211"/>
      <c r="CM346" s="222"/>
      <c r="CN346" s="218"/>
      <c r="CO346" s="211"/>
      <c r="CP346" s="220">
        <f t="shared" si="53"/>
        <v>0</v>
      </c>
      <c r="CQ346" s="223"/>
      <c r="CR346" s="212"/>
      <c r="CS346" s="212"/>
      <c r="CT346" s="212"/>
      <c r="CU346" s="212"/>
      <c r="CV346" s="212"/>
      <c r="CW346" s="212"/>
      <c r="CX346" s="212"/>
      <c r="CY346" s="212"/>
      <c r="CZ346" s="212"/>
      <c r="DA346" s="212"/>
      <c r="DB346" s="212"/>
      <c r="DC346" s="212"/>
      <c r="DD346" s="212"/>
      <c r="DE346" s="212"/>
      <c r="DF346" s="212"/>
      <c r="DG346" s="212"/>
      <c r="DH346" s="216">
        <f t="shared" si="54"/>
        <v>0</v>
      </c>
      <c r="DI346" s="216">
        <f t="shared" si="55"/>
        <v>0</v>
      </c>
      <c r="DJ346" s="224">
        <f t="shared" si="56"/>
        <v>0</v>
      </c>
      <c r="DK346" s="217"/>
      <c r="DL346" s="218"/>
      <c r="DM346" s="208"/>
      <c r="DN346" s="225"/>
      <c r="DO346" s="225"/>
      <c r="DP346" s="225"/>
      <c r="DQ346" s="225"/>
      <c r="DR346" s="225"/>
      <c r="DS346" s="225"/>
      <c r="DT346" s="225"/>
      <c r="DU346" s="225"/>
      <c r="DV346" s="225"/>
      <c r="DW346" s="225"/>
      <c r="DX346" s="225"/>
      <c r="DY346" s="225"/>
      <c r="DZ346" s="226"/>
      <c r="EA346" s="226"/>
      <c r="EB346" s="226"/>
      <c r="EC346" s="214"/>
      <c r="ED346" s="214"/>
      <c r="EE346" s="211"/>
      <c r="EF34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6" s="215" t="str">
        <f t="shared" si="51"/>
        <v>-</v>
      </c>
    </row>
    <row r="347" spans="1:137" ht="22.5" x14ac:dyDescent="0.25">
      <c r="A347" s="173"/>
      <c r="B347" s="204"/>
      <c r="C347" s="205"/>
      <c r="D347" s="206"/>
      <c r="E347" s="207"/>
      <c r="F347" s="208"/>
      <c r="G347" s="209"/>
      <c r="H347" s="210"/>
      <c r="I347" s="211"/>
      <c r="J347" s="212"/>
      <c r="K347" s="209"/>
      <c r="L347" s="210"/>
      <c r="M347" s="211"/>
      <c r="N347" s="212"/>
      <c r="O347" s="213"/>
      <c r="P347" s="210"/>
      <c r="Q347" s="214"/>
      <c r="R347" s="215">
        <f>Plancontratacion2019[[#This Row],[RUBRO
(SE DEBE REPORTARTAR EN SIGEP SERVICIOS PERSONAS NATURALES)]]</f>
        <v>0</v>
      </c>
      <c r="S347" s="216">
        <f>Plancontratacion2019[[#This Row],[VALOR]]</f>
        <v>0</v>
      </c>
      <c r="T347" s="208"/>
      <c r="U347" s="211"/>
      <c r="V347" s="215">
        <f>Plancontratacion2019[[#This Row],[RUBRO ]]</f>
        <v>0</v>
      </c>
      <c r="W347" s="216">
        <f>Plancontratacion2019[[#This Row],[VALOR ]]</f>
        <v>0</v>
      </c>
      <c r="X347" s="216">
        <f>SUM($S347+$W347+Plancontratacion2019[[#This Row],[VALOR TOTAL DEL APOYO]])</f>
        <v>0</v>
      </c>
      <c r="Y347" s="210"/>
      <c r="Z347" s="204"/>
      <c r="AA347" s="204"/>
      <c r="AB347" s="205"/>
      <c r="AC347" s="204"/>
      <c r="AD347" s="204"/>
      <c r="AE347" s="214"/>
      <c r="AF347" s="214"/>
      <c r="AG347" s="214"/>
      <c r="AH347" s="211"/>
      <c r="AI347" s="211"/>
      <c r="AJ347" s="211"/>
      <c r="AK347" s="214"/>
      <c r="AL347" s="208"/>
      <c r="AM347" s="208"/>
      <c r="AN347" s="208"/>
      <c r="AO347" s="211"/>
      <c r="AP347" s="217"/>
      <c r="AQ347" s="204"/>
      <c r="AR347" s="218"/>
      <c r="AS347" s="204"/>
      <c r="AT347" s="218"/>
      <c r="AU347" s="204"/>
      <c r="AV347" s="208"/>
      <c r="AW347" s="208"/>
      <c r="AX347" s="219"/>
      <c r="AY347" s="212"/>
      <c r="AZ347" s="212"/>
      <c r="BA347" s="212"/>
      <c r="BB347" s="220">
        <f>Plancontratacion2019[[#This Row],[VALOR
INICIAL DEL CONTRATO]]+Plancontratacion2019[[#This Row],[VALOR ADICION AL CONTRATO]]-Plancontratacion2019[[#This Row],[VALOR REDUCCIÓN DEL CONTRATO]]</f>
        <v>0</v>
      </c>
      <c r="BC347" s="211"/>
      <c r="BD347" s="211"/>
      <c r="BE347" s="215">
        <f t="shared" ref="BE347:BE378" si="57">$BD347-$BC347</f>
        <v>0</v>
      </c>
      <c r="BF347" s="211"/>
      <c r="BG347" s="208"/>
      <c r="BH347" s="206" t="str">
        <f>IFERROR(VLOOKUP('Formato Único de Contratación'!$BG347,TABLADEPARTAMENTOS,2,0),"DIGITE DEPARTAMENTO")</f>
        <v>DIGITE DEPARTAMENTO</v>
      </c>
      <c r="BI347" s="210"/>
      <c r="BJ347" s="211"/>
      <c r="BK347" s="212"/>
      <c r="BL347" s="210"/>
      <c r="BM347" s="211"/>
      <c r="BN347" s="212"/>
      <c r="BO347" s="208"/>
      <c r="BP347" s="221"/>
      <c r="BQ347" s="208"/>
      <c r="BR347" s="211"/>
      <c r="BS347" s="211"/>
      <c r="BT347" s="247">
        <f>Plancontratacion2019[[#This Row],[FECHA PRORROGA EJECUCIÓN
  (AAAA-MM-DD)]]-Plancontratacion2019[[#This Row],[FECHA ACTA DE INICIO]]</f>
        <v>0</v>
      </c>
      <c r="BU347" s="211"/>
      <c r="BV347" s="208"/>
      <c r="BW347" s="211"/>
      <c r="BX347" s="208"/>
      <c r="BY347" s="212"/>
      <c r="BZ347" s="211"/>
      <c r="CA347" s="212"/>
      <c r="CB347" s="211"/>
      <c r="CC347" s="212"/>
      <c r="CD347" s="211"/>
      <c r="CE347" s="212"/>
      <c r="CF347" s="211"/>
      <c r="CG347" s="212"/>
      <c r="CH347" s="211"/>
      <c r="CI347" s="212"/>
      <c r="CJ347" s="211"/>
      <c r="CK347" s="212"/>
      <c r="CL347" s="211"/>
      <c r="CM347" s="222"/>
      <c r="CN347" s="218"/>
      <c r="CO347" s="211"/>
      <c r="CP347" s="220">
        <f t="shared" ref="CP347:CP378" si="58">COUNT(BY347,CA347,CE347,CG347,CI347,CK347,CC347,CN347)</f>
        <v>0</v>
      </c>
      <c r="CQ347" s="223"/>
      <c r="CR347" s="212"/>
      <c r="CS347" s="212"/>
      <c r="CT347" s="212"/>
      <c r="CU347" s="212"/>
      <c r="CV347" s="212"/>
      <c r="CW347" s="212"/>
      <c r="CX347" s="212"/>
      <c r="CY347" s="212"/>
      <c r="CZ347" s="212"/>
      <c r="DA347" s="212"/>
      <c r="DB347" s="212"/>
      <c r="DC347" s="212"/>
      <c r="DD347" s="212"/>
      <c r="DE347" s="212"/>
      <c r="DF347" s="212"/>
      <c r="DG347" s="212"/>
      <c r="DH347" s="216">
        <f t="shared" ref="DH347:DH378" si="59">SUM(CS347:DD347)</f>
        <v>0</v>
      </c>
      <c r="DI347" s="216">
        <f t="shared" ref="DI347:DI378" si="60">BB347-DH347</f>
        <v>0</v>
      </c>
      <c r="DJ347" s="224">
        <f t="shared" ref="DJ347:DJ378" si="61">IFERROR(DH347/BB347,0)</f>
        <v>0</v>
      </c>
      <c r="DK347" s="217"/>
      <c r="DL347" s="218"/>
      <c r="DM347" s="208"/>
      <c r="DN347" s="225"/>
      <c r="DO347" s="225"/>
      <c r="DP347" s="225"/>
      <c r="DQ347" s="225"/>
      <c r="DR347" s="225"/>
      <c r="DS347" s="225"/>
      <c r="DT347" s="225"/>
      <c r="DU347" s="225"/>
      <c r="DV347" s="225"/>
      <c r="DW347" s="225"/>
      <c r="DX347" s="225"/>
      <c r="DY347" s="225"/>
      <c r="DZ347" s="226"/>
      <c r="EA347" s="226"/>
      <c r="EB347" s="226"/>
      <c r="EC347" s="214"/>
      <c r="ED347" s="214"/>
      <c r="EE347" s="211"/>
      <c r="EF34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7" s="215" t="str">
        <f t="shared" si="51"/>
        <v>-</v>
      </c>
    </row>
    <row r="348" spans="1:137" ht="22.5" x14ac:dyDescent="0.25">
      <c r="A348" s="173"/>
      <c r="B348" s="204"/>
      <c r="C348" s="205"/>
      <c r="D348" s="206"/>
      <c r="E348" s="207"/>
      <c r="F348" s="208"/>
      <c r="G348" s="209"/>
      <c r="H348" s="210"/>
      <c r="I348" s="211"/>
      <c r="J348" s="212"/>
      <c r="K348" s="209"/>
      <c r="L348" s="210"/>
      <c r="M348" s="211"/>
      <c r="N348" s="212"/>
      <c r="O348" s="213"/>
      <c r="P348" s="210"/>
      <c r="Q348" s="214"/>
      <c r="R348" s="215">
        <f>Plancontratacion2019[[#This Row],[RUBRO
(SE DEBE REPORTARTAR EN SIGEP SERVICIOS PERSONAS NATURALES)]]</f>
        <v>0</v>
      </c>
      <c r="S348" s="216">
        <f>Plancontratacion2019[[#This Row],[VALOR]]</f>
        <v>0</v>
      </c>
      <c r="T348" s="208"/>
      <c r="U348" s="211"/>
      <c r="V348" s="215">
        <f>Plancontratacion2019[[#This Row],[RUBRO ]]</f>
        <v>0</v>
      </c>
      <c r="W348" s="216">
        <f>Plancontratacion2019[[#This Row],[VALOR ]]</f>
        <v>0</v>
      </c>
      <c r="X348" s="216">
        <f>SUM($S348+$W348+Plancontratacion2019[[#This Row],[VALOR TOTAL DEL APOYO]])</f>
        <v>0</v>
      </c>
      <c r="Y348" s="210"/>
      <c r="Z348" s="204"/>
      <c r="AA348" s="204"/>
      <c r="AB348" s="205"/>
      <c r="AC348" s="204"/>
      <c r="AD348" s="204"/>
      <c r="AE348" s="214"/>
      <c r="AF348" s="214"/>
      <c r="AG348" s="214"/>
      <c r="AH348" s="211"/>
      <c r="AI348" s="211"/>
      <c r="AJ348" s="211"/>
      <c r="AK348" s="214"/>
      <c r="AL348" s="208"/>
      <c r="AM348" s="208"/>
      <c r="AN348" s="208"/>
      <c r="AO348" s="211"/>
      <c r="AP348" s="217"/>
      <c r="AQ348" s="204"/>
      <c r="AR348" s="218"/>
      <c r="AS348" s="204"/>
      <c r="AT348" s="218"/>
      <c r="AU348" s="204"/>
      <c r="AV348" s="208"/>
      <c r="AW348" s="208"/>
      <c r="AX348" s="219"/>
      <c r="AY348" s="212"/>
      <c r="AZ348" s="212"/>
      <c r="BA348" s="212"/>
      <c r="BB348" s="220">
        <f>Plancontratacion2019[[#This Row],[VALOR
INICIAL DEL CONTRATO]]+Plancontratacion2019[[#This Row],[VALOR ADICION AL CONTRATO]]-Plancontratacion2019[[#This Row],[VALOR REDUCCIÓN DEL CONTRATO]]</f>
        <v>0</v>
      </c>
      <c r="BC348" s="211"/>
      <c r="BD348" s="211"/>
      <c r="BE348" s="215">
        <f t="shared" si="57"/>
        <v>0</v>
      </c>
      <c r="BF348" s="211"/>
      <c r="BG348" s="208"/>
      <c r="BH348" s="206" t="str">
        <f>IFERROR(VLOOKUP('Formato Único de Contratación'!$BG348,TABLADEPARTAMENTOS,2,0),"DIGITE DEPARTAMENTO")</f>
        <v>DIGITE DEPARTAMENTO</v>
      </c>
      <c r="BI348" s="210"/>
      <c r="BJ348" s="211"/>
      <c r="BK348" s="212"/>
      <c r="BL348" s="210"/>
      <c r="BM348" s="211"/>
      <c r="BN348" s="212"/>
      <c r="BO348" s="208"/>
      <c r="BP348" s="221"/>
      <c r="BQ348" s="208"/>
      <c r="BR348" s="211"/>
      <c r="BS348" s="211"/>
      <c r="BT348" s="247">
        <f>Plancontratacion2019[[#This Row],[FECHA PRORROGA EJECUCIÓN
  (AAAA-MM-DD)]]-Plancontratacion2019[[#This Row],[FECHA ACTA DE INICIO]]</f>
        <v>0</v>
      </c>
      <c r="BU348" s="211"/>
      <c r="BV348" s="208"/>
      <c r="BW348" s="211"/>
      <c r="BX348" s="208"/>
      <c r="BY348" s="212"/>
      <c r="BZ348" s="211"/>
      <c r="CA348" s="212"/>
      <c r="CB348" s="211"/>
      <c r="CC348" s="212"/>
      <c r="CD348" s="211"/>
      <c r="CE348" s="212"/>
      <c r="CF348" s="211"/>
      <c r="CG348" s="212"/>
      <c r="CH348" s="211"/>
      <c r="CI348" s="212"/>
      <c r="CJ348" s="211"/>
      <c r="CK348" s="212"/>
      <c r="CL348" s="211"/>
      <c r="CM348" s="222"/>
      <c r="CN348" s="218"/>
      <c r="CO348" s="211"/>
      <c r="CP348" s="220">
        <f t="shared" si="58"/>
        <v>0</v>
      </c>
      <c r="CQ348" s="223"/>
      <c r="CR348" s="212"/>
      <c r="CS348" s="212"/>
      <c r="CT348" s="212"/>
      <c r="CU348" s="212"/>
      <c r="CV348" s="212"/>
      <c r="CW348" s="212"/>
      <c r="CX348" s="212"/>
      <c r="CY348" s="212"/>
      <c r="CZ348" s="212"/>
      <c r="DA348" s="212"/>
      <c r="DB348" s="212"/>
      <c r="DC348" s="212"/>
      <c r="DD348" s="212"/>
      <c r="DE348" s="212"/>
      <c r="DF348" s="212"/>
      <c r="DG348" s="212"/>
      <c r="DH348" s="216">
        <f t="shared" si="59"/>
        <v>0</v>
      </c>
      <c r="DI348" s="216">
        <f t="shared" si="60"/>
        <v>0</v>
      </c>
      <c r="DJ348" s="224">
        <f t="shared" si="61"/>
        <v>0</v>
      </c>
      <c r="DK348" s="217"/>
      <c r="DL348" s="218"/>
      <c r="DM348" s="208"/>
      <c r="DN348" s="225"/>
      <c r="DO348" s="225"/>
      <c r="DP348" s="225"/>
      <c r="DQ348" s="225"/>
      <c r="DR348" s="225"/>
      <c r="DS348" s="225"/>
      <c r="DT348" s="225"/>
      <c r="DU348" s="225"/>
      <c r="DV348" s="225"/>
      <c r="DW348" s="225"/>
      <c r="DX348" s="225"/>
      <c r="DY348" s="225"/>
      <c r="DZ348" s="226"/>
      <c r="EA348" s="226"/>
      <c r="EB348" s="226"/>
      <c r="EC348" s="214"/>
      <c r="ED348" s="214"/>
      <c r="EE348" s="211"/>
      <c r="EF34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8" s="215" t="str">
        <f t="shared" si="51"/>
        <v>-</v>
      </c>
    </row>
    <row r="349" spans="1:137" ht="22.5" x14ac:dyDescent="0.25">
      <c r="A349" s="173"/>
      <c r="B349" s="204"/>
      <c r="C349" s="205"/>
      <c r="D349" s="206"/>
      <c r="E349" s="207"/>
      <c r="F349" s="208"/>
      <c r="G349" s="209"/>
      <c r="H349" s="210"/>
      <c r="I349" s="211"/>
      <c r="J349" s="212"/>
      <c r="K349" s="209"/>
      <c r="L349" s="210"/>
      <c r="M349" s="211"/>
      <c r="N349" s="212"/>
      <c r="O349" s="213"/>
      <c r="P349" s="210"/>
      <c r="Q349" s="214"/>
      <c r="R349" s="215">
        <f>Plancontratacion2019[[#This Row],[RUBRO
(SE DEBE REPORTARTAR EN SIGEP SERVICIOS PERSONAS NATURALES)]]</f>
        <v>0</v>
      </c>
      <c r="S349" s="216">
        <f>Plancontratacion2019[[#This Row],[VALOR]]</f>
        <v>0</v>
      </c>
      <c r="T349" s="208"/>
      <c r="U349" s="211"/>
      <c r="V349" s="215">
        <f>Plancontratacion2019[[#This Row],[RUBRO ]]</f>
        <v>0</v>
      </c>
      <c r="W349" s="216">
        <f>Plancontratacion2019[[#This Row],[VALOR ]]</f>
        <v>0</v>
      </c>
      <c r="X349" s="216">
        <f>SUM($S349+$W349+Plancontratacion2019[[#This Row],[VALOR TOTAL DEL APOYO]])</f>
        <v>0</v>
      </c>
      <c r="Y349" s="210"/>
      <c r="Z349" s="204"/>
      <c r="AA349" s="204"/>
      <c r="AB349" s="205"/>
      <c r="AC349" s="204"/>
      <c r="AD349" s="204"/>
      <c r="AE349" s="214"/>
      <c r="AF349" s="214"/>
      <c r="AG349" s="214"/>
      <c r="AH349" s="211"/>
      <c r="AI349" s="211"/>
      <c r="AJ349" s="211"/>
      <c r="AK349" s="214"/>
      <c r="AL349" s="208"/>
      <c r="AM349" s="208"/>
      <c r="AN349" s="208"/>
      <c r="AO349" s="211"/>
      <c r="AP349" s="217"/>
      <c r="AQ349" s="204"/>
      <c r="AR349" s="218"/>
      <c r="AS349" s="204"/>
      <c r="AT349" s="218"/>
      <c r="AU349" s="204"/>
      <c r="AV349" s="208"/>
      <c r="AW349" s="208"/>
      <c r="AX349" s="219"/>
      <c r="AY349" s="212"/>
      <c r="AZ349" s="212"/>
      <c r="BA349" s="212"/>
      <c r="BB349" s="220">
        <f>Plancontratacion2019[[#This Row],[VALOR
INICIAL DEL CONTRATO]]+Plancontratacion2019[[#This Row],[VALOR ADICION AL CONTRATO]]-Plancontratacion2019[[#This Row],[VALOR REDUCCIÓN DEL CONTRATO]]</f>
        <v>0</v>
      </c>
      <c r="BC349" s="211"/>
      <c r="BD349" s="211"/>
      <c r="BE349" s="215">
        <f t="shared" si="57"/>
        <v>0</v>
      </c>
      <c r="BF349" s="211"/>
      <c r="BG349" s="208"/>
      <c r="BH349" s="206" t="str">
        <f>IFERROR(VLOOKUP('Formato Único de Contratación'!$BG349,TABLADEPARTAMENTOS,2,0),"DIGITE DEPARTAMENTO")</f>
        <v>DIGITE DEPARTAMENTO</v>
      </c>
      <c r="BI349" s="210"/>
      <c r="BJ349" s="211"/>
      <c r="BK349" s="212"/>
      <c r="BL349" s="210"/>
      <c r="BM349" s="211"/>
      <c r="BN349" s="212"/>
      <c r="BO349" s="208"/>
      <c r="BP349" s="221"/>
      <c r="BQ349" s="208"/>
      <c r="BR349" s="211"/>
      <c r="BS349" s="211"/>
      <c r="BT349" s="247">
        <f>Plancontratacion2019[[#This Row],[FECHA PRORROGA EJECUCIÓN
  (AAAA-MM-DD)]]-Plancontratacion2019[[#This Row],[FECHA ACTA DE INICIO]]</f>
        <v>0</v>
      </c>
      <c r="BU349" s="211"/>
      <c r="BV349" s="208"/>
      <c r="BW349" s="211"/>
      <c r="BX349" s="208"/>
      <c r="BY349" s="212"/>
      <c r="BZ349" s="211"/>
      <c r="CA349" s="212"/>
      <c r="CB349" s="211"/>
      <c r="CC349" s="212"/>
      <c r="CD349" s="211"/>
      <c r="CE349" s="212"/>
      <c r="CF349" s="211"/>
      <c r="CG349" s="212"/>
      <c r="CH349" s="211"/>
      <c r="CI349" s="212"/>
      <c r="CJ349" s="211"/>
      <c r="CK349" s="212"/>
      <c r="CL349" s="211"/>
      <c r="CM349" s="222"/>
      <c r="CN349" s="218"/>
      <c r="CO349" s="211"/>
      <c r="CP349" s="220">
        <f t="shared" si="58"/>
        <v>0</v>
      </c>
      <c r="CQ349" s="223"/>
      <c r="CR349" s="212"/>
      <c r="CS349" s="212"/>
      <c r="CT349" s="212"/>
      <c r="CU349" s="212"/>
      <c r="CV349" s="212"/>
      <c r="CW349" s="212"/>
      <c r="CX349" s="212"/>
      <c r="CY349" s="212"/>
      <c r="CZ349" s="212"/>
      <c r="DA349" s="212"/>
      <c r="DB349" s="212"/>
      <c r="DC349" s="212"/>
      <c r="DD349" s="212"/>
      <c r="DE349" s="212"/>
      <c r="DF349" s="212"/>
      <c r="DG349" s="212"/>
      <c r="DH349" s="216">
        <f t="shared" si="59"/>
        <v>0</v>
      </c>
      <c r="DI349" s="216">
        <f t="shared" si="60"/>
        <v>0</v>
      </c>
      <c r="DJ349" s="224">
        <f t="shared" si="61"/>
        <v>0</v>
      </c>
      <c r="DK349" s="217"/>
      <c r="DL349" s="218"/>
      <c r="DM349" s="208"/>
      <c r="DN349" s="225"/>
      <c r="DO349" s="225"/>
      <c r="DP349" s="225"/>
      <c r="DQ349" s="225"/>
      <c r="DR349" s="225"/>
      <c r="DS349" s="225"/>
      <c r="DT349" s="225"/>
      <c r="DU349" s="225"/>
      <c r="DV349" s="225"/>
      <c r="DW349" s="225"/>
      <c r="DX349" s="225"/>
      <c r="DY349" s="225"/>
      <c r="DZ349" s="226"/>
      <c r="EA349" s="226"/>
      <c r="EB349" s="226"/>
      <c r="EC349" s="214"/>
      <c r="ED349" s="214"/>
      <c r="EE349" s="211"/>
      <c r="EF34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49" s="215" t="str">
        <f t="shared" si="51"/>
        <v>-</v>
      </c>
    </row>
    <row r="350" spans="1:137" ht="22.5" x14ac:dyDescent="0.25">
      <c r="A350" s="173"/>
      <c r="B350" s="204"/>
      <c r="C350" s="205"/>
      <c r="D350" s="206"/>
      <c r="E350" s="207"/>
      <c r="F350" s="208"/>
      <c r="G350" s="209"/>
      <c r="H350" s="210"/>
      <c r="I350" s="211"/>
      <c r="J350" s="212"/>
      <c r="K350" s="209"/>
      <c r="L350" s="210"/>
      <c r="M350" s="211"/>
      <c r="N350" s="212"/>
      <c r="O350" s="213"/>
      <c r="P350" s="210"/>
      <c r="Q350" s="214"/>
      <c r="R350" s="215">
        <f>Plancontratacion2019[[#This Row],[RUBRO
(SE DEBE REPORTARTAR EN SIGEP SERVICIOS PERSONAS NATURALES)]]</f>
        <v>0</v>
      </c>
      <c r="S350" s="216">
        <f>Plancontratacion2019[[#This Row],[VALOR]]</f>
        <v>0</v>
      </c>
      <c r="T350" s="208"/>
      <c r="U350" s="211"/>
      <c r="V350" s="215">
        <f>Plancontratacion2019[[#This Row],[RUBRO ]]</f>
        <v>0</v>
      </c>
      <c r="W350" s="216">
        <f>Plancontratacion2019[[#This Row],[VALOR ]]</f>
        <v>0</v>
      </c>
      <c r="X350" s="216">
        <f>SUM($S350+$W350+Plancontratacion2019[[#This Row],[VALOR TOTAL DEL APOYO]])</f>
        <v>0</v>
      </c>
      <c r="Y350" s="210"/>
      <c r="Z350" s="204"/>
      <c r="AA350" s="204"/>
      <c r="AB350" s="205"/>
      <c r="AC350" s="204"/>
      <c r="AD350" s="204"/>
      <c r="AE350" s="214"/>
      <c r="AF350" s="214"/>
      <c r="AG350" s="214"/>
      <c r="AH350" s="211"/>
      <c r="AI350" s="211"/>
      <c r="AJ350" s="211"/>
      <c r="AK350" s="214"/>
      <c r="AL350" s="208"/>
      <c r="AM350" s="208"/>
      <c r="AN350" s="208"/>
      <c r="AO350" s="211"/>
      <c r="AP350" s="217"/>
      <c r="AQ350" s="204"/>
      <c r="AR350" s="218"/>
      <c r="AS350" s="204"/>
      <c r="AT350" s="218"/>
      <c r="AU350" s="204"/>
      <c r="AV350" s="208"/>
      <c r="AW350" s="208"/>
      <c r="AX350" s="219"/>
      <c r="AY350" s="212"/>
      <c r="AZ350" s="212"/>
      <c r="BA350" s="212"/>
      <c r="BB350" s="220">
        <f>Plancontratacion2019[[#This Row],[VALOR
INICIAL DEL CONTRATO]]+Plancontratacion2019[[#This Row],[VALOR ADICION AL CONTRATO]]-Plancontratacion2019[[#This Row],[VALOR REDUCCIÓN DEL CONTRATO]]</f>
        <v>0</v>
      </c>
      <c r="BC350" s="211"/>
      <c r="BD350" s="211"/>
      <c r="BE350" s="215">
        <f t="shared" si="57"/>
        <v>0</v>
      </c>
      <c r="BF350" s="211"/>
      <c r="BG350" s="208"/>
      <c r="BH350" s="206" t="str">
        <f>IFERROR(VLOOKUP('Formato Único de Contratación'!$BG350,TABLADEPARTAMENTOS,2,0),"DIGITE DEPARTAMENTO")</f>
        <v>DIGITE DEPARTAMENTO</v>
      </c>
      <c r="BI350" s="210"/>
      <c r="BJ350" s="211"/>
      <c r="BK350" s="212"/>
      <c r="BL350" s="210"/>
      <c r="BM350" s="211"/>
      <c r="BN350" s="212"/>
      <c r="BO350" s="208"/>
      <c r="BP350" s="221"/>
      <c r="BQ350" s="208"/>
      <c r="BR350" s="211"/>
      <c r="BS350" s="211"/>
      <c r="BT350" s="247">
        <f>Plancontratacion2019[[#This Row],[FECHA PRORROGA EJECUCIÓN
  (AAAA-MM-DD)]]-Plancontratacion2019[[#This Row],[FECHA ACTA DE INICIO]]</f>
        <v>0</v>
      </c>
      <c r="BU350" s="211"/>
      <c r="BV350" s="208"/>
      <c r="BW350" s="211"/>
      <c r="BX350" s="208"/>
      <c r="BY350" s="212"/>
      <c r="BZ350" s="211"/>
      <c r="CA350" s="212"/>
      <c r="CB350" s="211"/>
      <c r="CC350" s="212"/>
      <c r="CD350" s="211"/>
      <c r="CE350" s="212"/>
      <c r="CF350" s="211"/>
      <c r="CG350" s="212"/>
      <c r="CH350" s="211"/>
      <c r="CI350" s="212"/>
      <c r="CJ350" s="211"/>
      <c r="CK350" s="212"/>
      <c r="CL350" s="211"/>
      <c r="CM350" s="222"/>
      <c r="CN350" s="218"/>
      <c r="CO350" s="211"/>
      <c r="CP350" s="220">
        <f t="shared" si="58"/>
        <v>0</v>
      </c>
      <c r="CQ350" s="223"/>
      <c r="CR350" s="212"/>
      <c r="CS350" s="212"/>
      <c r="CT350" s="212"/>
      <c r="CU350" s="212"/>
      <c r="CV350" s="212"/>
      <c r="CW350" s="212"/>
      <c r="CX350" s="212"/>
      <c r="CY350" s="212"/>
      <c r="CZ350" s="212"/>
      <c r="DA350" s="212"/>
      <c r="DB350" s="212"/>
      <c r="DC350" s="212"/>
      <c r="DD350" s="212"/>
      <c r="DE350" s="212"/>
      <c r="DF350" s="212"/>
      <c r="DG350" s="212"/>
      <c r="DH350" s="216">
        <f t="shared" si="59"/>
        <v>0</v>
      </c>
      <c r="DI350" s="216">
        <f t="shared" si="60"/>
        <v>0</v>
      </c>
      <c r="DJ350" s="224">
        <f t="shared" si="61"/>
        <v>0</v>
      </c>
      <c r="DK350" s="217"/>
      <c r="DL350" s="218"/>
      <c r="DM350" s="208"/>
      <c r="DN350" s="225"/>
      <c r="DO350" s="225"/>
      <c r="DP350" s="225"/>
      <c r="DQ350" s="225"/>
      <c r="DR350" s="225"/>
      <c r="DS350" s="225"/>
      <c r="DT350" s="225"/>
      <c r="DU350" s="225"/>
      <c r="DV350" s="225"/>
      <c r="DW350" s="225"/>
      <c r="DX350" s="225"/>
      <c r="DY350" s="225"/>
      <c r="DZ350" s="226"/>
      <c r="EA350" s="226"/>
      <c r="EB350" s="226"/>
      <c r="EC350" s="214"/>
      <c r="ED350" s="214"/>
      <c r="EE350" s="211"/>
      <c r="EF35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0" s="215" t="str">
        <f t="shared" si="51"/>
        <v>-</v>
      </c>
    </row>
    <row r="351" spans="1:137" ht="22.5" x14ac:dyDescent="0.25">
      <c r="A351" s="173"/>
      <c r="B351" s="204"/>
      <c r="C351" s="205"/>
      <c r="D351" s="206"/>
      <c r="E351" s="207"/>
      <c r="F351" s="208"/>
      <c r="G351" s="209"/>
      <c r="H351" s="210"/>
      <c r="I351" s="211"/>
      <c r="J351" s="212"/>
      <c r="K351" s="209"/>
      <c r="L351" s="210"/>
      <c r="M351" s="211"/>
      <c r="N351" s="212"/>
      <c r="O351" s="213"/>
      <c r="P351" s="210"/>
      <c r="Q351" s="214"/>
      <c r="R351" s="215">
        <f>Plancontratacion2019[[#This Row],[RUBRO
(SE DEBE REPORTARTAR EN SIGEP SERVICIOS PERSONAS NATURALES)]]</f>
        <v>0</v>
      </c>
      <c r="S351" s="216">
        <f>Plancontratacion2019[[#This Row],[VALOR]]</f>
        <v>0</v>
      </c>
      <c r="T351" s="208"/>
      <c r="U351" s="211"/>
      <c r="V351" s="215">
        <f>Plancontratacion2019[[#This Row],[RUBRO ]]</f>
        <v>0</v>
      </c>
      <c r="W351" s="216">
        <f>Plancontratacion2019[[#This Row],[VALOR ]]</f>
        <v>0</v>
      </c>
      <c r="X351" s="216">
        <f>SUM($S351+$W351+Plancontratacion2019[[#This Row],[VALOR TOTAL DEL APOYO]])</f>
        <v>0</v>
      </c>
      <c r="Y351" s="210"/>
      <c r="Z351" s="204"/>
      <c r="AA351" s="204"/>
      <c r="AB351" s="205"/>
      <c r="AC351" s="204"/>
      <c r="AD351" s="204"/>
      <c r="AE351" s="214"/>
      <c r="AF351" s="214"/>
      <c r="AG351" s="214"/>
      <c r="AH351" s="211"/>
      <c r="AI351" s="211"/>
      <c r="AJ351" s="211"/>
      <c r="AK351" s="214"/>
      <c r="AL351" s="208"/>
      <c r="AM351" s="208"/>
      <c r="AN351" s="208"/>
      <c r="AO351" s="211"/>
      <c r="AP351" s="217"/>
      <c r="AQ351" s="204"/>
      <c r="AR351" s="218"/>
      <c r="AS351" s="204"/>
      <c r="AT351" s="218"/>
      <c r="AU351" s="204"/>
      <c r="AV351" s="208"/>
      <c r="AW351" s="208"/>
      <c r="AX351" s="219"/>
      <c r="AY351" s="212"/>
      <c r="AZ351" s="212"/>
      <c r="BA351" s="212"/>
      <c r="BB351" s="220">
        <f>Plancontratacion2019[[#This Row],[VALOR
INICIAL DEL CONTRATO]]+Plancontratacion2019[[#This Row],[VALOR ADICION AL CONTRATO]]-Plancontratacion2019[[#This Row],[VALOR REDUCCIÓN DEL CONTRATO]]</f>
        <v>0</v>
      </c>
      <c r="BC351" s="211"/>
      <c r="BD351" s="211"/>
      <c r="BE351" s="215">
        <f t="shared" si="57"/>
        <v>0</v>
      </c>
      <c r="BF351" s="211"/>
      <c r="BG351" s="208"/>
      <c r="BH351" s="206" t="str">
        <f>IFERROR(VLOOKUP('Formato Único de Contratación'!$BG351,TABLADEPARTAMENTOS,2,0),"DIGITE DEPARTAMENTO")</f>
        <v>DIGITE DEPARTAMENTO</v>
      </c>
      <c r="BI351" s="210"/>
      <c r="BJ351" s="211"/>
      <c r="BK351" s="212"/>
      <c r="BL351" s="210"/>
      <c r="BM351" s="211"/>
      <c r="BN351" s="212"/>
      <c r="BO351" s="208"/>
      <c r="BP351" s="221"/>
      <c r="BQ351" s="208"/>
      <c r="BR351" s="211"/>
      <c r="BS351" s="211"/>
      <c r="BT351" s="247">
        <f>Plancontratacion2019[[#This Row],[FECHA PRORROGA EJECUCIÓN
  (AAAA-MM-DD)]]-Plancontratacion2019[[#This Row],[FECHA ACTA DE INICIO]]</f>
        <v>0</v>
      </c>
      <c r="BU351" s="211"/>
      <c r="BV351" s="208"/>
      <c r="BW351" s="211"/>
      <c r="BX351" s="208"/>
      <c r="BY351" s="212"/>
      <c r="BZ351" s="211"/>
      <c r="CA351" s="212"/>
      <c r="CB351" s="211"/>
      <c r="CC351" s="212"/>
      <c r="CD351" s="211"/>
      <c r="CE351" s="212"/>
      <c r="CF351" s="211"/>
      <c r="CG351" s="212"/>
      <c r="CH351" s="211"/>
      <c r="CI351" s="212"/>
      <c r="CJ351" s="211"/>
      <c r="CK351" s="212"/>
      <c r="CL351" s="211"/>
      <c r="CM351" s="222"/>
      <c r="CN351" s="218"/>
      <c r="CO351" s="211"/>
      <c r="CP351" s="220">
        <f t="shared" si="58"/>
        <v>0</v>
      </c>
      <c r="CQ351" s="223"/>
      <c r="CR351" s="212"/>
      <c r="CS351" s="212"/>
      <c r="CT351" s="212"/>
      <c r="CU351" s="212"/>
      <c r="CV351" s="212"/>
      <c r="CW351" s="212"/>
      <c r="CX351" s="212"/>
      <c r="CY351" s="212"/>
      <c r="CZ351" s="212"/>
      <c r="DA351" s="212"/>
      <c r="DB351" s="212"/>
      <c r="DC351" s="212"/>
      <c r="DD351" s="212"/>
      <c r="DE351" s="212"/>
      <c r="DF351" s="212"/>
      <c r="DG351" s="212"/>
      <c r="DH351" s="216">
        <f t="shared" si="59"/>
        <v>0</v>
      </c>
      <c r="DI351" s="216">
        <f t="shared" si="60"/>
        <v>0</v>
      </c>
      <c r="DJ351" s="224">
        <f t="shared" si="61"/>
        <v>0</v>
      </c>
      <c r="DK351" s="217"/>
      <c r="DL351" s="218"/>
      <c r="DM351" s="208"/>
      <c r="DN351" s="225"/>
      <c r="DO351" s="225"/>
      <c r="DP351" s="225"/>
      <c r="DQ351" s="225"/>
      <c r="DR351" s="225"/>
      <c r="DS351" s="225"/>
      <c r="DT351" s="225"/>
      <c r="DU351" s="225"/>
      <c r="DV351" s="225"/>
      <c r="DW351" s="225"/>
      <c r="DX351" s="225"/>
      <c r="DY351" s="225"/>
      <c r="DZ351" s="226"/>
      <c r="EA351" s="226"/>
      <c r="EB351" s="226"/>
      <c r="EC351" s="214"/>
      <c r="ED351" s="214"/>
      <c r="EE351" s="211"/>
      <c r="EF35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1" s="215" t="str">
        <f t="shared" si="51"/>
        <v>-</v>
      </c>
    </row>
    <row r="352" spans="1:137" ht="22.5" x14ac:dyDescent="0.25">
      <c r="A352" s="173"/>
      <c r="B352" s="204"/>
      <c r="C352" s="205"/>
      <c r="D352" s="206"/>
      <c r="E352" s="207"/>
      <c r="F352" s="208"/>
      <c r="G352" s="209"/>
      <c r="H352" s="210"/>
      <c r="I352" s="211"/>
      <c r="J352" s="212"/>
      <c r="K352" s="209"/>
      <c r="L352" s="210"/>
      <c r="M352" s="211"/>
      <c r="N352" s="212"/>
      <c r="O352" s="213"/>
      <c r="P352" s="210"/>
      <c r="Q352" s="214"/>
      <c r="R352" s="215">
        <f>Plancontratacion2019[[#This Row],[RUBRO
(SE DEBE REPORTARTAR EN SIGEP SERVICIOS PERSONAS NATURALES)]]</f>
        <v>0</v>
      </c>
      <c r="S352" s="216">
        <f>Plancontratacion2019[[#This Row],[VALOR]]</f>
        <v>0</v>
      </c>
      <c r="T352" s="208"/>
      <c r="U352" s="211"/>
      <c r="V352" s="215">
        <f>Plancontratacion2019[[#This Row],[RUBRO ]]</f>
        <v>0</v>
      </c>
      <c r="W352" s="216">
        <f>Plancontratacion2019[[#This Row],[VALOR ]]</f>
        <v>0</v>
      </c>
      <c r="X352" s="216">
        <f>SUM($S352+$W352+Plancontratacion2019[[#This Row],[VALOR TOTAL DEL APOYO]])</f>
        <v>0</v>
      </c>
      <c r="Y352" s="210"/>
      <c r="Z352" s="204"/>
      <c r="AA352" s="204"/>
      <c r="AB352" s="205"/>
      <c r="AC352" s="204"/>
      <c r="AD352" s="204"/>
      <c r="AE352" s="214"/>
      <c r="AF352" s="214"/>
      <c r="AG352" s="214"/>
      <c r="AH352" s="211"/>
      <c r="AI352" s="211"/>
      <c r="AJ352" s="211"/>
      <c r="AK352" s="214"/>
      <c r="AL352" s="208"/>
      <c r="AM352" s="208"/>
      <c r="AN352" s="208"/>
      <c r="AO352" s="211"/>
      <c r="AP352" s="217"/>
      <c r="AQ352" s="204"/>
      <c r="AR352" s="218"/>
      <c r="AS352" s="204"/>
      <c r="AT352" s="218"/>
      <c r="AU352" s="204"/>
      <c r="AV352" s="208"/>
      <c r="AW352" s="208"/>
      <c r="AX352" s="219"/>
      <c r="AY352" s="212"/>
      <c r="AZ352" s="212"/>
      <c r="BA352" s="212"/>
      <c r="BB352" s="220">
        <f>Plancontratacion2019[[#This Row],[VALOR
INICIAL DEL CONTRATO]]+Plancontratacion2019[[#This Row],[VALOR ADICION AL CONTRATO]]-Plancontratacion2019[[#This Row],[VALOR REDUCCIÓN DEL CONTRATO]]</f>
        <v>0</v>
      </c>
      <c r="BC352" s="211"/>
      <c r="BD352" s="211"/>
      <c r="BE352" s="215">
        <f t="shared" si="57"/>
        <v>0</v>
      </c>
      <c r="BF352" s="211"/>
      <c r="BG352" s="208"/>
      <c r="BH352" s="206" t="str">
        <f>IFERROR(VLOOKUP('Formato Único de Contratación'!$BG352,TABLADEPARTAMENTOS,2,0),"DIGITE DEPARTAMENTO")</f>
        <v>DIGITE DEPARTAMENTO</v>
      </c>
      <c r="BI352" s="210"/>
      <c r="BJ352" s="211"/>
      <c r="BK352" s="212"/>
      <c r="BL352" s="210"/>
      <c r="BM352" s="211"/>
      <c r="BN352" s="212"/>
      <c r="BO352" s="208"/>
      <c r="BP352" s="221"/>
      <c r="BQ352" s="208"/>
      <c r="BR352" s="211"/>
      <c r="BS352" s="211"/>
      <c r="BT352" s="247">
        <f>Plancontratacion2019[[#This Row],[FECHA PRORROGA EJECUCIÓN
  (AAAA-MM-DD)]]-Plancontratacion2019[[#This Row],[FECHA ACTA DE INICIO]]</f>
        <v>0</v>
      </c>
      <c r="BU352" s="211"/>
      <c r="BV352" s="208"/>
      <c r="BW352" s="211"/>
      <c r="BX352" s="208"/>
      <c r="BY352" s="212"/>
      <c r="BZ352" s="211"/>
      <c r="CA352" s="212"/>
      <c r="CB352" s="211"/>
      <c r="CC352" s="212"/>
      <c r="CD352" s="211"/>
      <c r="CE352" s="212"/>
      <c r="CF352" s="211"/>
      <c r="CG352" s="212"/>
      <c r="CH352" s="211"/>
      <c r="CI352" s="212"/>
      <c r="CJ352" s="211"/>
      <c r="CK352" s="212"/>
      <c r="CL352" s="211"/>
      <c r="CM352" s="222"/>
      <c r="CN352" s="218"/>
      <c r="CO352" s="211"/>
      <c r="CP352" s="220">
        <f t="shared" si="58"/>
        <v>0</v>
      </c>
      <c r="CQ352" s="223"/>
      <c r="CR352" s="212"/>
      <c r="CS352" s="212"/>
      <c r="CT352" s="212"/>
      <c r="CU352" s="212"/>
      <c r="CV352" s="212"/>
      <c r="CW352" s="212"/>
      <c r="CX352" s="212"/>
      <c r="CY352" s="212"/>
      <c r="CZ352" s="212"/>
      <c r="DA352" s="212"/>
      <c r="DB352" s="212"/>
      <c r="DC352" s="212"/>
      <c r="DD352" s="212"/>
      <c r="DE352" s="212"/>
      <c r="DF352" s="212"/>
      <c r="DG352" s="212"/>
      <c r="DH352" s="216">
        <f t="shared" si="59"/>
        <v>0</v>
      </c>
      <c r="DI352" s="216">
        <f t="shared" si="60"/>
        <v>0</v>
      </c>
      <c r="DJ352" s="224">
        <f t="shared" si="61"/>
        <v>0</v>
      </c>
      <c r="DK352" s="217"/>
      <c r="DL352" s="218"/>
      <c r="DM352" s="208"/>
      <c r="DN352" s="225"/>
      <c r="DO352" s="225"/>
      <c r="DP352" s="225"/>
      <c r="DQ352" s="225"/>
      <c r="DR352" s="225"/>
      <c r="DS352" s="225"/>
      <c r="DT352" s="225"/>
      <c r="DU352" s="225"/>
      <c r="DV352" s="225"/>
      <c r="DW352" s="225"/>
      <c r="DX352" s="225"/>
      <c r="DY352" s="225"/>
      <c r="DZ352" s="226"/>
      <c r="EA352" s="226"/>
      <c r="EB352" s="226"/>
      <c r="EC352" s="214"/>
      <c r="ED352" s="214"/>
      <c r="EE352" s="211"/>
      <c r="EF35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2" s="215" t="str">
        <f t="shared" si="51"/>
        <v>-</v>
      </c>
    </row>
    <row r="353" spans="1:137" ht="22.5" x14ac:dyDescent="0.25">
      <c r="A353" s="173"/>
      <c r="B353" s="204"/>
      <c r="C353" s="205"/>
      <c r="D353" s="206"/>
      <c r="E353" s="207"/>
      <c r="F353" s="208"/>
      <c r="G353" s="209"/>
      <c r="H353" s="210"/>
      <c r="I353" s="211"/>
      <c r="J353" s="212"/>
      <c r="K353" s="209"/>
      <c r="L353" s="210"/>
      <c r="M353" s="211"/>
      <c r="N353" s="212"/>
      <c r="O353" s="213"/>
      <c r="P353" s="210"/>
      <c r="Q353" s="214"/>
      <c r="R353" s="215">
        <f>Plancontratacion2019[[#This Row],[RUBRO
(SE DEBE REPORTARTAR EN SIGEP SERVICIOS PERSONAS NATURALES)]]</f>
        <v>0</v>
      </c>
      <c r="S353" s="216">
        <f>Plancontratacion2019[[#This Row],[VALOR]]</f>
        <v>0</v>
      </c>
      <c r="T353" s="208"/>
      <c r="U353" s="211"/>
      <c r="V353" s="215">
        <f>Plancontratacion2019[[#This Row],[RUBRO ]]</f>
        <v>0</v>
      </c>
      <c r="W353" s="216">
        <f>Plancontratacion2019[[#This Row],[VALOR ]]</f>
        <v>0</v>
      </c>
      <c r="X353" s="216">
        <f>SUM($S353+$W353+Plancontratacion2019[[#This Row],[VALOR TOTAL DEL APOYO]])</f>
        <v>0</v>
      </c>
      <c r="Y353" s="210"/>
      <c r="Z353" s="204"/>
      <c r="AA353" s="204"/>
      <c r="AB353" s="205"/>
      <c r="AC353" s="204"/>
      <c r="AD353" s="204"/>
      <c r="AE353" s="214"/>
      <c r="AF353" s="214"/>
      <c r="AG353" s="214"/>
      <c r="AH353" s="211"/>
      <c r="AI353" s="211"/>
      <c r="AJ353" s="211"/>
      <c r="AK353" s="214"/>
      <c r="AL353" s="208"/>
      <c r="AM353" s="208"/>
      <c r="AN353" s="208"/>
      <c r="AO353" s="211"/>
      <c r="AP353" s="217"/>
      <c r="AQ353" s="204"/>
      <c r="AR353" s="218"/>
      <c r="AS353" s="204"/>
      <c r="AT353" s="218"/>
      <c r="AU353" s="204"/>
      <c r="AV353" s="208"/>
      <c r="AW353" s="208"/>
      <c r="AX353" s="219"/>
      <c r="AY353" s="212"/>
      <c r="AZ353" s="212"/>
      <c r="BA353" s="212"/>
      <c r="BB353" s="220">
        <f>Plancontratacion2019[[#This Row],[VALOR
INICIAL DEL CONTRATO]]+Plancontratacion2019[[#This Row],[VALOR ADICION AL CONTRATO]]-Plancontratacion2019[[#This Row],[VALOR REDUCCIÓN DEL CONTRATO]]</f>
        <v>0</v>
      </c>
      <c r="BC353" s="211"/>
      <c r="BD353" s="211"/>
      <c r="BE353" s="215">
        <f t="shared" si="57"/>
        <v>0</v>
      </c>
      <c r="BF353" s="211"/>
      <c r="BG353" s="208"/>
      <c r="BH353" s="206" t="str">
        <f>IFERROR(VLOOKUP('Formato Único de Contratación'!$BG353,TABLADEPARTAMENTOS,2,0),"DIGITE DEPARTAMENTO")</f>
        <v>DIGITE DEPARTAMENTO</v>
      </c>
      <c r="BI353" s="210"/>
      <c r="BJ353" s="211"/>
      <c r="BK353" s="212"/>
      <c r="BL353" s="210"/>
      <c r="BM353" s="211"/>
      <c r="BN353" s="212"/>
      <c r="BO353" s="208"/>
      <c r="BP353" s="221"/>
      <c r="BQ353" s="208"/>
      <c r="BR353" s="211"/>
      <c r="BS353" s="211"/>
      <c r="BT353" s="247">
        <f>Plancontratacion2019[[#This Row],[FECHA PRORROGA EJECUCIÓN
  (AAAA-MM-DD)]]-Plancontratacion2019[[#This Row],[FECHA ACTA DE INICIO]]</f>
        <v>0</v>
      </c>
      <c r="BU353" s="211"/>
      <c r="BV353" s="208"/>
      <c r="BW353" s="211"/>
      <c r="BX353" s="208"/>
      <c r="BY353" s="212"/>
      <c r="BZ353" s="211"/>
      <c r="CA353" s="212"/>
      <c r="CB353" s="211"/>
      <c r="CC353" s="212"/>
      <c r="CD353" s="211"/>
      <c r="CE353" s="212"/>
      <c r="CF353" s="211"/>
      <c r="CG353" s="212"/>
      <c r="CH353" s="211"/>
      <c r="CI353" s="212"/>
      <c r="CJ353" s="211"/>
      <c r="CK353" s="212"/>
      <c r="CL353" s="211"/>
      <c r="CM353" s="222"/>
      <c r="CN353" s="218"/>
      <c r="CO353" s="211"/>
      <c r="CP353" s="220">
        <f t="shared" si="58"/>
        <v>0</v>
      </c>
      <c r="CQ353" s="223"/>
      <c r="CR353" s="212"/>
      <c r="CS353" s="212"/>
      <c r="CT353" s="212"/>
      <c r="CU353" s="212"/>
      <c r="CV353" s="212"/>
      <c r="CW353" s="212"/>
      <c r="CX353" s="212"/>
      <c r="CY353" s="212"/>
      <c r="CZ353" s="212"/>
      <c r="DA353" s="212"/>
      <c r="DB353" s="212"/>
      <c r="DC353" s="212"/>
      <c r="DD353" s="212"/>
      <c r="DE353" s="212"/>
      <c r="DF353" s="212"/>
      <c r="DG353" s="212"/>
      <c r="DH353" s="216">
        <f t="shared" si="59"/>
        <v>0</v>
      </c>
      <c r="DI353" s="216">
        <f t="shared" si="60"/>
        <v>0</v>
      </c>
      <c r="DJ353" s="224">
        <f t="shared" si="61"/>
        <v>0</v>
      </c>
      <c r="DK353" s="217"/>
      <c r="DL353" s="218"/>
      <c r="DM353" s="208"/>
      <c r="DN353" s="225"/>
      <c r="DO353" s="225"/>
      <c r="DP353" s="225"/>
      <c r="DQ353" s="225"/>
      <c r="DR353" s="225"/>
      <c r="DS353" s="225"/>
      <c r="DT353" s="225"/>
      <c r="DU353" s="225"/>
      <c r="DV353" s="225"/>
      <c r="DW353" s="225"/>
      <c r="DX353" s="225"/>
      <c r="DY353" s="225"/>
      <c r="DZ353" s="226"/>
      <c r="EA353" s="226"/>
      <c r="EB353" s="226"/>
      <c r="EC353" s="214"/>
      <c r="ED353" s="214"/>
      <c r="EE353" s="211"/>
      <c r="EF35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3" s="215" t="str">
        <f t="shared" si="51"/>
        <v>-</v>
      </c>
    </row>
    <row r="354" spans="1:137" ht="22.5" x14ac:dyDescent="0.25">
      <c r="A354" s="173"/>
      <c r="B354" s="204"/>
      <c r="C354" s="205"/>
      <c r="D354" s="206"/>
      <c r="E354" s="207"/>
      <c r="F354" s="208"/>
      <c r="G354" s="209"/>
      <c r="H354" s="210"/>
      <c r="I354" s="211"/>
      <c r="J354" s="212"/>
      <c r="K354" s="209"/>
      <c r="L354" s="210"/>
      <c r="M354" s="211"/>
      <c r="N354" s="212"/>
      <c r="O354" s="213"/>
      <c r="P354" s="210"/>
      <c r="Q354" s="214"/>
      <c r="R354" s="215">
        <f>Plancontratacion2019[[#This Row],[RUBRO
(SE DEBE REPORTARTAR EN SIGEP SERVICIOS PERSONAS NATURALES)]]</f>
        <v>0</v>
      </c>
      <c r="S354" s="216">
        <f>Plancontratacion2019[[#This Row],[VALOR]]</f>
        <v>0</v>
      </c>
      <c r="T354" s="208"/>
      <c r="U354" s="211"/>
      <c r="V354" s="215">
        <f>Plancontratacion2019[[#This Row],[RUBRO ]]</f>
        <v>0</v>
      </c>
      <c r="W354" s="216">
        <f>Plancontratacion2019[[#This Row],[VALOR ]]</f>
        <v>0</v>
      </c>
      <c r="X354" s="216">
        <f>SUM($S354+$W354+Plancontratacion2019[[#This Row],[VALOR TOTAL DEL APOYO]])</f>
        <v>0</v>
      </c>
      <c r="Y354" s="210"/>
      <c r="Z354" s="204"/>
      <c r="AA354" s="204"/>
      <c r="AB354" s="205"/>
      <c r="AC354" s="204"/>
      <c r="AD354" s="204"/>
      <c r="AE354" s="214"/>
      <c r="AF354" s="214"/>
      <c r="AG354" s="214"/>
      <c r="AH354" s="211"/>
      <c r="AI354" s="211"/>
      <c r="AJ354" s="211"/>
      <c r="AK354" s="214"/>
      <c r="AL354" s="208"/>
      <c r="AM354" s="208"/>
      <c r="AN354" s="208"/>
      <c r="AO354" s="211"/>
      <c r="AP354" s="217"/>
      <c r="AQ354" s="204"/>
      <c r="AR354" s="218"/>
      <c r="AS354" s="204"/>
      <c r="AT354" s="218"/>
      <c r="AU354" s="204"/>
      <c r="AV354" s="208"/>
      <c r="AW354" s="208"/>
      <c r="AX354" s="219"/>
      <c r="AY354" s="212"/>
      <c r="AZ354" s="212"/>
      <c r="BA354" s="212"/>
      <c r="BB354" s="220">
        <f>Plancontratacion2019[[#This Row],[VALOR
INICIAL DEL CONTRATO]]+Plancontratacion2019[[#This Row],[VALOR ADICION AL CONTRATO]]-Plancontratacion2019[[#This Row],[VALOR REDUCCIÓN DEL CONTRATO]]</f>
        <v>0</v>
      </c>
      <c r="BC354" s="211"/>
      <c r="BD354" s="211"/>
      <c r="BE354" s="215">
        <f t="shared" si="57"/>
        <v>0</v>
      </c>
      <c r="BF354" s="211"/>
      <c r="BG354" s="208"/>
      <c r="BH354" s="206" t="str">
        <f>IFERROR(VLOOKUP('Formato Único de Contratación'!$BG354,TABLADEPARTAMENTOS,2,0),"DIGITE DEPARTAMENTO")</f>
        <v>DIGITE DEPARTAMENTO</v>
      </c>
      <c r="BI354" s="210"/>
      <c r="BJ354" s="211"/>
      <c r="BK354" s="212"/>
      <c r="BL354" s="210"/>
      <c r="BM354" s="211"/>
      <c r="BN354" s="212"/>
      <c r="BO354" s="208"/>
      <c r="BP354" s="221"/>
      <c r="BQ354" s="208"/>
      <c r="BR354" s="211"/>
      <c r="BS354" s="211"/>
      <c r="BT354" s="247">
        <f>Plancontratacion2019[[#This Row],[FECHA PRORROGA EJECUCIÓN
  (AAAA-MM-DD)]]-Plancontratacion2019[[#This Row],[FECHA ACTA DE INICIO]]</f>
        <v>0</v>
      </c>
      <c r="BU354" s="211"/>
      <c r="BV354" s="208"/>
      <c r="BW354" s="211"/>
      <c r="BX354" s="208"/>
      <c r="BY354" s="212"/>
      <c r="BZ354" s="211"/>
      <c r="CA354" s="212"/>
      <c r="CB354" s="211"/>
      <c r="CC354" s="212"/>
      <c r="CD354" s="211"/>
      <c r="CE354" s="212"/>
      <c r="CF354" s="211"/>
      <c r="CG354" s="212"/>
      <c r="CH354" s="211"/>
      <c r="CI354" s="212"/>
      <c r="CJ354" s="211"/>
      <c r="CK354" s="212"/>
      <c r="CL354" s="211"/>
      <c r="CM354" s="222"/>
      <c r="CN354" s="218"/>
      <c r="CO354" s="211"/>
      <c r="CP354" s="220">
        <f t="shared" si="58"/>
        <v>0</v>
      </c>
      <c r="CQ354" s="223"/>
      <c r="CR354" s="212"/>
      <c r="CS354" s="212"/>
      <c r="CT354" s="212"/>
      <c r="CU354" s="212"/>
      <c r="CV354" s="212"/>
      <c r="CW354" s="212"/>
      <c r="CX354" s="212"/>
      <c r="CY354" s="212"/>
      <c r="CZ354" s="212"/>
      <c r="DA354" s="212"/>
      <c r="DB354" s="212"/>
      <c r="DC354" s="212"/>
      <c r="DD354" s="212"/>
      <c r="DE354" s="212"/>
      <c r="DF354" s="212"/>
      <c r="DG354" s="212"/>
      <c r="DH354" s="216">
        <f t="shared" si="59"/>
        <v>0</v>
      </c>
      <c r="DI354" s="216">
        <f t="shared" si="60"/>
        <v>0</v>
      </c>
      <c r="DJ354" s="224">
        <f t="shared" si="61"/>
        <v>0</v>
      </c>
      <c r="DK354" s="217"/>
      <c r="DL354" s="218"/>
      <c r="DM354" s="208"/>
      <c r="DN354" s="225"/>
      <c r="DO354" s="225"/>
      <c r="DP354" s="225"/>
      <c r="DQ354" s="225"/>
      <c r="DR354" s="225"/>
      <c r="DS354" s="225"/>
      <c r="DT354" s="225"/>
      <c r="DU354" s="225"/>
      <c r="DV354" s="225"/>
      <c r="DW354" s="225"/>
      <c r="DX354" s="225"/>
      <c r="DY354" s="225"/>
      <c r="DZ354" s="226"/>
      <c r="EA354" s="226"/>
      <c r="EB354" s="226"/>
      <c r="EC354" s="214"/>
      <c r="ED354" s="214"/>
      <c r="EE354" s="211"/>
      <c r="EF35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4" s="215" t="str">
        <f t="shared" si="51"/>
        <v>-</v>
      </c>
    </row>
    <row r="355" spans="1:137" ht="22.5" x14ac:dyDescent="0.25">
      <c r="A355" s="173"/>
      <c r="B355" s="204"/>
      <c r="C355" s="205"/>
      <c r="D355" s="206"/>
      <c r="E355" s="207"/>
      <c r="F355" s="208"/>
      <c r="G355" s="209"/>
      <c r="H355" s="210"/>
      <c r="I355" s="211"/>
      <c r="J355" s="212"/>
      <c r="K355" s="209"/>
      <c r="L355" s="210"/>
      <c r="M355" s="211"/>
      <c r="N355" s="212"/>
      <c r="O355" s="213"/>
      <c r="P355" s="210"/>
      <c r="Q355" s="214"/>
      <c r="R355" s="215">
        <f>Plancontratacion2019[[#This Row],[RUBRO
(SE DEBE REPORTARTAR EN SIGEP SERVICIOS PERSONAS NATURALES)]]</f>
        <v>0</v>
      </c>
      <c r="S355" s="216">
        <f>Plancontratacion2019[[#This Row],[VALOR]]</f>
        <v>0</v>
      </c>
      <c r="T355" s="208"/>
      <c r="U355" s="211"/>
      <c r="V355" s="215">
        <f>Plancontratacion2019[[#This Row],[RUBRO ]]</f>
        <v>0</v>
      </c>
      <c r="W355" s="216">
        <f>Plancontratacion2019[[#This Row],[VALOR ]]</f>
        <v>0</v>
      </c>
      <c r="X355" s="216">
        <f>SUM($S355+$W355+Plancontratacion2019[[#This Row],[VALOR TOTAL DEL APOYO]])</f>
        <v>0</v>
      </c>
      <c r="Y355" s="210"/>
      <c r="Z355" s="204"/>
      <c r="AA355" s="204"/>
      <c r="AB355" s="205"/>
      <c r="AC355" s="204"/>
      <c r="AD355" s="204"/>
      <c r="AE355" s="214"/>
      <c r="AF355" s="214"/>
      <c r="AG355" s="214"/>
      <c r="AH355" s="211"/>
      <c r="AI355" s="211"/>
      <c r="AJ355" s="211"/>
      <c r="AK355" s="214"/>
      <c r="AL355" s="208"/>
      <c r="AM355" s="208"/>
      <c r="AN355" s="208"/>
      <c r="AO355" s="211"/>
      <c r="AP355" s="217"/>
      <c r="AQ355" s="204"/>
      <c r="AR355" s="218"/>
      <c r="AS355" s="204"/>
      <c r="AT355" s="218"/>
      <c r="AU355" s="204"/>
      <c r="AV355" s="208"/>
      <c r="AW355" s="208"/>
      <c r="AX355" s="219"/>
      <c r="AY355" s="212"/>
      <c r="AZ355" s="212"/>
      <c r="BA355" s="212"/>
      <c r="BB355" s="220">
        <f>Plancontratacion2019[[#This Row],[VALOR
INICIAL DEL CONTRATO]]+Plancontratacion2019[[#This Row],[VALOR ADICION AL CONTRATO]]-Plancontratacion2019[[#This Row],[VALOR REDUCCIÓN DEL CONTRATO]]</f>
        <v>0</v>
      </c>
      <c r="BC355" s="211"/>
      <c r="BD355" s="211"/>
      <c r="BE355" s="215">
        <f t="shared" si="57"/>
        <v>0</v>
      </c>
      <c r="BF355" s="211"/>
      <c r="BG355" s="208"/>
      <c r="BH355" s="206" t="str">
        <f>IFERROR(VLOOKUP('Formato Único de Contratación'!$BG355,TABLADEPARTAMENTOS,2,0),"DIGITE DEPARTAMENTO")</f>
        <v>DIGITE DEPARTAMENTO</v>
      </c>
      <c r="BI355" s="210"/>
      <c r="BJ355" s="211"/>
      <c r="BK355" s="212"/>
      <c r="BL355" s="210"/>
      <c r="BM355" s="211"/>
      <c r="BN355" s="212"/>
      <c r="BO355" s="208"/>
      <c r="BP355" s="221"/>
      <c r="BQ355" s="208"/>
      <c r="BR355" s="211"/>
      <c r="BS355" s="211"/>
      <c r="BT355" s="247">
        <f>Plancontratacion2019[[#This Row],[FECHA PRORROGA EJECUCIÓN
  (AAAA-MM-DD)]]-Plancontratacion2019[[#This Row],[FECHA ACTA DE INICIO]]</f>
        <v>0</v>
      </c>
      <c r="BU355" s="211"/>
      <c r="BV355" s="208"/>
      <c r="BW355" s="211"/>
      <c r="BX355" s="208"/>
      <c r="BY355" s="212"/>
      <c r="BZ355" s="211"/>
      <c r="CA355" s="212"/>
      <c r="CB355" s="211"/>
      <c r="CC355" s="212"/>
      <c r="CD355" s="211"/>
      <c r="CE355" s="212"/>
      <c r="CF355" s="211"/>
      <c r="CG355" s="212"/>
      <c r="CH355" s="211"/>
      <c r="CI355" s="212"/>
      <c r="CJ355" s="211"/>
      <c r="CK355" s="212"/>
      <c r="CL355" s="211"/>
      <c r="CM355" s="222"/>
      <c r="CN355" s="218"/>
      <c r="CO355" s="211"/>
      <c r="CP355" s="220">
        <f t="shared" si="58"/>
        <v>0</v>
      </c>
      <c r="CQ355" s="223"/>
      <c r="CR355" s="212"/>
      <c r="CS355" s="212"/>
      <c r="CT355" s="212"/>
      <c r="CU355" s="212"/>
      <c r="CV355" s="212"/>
      <c r="CW355" s="212"/>
      <c r="CX355" s="212"/>
      <c r="CY355" s="212"/>
      <c r="CZ355" s="212"/>
      <c r="DA355" s="212"/>
      <c r="DB355" s="212"/>
      <c r="DC355" s="212"/>
      <c r="DD355" s="212"/>
      <c r="DE355" s="212"/>
      <c r="DF355" s="212"/>
      <c r="DG355" s="212"/>
      <c r="DH355" s="216">
        <f t="shared" si="59"/>
        <v>0</v>
      </c>
      <c r="DI355" s="216">
        <f t="shared" si="60"/>
        <v>0</v>
      </c>
      <c r="DJ355" s="224">
        <f t="shared" si="61"/>
        <v>0</v>
      </c>
      <c r="DK355" s="217"/>
      <c r="DL355" s="218"/>
      <c r="DM355" s="208"/>
      <c r="DN355" s="225"/>
      <c r="DO355" s="225"/>
      <c r="DP355" s="225"/>
      <c r="DQ355" s="225"/>
      <c r="DR355" s="225"/>
      <c r="DS355" s="225"/>
      <c r="DT355" s="225"/>
      <c r="DU355" s="225"/>
      <c r="DV355" s="225"/>
      <c r="DW355" s="225"/>
      <c r="DX355" s="225"/>
      <c r="DY355" s="225"/>
      <c r="DZ355" s="226"/>
      <c r="EA355" s="226"/>
      <c r="EB355" s="226"/>
      <c r="EC355" s="214"/>
      <c r="ED355" s="214"/>
      <c r="EE355" s="211"/>
      <c r="EF35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5" s="215" t="str">
        <f t="shared" si="51"/>
        <v>-</v>
      </c>
    </row>
    <row r="356" spans="1:137" ht="22.5" x14ac:dyDescent="0.25">
      <c r="A356" s="173"/>
      <c r="B356" s="204"/>
      <c r="C356" s="205"/>
      <c r="D356" s="206"/>
      <c r="E356" s="207"/>
      <c r="F356" s="208"/>
      <c r="G356" s="209"/>
      <c r="H356" s="210"/>
      <c r="I356" s="211"/>
      <c r="J356" s="212"/>
      <c r="K356" s="209"/>
      <c r="L356" s="210"/>
      <c r="M356" s="211"/>
      <c r="N356" s="212"/>
      <c r="O356" s="213"/>
      <c r="P356" s="210"/>
      <c r="Q356" s="214"/>
      <c r="R356" s="215">
        <f>Plancontratacion2019[[#This Row],[RUBRO
(SE DEBE REPORTARTAR EN SIGEP SERVICIOS PERSONAS NATURALES)]]</f>
        <v>0</v>
      </c>
      <c r="S356" s="216">
        <f>Plancontratacion2019[[#This Row],[VALOR]]</f>
        <v>0</v>
      </c>
      <c r="T356" s="208"/>
      <c r="U356" s="211"/>
      <c r="V356" s="215">
        <f>Plancontratacion2019[[#This Row],[RUBRO ]]</f>
        <v>0</v>
      </c>
      <c r="W356" s="216">
        <f>Plancontratacion2019[[#This Row],[VALOR ]]</f>
        <v>0</v>
      </c>
      <c r="X356" s="216">
        <f>SUM($S356+$W356+Plancontratacion2019[[#This Row],[VALOR TOTAL DEL APOYO]])</f>
        <v>0</v>
      </c>
      <c r="Y356" s="210"/>
      <c r="Z356" s="204"/>
      <c r="AA356" s="204"/>
      <c r="AB356" s="205"/>
      <c r="AC356" s="204"/>
      <c r="AD356" s="204"/>
      <c r="AE356" s="214"/>
      <c r="AF356" s="214"/>
      <c r="AG356" s="214"/>
      <c r="AH356" s="211"/>
      <c r="AI356" s="211"/>
      <c r="AJ356" s="211"/>
      <c r="AK356" s="214"/>
      <c r="AL356" s="208"/>
      <c r="AM356" s="208"/>
      <c r="AN356" s="208"/>
      <c r="AO356" s="211"/>
      <c r="AP356" s="217"/>
      <c r="AQ356" s="204"/>
      <c r="AR356" s="218"/>
      <c r="AS356" s="204"/>
      <c r="AT356" s="218"/>
      <c r="AU356" s="204"/>
      <c r="AV356" s="208"/>
      <c r="AW356" s="208"/>
      <c r="AX356" s="219"/>
      <c r="AY356" s="212"/>
      <c r="AZ356" s="212"/>
      <c r="BA356" s="212"/>
      <c r="BB356" s="220">
        <f>Plancontratacion2019[[#This Row],[VALOR
INICIAL DEL CONTRATO]]+Plancontratacion2019[[#This Row],[VALOR ADICION AL CONTRATO]]-Plancontratacion2019[[#This Row],[VALOR REDUCCIÓN DEL CONTRATO]]</f>
        <v>0</v>
      </c>
      <c r="BC356" s="211"/>
      <c r="BD356" s="211"/>
      <c r="BE356" s="215">
        <f t="shared" si="57"/>
        <v>0</v>
      </c>
      <c r="BF356" s="211"/>
      <c r="BG356" s="208"/>
      <c r="BH356" s="206" t="str">
        <f>IFERROR(VLOOKUP('Formato Único de Contratación'!$BG356,TABLADEPARTAMENTOS,2,0),"DIGITE DEPARTAMENTO")</f>
        <v>DIGITE DEPARTAMENTO</v>
      </c>
      <c r="BI356" s="210"/>
      <c r="BJ356" s="211"/>
      <c r="BK356" s="212"/>
      <c r="BL356" s="210"/>
      <c r="BM356" s="211"/>
      <c r="BN356" s="212"/>
      <c r="BO356" s="208"/>
      <c r="BP356" s="221"/>
      <c r="BQ356" s="208"/>
      <c r="BR356" s="211"/>
      <c r="BS356" s="211"/>
      <c r="BT356" s="247">
        <f>Plancontratacion2019[[#This Row],[FECHA PRORROGA EJECUCIÓN
  (AAAA-MM-DD)]]-Plancontratacion2019[[#This Row],[FECHA ACTA DE INICIO]]</f>
        <v>0</v>
      </c>
      <c r="BU356" s="211"/>
      <c r="BV356" s="208"/>
      <c r="BW356" s="211"/>
      <c r="BX356" s="208"/>
      <c r="BY356" s="212"/>
      <c r="BZ356" s="211"/>
      <c r="CA356" s="212"/>
      <c r="CB356" s="211"/>
      <c r="CC356" s="212"/>
      <c r="CD356" s="211"/>
      <c r="CE356" s="212"/>
      <c r="CF356" s="211"/>
      <c r="CG356" s="212"/>
      <c r="CH356" s="211"/>
      <c r="CI356" s="212"/>
      <c r="CJ356" s="211"/>
      <c r="CK356" s="212"/>
      <c r="CL356" s="211"/>
      <c r="CM356" s="222"/>
      <c r="CN356" s="218"/>
      <c r="CO356" s="211"/>
      <c r="CP356" s="220">
        <f t="shared" si="58"/>
        <v>0</v>
      </c>
      <c r="CQ356" s="223"/>
      <c r="CR356" s="212"/>
      <c r="CS356" s="212"/>
      <c r="CT356" s="212"/>
      <c r="CU356" s="212"/>
      <c r="CV356" s="212"/>
      <c r="CW356" s="212"/>
      <c r="CX356" s="212"/>
      <c r="CY356" s="212"/>
      <c r="CZ356" s="212"/>
      <c r="DA356" s="212"/>
      <c r="DB356" s="212"/>
      <c r="DC356" s="212"/>
      <c r="DD356" s="212"/>
      <c r="DE356" s="212"/>
      <c r="DF356" s="212"/>
      <c r="DG356" s="212"/>
      <c r="DH356" s="216">
        <f t="shared" si="59"/>
        <v>0</v>
      </c>
      <c r="DI356" s="216">
        <f t="shared" si="60"/>
        <v>0</v>
      </c>
      <c r="DJ356" s="224">
        <f t="shared" si="61"/>
        <v>0</v>
      </c>
      <c r="DK356" s="217"/>
      <c r="DL356" s="218"/>
      <c r="DM356" s="208"/>
      <c r="DN356" s="225"/>
      <c r="DO356" s="225"/>
      <c r="DP356" s="225"/>
      <c r="DQ356" s="225"/>
      <c r="DR356" s="225"/>
      <c r="DS356" s="225"/>
      <c r="DT356" s="225"/>
      <c r="DU356" s="225"/>
      <c r="DV356" s="225"/>
      <c r="DW356" s="225"/>
      <c r="DX356" s="225"/>
      <c r="DY356" s="225"/>
      <c r="DZ356" s="226"/>
      <c r="EA356" s="226"/>
      <c r="EB356" s="226"/>
      <c r="EC356" s="214"/>
      <c r="ED356" s="214"/>
      <c r="EE356" s="211"/>
      <c r="EF35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6" s="215" t="str">
        <f t="shared" si="51"/>
        <v>-</v>
      </c>
    </row>
    <row r="357" spans="1:137" ht="22.5" x14ac:dyDescent="0.25">
      <c r="A357" s="173"/>
      <c r="B357" s="204"/>
      <c r="C357" s="205"/>
      <c r="D357" s="206"/>
      <c r="E357" s="207"/>
      <c r="F357" s="208"/>
      <c r="G357" s="209"/>
      <c r="H357" s="210"/>
      <c r="I357" s="211"/>
      <c r="J357" s="212"/>
      <c r="K357" s="209"/>
      <c r="L357" s="210"/>
      <c r="M357" s="211"/>
      <c r="N357" s="212"/>
      <c r="O357" s="213"/>
      <c r="P357" s="210"/>
      <c r="Q357" s="214"/>
      <c r="R357" s="215">
        <f>Plancontratacion2019[[#This Row],[RUBRO
(SE DEBE REPORTARTAR EN SIGEP SERVICIOS PERSONAS NATURALES)]]</f>
        <v>0</v>
      </c>
      <c r="S357" s="216">
        <f>Plancontratacion2019[[#This Row],[VALOR]]</f>
        <v>0</v>
      </c>
      <c r="T357" s="208"/>
      <c r="U357" s="211"/>
      <c r="V357" s="215">
        <f>Plancontratacion2019[[#This Row],[RUBRO ]]</f>
        <v>0</v>
      </c>
      <c r="W357" s="216">
        <f>Plancontratacion2019[[#This Row],[VALOR ]]</f>
        <v>0</v>
      </c>
      <c r="X357" s="216">
        <f>SUM($S357+$W357+Plancontratacion2019[[#This Row],[VALOR TOTAL DEL APOYO]])</f>
        <v>0</v>
      </c>
      <c r="Y357" s="210"/>
      <c r="Z357" s="204"/>
      <c r="AA357" s="204"/>
      <c r="AB357" s="205"/>
      <c r="AC357" s="204"/>
      <c r="AD357" s="204"/>
      <c r="AE357" s="214"/>
      <c r="AF357" s="214"/>
      <c r="AG357" s="214"/>
      <c r="AH357" s="211"/>
      <c r="AI357" s="211"/>
      <c r="AJ357" s="211"/>
      <c r="AK357" s="214"/>
      <c r="AL357" s="208"/>
      <c r="AM357" s="208"/>
      <c r="AN357" s="208"/>
      <c r="AO357" s="211"/>
      <c r="AP357" s="217"/>
      <c r="AQ357" s="204"/>
      <c r="AR357" s="218"/>
      <c r="AS357" s="204"/>
      <c r="AT357" s="218"/>
      <c r="AU357" s="204"/>
      <c r="AV357" s="208"/>
      <c r="AW357" s="208"/>
      <c r="AX357" s="219"/>
      <c r="AY357" s="212"/>
      <c r="AZ357" s="212"/>
      <c r="BA357" s="212"/>
      <c r="BB357" s="220">
        <f>Plancontratacion2019[[#This Row],[VALOR
INICIAL DEL CONTRATO]]+Plancontratacion2019[[#This Row],[VALOR ADICION AL CONTRATO]]-Plancontratacion2019[[#This Row],[VALOR REDUCCIÓN DEL CONTRATO]]</f>
        <v>0</v>
      </c>
      <c r="BC357" s="211"/>
      <c r="BD357" s="211"/>
      <c r="BE357" s="215">
        <f t="shared" si="57"/>
        <v>0</v>
      </c>
      <c r="BF357" s="211"/>
      <c r="BG357" s="208"/>
      <c r="BH357" s="206" t="str">
        <f>IFERROR(VLOOKUP('Formato Único de Contratación'!$BG357,TABLADEPARTAMENTOS,2,0),"DIGITE DEPARTAMENTO")</f>
        <v>DIGITE DEPARTAMENTO</v>
      </c>
      <c r="BI357" s="210"/>
      <c r="BJ357" s="211"/>
      <c r="BK357" s="212"/>
      <c r="BL357" s="210"/>
      <c r="BM357" s="211"/>
      <c r="BN357" s="212"/>
      <c r="BO357" s="208"/>
      <c r="BP357" s="221"/>
      <c r="BQ357" s="208"/>
      <c r="BR357" s="211"/>
      <c r="BS357" s="211"/>
      <c r="BT357" s="247">
        <f>Plancontratacion2019[[#This Row],[FECHA PRORROGA EJECUCIÓN
  (AAAA-MM-DD)]]-Plancontratacion2019[[#This Row],[FECHA ACTA DE INICIO]]</f>
        <v>0</v>
      </c>
      <c r="BU357" s="211"/>
      <c r="BV357" s="208"/>
      <c r="BW357" s="211"/>
      <c r="BX357" s="208"/>
      <c r="BY357" s="212"/>
      <c r="BZ357" s="211"/>
      <c r="CA357" s="212"/>
      <c r="CB357" s="211"/>
      <c r="CC357" s="212"/>
      <c r="CD357" s="211"/>
      <c r="CE357" s="212"/>
      <c r="CF357" s="211"/>
      <c r="CG357" s="212"/>
      <c r="CH357" s="211"/>
      <c r="CI357" s="212"/>
      <c r="CJ357" s="211"/>
      <c r="CK357" s="212"/>
      <c r="CL357" s="211"/>
      <c r="CM357" s="222"/>
      <c r="CN357" s="218"/>
      <c r="CO357" s="211"/>
      <c r="CP357" s="220">
        <f t="shared" si="58"/>
        <v>0</v>
      </c>
      <c r="CQ357" s="223"/>
      <c r="CR357" s="212"/>
      <c r="CS357" s="212"/>
      <c r="CT357" s="212"/>
      <c r="CU357" s="212"/>
      <c r="CV357" s="212"/>
      <c r="CW357" s="212"/>
      <c r="CX357" s="212"/>
      <c r="CY357" s="212"/>
      <c r="CZ357" s="212"/>
      <c r="DA357" s="212"/>
      <c r="DB357" s="212"/>
      <c r="DC357" s="212"/>
      <c r="DD357" s="212"/>
      <c r="DE357" s="212"/>
      <c r="DF357" s="212"/>
      <c r="DG357" s="212"/>
      <c r="DH357" s="216">
        <f t="shared" si="59"/>
        <v>0</v>
      </c>
      <c r="DI357" s="216">
        <f t="shared" si="60"/>
        <v>0</v>
      </c>
      <c r="DJ357" s="224">
        <f t="shared" si="61"/>
        <v>0</v>
      </c>
      <c r="DK357" s="217"/>
      <c r="DL357" s="218"/>
      <c r="DM357" s="208"/>
      <c r="DN357" s="225"/>
      <c r="DO357" s="225"/>
      <c r="DP357" s="225"/>
      <c r="DQ357" s="225"/>
      <c r="DR357" s="225"/>
      <c r="DS357" s="225"/>
      <c r="DT357" s="225"/>
      <c r="DU357" s="225"/>
      <c r="DV357" s="225"/>
      <c r="DW357" s="225"/>
      <c r="DX357" s="225"/>
      <c r="DY357" s="225"/>
      <c r="DZ357" s="226"/>
      <c r="EA357" s="226"/>
      <c r="EB357" s="226"/>
      <c r="EC357" s="214"/>
      <c r="ED357" s="214"/>
      <c r="EE357" s="211"/>
      <c r="EF35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7" s="215" t="str">
        <f t="shared" si="51"/>
        <v>-</v>
      </c>
    </row>
    <row r="358" spans="1:137" ht="22.5" x14ac:dyDescent="0.25">
      <c r="A358" s="173"/>
      <c r="B358" s="204"/>
      <c r="C358" s="205"/>
      <c r="D358" s="206"/>
      <c r="E358" s="207"/>
      <c r="F358" s="208"/>
      <c r="G358" s="209"/>
      <c r="H358" s="210"/>
      <c r="I358" s="211"/>
      <c r="J358" s="212"/>
      <c r="K358" s="209"/>
      <c r="L358" s="210"/>
      <c r="M358" s="211"/>
      <c r="N358" s="212"/>
      <c r="O358" s="213"/>
      <c r="P358" s="210"/>
      <c r="Q358" s="214"/>
      <c r="R358" s="215">
        <f>Plancontratacion2019[[#This Row],[RUBRO
(SE DEBE REPORTARTAR EN SIGEP SERVICIOS PERSONAS NATURALES)]]</f>
        <v>0</v>
      </c>
      <c r="S358" s="216">
        <f>Plancontratacion2019[[#This Row],[VALOR]]</f>
        <v>0</v>
      </c>
      <c r="T358" s="208"/>
      <c r="U358" s="211"/>
      <c r="V358" s="215">
        <f>Plancontratacion2019[[#This Row],[RUBRO ]]</f>
        <v>0</v>
      </c>
      <c r="W358" s="216">
        <f>Plancontratacion2019[[#This Row],[VALOR ]]</f>
        <v>0</v>
      </c>
      <c r="X358" s="216">
        <f>SUM($S358+$W358+Plancontratacion2019[[#This Row],[VALOR TOTAL DEL APOYO]])</f>
        <v>0</v>
      </c>
      <c r="Y358" s="210"/>
      <c r="Z358" s="204"/>
      <c r="AA358" s="204"/>
      <c r="AB358" s="205"/>
      <c r="AC358" s="204"/>
      <c r="AD358" s="204"/>
      <c r="AE358" s="214"/>
      <c r="AF358" s="214"/>
      <c r="AG358" s="214"/>
      <c r="AH358" s="211"/>
      <c r="AI358" s="211"/>
      <c r="AJ358" s="211"/>
      <c r="AK358" s="214"/>
      <c r="AL358" s="208"/>
      <c r="AM358" s="208"/>
      <c r="AN358" s="208"/>
      <c r="AO358" s="211"/>
      <c r="AP358" s="217"/>
      <c r="AQ358" s="204"/>
      <c r="AR358" s="218"/>
      <c r="AS358" s="204"/>
      <c r="AT358" s="218"/>
      <c r="AU358" s="204"/>
      <c r="AV358" s="208"/>
      <c r="AW358" s="208"/>
      <c r="AX358" s="219"/>
      <c r="AY358" s="212"/>
      <c r="AZ358" s="212"/>
      <c r="BA358" s="212"/>
      <c r="BB358" s="220">
        <f>Plancontratacion2019[[#This Row],[VALOR
INICIAL DEL CONTRATO]]+Plancontratacion2019[[#This Row],[VALOR ADICION AL CONTRATO]]-Plancontratacion2019[[#This Row],[VALOR REDUCCIÓN DEL CONTRATO]]</f>
        <v>0</v>
      </c>
      <c r="BC358" s="211"/>
      <c r="BD358" s="211"/>
      <c r="BE358" s="215">
        <f t="shared" si="57"/>
        <v>0</v>
      </c>
      <c r="BF358" s="211"/>
      <c r="BG358" s="208"/>
      <c r="BH358" s="206" t="str">
        <f>IFERROR(VLOOKUP('Formato Único de Contratación'!$BG358,TABLADEPARTAMENTOS,2,0),"DIGITE DEPARTAMENTO")</f>
        <v>DIGITE DEPARTAMENTO</v>
      </c>
      <c r="BI358" s="210"/>
      <c r="BJ358" s="211"/>
      <c r="BK358" s="212"/>
      <c r="BL358" s="210"/>
      <c r="BM358" s="211"/>
      <c r="BN358" s="212"/>
      <c r="BO358" s="208"/>
      <c r="BP358" s="221"/>
      <c r="BQ358" s="208"/>
      <c r="BR358" s="211"/>
      <c r="BS358" s="211"/>
      <c r="BT358" s="247">
        <f>Plancontratacion2019[[#This Row],[FECHA PRORROGA EJECUCIÓN
  (AAAA-MM-DD)]]-Plancontratacion2019[[#This Row],[FECHA ACTA DE INICIO]]</f>
        <v>0</v>
      </c>
      <c r="BU358" s="211"/>
      <c r="BV358" s="208"/>
      <c r="BW358" s="211"/>
      <c r="BX358" s="208"/>
      <c r="BY358" s="212"/>
      <c r="BZ358" s="211"/>
      <c r="CA358" s="212"/>
      <c r="CB358" s="211"/>
      <c r="CC358" s="212"/>
      <c r="CD358" s="211"/>
      <c r="CE358" s="212"/>
      <c r="CF358" s="211"/>
      <c r="CG358" s="212"/>
      <c r="CH358" s="211"/>
      <c r="CI358" s="212"/>
      <c r="CJ358" s="211"/>
      <c r="CK358" s="212"/>
      <c r="CL358" s="211"/>
      <c r="CM358" s="222"/>
      <c r="CN358" s="218"/>
      <c r="CO358" s="211"/>
      <c r="CP358" s="220">
        <f t="shared" si="58"/>
        <v>0</v>
      </c>
      <c r="CQ358" s="223"/>
      <c r="CR358" s="212"/>
      <c r="CS358" s="212"/>
      <c r="CT358" s="212"/>
      <c r="CU358" s="212"/>
      <c r="CV358" s="212"/>
      <c r="CW358" s="212"/>
      <c r="CX358" s="212"/>
      <c r="CY358" s="212"/>
      <c r="CZ358" s="212"/>
      <c r="DA358" s="212"/>
      <c r="DB358" s="212"/>
      <c r="DC358" s="212"/>
      <c r="DD358" s="212"/>
      <c r="DE358" s="212"/>
      <c r="DF358" s="212"/>
      <c r="DG358" s="212"/>
      <c r="DH358" s="216">
        <f t="shared" si="59"/>
        <v>0</v>
      </c>
      <c r="DI358" s="216">
        <f t="shared" si="60"/>
        <v>0</v>
      </c>
      <c r="DJ358" s="224">
        <f t="shared" si="61"/>
        <v>0</v>
      </c>
      <c r="DK358" s="217"/>
      <c r="DL358" s="218"/>
      <c r="DM358" s="208"/>
      <c r="DN358" s="225"/>
      <c r="DO358" s="225"/>
      <c r="DP358" s="225"/>
      <c r="DQ358" s="225"/>
      <c r="DR358" s="225"/>
      <c r="DS358" s="225"/>
      <c r="DT358" s="225"/>
      <c r="DU358" s="225"/>
      <c r="DV358" s="225"/>
      <c r="DW358" s="225"/>
      <c r="DX358" s="225"/>
      <c r="DY358" s="225"/>
      <c r="DZ358" s="226"/>
      <c r="EA358" s="226"/>
      <c r="EB358" s="226"/>
      <c r="EC358" s="214"/>
      <c r="ED358" s="214"/>
      <c r="EE358" s="211"/>
      <c r="EF35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8" s="215" t="str">
        <f t="shared" si="51"/>
        <v>-</v>
      </c>
    </row>
    <row r="359" spans="1:137" ht="22.5" x14ac:dyDescent="0.25">
      <c r="A359" s="173"/>
      <c r="B359" s="204"/>
      <c r="C359" s="205"/>
      <c r="D359" s="206"/>
      <c r="E359" s="207"/>
      <c r="F359" s="208"/>
      <c r="G359" s="209"/>
      <c r="H359" s="210"/>
      <c r="I359" s="211"/>
      <c r="J359" s="212"/>
      <c r="K359" s="209"/>
      <c r="L359" s="210"/>
      <c r="M359" s="211"/>
      <c r="N359" s="212"/>
      <c r="O359" s="213"/>
      <c r="P359" s="210"/>
      <c r="Q359" s="214"/>
      <c r="R359" s="215">
        <f>Plancontratacion2019[[#This Row],[RUBRO
(SE DEBE REPORTARTAR EN SIGEP SERVICIOS PERSONAS NATURALES)]]</f>
        <v>0</v>
      </c>
      <c r="S359" s="216">
        <f>Plancontratacion2019[[#This Row],[VALOR]]</f>
        <v>0</v>
      </c>
      <c r="T359" s="208"/>
      <c r="U359" s="211"/>
      <c r="V359" s="215">
        <f>Plancontratacion2019[[#This Row],[RUBRO ]]</f>
        <v>0</v>
      </c>
      <c r="W359" s="216">
        <f>Plancontratacion2019[[#This Row],[VALOR ]]</f>
        <v>0</v>
      </c>
      <c r="X359" s="216">
        <f>SUM($S359+$W359+Plancontratacion2019[[#This Row],[VALOR TOTAL DEL APOYO]])</f>
        <v>0</v>
      </c>
      <c r="Y359" s="210"/>
      <c r="Z359" s="204"/>
      <c r="AA359" s="204"/>
      <c r="AB359" s="205"/>
      <c r="AC359" s="204"/>
      <c r="AD359" s="204"/>
      <c r="AE359" s="214"/>
      <c r="AF359" s="214"/>
      <c r="AG359" s="214"/>
      <c r="AH359" s="211"/>
      <c r="AI359" s="211"/>
      <c r="AJ359" s="211"/>
      <c r="AK359" s="214"/>
      <c r="AL359" s="208"/>
      <c r="AM359" s="208"/>
      <c r="AN359" s="208"/>
      <c r="AO359" s="211"/>
      <c r="AP359" s="217"/>
      <c r="AQ359" s="204"/>
      <c r="AR359" s="218"/>
      <c r="AS359" s="204"/>
      <c r="AT359" s="218"/>
      <c r="AU359" s="204"/>
      <c r="AV359" s="208"/>
      <c r="AW359" s="208"/>
      <c r="AX359" s="219"/>
      <c r="AY359" s="212"/>
      <c r="AZ359" s="212"/>
      <c r="BA359" s="212"/>
      <c r="BB359" s="220">
        <f>Plancontratacion2019[[#This Row],[VALOR
INICIAL DEL CONTRATO]]+Plancontratacion2019[[#This Row],[VALOR ADICION AL CONTRATO]]-Plancontratacion2019[[#This Row],[VALOR REDUCCIÓN DEL CONTRATO]]</f>
        <v>0</v>
      </c>
      <c r="BC359" s="211"/>
      <c r="BD359" s="211"/>
      <c r="BE359" s="215">
        <f t="shared" si="57"/>
        <v>0</v>
      </c>
      <c r="BF359" s="211"/>
      <c r="BG359" s="208"/>
      <c r="BH359" s="206" t="str">
        <f>IFERROR(VLOOKUP('Formato Único de Contratación'!$BG359,TABLADEPARTAMENTOS,2,0),"DIGITE DEPARTAMENTO")</f>
        <v>DIGITE DEPARTAMENTO</v>
      </c>
      <c r="BI359" s="210"/>
      <c r="BJ359" s="211"/>
      <c r="BK359" s="212"/>
      <c r="BL359" s="210"/>
      <c r="BM359" s="211"/>
      <c r="BN359" s="212"/>
      <c r="BO359" s="208"/>
      <c r="BP359" s="221"/>
      <c r="BQ359" s="208"/>
      <c r="BR359" s="211"/>
      <c r="BS359" s="211"/>
      <c r="BT359" s="247">
        <f>Plancontratacion2019[[#This Row],[FECHA PRORROGA EJECUCIÓN
  (AAAA-MM-DD)]]-Plancontratacion2019[[#This Row],[FECHA ACTA DE INICIO]]</f>
        <v>0</v>
      </c>
      <c r="BU359" s="211"/>
      <c r="BV359" s="208"/>
      <c r="BW359" s="211"/>
      <c r="BX359" s="208"/>
      <c r="BY359" s="212"/>
      <c r="BZ359" s="211"/>
      <c r="CA359" s="212"/>
      <c r="CB359" s="211"/>
      <c r="CC359" s="212"/>
      <c r="CD359" s="211"/>
      <c r="CE359" s="212"/>
      <c r="CF359" s="211"/>
      <c r="CG359" s="212"/>
      <c r="CH359" s="211"/>
      <c r="CI359" s="212"/>
      <c r="CJ359" s="211"/>
      <c r="CK359" s="212"/>
      <c r="CL359" s="211"/>
      <c r="CM359" s="222"/>
      <c r="CN359" s="218"/>
      <c r="CO359" s="211"/>
      <c r="CP359" s="220">
        <f t="shared" si="58"/>
        <v>0</v>
      </c>
      <c r="CQ359" s="223"/>
      <c r="CR359" s="212"/>
      <c r="CS359" s="212"/>
      <c r="CT359" s="212"/>
      <c r="CU359" s="212"/>
      <c r="CV359" s="212"/>
      <c r="CW359" s="212"/>
      <c r="CX359" s="212"/>
      <c r="CY359" s="212"/>
      <c r="CZ359" s="212"/>
      <c r="DA359" s="212"/>
      <c r="DB359" s="212"/>
      <c r="DC359" s="212"/>
      <c r="DD359" s="212"/>
      <c r="DE359" s="212"/>
      <c r="DF359" s="212"/>
      <c r="DG359" s="212"/>
      <c r="DH359" s="216">
        <f t="shared" si="59"/>
        <v>0</v>
      </c>
      <c r="DI359" s="216">
        <f t="shared" si="60"/>
        <v>0</v>
      </c>
      <c r="DJ359" s="224">
        <f t="shared" si="61"/>
        <v>0</v>
      </c>
      <c r="DK359" s="217"/>
      <c r="DL359" s="218"/>
      <c r="DM359" s="208"/>
      <c r="DN359" s="225"/>
      <c r="DO359" s="225"/>
      <c r="DP359" s="225"/>
      <c r="DQ359" s="225"/>
      <c r="DR359" s="225"/>
      <c r="DS359" s="225"/>
      <c r="DT359" s="225"/>
      <c r="DU359" s="225"/>
      <c r="DV359" s="225"/>
      <c r="DW359" s="225"/>
      <c r="DX359" s="225"/>
      <c r="DY359" s="225"/>
      <c r="DZ359" s="226"/>
      <c r="EA359" s="226"/>
      <c r="EB359" s="226"/>
      <c r="EC359" s="214"/>
      <c r="ED359" s="214"/>
      <c r="EE359" s="211"/>
      <c r="EF35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59" s="215" t="str">
        <f t="shared" si="51"/>
        <v>-</v>
      </c>
    </row>
    <row r="360" spans="1:137" ht="22.5" x14ac:dyDescent="0.25">
      <c r="A360" s="173"/>
      <c r="B360" s="204"/>
      <c r="C360" s="205"/>
      <c r="D360" s="206"/>
      <c r="E360" s="207"/>
      <c r="F360" s="208"/>
      <c r="G360" s="209"/>
      <c r="H360" s="210"/>
      <c r="I360" s="211"/>
      <c r="J360" s="212"/>
      <c r="K360" s="209"/>
      <c r="L360" s="210"/>
      <c r="M360" s="211"/>
      <c r="N360" s="212"/>
      <c r="O360" s="213"/>
      <c r="P360" s="210"/>
      <c r="Q360" s="214"/>
      <c r="R360" s="215">
        <f>Plancontratacion2019[[#This Row],[RUBRO
(SE DEBE REPORTARTAR EN SIGEP SERVICIOS PERSONAS NATURALES)]]</f>
        <v>0</v>
      </c>
      <c r="S360" s="216">
        <f>Plancontratacion2019[[#This Row],[VALOR]]</f>
        <v>0</v>
      </c>
      <c r="T360" s="208"/>
      <c r="U360" s="211"/>
      <c r="V360" s="215">
        <f>Plancontratacion2019[[#This Row],[RUBRO ]]</f>
        <v>0</v>
      </c>
      <c r="W360" s="216">
        <f>Plancontratacion2019[[#This Row],[VALOR ]]</f>
        <v>0</v>
      </c>
      <c r="X360" s="216">
        <f>SUM($S360+$W360+Plancontratacion2019[[#This Row],[VALOR TOTAL DEL APOYO]])</f>
        <v>0</v>
      </c>
      <c r="Y360" s="210"/>
      <c r="Z360" s="204"/>
      <c r="AA360" s="204"/>
      <c r="AB360" s="205"/>
      <c r="AC360" s="204"/>
      <c r="AD360" s="204"/>
      <c r="AE360" s="214"/>
      <c r="AF360" s="214"/>
      <c r="AG360" s="214"/>
      <c r="AH360" s="211"/>
      <c r="AI360" s="211"/>
      <c r="AJ360" s="211"/>
      <c r="AK360" s="214"/>
      <c r="AL360" s="208"/>
      <c r="AM360" s="208"/>
      <c r="AN360" s="208"/>
      <c r="AO360" s="211"/>
      <c r="AP360" s="217"/>
      <c r="AQ360" s="204"/>
      <c r="AR360" s="218"/>
      <c r="AS360" s="204"/>
      <c r="AT360" s="218"/>
      <c r="AU360" s="204"/>
      <c r="AV360" s="208"/>
      <c r="AW360" s="208"/>
      <c r="AX360" s="219"/>
      <c r="AY360" s="212"/>
      <c r="AZ360" s="212"/>
      <c r="BA360" s="212"/>
      <c r="BB360" s="220">
        <f>Plancontratacion2019[[#This Row],[VALOR
INICIAL DEL CONTRATO]]+Plancontratacion2019[[#This Row],[VALOR ADICION AL CONTRATO]]-Plancontratacion2019[[#This Row],[VALOR REDUCCIÓN DEL CONTRATO]]</f>
        <v>0</v>
      </c>
      <c r="BC360" s="211"/>
      <c r="BD360" s="211"/>
      <c r="BE360" s="215">
        <f t="shared" si="57"/>
        <v>0</v>
      </c>
      <c r="BF360" s="211"/>
      <c r="BG360" s="208"/>
      <c r="BH360" s="206" t="str">
        <f>IFERROR(VLOOKUP('Formato Único de Contratación'!$BG360,TABLADEPARTAMENTOS,2,0),"DIGITE DEPARTAMENTO")</f>
        <v>DIGITE DEPARTAMENTO</v>
      </c>
      <c r="BI360" s="210"/>
      <c r="BJ360" s="211"/>
      <c r="BK360" s="212"/>
      <c r="BL360" s="210"/>
      <c r="BM360" s="211"/>
      <c r="BN360" s="212"/>
      <c r="BO360" s="208"/>
      <c r="BP360" s="221"/>
      <c r="BQ360" s="208"/>
      <c r="BR360" s="211"/>
      <c r="BS360" s="211"/>
      <c r="BT360" s="247">
        <f>Plancontratacion2019[[#This Row],[FECHA PRORROGA EJECUCIÓN
  (AAAA-MM-DD)]]-Plancontratacion2019[[#This Row],[FECHA ACTA DE INICIO]]</f>
        <v>0</v>
      </c>
      <c r="BU360" s="211"/>
      <c r="BV360" s="208"/>
      <c r="BW360" s="211"/>
      <c r="BX360" s="208"/>
      <c r="BY360" s="212"/>
      <c r="BZ360" s="211"/>
      <c r="CA360" s="212"/>
      <c r="CB360" s="211"/>
      <c r="CC360" s="212"/>
      <c r="CD360" s="211"/>
      <c r="CE360" s="212"/>
      <c r="CF360" s="211"/>
      <c r="CG360" s="212"/>
      <c r="CH360" s="211"/>
      <c r="CI360" s="212"/>
      <c r="CJ360" s="211"/>
      <c r="CK360" s="212"/>
      <c r="CL360" s="211"/>
      <c r="CM360" s="222"/>
      <c r="CN360" s="218"/>
      <c r="CO360" s="211"/>
      <c r="CP360" s="220">
        <f t="shared" si="58"/>
        <v>0</v>
      </c>
      <c r="CQ360" s="223"/>
      <c r="CR360" s="212"/>
      <c r="CS360" s="212"/>
      <c r="CT360" s="212"/>
      <c r="CU360" s="212"/>
      <c r="CV360" s="212"/>
      <c r="CW360" s="212"/>
      <c r="CX360" s="212"/>
      <c r="CY360" s="212"/>
      <c r="CZ360" s="212"/>
      <c r="DA360" s="212"/>
      <c r="DB360" s="212"/>
      <c r="DC360" s="212"/>
      <c r="DD360" s="212"/>
      <c r="DE360" s="212"/>
      <c r="DF360" s="212"/>
      <c r="DG360" s="212"/>
      <c r="DH360" s="216">
        <f t="shared" si="59"/>
        <v>0</v>
      </c>
      <c r="DI360" s="216">
        <f t="shared" si="60"/>
        <v>0</v>
      </c>
      <c r="DJ360" s="224">
        <f t="shared" si="61"/>
        <v>0</v>
      </c>
      <c r="DK360" s="217"/>
      <c r="DL360" s="218"/>
      <c r="DM360" s="208"/>
      <c r="DN360" s="225"/>
      <c r="DO360" s="225"/>
      <c r="DP360" s="225"/>
      <c r="DQ360" s="225"/>
      <c r="DR360" s="225"/>
      <c r="DS360" s="225"/>
      <c r="DT360" s="225"/>
      <c r="DU360" s="225"/>
      <c r="DV360" s="225"/>
      <c r="DW360" s="225"/>
      <c r="DX360" s="225"/>
      <c r="DY360" s="225"/>
      <c r="DZ360" s="226"/>
      <c r="EA360" s="226"/>
      <c r="EB360" s="226"/>
      <c r="EC360" s="214"/>
      <c r="ED360" s="214"/>
      <c r="EE360" s="211"/>
      <c r="EF36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0" s="215" t="str">
        <f t="shared" si="51"/>
        <v>-</v>
      </c>
    </row>
    <row r="361" spans="1:137" ht="22.5" x14ac:dyDescent="0.25">
      <c r="A361" s="173"/>
      <c r="B361" s="204"/>
      <c r="C361" s="205"/>
      <c r="D361" s="206"/>
      <c r="E361" s="207"/>
      <c r="F361" s="208"/>
      <c r="G361" s="209"/>
      <c r="H361" s="210"/>
      <c r="I361" s="211"/>
      <c r="J361" s="212"/>
      <c r="K361" s="209"/>
      <c r="L361" s="210"/>
      <c r="M361" s="211"/>
      <c r="N361" s="212"/>
      <c r="O361" s="213"/>
      <c r="P361" s="210"/>
      <c r="Q361" s="214"/>
      <c r="R361" s="215">
        <f>Plancontratacion2019[[#This Row],[RUBRO
(SE DEBE REPORTARTAR EN SIGEP SERVICIOS PERSONAS NATURALES)]]</f>
        <v>0</v>
      </c>
      <c r="S361" s="216">
        <f>Plancontratacion2019[[#This Row],[VALOR]]</f>
        <v>0</v>
      </c>
      <c r="T361" s="208"/>
      <c r="U361" s="211"/>
      <c r="V361" s="215">
        <f>Plancontratacion2019[[#This Row],[RUBRO ]]</f>
        <v>0</v>
      </c>
      <c r="W361" s="216">
        <f>Plancontratacion2019[[#This Row],[VALOR ]]</f>
        <v>0</v>
      </c>
      <c r="X361" s="216">
        <f>SUM($S361+$W361+Plancontratacion2019[[#This Row],[VALOR TOTAL DEL APOYO]])</f>
        <v>0</v>
      </c>
      <c r="Y361" s="210"/>
      <c r="Z361" s="204"/>
      <c r="AA361" s="204"/>
      <c r="AB361" s="205"/>
      <c r="AC361" s="204"/>
      <c r="AD361" s="204"/>
      <c r="AE361" s="214"/>
      <c r="AF361" s="214"/>
      <c r="AG361" s="214"/>
      <c r="AH361" s="211"/>
      <c r="AI361" s="211"/>
      <c r="AJ361" s="211"/>
      <c r="AK361" s="214"/>
      <c r="AL361" s="208"/>
      <c r="AM361" s="208"/>
      <c r="AN361" s="208"/>
      <c r="AO361" s="211"/>
      <c r="AP361" s="217"/>
      <c r="AQ361" s="204"/>
      <c r="AR361" s="218"/>
      <c r="AS361" s="204"/>
      <c r="AT361" s="218"/>
      <c r="AU361" s="204"/>
      <c r="AV361" s="208"/>
      <c r="AW361" s="208"/>
      <c r="AX361" s="219"/>
      <c r="AY361" s="212"/>
      <c r="AZ361" s="212"/>
      <c r="BA361" s="212"/>
      <c r="BB361" s="220">
        <f>Plancontratacion2019[[#This Row],[VALOR
INICIAL DEL CONTRATO]]+Plancontratacion2019[[#This Row],[VALOR ADICION AL CONTRATO]]-Plancontratacion2019[[#This Row],[VALOR REDUCCIÓN DEL CONTRATO]]</f>
        <v>0</v>
      </c>
      <c r="BC361" s="211"/>
      <c r="BD361" s="211"/>
      <c r="BE361" s="215">
        <f t="shared" si="57"/>
        <v>0</v>
      </c>
      <c r="BF361" s="211"/>
      <c r="BG361" s="208"/>
      <c r="BH361" s="206" t="str">
        <f>IFERROR(VLOOKUP('Formato Único de Contratación'!$BG361,TABLADEPARTAMENTOS,2,0),"DIGITE DEPARTAMENTO")</f>
        <v>DIGITE DEPARTAMENTO</v>
      </c>
      <c r="BI361" s="210"/>
      <c r="BJ361" s="211"/>
      <c r="BK361" s="212"/>
      <c r="BL361" s="210"/>
      <c r="BM361" s="211"/>
      <c r="BN361" s="212"/>
      <c r="BO361" s="208"/>
      <c r="BP361" s="221"/>
      <c r="BQ361" s="208"/>
      <c r="BR361" s="211"/>
      <c r="BS361" s="211"/>
      <c r="BT361" s="247">
        <f>Plancontratacion2019[[#This Row],[FECHA PRORROGA EJECUCIÓN
  (AAAA-MM-DD)]]-Plancontratacion2019[[#This Row],[FECHA ACTA DE INICIO]]</f>
        <v>0</v>
      </c>
      <c r="BU361" s="211"/>
      <c r="BV361" s="208"/>
      <c r="BW361" s="211"/>
      <c r="BX361" s="208"/>
      <c r="BY361" s="212"/>
      <c r="BZ361" s="211"/>
      <c r="CA361" s="212"/>
      <c r="CB361" s="211"/>
      <c r="CC361" s="212"/>
      <c r="CD361" s="211"/>
      <c r="CE361" s="212"/>
      <c r="CF361" s="211"/>
      <c r="CG361" s="212"/>
      <c r="CH361" s="211"/>
      <c r="CI361" s="212"/>
      <c r="CJ361" s="211"/>
      <c r="CK361" s="212"/>
      <c r="CL361" s="211"/>
      <c r="CM361" s="222"/>
      <c r="CN361" s="218"/>
      <c r="CO361" s="211"/>
      <c r="CP361" s="220">
        <f t="shared" si="58"/>
        <v>0</v>
      </c>
      <c r="CQ361" s="223"/>
      <c r="CR361" s="212"/>
      <c r="CS361" s="212"/>
      <c r="CT361" s="212"/>
      <c r="CU361" s="212"/>
      <c r="CV361" s="212"/>
      <c r="CW361" s="212"/>
      <c r="CX361" s="212"/>
      <c r="CY361" s="212"/>
      <c r="CZ361" s="212"/>
      <c r="DA361" s="212"/>
      <c r="DB361" s="212"/>
      <c r="DC361" s="212"/>
      <c r="DD361" s="212"/>
      <c r="DE361" s="212"/>
      <c r="DF361" s="212"/>
      <c r="DG361" s="212"/>
      <c r="DH361" s="216">
        <f t="shared" si="59"/>
        <v>0</v>
      </c>
      <c r="DI361" s="216">
        <f t="shared" si="60"/>
        <v>0</v>
      </c>
      <c r="DJ361" s="224">
        <f t="shared" si="61"/>
        <v>0</v>
      </c>
      <c r="DK361" s="217"/>
      <c r="DL361" s="218"/>
      <c r="DM361" s="208"/>
      <c r="DN361" s="225"/>
      <c r="DO361" s="225"/>
      <c r="DP361" s="225"/>
      <c r="DQ361" s="225"/>
      <c r="DR361" s="225"/>
      <c r="DS361" s="225"/>
      <c r="DT361" s="225"/>
      <c r="DU361" s="225"/>
      <c r="DV361" s="225"/>
      <c r="DW361" s="225"/>
      <c r="DX361" s="225"/>
      <c r="DY361" s="225"/>
      <c r="DZ361" s="226"/>
      <c r="EA361" s="226"/>
      <c r="EB361" s="226"/>
      <c r="EC361" s="214"/>
      <c r="ED361" s="214"/>
      <c r="EE361" s="211"/>
      <c r="EF36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1" s="215" t="str">
        <f t="shared" si="51"/>
        <v>-</v>
      </c>
    </row>
    <row r="362" spans="1:137" ht="22.5" x14ac:dyDescent="0.25">
      <c r="A362" s="173"/>
      <c r="B362" s="204"/>
      <c r="C362" s="205"/>
      <c r="D362" s="206"/>
      <c r="E362" s="207"/>
      <c r="F362" s="208"/>
      <c r="G362" s="209"/>
      <c r="H362" s="210"/>
      <c r="I362" s="211"/>
      <c r="J362" s="212"/>
      <c r="K362" s="209"/>
      <c r="L362" s="210"/>
      <c r="M362" s="211"/>
      <c r="N362" s="212"/>
      <c r="O362" s="213"/>
      <c r="P362" s="210"/>
      <c r="Q362" s="214"/>
      <c r="R362" s="215">
        <f>Plancontratacion2019[[#This Row],[RUBRO
(SE DEBE REPORTARTAR EN SIGEP SERVICIOS PERSONAS NATURALES)]]</f>
        <v>0</v>
      </c>
      <c r="S362" s="216">
        <f>Plancontratacion2019[[#This Row],[VALOR]]</f>
        <v>0</v>
      </c>
      <c r="T362" s="208"/>
      <c r="U362" s="211"/>
      <c r="V362" s="215">
        <f>Plancontratacion2019[[#This Row],[RUBRO ]]</f>
        <v>0</v>
      </c>
      <c r="W362" s="216">
        <f>Plancontratacion2019[[#This Row],[VALOR ]]</f>
        <v>0</v>
      </c>
      <c r="X362" s="216">
        <f>SUM($S362+$W362+Plancontratacion2019[[#This Row],[VALOR TOTAL DEL APOYO]])</f>
        <v>0</v>
      </c>
      <c r="Y362" s="210"/>
      <c r="Z362" s="204"/>
      <c r="AA362" s="204"/>
      <c r="AB362" s="205"/>
      <c r="AC362" s="204"/>
      <c r="AD362" s="204"/>
      <c r="AE362" s="214"/>
      <c r="AF362" s="214"/>
      <c r="AG362" s="214"/>
      <c r="AH362" s="211"/>
      <c r="AI362" s="211"/>
      <c r="AJ362" s="211"/>
      <c r="AK362" s="214"/>
      <c r="AL362" s="208"/>
      <c r="AM362" s="208"/>
      <c r="AN362" s="208"/>
      <c r="AO362" s="211"/>
      <c r="AP362" s="217"/>
      <c r="AQ362" s="204"/>
      <c r="AR362" s="218"/>
      <c r="AS362" s="204"/>
      <c r="AT362" s="218"/>
      <c r="AU362" s="204"/>
      <c r="AV362" s="208"/>
      <c r="AW362" s="208"/>
      <c r="AX362" s="219"/>
      <c r="AY362" s="212"/>
      <c r="AZ362" s="212"/>
      <c r="BA362" s="212"/>
      <c r="BB362" s="220">
        <f>Plancontratacion2019[[#This Row],[VALOR
INICIAL DEL CONTRATO]]+Plancontratacion2019[[#This Row],[VALOR ADICION AL CONTRATO]]-Plancontratacion2019[[#This Row],[VALOR REDUCCIÓN DEL CONTRATO]]</f>
        <v>0</v>
      </c>
      <c r="BC362" s="211"/>
      <c r="BD362" s="211"/>
      <c r="BE362" s="215">
        <f t="shared" si="57"/>
        <v>0</v>
      </c>
      <c r="BF362" s="211"/>
      <c r="BG362" s="208"/>
      <c r="BH362" s="206" t="str">
        <f>IFERROR(VLOOKUP('Formato Único de Contratación'!$BG362,TABLADEPARTAMENTOS,2,0),"DIGITE DEPARTAMENTO")</f>
        <v>DIGITE DEPARTAMENTO</v>
      </c>
      <c r="BI362" s="210"/>
      <c r="BJ362" s="211"/>
      <c r="BK362" s="212"/>
      <c r="BL362" s="210"/>
      <c r="BM362" s="211"/>
      <c r="BN362" s="212"/>
      <c r="BO362" s="208"/>
      <c r="BP362" s="221"/>
      <c r="BQ362" s="208"/>
      <c r="BR362" s="211"/>
      <c r="BS362" s="211"/>
      <c r="BT362" s="247">
        <f>Plancontratacion2019[[#This Row],[FECHA PRORROGA EJECUCIÓN
  (AAAA-MM-DD)]]-Plancontratacion2019[[#This Row],[FECHA ACTA DE INICIO]]</f>
        <v>0</v>
      </c>
      <c r="BU362" s="211"/>
      <c r="BV362" s="208"/>
      <c r="BW362" s="211"/>
      <c r="BX362" s="208"/>
      <c r="BY362" s="212"/>
      <c r="BZ362" s="211"/>
      <c r="CA362" s="212"/>
      <c r="CB362" s="211"/>
      <c r="CC362" s="212"/>
      <c r="CD362" s="211"/>
      <c r="CE362" s="212"/>
      <c r="CF362" s="211"/>
      <c r="CG362" s="212"/>
      <c r="CH362" s="211"/>
      <c r="CI362" s="212"/>
      <c r="CJ362" s="211"/>
      <c r="CK362" s="212"/>
      <c r="CL362" s="211"/>
      <c r="CM362" s="222"/>
      <c r="CN362" s="218"/>
      <c r="CO362" s="211"/>
      <c r="CP362" s="220">
        <f t="shared" si="58"/>
        <v>0</v>
      </c>
      <c r="CQ362" s="223"/>
      <c r="CR362" s="212"/>
      <c r="CS362" s="212"/>
      <c r="CT362" s="212"/>
      <c r="CU362" s="212"/>
      <c r="CV362" s="212"/>
      <c r="CW362" s="212"/>
      <c r="CX362" s="212"/>
      <c r="CY362" s="212"/>
      <c r="CZ362" s="212"/>
      <c r="DA362" s="212"/>
      <c r="DB362" s="212"/>
      <c r="DC362" s="212"/>
      <c r="DD362" s="212"/>
      <c r="DE362" s="212"/>
      <c r="DF362" s="212"/>
      <c r="DG362" s="212"/>
      <c r="DH362" s="216">
        <f t="shared" si="59"/>
        <v>0</v>
      </c>
      <c r="DI362" s="216">
        <f t="shared" si="60"/>
        <v>0</v>
      </c>
      <c r="DJ362" s="224">
        <f t="shared" si="61"/>
        <v>0</v>
      </c>
      <c r="DK362" s="217"/>
      <c r="DL362" s="218"/>
      <c r="DM362" s="208"/>
      <c r="DN362" s="225"/>
      <c r="DO362" s="225"/>
      <c r="DP362" s="225"/>
      <c r="DQ362" s="225"/>
      <c r="DR362" s="225"/>
      <c r="DS362" s="225"/>
      <c r="DT362" s="225"/>
      <c r="DU362" s="225"/>
      <c r="DV362" s="225"/>
      <c r="DW362" s="225"/>
      <c r="DX362" s="225"/>
      <c r="DY362" s="225"/>
      <c r="DZ362" s="226"/>
      <c r="EA362" s="226"/>
      <c r="EB362" s="226"/>
      <c r="EC362" s="214"/>
      <c r="ED362" s="214"/>
      <c r="EE362" s="211"/>
      <c r="EF36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2" s="215" t="str">
        <f t="shared" si="51"/>
        <v>-</v>
      </c>
    </row>
    <row r="363" spans="1:137" ht="22.5" x14ac:dyDescent="0.25">
      <c r="A363" s="173"/>
      <c r="B363" s="204"/>
      <c r="C363" s="205"/>
      <c r="D363" s="206"/>
      <c r="E363" s="207"/>
      <c r="F363" s="208"/>
      <c r="G363" s="209"/>
      <c r="H363" s="210"/>
      <c r="I363" s="211"/>
      <c r="J363" s="212"/>
      <c r="K363" s="209"/>
      <c r="L363" s="210"/>
      <c r="M363" s="211"/>
      <c r="N363" s="212"/>
      <c r="O363" s="213"/>
      <c r="P363" s="210"/>
      <c r="Q363" s="214"/>
      <c r="R363" s="215">
        <f>Plancontratacion2019[[#This Row],[RUBRO
(SE DEBE REPORTARTAR EN SIGEP SERVICIOS PERSONAS NATURALES)]]</f>
        <v>0</v>
      </c>
      <c r="S363" s="216">
        <f>Plancontratacion2019[[#This Row],[VALOR]]</f>
        <v>0</v>
      </c>
      <c r="T363" s="208"/>
      <c r="U363" s="211"/>
      <c r="V363" s="215">
        <f>Plancontratacion2019[[#This Row],[RUBRO ]]</f>
        <v>0</v>
      </c>
      <c r="W363" s="216">
        <f>Plancontratacion2019[[#This Row],[VALOR ]]</f>
        <v>0</v>
      </c>
      <c r="X363" s="216">
        <f>SUM($S363+$W363+Plancontratacion2019[[#This Row],[VALOR TOTAL DEL APOYO]])</f>
        <v>0</v>
      </c>
      <c r="Y363" s="210"/>
      <c r="Z363" s="204"/>
      <c r="AA363" s="204"/>
      <c r="AB363" s="205"/>
      <c r="AC363" s="204"/>
      <c r="AD363" s="204"/>
      <c r="AE363" s="214"/>
      <c r="AF363" s="214"/>
      <c r="AG363" s="214"/>
      <c r="AH363" s="211"/>
      <c r="AI363" s="211"/>
      <c r="AJ363" s="211"/>
      <c r="AK363" s="214"/>
      <c r="AL363" s="208"/>
      <c r="AM363" s="208"/>
      <c r="AN363" s="208"/>
      <c r="AO363" s="211"/>
      <c r="AP363" s="217"/>
      <c r="AQ363" s="204"/>
      <c r="AR363" s="218"/>
      <c r="AS363" s="204"/>
      <c r="AT363" s="218"/>
      <c r="AU363" s="204"/>
      <c r="AV363" s="208"/>
      <c r="AW363" s="208"/>
      <c r="AX363" s="219"/>
      <c r="AY363" s="212"/>
      <c r="AZ363" s="212"/>
      <c r="BA363" s="212"/>
      <c r="BB363" s="220">
        <f>Plancontratacion2019[[#This Row],[VALOR
INICIAL DEL CONTRATO]]+Plancontratacion2019[[#This Row],[VALOR ADICION AL CONTRATO]]-Plancontratacion2019[[#This Row],[VALOR REDUCCIÓN DEL CONTRATO]]</f>
        <v>0</v>
      </c>
      <c r="BC363" s="211"/>
      <c r="BD363" s="211"/>
      <c r="BE363" s="215">
        <f t="shared" si="57"/>
        <v>0</v>
      </c>
      <c r="BF363" s="211"/>
      <c r="BG363" s="208"/>
      <c r="BH363" s="206" t="str">
        <f>IFERROR(VLOOKUP('Formato Único de Contratación'!$BG363,TABLADEPARTAMENTOS,2,0),"DIGITE DEPARTAMENTO")</f>
        <v>DIGITE DEPARTAMENTO</v>
      </c>
      <c r="BI363" s="210"/>
      <c r="BJ363" s="211"/>
      <c r="BK363" s="212"/>
      <c r="BL363" s="210"/>
      <c r="BM363" s="211"/>
      <c r="BN363" s="212"/>
      <c r="BO363" s="208"/>
      <c r="BP363" s="221"/>
      <c r="BQ363" s="208"/>
      <c r="BR363" s="211"/>
      <c r="BS363" s="211"/>
      <c r="BT363" s="247">
        <f>Plancontratacion2019[[#This Row],[FECHA PRORROGA EJECUCIÓN
  (AAAA-MM-DD)]]-Plancontratacion2019[[#This Row],[FECHA ACTA DE INICIO]]</f>
        <v>0</v>
      </c>
      <c r="BU363" s="211"/>
      <c r="BV363" s="208"/>
      <c r="BW363" s="211"/>
      <c r="BX363" s="208"/>
      <c r="BY363" s="212"/>
      <c r="BZ363" s="211"/>
      <c r="CA363" s="212"/>
      <c r="CB363" s="211"/>
      <c r="CC363" s="212"/>
      <c r="CD363" s="211"/>
      <c r="CE363" s="212"/>
      <c r="CF363" s="211"/>
      <c r="CG363" s="212"/>
      <c r="CH363" s="211"/>
      <c r="CI363" s="212"/>
      <c r="CJ363" s="211"/>
      <c r="CK363" s="212"/>
      <c r="CL363" s="211"/>
      <c r="CM363" s="222"/>
      <c r="CN363" s="218"/>
      <c r="CO363" s="211"/>
      <c r="CP363" s="220">
        <f t="shared" si="58"/>
        <v>0</v>
      </c>
      <c r="CQ363" s="223"/>
      <c r="CR363" s="212"/>
      <c r="CS363" s="212"/>
      <c r="CT363" s="212"/>
      <c r="CU363" s="212"/>
      <c r="CV363" s="212"/>
      <c r="CW363" s="212"/>
      <c r="CX363" s="212"/>
      <c r="CY363" s="212"/>
      <c r="CZ363" s="212"/>
      <c r="DA363" s="212"/>
      <c r="DB363" s="212"/>
      <c r="DC363" s="212"/>
      <c r="DD363" s="212"/>
      <c r="DE363" s="212"/>
      <c r="DF363" s="212"/>
      <c r="DG363" s="212"/>
      <c r="DH363" s="216">
        <f t="shared" si="59"/>
        <v>0</v>
      </c>
      <c r="DI363" s="216">
        <f t="shared" si="60"/>
        <v>0</v>
      </c>
      <c r="DJ363" s="224">
        <f t="shared" si="61"/>
        <v>0</v>
      </c>
      <c r="DK363" s="217"/>
      <c r="DL363" s="218"/>
      <c r="DM363" s="208"/>
      <c r="DN363" s="225"/>
      <c r="DO363" s="225"/>
      <c r="DP363" s="225"/>
      <c r="DQ363" s="225"/>
      <c r="DR363" s="225"/>
      <c r="DS363" s="225"/>
      <c r="DT363" s="225"/>
      <c r="DU363" s="225"/>
      <c r="DV363" s="225"/>
      <c r="DW363" s="225"/>
      <c r="DX363" s="225"/>
      <c r="DY363" s="225"/>
      <c r="DZ363" s="226"/>
      <c r="EA363" s="226"/>
      <c r="EB363" s="226"/>
      <c r="EC363" s="214"/>
      <c r="ED363" s="214"/>
      <c r="EE363" s="211"/>
      <c r="EF36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3" s="215" t="str">
        <f t="shared" ref="EG363:EG385" si="62">IFERROR(VLOOKUP(MID(B363,8,1),NOMENCLATURA,2,FALSE),"-")</f>
        <v>-</v>
      </c>
    </row>
    <row r="364" spans="1:137" ht="22.5" x14ac:dyDescent="0.25">
      <c r="A364" s="173"/>
      <c r="B364" s="204"/>
      <c r="C364" s="205"/>
      <c r="D364" s="206"/>
      <c r="E364" s="207"/>
      <c r="F364" s="208"/>
      <c r="G364" s="209"/>
      <c r="H364" s="210"/>
      <c r="I364" s="211"/>
      <c r="J364" s="212"/>
      <c r="K364" s="209"/>
      <c r="L364" s="210"/>
      <c r="M364" s="211"/>
      <c r="N364" s="212"/>
      <c r="O364" s="213"/>
      <c r="P364" s="210"/>
      <c r="Q364" s="214"/>
      <c r="R364" s="215">
        <f>Plancontratacion2019[[#This Row],[RUBRO
(SE DEBE REPORTARTAR EN SIGEP SERVICIOS PERSONAS NATURALES)]]</f>
        <v>0</v>
      </c>
      <c r="S364" s="216">
        <f>Plancontratacion2019[[#This Row],[VALOR]]</f>
        <v>0</v>
      </c>
      <c r="T364" s="208"/>
      <c r="U364" s="211"/>
      <c r="V364" s="215">
        <f>Plancontratacion2019[[#This Row],[RUBRO ]]</f>
        <v>0</v>
      </c>
      <c r="W364" s="216">
        <f>Plancontratacion2019[[#This Row],[VALOR ]]</f>
        <v>0</v>
      </c>
      <c r="X364" s="216">
        <f>SUM($S364+$W364+Plancontratacion2019[[#This Row],[VALOR TOTAL DEL APOYO]])</f>
        <v>0</v>
      </c>
      <c r="Y364" s="210"/>
      <c r="Z364" s="204"/>
      <c r="AA364" s="204"/>
      <c r="AB364" s="205"/>
      <c r="AC364" s="204"/>
      <c r="AD364" s="204"/>
      <c r="AE364" s="214"/>
      <c r="AF364" s="214"/>
      <c r="AG364" s="214"/>
      <c r="AH364" s="211"/>
      <c r="AI364" s="211"/>
      <c r="AJ364" s="211"/>
      <c r="AK364" s="214"/>
      <c r="AL364" s="208"/>
      <c r="AM364" s="208"/>
      <c r="AN364" s="208"/>
      <c r="AO364" s="211"/>
      <c r="AP364" s="217"/>
      <c r="AQ364" s="204"/>
      <c r="AR364" s="218"/>
      <c r="AS364" s="204"/>
      <c r="AT364" s="218"/>
      <c r="AU364" s="204"/>
      <c r="AV364" s="208"/>
      <c r="AW364" s="208"/>
      <c r="AX364" s="219"/>
      <c r="AY364" s="212"/>
      <c r="AZ364" s="212"/>
      <c r="BA364" s="212"/>
      <c r="BB364" s="220">
        <f>Plancontratacion2019[[#This Row],[VALOR
INICIAL DEL CONTRATO]]+Plancontratacion2019[[#This Row],[VALOR ADICION AL CONTRATO]]-Plancontratacion2019[[#This Row],[VALOR REDUCCIÓN DEL CONTRATO]]</f>
        <v>0</v>
      </c>
      <c r="BC364" s="211"/>
      <c r="BD364" s="211"/>
      <c r="BE364" s="215">
        <f t="shared" si="57"/>
        <v>0</v>
      </c>
      <c r="BF364" s="211"/>
      <c r="BG364" s="208"/>
      <c r="BH364" s="206" t="str">
        <f>IFERROR(VLOOKUP('Formato Único de Contratación'!$BG364,TABLADEPARTAMENTOS,2,0),"DIGITE DEPARTAMENTO")</f>
        <v>DIGITE DEPARTAMENTO</v>
      </c>
      <c r="BI364" s="210"/>
      <c r="BJ364" s="211"/>
      <c r="BK364" s="212"/>
      <c r="BL364" s="210"/>
      <c r="BM364" s="211"/>
      <c r="BN364" s="212"/>
      <c r="BO364" s="208"/>
      <c r="BP364" s="221"/>
      <c r="BQ364" s="208"/>
      <c r="BR364" s="211"/>
      <c r="BS364" s="211"/>
      <c r="BT364" s="247">
        <f>Plancontratacion2019[[#This Row],[FECHA PRORROGA EJECUCIÓN
  (AAAA-MM-DD)]]-Plancontratacion2019[[#This Row],[FECHA ACTA DE INICIO]]</f>
        <v>0</v>
      </c>
      <c r="BU364" s="211"/>
      <c r="BV364" s="208"/>
      <c r="BW364" s="211"/>
      <c r="BX364" s="208"/>
      <c r="BY364" s="212"/>
      <c r="BZ364" s="211"/>
      <c r="CA364" s="212"/>
      <c r="CB364" s="211"/>
      <c r="CC364" s="212"/>
      <c r="CD364" s="211"/>
      <c r="CE364" s="212"/>
      <c r="CF364" s="211"/>
      <c r="CG364" s="212"/>
      <c r="CH364" s="211"/>
      <c r="CI364" s="212"/>
      <c r="CJ364" s="211"/>
      <c r="CK364" s="212"/>
      <c r="CL364" s="211"/>
      <c r="CM364" s="222"/>
      <c r="CN364" s="218"/>
      <c r="CO364" s="211"/>
      <c r="CP364" s="220">
        <f t="shared" si="58"/>
        <v>0</v>
      </c>
      <c r="CQ364" s="223"/>
      <c r="CR364" s="212"/>
      <c r="CS364" s="212"/>
      <c r="CT364" s="212"/>
      <c r="CU364" s="212"/>
      <c r="CV364" s="212"/>
      <c r="CW364" s="212"/>
      <c r="CX364" s="212"/>
      <c r="CY364" s="212"/>
      <c r="CZ364" s="212"/>
      <c r="DA364" s="212"/>
      <c r="DB364" s="212"/>
      <c r="DC364" s="212"/>
      <c r="DD364" s="212"/>
      <c r="DE364" s="212"/>
      <c r="DF364" s="212"/>
      <c r="DG364" s="212"/>
      <c r="DH364" s="216">
        <f t="shared" si="59"/>
        <v>0</v>
      </c>
      <c r="DI364" s="216">
        <f t="shared" si="60"/>
        <v>0</v>
      </c>
      <c r="DJ364" s="224">
        <f t="shared" si="61"/>
        <v>0</v>
      </c>
      <c r="DK364" s="217"/>
      <c r="DL364" s="218"/>
      <c r="DM364" s="208"/>
      <c r="DN364" s="225"/>
      <c r="DO364" s="225"/>
      <c r="DP364" s="225"/>
      <c r="DQ364" s="225"/>
      <c r="DR364" s="225"/>
      <c r="DS364" s="225"/>
      <c r="DT364" s="225"/>
      <c r="DU364" s="225"/>
      <c r="DV364" s="225"/>
      <c r="DW364" s="225"/>
      <c r="DX364" s="225"/>
      <c r="DY364" s="225"/>
      <c r="DZ364" s="226"/>
      <c r="EA364" s="226"/>
      <c r="EB364" s="226"/>
      <c r="EC364" s="214"/>
      <c r="ED364" s="214"/>
      <c r="EE364" s="211"/>
      <c r="EF36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4" s="215" t="str">
        <f t="shared" si="62"/>
        <v>-</v>
      </c>
    </row>
    <row r="365" spans="1:137" ht="22.5" x14ac:dyDescent="0.25">
      <c r="A365" s="173"/>
      <c r="B365" s="204"/>
      <c r="C365" s="205"/>
      <c r="D365" s="206"/>
      <c r="E365" s="207"/>
      <c r="F365" s="208"/>
      <c r="G365" s="209"/>
      <c r="H365" s="210"/>
      <c r="I365" s="211"/>
      <c r="J365" s="212"/>
      <c r="K365" s="209"/>
      <c r="L365" s="210"/>
      <c r="M365" s="211"/>
      <c r="N365" s="212"/>
      <c r="O365" s="213"/>
      <c r="P365" s="210"/>
      <c r="Q365" s="214"/>
      <c r="R365" s="215">
        <f>Plancontratacion2019[[#This Row],[RUBRO
(SE DEBE REPORTARTAR EN SIGEP SERVICIOS PERSONAS NATURALES)]]</f>
        <v>0</v>
      </c>
      <c r="S365" s="216">
        <f>Plancontratacion2019[[#This Row],[VALOR]]</f>
        <v>0</v>
      </c>
      <c r="T365" s="208"/>
      <c r="U365" s="211"/>
      <c r="V365" s="215">
        <f>Plancontratacion2019[[#This Row],[RUBRO ]]</f>
        <v>0</v>
      </c>
      <c r="W365" s="216">
        <f>Plancontratacion2019[[#This Row],[VALOR ]]</f>
        <v>0</v>
      </c>
      <c r="X365" s="216">
        <f>SUM($S365+$W365+Plancontratacion2019[[#This Row],[VALOR TOTAL DEL APOYO]])</f>
        <v>0</v>
      </c>
      <c r="Y365" s="210"/>
      <c r="Z365" s="204"/>
      <c r="AA365" s="204"/>
      <c r="AB365" s="205"/>
      <c r="AC365" s="204"/>
      <c r="AD365" s="204"/>
      <c r="AE365" s="214"/>
      <c r="AF365" s="214"/>
      <c r="AG365" s="214"/>
      <c r="AH365" s="211"/>
      <c r="AI365" s="211"/>
      <c r="AJ365" s="211"/>
      <c r="AK365" s="214"/>
      <c r="AL365" s="208"/>
      <c r="AM365" s="208"/>
      <c r="AN365" s="208"/>
      <c r="AO365" s="211"/>
      <c r="AP365" s="217"/>
      <c r="AQ365" s="204"/>
      <c r="AR365" s="218"/>
      <c r="AS365" s="204"/>
      <c r="AT365" s="218"/>
      <c r="AU365" s="204"/>
      <c r="AV365" s="208"/>
      <c r="AW365" s="208"/>
      <c r="AX365" s="219"/>
      <c r="AY365" s="212"/>
      <c r="AZ365" s="212"/>
      <c r="BA365" s="212"/>
      <c r="BB365" s="220">
        <f>Plancontratacion2019[[#This Row],[VALOR
INICIAL DEL CONTRATO]]+Plancontratacion2019[[#This Row],[VALOR ADICION AL CONTRATO]]-Plancontratacion2019[[#This Row],[VALOR REDUCCIÓN DEL CONTRATO]]</f>
        <v>0</v>
      </c>
      <c r="BC365" s="211"/>
      <c r="BD365" s="211"/>
      <c r="BE365" s="215">
        <f t="shared" si="57"/>
        <v>0</v>
      </c>
      <c r="BF365" s="211"/>
      <c r="BG365" s="208"/>
      <c r="BH365" s="206" t="str">
        <f>IFERROR(VLOOKUP('Formato Único de Contratación'!$BG365,TABLADEPARTAMENTOS,2,0),"DIGITE DEPARTAMENTO")</f>
        <v>DIGITE DEPARTAMENTO</v>
      </c>
      <c r="BI365" s="210"/>
      <c r="BJ365" s="211"/>
      <c r="BK365" s="212"/>
      <c r="BL365" s="210"/>
      <c r="BM365" s="211"/>
      <c r="BN365" s="212"/>
      <c r="BO365" s="208"/>
      <c r="BP365" s="221"/>
      <c r="BQ365" s="208"/>
      <c r="BR365" s="211"/>
      <c r="BS365" s="211"/>
      <c r="BT365" s="247">
        <f>Plancontratacion2019[[#This Row],[FECHA PRORROGA EJECUCIÓN
  (AAAA-MM-DD)]]-Plancontratacion2019[[#This Row],[FECHA ACTA DE INICIO]]</f>
        <v>0</v>
      </c>
      <c r="BU365" s="211"/>
      <c r="BV365" s="208"/>
      <c r="BW365" s="211"/>
      <c r="BX365" s="208"/>
      <c r="BY365" s="212"/>
      <c r="BZ365" s="211"/>
      <c r="CA365" s="212"/>
      <c r="CB365" s="211"/>
      <c r="CC365" s="212"/>
      <c r="CD365" s="211"/>
      <c r="CE365" s="212"/>
      <c r="CF365" s="211"/>
      <c r="CG365" s="212"/>
      <c r="CH365" s="211"/>
      <c r="CI365" s="212"/>
      <c r="CJ365" s="211"/>
      <c r="CK365" s="212"/>
      <c r="CL365" s="211"/>
      <c r="CM365" s="222"/>
      <c r="CN365" s="218"/>
      <c r="CO365" s="211"/>
      <c r="CP365" s="220">
        <f t="shared" si="58"/>
        <v>0</v>
      </c>
      <c r="CQ365" s="223"/>
      <c r="CR365" s="212"/>
      <c r="CS365" s="212"/>
      <c r="CT365" s="212"/>
      <c r="CU365" s="212"/>
      <c r="CV365" s="212"/>
      <c r="CW365" s="212"/>
      <c r="CX365" s="212"/>
      <c r="CY365" s="212"/>
      <c r="CZ365" s="212"/>
      <c r="DA365" s="212"/>
      <c r="DB365" s="212"/>
      <c r="DC365" s="212"/>
      <c r="DD365" s="212"/>
      <c r="DE365" s="212"/>
      <c r="DF365" s="212"/>
      <c r="DG365" s="212"/>
      <c r="DH365" s="216">
        <f t="shared" si="59"/>
        <v>0</v>
      </c>
      <c r="DI365" s="216">
        <f t="shared" si="60"/>
        <v>0</v>
      </c>
      <c r="DJ365" s="224">
        <f t="shared" si="61"/>
        <v>0</v>
      </c>
      <c r="DK365" s="217"/>
      <c r="DL365" s="218"/>
      <c r="DM365" s="208"/>
      <c r="DN365" s="225"/>
      <c r="DO365" s="225"/>
      <c r="DP365" s="225"/>
      <c r="DQ365" s="225"/>
      <c r="DR365" s="225"/>
      <c r="DS365" s="225"/>
      <c r="DT365" s="225"/>
      <c r="DU365" s="225"/>
      <c r="DV365" s="225"/>
      <c r="DW365" s="225"/>
      <c r="DX365" s="225"/>
      <c r="DY365" s="225"/>
      <c r="DZ365" s="226"/>
      <c r="EA365" s="226"/>
      <c r="EB365" s="226"/>
      <c r="EC365" s="214"/>
      <c r="ED365" s="214"/>
      <c r="EE365" s="211"/>
      <c r="EF36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5" s="215" t="str">
        <f t="shared" si="62"/>
        <v>-</v>
      </c>
    </row>
    <row r="366" spans="1:137" ht="22.5" x14ac:dyDescent="0.25">
      <c r="A366" s="173"/>
      <c r="B366" s="204"/>
      <c r="C366" s="205"/>
      <c r="D366" s="206"/>
      <c r="E366" s="207"/>
      <c r="F366" s="208"/>
      <c r="G366" s="209"/>
      <c r="H366" s="210"/>
      <c r="I366" s="211"/>
      <c r="J366" s="212"/>
      <c r="K366" s="209"/>
      <c r="L366" s="210"/>
      <c r="M366" s="211"/>
      <c r="N366" s="212"/>
      <c r="O366" s="213"/>
      <c r="P366" s="210"/>
      <c r="Q366" s="214"/>
      <c r="R366" s="215">
        <f>Plancontratacion2019[[#This Row],[RUBRO
(SE DEBE REPORTARTAR EN SIGEP SERVICIOS PERSONAS NATURALES)]]</f>
        <v>0</v>
      </c>
      <c r="S366" s="216">
        <f>Plancontratacion2019[[#This Row],[VALOR]]</f>
        <v>0</v>
      </c>
      <c r="T366" s="208"/>
      <c r="U366" s="211"/>
      <c r="V366" s="215">
        <f>Plancontratacion2019[[#This Row],[RUBRO ]]</f>
        <v>0</v>
      </c>
      <c r="W366" s="216">
        <f>Plancontratacion2019[[#This Row],[VALOR ]]</f>
        <v>0</v>
      </c>
      <c r="X366" s="216">
        <f>SUM($S366+$W366+Plancontratacion2019[[#This Row],[VALOR TOTAL DEL APOYO]])</f>
        <v>0</v>
      </c>
      <c r="Y366" s="210"/>
      <c r="Z366" s="204"/>
      <c r="AA366" s="204"/>
      <c r="AB366" s="205"/>
      <c r="AC366" s="204"/>
      <c r="AD366" s="204"/>
      <c r="AE366" s="214"/>
      <c r="AF366" s="214"/>
      <c r="AG366" s="214"/>
      <c r="AH366" s="211"/>
      <c r="AI366" s="211"/>
      <c r="AJ366" s="211"/>
      <c r="AK366" s="214"/>
      <c r="AL366" s="208"/>
      <c r="AM366" s="208"/>
      <c r="AN366" s="208"/>
      <c r="AO366" s="211"/>
      <c r="AP366" s="217"/>
      <c r="AQ366" s="204"/>
      <c r="AR366" s="218"/>
      <c r="AS366" s="204"/>
      <c r="AT366" s="218"/>
      <c r="AU366" s="204"/>
      <c r="AV366" s="208"/>
      <c r="AW366" s="208"/>
      <c r="AX366" s="219"/>
      <c r="AY366" s="212"/>
      <c r="AZ366" s="212"/>
      <c r="BA366" s="212"/>
      <c r="BB366" s="220">
        <f>Plancontratacion2019[[#This Row],[VALOR
INICIAL DEL CONTRATO]]+Plancontratacion2019[[#This Row],[VALOR ADICION AL CONTRATO]]-Plancontratacion2019[[#This Row],[VALOR REDUCCIÓN DEL CONTRATO]]</f>
        <v>0</v>
      </c>
      <c r="BC366" s="211"/>
      <c r="BD366" s="211"/>
      <c r="BE366" s="215">
        <f t="shared" si="57"/>
        <v>0</v>
      </c>
      <c r="BF366" s="211"/>
      <c r="BG366" s="208"/>
      <c r="BH366" s="206" t="str">
        <f>IFERROR(VLOOKUP('Formato Único de Contratación'!$BG366,TABLADEPARTAMENTOS,2,0),"DIGITE DEPARTAMENTO")</f>
        <v>DIGITE DEPARTAMENTO</v>
      </c>
      <c r="BI366" s="210"/>
      <c r="BJ366" s="211"/>
      <c r="BK366" s="212"/>
      <c r="BL366" s="210"/>
      <c r="BM366" s="211"/>
      <c r="BN366" s="212"/>
      <c r="BO366" s="208"/>
      <c r="BP366" s="221"/>
      <c r="BQ366" s="208"/>
      <c r="BR366" s="211"/>
      <c r="BS366" s="211"/>
      <c r="BT366" s="247">
        <f>Plancontratacion2019[[#This Row],[FECHA PRORROGA EJECUCIÓN
  (AAAA-MM-DD)]]-Plancontratacion2019[[#This Row],[FECHA ACTA DE INICIO]]</f>
        <v>0</v>
      </c>
      <c r="BU366" s="211"/>
      <c r="BV366" s="208"/>
      <c r="BW366" s="211"/>
      <c r="BX366" s="208"/>
      <c r="BY366" s="212"/>
      <c r="BZ366" s="211"/>
      <c r="CA366" s="212"/>
      <c r="CB366" s="211"/>
      <c r="CC366" s="212"/>
      <c r="CD366" s="211"/>
      <c r="CE366" s="212"/>
      <c r="CF366" s="211"/>
      <c r="CG366" s="212"/>
      <c r="CH366" s="211"/>
      <c r="CI366" s="212"/>
      <c r="CJ366" s="211"/>
      <c r="CK366" s="212"/>
      <c r="CL366" s="211"/>
      <c r="CM366" s="222"/>
      <c r="CN366" s="218"/>
      <c r="CO366" s="211"/>
      <c r="CP366" s="220">
        <f t="shared" si="58"/>
        <v>0</v>
      </c>
      <c r="CQ366" s="223"/>
      <c r="CR366" s="212"/>
      <c r="CS366" s="212"/>
      <c r="CT366" s="212"/>
      <c r="CU366" s="212"/>
      <c r="CV366" s="212"/>
      <c r="CW366" s="212"/>
      <c r="CX366" s="212"/>
      <c r="CY366" s="212"/>
      <c r="CZ366" s="212"/>
      <c r="DA366" s="212"/>
      <c r="DB366" s="212"/>
      <c r="DC366" s="212"/>
      <c r="DD366" s="212"/>
      <c r="DE366" s="212"/>
      <c r="DF366" s="212"/>
      <c r="DG366" s="212"/>
      <c r="DH366" s="216">
        <f t="shared" si="59"/>
        <v>0</v>
      </c>
      <c r="DI366" s="216">
        <f t="shared" si="60"/>
        <v>0</v>
      </c>
      <c r="DJ366" s="224">
        <f t="shared" si="61"/>
        <v>0</v>
      </c>
      <c r="DK366" s="217"/>
      <c r="DL366" s="218"/>
      <c r="DM366" s="208"/>
      <c r="DN366" s="225"/>
      <c r="DO366" s="225"/>
      <c r="DP366" s="225"/>
      <c r="DQ366" s="225"/>
      <c r="DR366" s="225"/>
      <c r="DS366" s="225"/>
      <c r="DT366" s="225"/>
      <c r="DU366" s="225"/>
      <c r="DV366" s="225"/>
      <c r="DW366" s="225"/>
      <c r="DX366" s="225"/>
      <c r="DY366" s="225"/>
      <c r="DZ366" s="226"/>
      <c r="EA366" s="226"/>
      <c r="EB366" s="226"/>
      <c r="EC366" s="214"/>
      <c r="ED366" s="214"/>
      <c r="EE366" s="211"/>
      <c r="EF36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6" s="215" t="str">
        <f t="shared" si="62"/>
        <v>-</v>
      </c>
    </row>
    <row r="367" spans="1:137" ht="22.5" x14ac:dyDescent="0.25">
      <c r="A367" s="173"/>
      <c r="B367" s="204"/>
      <c r="C367" s="205"/>
      <c r="D367" s="206"/>
      <c r="E367" s="207"/>
      <c r="F367" s="208"/>
      <c r="G367" s="209"/>
      <c r="H367" s="210"/>
      <c r="I367" s="211"/>
      <c r="J367" s="212"/>
      <c r="K367" s="209"/>
      <c r="L367" s="210"/>
      <c r="M367" s="211"/>
      <c r="N367" s="212"/>
      <c r="O367" s="213"/>
      <c r="P367" s="210"/>
      <c r="Q367" s="214"/>
      <c r="R367" s="215">
        <f>Plancontratacion2019[[#This Row],[RUBRO
(SE DEBE REPORTARTAR EN SIGEP SERVICIOS PERSONAS NATURALES)]]</f>
        <v>0</v>
      </c>
      <c r="S367" s="216">
        <f>Plancontratacion2019[[#This Row],[VALOR]]</f>
        <v>0</v>
      </c>
      <c r="T367" s="208"/>
      <c r="U367" s="211"/>
      <c r="V367" s="215">
        <f>Plancontratacion2019[[#This Row],[RUBRO ]]</f>
        <v>0</v>
      </c>
      <c r="W367" s="216">
        <f>Plancontratacion2019[[#This Row],[VALOR ]]</f>
        <v>0</v>
      </c>
      <c r="X367" s="216">
        <f>SUM($S367+$W367+Plancontratacion2019[[#This Row],[VALOR TOTAL DEL APOYO]])</f>
        <v>0</v>
      </c>
      <c r="Y367" s="210"/>
      <c r="Z367" s="204"/>
      <c r="AA367" s="204"/>
      <c r="AB367" s="205"/>
      <c r="AC367" s="204"/>
      <c r="AD367" s="204"/>
      <c r="AE367" s="214"/>
      <c r="AF367" s="214"/>
      <c r="AG367" s="214"/>
      <c r="AH367" s="211"/>
      <c r="AI367" s="211"/>
      <c r="AJ367" s="211"/>
      <c r="AK367" s="214"/>
      <c r="AL367" s="208"/>
      <c r="AM367" s="208"/>
      <c r="AN367" s="208"/>
      <c r="AO367" s="211"/>
      <c r="AP367" s="217"/>
      <c r="AQ367" s="204"/>
      <c r="AR367" s="218"/>
      <c r="AS367" s="204"/>
      <c r="AT367" s="218"/>
      <c r="AU367" s="204"/>
      <c r="AV367" s="208"/>
      <c r="AW367" s="208"/>
      <c r="AX367" s="219"/>
      <c r="AY367" s="212"/>
      <c r="AZ367" s="212"/>
      <c r="BA367" s="212"/>
      <c r="BB367" s="220">
        <f>Plancontratacion2019[[#This Row],[VALOR
INICIAL DEL CONTRATO]]+Plancontratacion2019[[#This Row],[VALOR ADICION AL CONTRATO]]-Plancontratacion2019[[#This Row],[VALOR REDUCCIÓN DEL CONTRATO]]</f>
        <v>0</v>
      </c>
      <c r="BC367" s="211"/>
      <c r="BD367" s="211"/>
      <c r="BE367" s="215">
        <f t="shared" si="57"/>
        <v>0</v>
      </c>
      <c r="BF367" s="211"/>
      <c r="BG367" s="208"/>
      <c r="BH367" s="206" t="str">
        <f>IFERROR(VLOOKUP('Formato Único de Contratación'!$BG367,TABLADEPARTAMENTOS,2,0),"DIGITE DEPARTAMENTO")</f>
        <v>DIGITE DEPARTAMENTO</v>
      </c>
      <c r="BI367" s="210"/>
      <c r="BJ367" s="211"/>
      <c r="BK367" s="212"/>
      <c r="BL367" s="210"/>
      <c r="BM367" s="211"/>
      <c r="BN367" s="212"/>
      <c r="BO367" s="208"/>
      <c r="BP367" s="221"/>
      <c r="BQ367" s="208"/>
      <c r="BR367" s="211"/>
      <c r="BS367" s="211"/>
      <c r="BT367" s="247">
        <f>Plancontratacion2019[[#This Row],[FECHA PRORROGA EJECUCIÓN
  (AAAA-MM-DD)]]-Plancontratacion2019[[#This Row],[FECHA ACTA DE INICIO]]</f>
        <v>0</v>
      </c>
      <c r="BU367" s="211"/>
      <c r="BV367" s="208"/>
      <c r="BW367" s="211"/>
      <c r="BX367" s="208"/>
      <c r="BY367" s="212"/>
      <c r="BZ367" s="211"/>
      <c r="CA367" s="212"/>
      <c r="CB367" s="211"/>
      <c r="CC367" s="212"/>
      <c r="CD367" s="211"/>
      <c r="CE367" s="212"/>
      <c r="CF367" s="211"/>
      <c r="CG367" s="212"/>
      <c r="CH367" s="211"/>
      <c r="CI367" s="212"/>
      <c r="CJ367" s="211"/>
      <c r="CK367" s="212"/>
      <c r="CL367" s="211"/>
      <c r="CM367" s="222"/>
      <c r="CN367" s="218"/>
      <c r="CO367" s="211"/>
      <c r="CP367" s="220">
        <f t="shared" si="58"/>
        <v>0</v>
      </c>
      <c r="CQ367" s="223"/>
      <c r="CR367" s="212"/>
      <c r="CS367" s="212"/>
      <c r="CT367" s="212"/>
      <c r="CU367" s="212"/>
      <c r="CV367" s="212"/>
      <c r="CW367" s="212"/>
      <c r="CX367" s="212"/>
      <c r="CY367" s="212"/>
      <c r="CZ367" s="212"/>
      <c r="DA367" s="212"/>
      <c r="DB367" s="212"/>
      <c r="DC367" s="212"/>
      <c r="DD367" s="212"/>
      <c r="DE367" s="212"/>
      <c r="DF367" s="212"/>
      <c r="DG367" s="212"/>
      <c r="DH367" s="216">
        <f t="shared" si="59"/>
        <v>0</v>
      </c>
      <c r="DI367" s="216">
        <f t="shared" si="60"/>
        <v>0</v>
      </c>
      <c r="DJ367" s="224">
        <f t="shared" si="61"/>
        <v>0</v>
      </c>
      <c r="DK367" s="217"/>
      <c r="DL367" s="218"/>
      <c r="DM367" s="208"/>
      <c r="DN367" s="225"/>
      <c r="DO367" s="225"/>
      <c r="DP367" s="225"/>
      <c r="DQ367" s="225"/>
      <c r="DR367" s="225"/>
      <c r="DS367" s="225"/>
      <c r="DT367" s="225"/>
      <c r="DU367" s="225"/>
      <c r="DV367" s="225"/>
      <c r="DW367" s="225"/>
      <c r="DX367" s="225"/>
      <c r="DY367" s="225"/>
      <c r="DZ367" s="226"/>
      <c r="EA367" s="226"/>
      <c r="EB367" s="226"/>
      <c r="EC367" s="214"/>
      <c r="ED367" s="214"/>
      <c r="EE367" s="211"/>
      <c r="EF36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7" s="215" t="str">
        <f t="shared" si="62"/>
        <v>-</v>
      </c>
    </row>
    <row r="368" spans="1:137" ht="22.5" x14ac:dyDescent="0.25">
      <c r="A368" s="173"/>
      <c r="B368" s="204"/>
      <c r="C368" s="205"/>
      <c r="D368" s="206"/>
      <c r="E368" s="207"/>
      <c r="F368" s="208"/>
      <c r="G368" s="209"/>
      <c r="H368" s="210"/>
      <c r="I368" s="211"/>
      <c r="J368" s="212"/>
      <c r="K368" s="209"/>
      <c r="L368" s="210"/>
      <c r="M368" s="211"/>
      <c r="N368" s="212"/>
      <c r="O368" s="213"/>
      <c r="P368" s="210"/>
      <c r="Q368" s="214"/>
      <c r="R368" s="215">
        <f>Plancontratacion2019[[#This Row],[RUBRO
(SE DEBE REPORTARTAR EN SIGEP SERVICIOS PERSONAS NATURALES)]]</f>
        <v>0</v>
      </c>
      <c r="S368" s="216">
        <f>Plancontratacion2019[[#This Row],[VALOR]]</f>
        <v>0</v>
      </c>
      <c r="T368" s="208"/>
      <c r="U368" s="211"/>
      <c r="V368" s="215">
        <f>Plancontratacion2019[[#This Row],[RUBRO ]]</f>
        <v>0</v>
      </c>
      <c r="W368" s="216">
        <f>Plancontratacion2019[[#This Row],[VALOR ]]</f>
        <v>0</v>
      </c>
      <c r="X368" s="216">
        <f>SUM($S368+$W368+Plancontratacion2019[[#This Row],[VALOR TOTAL DEL APOYO]])</f>
        <v>0</v>
      </c>
      <c r="Y368" s="210"/>
      <c r="Z368" s="204"/>
      <c r="AA368" s="204"/>
      <c r="AB368" s="205"/>
      <c r="AC368" s="204"/>
      <c r="AD368" s="204"/>
      <c r="AE368" s="214"/>
      <c r="AF368" s="214"/>
      <c r="AG368" s="214"/>
      <c r="AH368" s="211"/>
      <c r="AI368" s="211"/>
      <c r="AJ368" s="211"/>
      <c r="AK368" s="214"/>
      <c r="AL368" s="208"/>
      <c r="AM368" s="208"/>
      <c r="AN368" s="208"/>
      <c r="AO368" s="211"/>
      <c r="AP368" s="217"/>
      <c r="AQ368" s="204"/>
      <c r="AR368" s="218"/>
      <c r="AS368" s="204"/>
      <c r="AT368" s="218"/>
      <c r="AU368" s="204"/>
      <c r="AV368" s="208"/>
      <c r="AW368" s="208"/>
      <c r="AX368" s="219"/>
      <c r="AY368" s="212"/>
      <c r="AZ368" s="212"/>
      <c r="BA368" s="212"/>
      <c r="BB368" s="220">
        <f>Plancontratacion2019[[#This Row],[VALOR
INICIAL DEL CONTRATO]]+Plancontratacion2019[[#This Row],[VALOR ADICION AL CONTRATO]]-Plancontratacion2019[[#This Row],[VALOR REDUCCIÓN DEL CONTRATO]]</f>
        <v>0</v>
      </c>
      <c r="BC368" s="211"/>
      <c r="BD368" s="211"/>
      <c r="BE368" s="215">
        <f t="shared" si="57"/>
        <v>0</v>
      </c>
      <c r="BF368" s="211"/>
      <c r="BG368" s="208"/>
      <c r="BH368" s="206" t="str">
        <f>IFERROR(VLOOKUP('Formato Único de Contratación'!$BG368,TABLADEPARTAMENTOS,2,0),"DIGITE DEPARTAMENTO")</f>
        <v>DIGITE DEPARTAMENTO</v>
      </c>
      <c r="BI368" s="210"/>
      <c r="BJ368" s="211"/>
      <c r="BK368" s="212"/>
      <c r="BL368" s="210"/>
      <c r="BM368" s="211"/>
      <c r="BN368" s="212"/>
      <c r="BO368" s="208"/>
      <c r="BP368" s="221"/>
      <c r="BQ368" s="208"/>
      <c r="BR368" s="211"/>
      <c r="BS368" s="211"/>
      <c r="BT368" s="247">
        <f>Plancontratacion2019[[#This Row],[FECHA PRORROGA EJECUCIÓN
  (AAAA-MM-DD)]]-Plancontratacion2019[[#This Row],[FECHA ACTA DE INICIO]]</f>
        <v>0</v>
      </c>
      <c r="BU368" s="211"/>
      <c r="BV368" s="208"/>
      <c r="BW368" s="211"/>
      <c r="BX368" s="208"/>
      <c r="BY368" s="212"/>
      <c r="BZ368" s="211"/>
      <c r="CA368" s="212"/>
      <c r="CB368" s="211"/>
      <c r="CC368" s="212"/>
      <c r="CD368" s="211"/>
      <c r="CE368" s="212"/>
      <c r="CF368" s="211"/>
      <c r="CG368" s="212"/>
      <c r="CH368" s="211"/>
      <c r="CI368" s="212"/>
      <c r="CJ368" s="211"/>
      <c r="CK368" s="212"/>
      <c r="CL368" s="211"/>
      <c r="CM368" s="222"/>
      <c r="CN368" s="218"/>
      <c r="CO368" s="211"/>
      <c r="CP368" s="220">
        <f t="shared" si="58"/>
        <v>0</v>
      </c>
      <c r="CQ368" s="223"/>
      <c r="CR368" s="212"/>
      <c r="CS368" s="212"/>
      <c r="CT368" s="212"/>
      <c r="CU368" s="212"/>
      <c r="CV368" s="212"/>
      <c r="CW368" s="212"/>
      <c r="CX368" s="212"/>
      <c r="CY368" s="212"/>
      <c r="CZ368" s="212"/>
      <c r="DA368" s="212"/>
      <c r="DB368" s="212"/>
      <c r="DC368" s="212"/>
      <c r="DD368" s="212"/>
      <c r="DE368" s="212"/>
      <c r="DF368" s="212"/>
      <c r="DG368" s="212"/>
      <c r="DH368" s="216">
        <f t="shared" si="59"/>
        <v>0</v>
      </c>
      <c r="DI368" s="216">
        <f t="shared" si="60"/>
        <v>0</v>
      </c>
      <c r="DJ368" s="224">
        <f t="shared" si="61"/>
        <v>0</v>
      </c>
      <c r="DK368" s="217"/>
      <c r="DL368" s="218"/>
      <c r="DM368" s="208"/>
      <c r="DN368" s="225"/>
      <c r="DO368" s="225"/>
      <c r="DP368" s="225"/>
      <c r="DQ368" s="225"/>
      <c r="DR368" s="225"/>
      <c r="DS368" s="225"/>
      <c r="DT368" s="225"/>
      <c r="DU368" s="225"/>
      <c r="DV368" s="225"/>
      <c r="DW368" s="225"/>
      <c r="DX368" s="225"/>
      <c r="DY368" s="225"/>
      <c r="DZ368" s="226"/>
      <c r="EA368" s="226"/>
      <c r="EB368" s="226"/>
      <c r="EC368" s="214"/>
      <c r="ED368" s="214"/>
      <c r="EE368" s="211"/>
      <c r="EF36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8" s="215" t="str">
        <f t="shared" si="62"/>
        <v>-</v>
      </c>
    </row>
    <row r="369" spans="1:137" ht="22.5" x14ac:dyDescent="0.25">
      <c r="A369" s="173"/>
      <c r="B369" s="204"/>
      <c r="C369" s="205"/>
      <c r="D369" s="206"/>
      <c r="E369" s="207"/>
      <c r="F369" s="208"/>
      <c r="G369" s="209"/>
      <c r="H369" s="210"/>
      <c r="I369" s="211"/>
      <c r="J369" s="212"/>
      <c r="K369" s="209"/>
      <c r="L369" s="210"/>
      <c r="M369" s="211"/>
      <c r="N369" s="212"/>
      <c r="O369" s="213"/>
      <c r="P369" s="210"/>
      <c r="Q369" s="214"/>
      <c r="R369" s="215">
        <f>Plancontratacion2019[[#This Row],[RUBRO
(SE DEBE REPORTARTAR EN SIGEP SERVICIOS PERSONAS NATURALES)]]</f>
        <v>0</v>
      </c>
      <c r="S369" s="216">
        <f>Plancontratacion2019[[#This Row],[VALOR]]</f>
        <v>0</v>
      </c>
      <c r="T369" s="208"/>
      <c r="U369" s="211"/>
      <c r="V369" s="215">
        <f>Plancontratacion2019[[#This Row],[RUBRO ]]</f>
        <v>0</v>
      </c>
      <c r="W369" s="216">
        <f>Plancontratacion2019[[#This Row],[VALOR ]]</f>
        <v>0</v>
      </c>
      <c r="X369" s="216">
        <f>SUM($S369+$W369+Plancontratacion2019[[#This Row],[VALOR TOTAL DEL APOYO]])</f>
        <v>0</v>
      </c>
      <c r="Y369" s="210"/>
      <c r="Z369" s="204"/>
      <c r="AA369" s="204"/>
      <c r="AB369" s="205"/>
      <c r="AC369" s="204"/>
      <c r="AD369" s="204"/>
      <c r="AE369" s="214"/>
      <c r="AF369" s="214"/>
      <c r="AG369" s="214"/>
      <c r="AH369" s="211"/>
      <c r="AI369" s="211"/>
      <c r="AJ369" s="211"/>
      <c r="AK369" s="214"/>
      <c r="AL369" s="208"/>
      <c r="AM369" s="208"/>
      <c r="AN369" s="208"/>
      <c r="AO369" s="211"/>
      <c r="AP369" s="217"/>
      <c r="AQ369" s="204"/>
      <c r="AR369" s="218"/>
      <c r="AS369" s="204"/>
      <c r="AT369" s="218"/>
      <c r="AU369" s="204"/>
      <c r="AV369" s="208"/>
      <c r="AW369" s="208"/>
      <c r="AX369" s="219"/>
      <c r="AY369" s="212"/>
      <c r="AZ369" s="212"/>
      <c r="BA369" s="212"/>
      <c r="BB369" s="220">
        <f>Plancontratacion2019[[#This Row],[VALOR
INICIAL DEL CONTRATO]]+Plancontratacion2019[[#This Row],[VALOR ADICION AL CONTRATO]]-Plancontratacion2019[[#This Row],[VALOR REDUCCIÓN DEL CONTRATO]]</f>
        <v>0</v>
      </c>
      <c r="BC369" s="211"/>
      <c r="BD369" s="211"/>
      <c r="BE369" s="215">
        <f t="shared" si="57"/>
        <v>0</v>
      </c>
      <c r="BF369" s="211"/>
      <c r="BG369" s="208"/>
      <c r="BH369" s="206" t="str">
        <f>IFERROR(VLOOKUP('Formato Único de Contratación'!$BG369,TABLADEPARTAMENTOS,2,0),"DIGITE DEPARTAMENTO")</f>
        <v>DIGITE DEPARTAMENTO</v>
      </c>
      <c r="BI369" s="210"/>
      <c r="BJ369" s="211"/>
      <c r="BK369" s="212"/>
      <c r="BL369" s="210"/>
      <c r="BM369" s="211"/>
      <c r="BN369" s="212"/>
      <c r="BO369" s="208"/>
      <c r="BP369" s="221"/>
      <c r="BQ369" s="208"/>
      <c r="BR369" s="211"/>
      <c r="BS369" s="211"/>
      <c r="BT369" s="247">
        <f>Plancontratacion2019[[#This Row],[FECHA PRORROGA EJECUCIÓN
  (AAAA-MM-DD)]]-Plancontratacion2019[[#This Row],[FECHA ACTA DE INICIO]]</f>
        <v>0</v>
      </c>
      <c r="BU369" s="211"/>
      <c r="BV369" s="208"/>
      <c r="BW369" s="211"/>
      <c r="BX369" s="208"/>
      <c r="BY369" s="212"/>
      <c r="BZ369" s="211"/>
      <c r="CA369" s="212"/>
      <c r="CB369" s="211"/>
      <c r="CC369" s="212"/>
      <c r="CD369" s="211"/>
      <c r="CE369" s="212"/>
      <c r="CF369" s="211"/>
      <c r="CG369" s="212"/>
      <c r="CH369" s="211"/>
      <c r="CI369" s="212"/>
      <c r="CJ369" s="211"/>
      <c r="CK369" s="212"/>
      <c r="CL369" s="211"/>
      <c r="CM369" s="222"/>
      <c r="CN369" s="218"/>
      <c r="CO369" s="211"/>
      <c r="CP369" s="220">
        <f t="shared" si="58"/>
        <v>0</v>
      </c>
      <c r="CQ369" s="223"/>
      <c r="CR369" s="212"/>
      <c r="CS369" s="212"/>
      <c r="CT369" s="212"/>
      <c r="CU369" s="212"/>
      <c r="CV369" s="212"/>
      <c r="CW369" s="212"/>
      <c r="CX369" s="212"/>
      <c r="CY369" s="212"/>
      <c r="CZ369" s="212"/>
      <c r="DA369" s="212"/>
      <c r="DB369" s="212"/>
      <c r="DC369" s="212"/>
      <c r="DD369" s="212"/>
      <c r="DE369" s="212"/>
      <c r="DF369" s="212"/>
      <c r="DG369" s="212"/>
      <c r="DH369" s="216">
        <f t="shared" si="59"/>
        <v>0</v>
      </c>
      <c r="DI369" s="216">
        <f t="shared" si="60"/>
        <v>0</v>
      </c>
      <c r="DJ369" s="224">
        <f t="shared" si="61"/>
        <v>0</v>
      </c>
      <c r="DK369" s="217"/>
      <c r="DL369" s="218"/>
      <c r="DM369" s="208"/>
      <c r="DN369" s="225"/>
      <c r="DO369" s="225"/>
      <c r="DP369" s="225"/>
      <c r="DQ369" s="225"/>
      <c r="DR369" s="225"/>
      <c r="DS369" s="225"/>
      <c r="DT369" s="225"/>
      <c r="DU369" s="225"/>
      <c r="DV369" s="225"/>
      <c r="DW369" s="225"/>
      <c r="DX369" s="225"/>
      <c r="DY369" s="225"/>
      <c r="DZ369" s="226"/>
      <c r="EA369" s="226"/>
      <c r="EB369" s="226"/>
      <c r="EC369" s="214"/>
      <c r="ED369" s="214"/>
      <c r="EE369" s="211"/>
      <c r="EF36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69" s="215" t="str">
        <f t="shared" si="62"/>
        <v>-</v>
      </c>
    </row>
    <row r="370" spans="1:137" ht="22.5" x14ac:dyDescent="0.25">
      <c r="A370" s="173"/>
      <c r="B370" s="204"/>
      <c r="C370" s="205"/>
      <c r="D370" s="206"/>
      <c r="E370" s="207"/>
      <c r="F370" s="208"/>
      <c r="G370" s="209"/>
      <c r="H370" s="210"/>
      <c r="I370" s="211"/>
      <c r="J370" s="212"/>
      <c r="K370" s="209"/>
      <c r="L370" s="210"/>
      <c r="M370" s="211"/>
      <c r="N370" s="212"/>
      <c r="O370" s="213"/>
      <c r="P370" s="210"/>
      <c r="Q370" s="214"/>
      <c r="R370" s="215">
        <f>Plancontratacion2019[[#This Row],[RUBRO
(SE DEBE REPORTARTAR EN SIGEP SERVICIOS PERSONAS NATURALES)]]</f>
        <v>0</v>
      </c>
      <c r="S370" s="216">
        <f>Plancontratacion2019[[#This Row],[VALOR]]</f>
        <v>0</v>
      </c>
      <c r="T370" s="208"/>
      <c r="U370" s="211"/>
      <c r="V370" s="215">
        <f>Plancontratacion2019[[#This Row],[RUBRO ]]</f>
        <v>0</v>
      </c>
      <c r="W370" s="216">
        <f>Plancontratacion2019[[#This Row],[VALOR ]]</f>
        <v>0</v>
      </c>
      <c r="X370" s="216">
        <f>SUM($S370+$W370+Plancontratacion2019[[#This Row],[VALOR TOTAL DEL APOYO]])</f>
        <v>0</v>
      </c>
      <c r="Y370" s="210"/>
      <c r="Z370" s="204"/>
      <c r="AA370" s="204"/>
      <c r="AB370" s="205"/>
      <c r="AC370" s="204"/>
      <c r="AD370" s="204"/>
      <c r="AE370" s="214"/>
      <c r="AF370" s="214"/>
      <c r="AG370" s="214"/>
      <c r="AH370" s="211"/>
      <c r="AI370" s="211"/>
      <c r="AJ370" s="211"/>
      <c r="AK370" s="214"/>
      <c r="AL370" s="208"/>
      <c r="AM370" s="208"/>
      <c r="AN370" s="208"/>
      <c r="AO370" s="211"/>
      <c r="AP370" s="217"/>
      <c r="AQ370" s="204"/>
      <c r="AR370" s="218"/>
      <c r="AS370" s="204"/>
      <c r="AT370" s="218"/>
      <c r="AU370" s="204"/>
      <c r="AV370" s="208"/>
      <c r="AW370" s="208"/>
      <c r="AX370" s="219"/>
      <c r="AY370" s="212"/>
      <c r="AZ370" s="212"/>
      <c r="BA370" s="212"/>
      <c r="BB370" s="220">
        <f>Plancontratacion2019[[#This Row],[VALOR
INICIAL DEL CONTRATO]]+Plancontratacion2019[[#This Row],[VALOR ADICION AL CONTRATO]]-Plancontratacion2019[[#This Row],[VALOR REDUCCIÓN DEL CONTRATO]]</f>
        <v>0</v>
      </c>
      <c r="BC370" s="211"/>
      <c r="BD370" s="211"/>
      <c r="BE370" s="215">
        <f t="shared" si="57"/>
        <v>0</v>
      </c>
      <c r="BF370" s="211"/>
      <c r="BG370" s="208"/>
      <c r="BH370" s="206" t="str">
        <f>IFERROR(VLOOKUP('Formato Único de Contratación'!$BG370,TABLADEPARTAMENTOS,2,0),"DIGITE DEPARTAMENTO")</f>
        <v>DIGITE DEPARTAMENTO</v>
      </c>
      <c r="BI370" s="210"/>
      <c r="BJ370" s="211"/>
      <c r="BK370" s="212"/>
      <c r="BL370" s="210"/>
      <c r="BM370" s="211"/>
      <c r="BN370" s="212"/>
      <c r="BO370" s="208"/>
      <c r="BP370" s="221"/>
      <c r="BQ370" s="208"/>
      <c r="BR370" s="211"/>
      <c r="BS370" s="211"/>
      <c r="BT370" s="247">
        <f>Plancontratacion2019[[#This Row],[FECHA PRORROGA EJECUCIÓN
  (AAAA-MM-DD)]]-Plancontratacion2019[[#This Row],[FECHA ACTA DE INICIO]]</f>
        <v>0</v>
      </c>
      <c r="BU370" s="211"/>
      <c r="BV370" s="208"/>
      <c r="BW370" s="211"/>
      <c r="BX370" s="208"/>
      <c r="BY370" s="212"/>
      <c r="BZ370" s="211"/>
      <c r="CA370" s="212"/>
      <c r="CB370" s="211"/>
      <c r="CC370" s="212"/>
      <c r="CD370" s="211"/>
      <c r="CE370" s="212"/>
      <c r="CF370" s="211"/>
      <c r="CG370" s="212"/>
      <c r="CH370" s="211"/>
      <c r="CI370" s="212"/>
      <c r="CJ370" s="211"/>
      <c r="CK370" s="212"/>
      <c r="CL370" s="211"/>
      <c r="CM370" s="222"/>
      <c r="CN370" s="218"/>
      <c r="CO370" s="211"/>
      <c r="CP370" s="220">
        <f t="shared" si="58"/>
        <v>0</v>
      </c>
      <c r="CQ370" s="223"/>
      <c r="CR370" s="212"/>
      <c r="CS370" s="212"/>
      <c r="CT370" s="212"/>
      <c r="CU370" s="212"/>
      <c r="CV370" s="212"/>
      <c r="CW370" s="212"/>
      <c r="CX370" s="212"/>
      <c r="CY370" s="212"/>
      <c r="CZ370" s="212"/>
      <c r="DA370" s="212"/>
      <c r="DB370" s="212"/>
      <c r="DC370" s="212"/>
      <c r="DD370" s="212"/>
      <c r="DE370" s="212"/>
      <c r="DF370" s="212"/>
      <c r="DG370" s="212"/>
      <c r="DH370" s="216">
        <f t="shared" si="59"/>
        <v>0</v>
      </c>
      <c r="DI370" s="216">
        <f t="shared" si="60"/>
        <v>0</v>
      </c>
      <c r="DJ370" s="224">
        <f t="shared" si="61"/>
        <v>0</v>
      </c>
      <c r="DK370" s="217"/>
      <c r="DL370" s="218"/>
      <c r="DM370" s="208"/>
      <c r="DN370" s="225"/>
      <c r="DO370" s="225"/>
      <c r="DP370" s="225"/>
      <c r="DQ370" s="225"/>
      <c r="DR370" s="225"/>
      <c r="DS370" s="225"/>
      <c r="DT370" s="225"/>
      <c r="DU370" s="225"/>
      <c r="DV370" s="225"/>
      <c r="DW370" s="225"/>
      <c r="DX370" s="225"/>
      <c r="DY370" s="225"/>
      <c r="DZ370" s="226"/>
      <c r="EA370" s="226"/>
      <c r="EB370" s="226"/>
      <c r="EC370" s="214"/>
      <c r="ED370" s="214"/>
      <c r="EE370" s="211"/>
      <c r="EF37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0" s="215" t="str">
        <f t="shared" si="62"/>
        <v>-</v>
      </c>
    </row>
    <row r="371" spans="1:137" ht="22.5" x14ac:dyDescent="0.25">
      <c r="A371" s="173"/>
      <c r="B371" s="204"/>
      <c r="C371" s="205"/>
      <c r="D371" s="206"/>
      <c r="E371" s="207"/>
      <c r="F371" s="208"/>
      <c r="G371" s="209"/>
      <c r="H371" s="210"/>
      <c r="I371" s="211"/>
      <c r="J371" s="212"/>
      <c r="K371" s="209"/>
      <c r="L371" s="210"/>
      <c r="M371" s="211"/>
      <c r="N371" s="212"/>
      <c r="O371" s="213"/>
      <c r="P371" s="210"/>
      <c r="Q371" s="214"/>
      <c r="R371" s="215">
        <f>Plancontratacion2019[[#This Row],[RUBRO
(SE DEBE REPORTARTAR EN SIGEP SERVICIOS PERSONAS NATURALES)]]</f>
        <v>0</v>
      </c>
      <c r="S371" s="216">
        <f>Plancontratacion2019[[#This Row],[VALOR]]</f>
        <v>0</v>
      </c>
      <c r="T371" s="208"/>
      <c r="U371" s="211"/>
      <c r="V371" s="215">
        <f>Plancontratacion2019[[#This Row],[RUBRO ]]</f>
        <v>0</v>
      </c>
      <c r="W371" s="216">
        <f>Plancontratacion2019[[#This Row],[VALOR ]]</f>
        <v>0</v>
      </c>
      <c r="X371" s="216">
        <f>SUM($S371+$W371+Plancontratacion2019[[#This Row],[VALOR TOTAL DEL APOYO]])</f>
        <v>0</v>
      </c>
      <c r="Y371" s="210"/>
      <c r="Z371" s="204"/>
      <c r="AA371" s="204"/>
      <c r="AB371" s="205"/>
      <c r="AC371" s="204"/>
      <c r="AD371" s="204"/>
      <c r="AE371" s="214"/>
      <c r="AF371" s="214"/>
      <c r="AG371" s="214"/>
      <c r="AH371" s="211"/>
      <c r="AI371" s="211"/>
      <c r="AJ371" s="211"/>
      <c r="AK371" s="214"/>
      <c r="AL371" s="208"/>
      <c r="AM371" s="208"/>
      <c r="AN371" s="208"/>
      <c r="AO371" s="211"/>
      <c r="AP371" s="217"/>
      <c r="AQ371" s="204"/>
      <c r="AR371" s="218"/>
      <c r="AS371" s="204"/>
      <c r="AT371" s="218"/>
      <c r="AU371" s="204"/>
      <c r="AV371" s="208"/>
      <c r="AW371" s="208"/>
      <c r="AX371" s="219"/>
      <c r="AY371" s="212"/>
      <c r="AZ371" s="212"/>
      <c r="BA371" s="212"/>
      <c r="BB371" s="220">
        <f>Plancontratacion2019[[#This Row],[VALOR
INICIAL DEL CONTRATO]]+Plancontratacion2019[[#This Row],[VALOR ADICION AL CONTRATO]]-Plancontratacion2019[[#This Row],[VALOR REDUCCIÓN DEL CONTRATO]]</f>
        <v>0</v>
      </c>
      <c r="BC371" s="211"/>
      <c r="BD371" s="211"/>
      <c r="BE371" s="215">
        <f t="shared" si="57"/>
        <v>0</v>
      </c>
      <c r="BF371" s="211"/>
      <c r="BG371" s="208"/>
      <c r="BH371" s="206" t="str">
        <f>IFERROR(VLOOKUP('Formato Único de Contratación'!$BG371,TABLADEPARTAMENTOS,2,0),"DIGITE DEPARTAMENTO")</f>
        <v>DIGITE DEPARTAMENTO</v>
      </c>
      <c r="BI371" s="210"/>
      <c r="BJ371" s="211"/>
      <c r="BK371" s="212"/>
      <c r="BL371" s="210"/>
      <c r="BM371" s="211"/>
      <c r="BN371" s="212"/>
      <c r="BO371" s="208"/>
      <c r="BP371" s="221"/>
      <c r="BQ371" s="208"/>
      <c r="BR371" s="211"/>
      <c r="BS371" s="211"/>
      <c r="BT371" s="247">
        <f>Plancontratacion2019[[#This Row],[FECHA PRORROGA EJECUCIÓN
  (AAAA-MM-DD)]]-Plancontratacion2019[[#This Row],[FECHA ACTA DE INICIO]]</f>
        <v>0</v>
      </c>
      <c r="BU371" s="211"/>
      <c r="BV371" s="208"/>
      <c r="BW371" s="211"/>
      <c r="BX371" s="208"/>
      <c r="BY371" s="212"/>
      <c r="BZ371" s="211"/>
      <c r="CA371" s="212"/>
      <c r="CB371" s="211"/>
      <c r="CC371" s="212"/>
      <c r="CD371" s="211"/>
      <c r="CE371" s="212"/>
      <c r="CF371" s="211"/>
      <c r="CG371" s="212"/>
      <c r="CH371" s="211"/>
      <c r="CI371" s="212"/>
      <c r="CJ371" s="211"/>
      <c r="CK371" s="212"/>
      <c r="CL371" s="211"/>
      <c r="CM371" s="222"/>
      <c r="CN371" s="218"/>
      <c r="CO371" s="211"/>
      <c r="CP371" s="220">
        <f t="shared" si="58"/>
        <v>0</v>
      </c>
      <c r="CQ371" s="223"/>
      <c r="CR371" s="212"/>
      <c r="CS371" s="212"/>
      <c r="CT371" s="212"/>
      <c r="CU371" s="212"/>
      <c r="CV371" s="212"/>
      <c r="CW371" s="212"/>
      <c r="CX371" s="212"/>
      <c r="CY371" s="212"/>
      <c r="CZ371" s="212"/>
      <c r="DA371" s="212"/>
      <c r="DB371" s="212"/>
      <c r="DC371" s="212"/>
      <c r="DD371" s="212"/>
      <c r="DE371" s="212"/>
      <c r="DF371" s="212"/>
      <c r="DG371" s="212"/>
      <c r="DH371" s="216">
        <f t="shared" si="59"/>
        <v>0</v>
      </c>
      <c r="DI371" s="216">
        <f t="shared" si="60"/>
        <v>0</v>
      </c>
      <c r="DJ371" s="224">
        <f t="shared" si="61"/>
        <v>0</v>
      </c>
      <c r="DK371" s="217"/>
      <c r="DL371" s="218"/>
      <c r="DM371" s="208"/>
      <c r="DN371" s="225"/>
      <c r="DO371" s="225"/>
      <c r="DP371" s="225"/>
      <c r="DQ371" s="225"/>
      <c r="DR371" s="225"/>
      <c r="DS371" s="225"/>
      <c r="DT371" s="225"/>
      <c r="DU371" s="225"/>
      <c r="DV371" s="225"/>
      <c r="DW371" s="225"/>
      <c r="DX371" s="225"/>
      <c r="DY371" s="225"/>
      <c r="DZ371" s="226"/>
      <c r="EA371" s="226"/>
      <c r="EB371" s="226"/>
      <c r="EC371" s="214"/>
      <c r="ED371" s="214"/>
      <c r="EE371" s="211"/>
      <c r="EF37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1" s="215" t="str">
        <f t="shared" si="62"/>
        <v>-</v>
      </c>
    </row>
    <row r="372" spans="1:137" ht="22.5" x14ac:dyDescent="0.25">
      <c r="A372" s="173"/>
      <c r="B372" s="204"/>
      <c r="C372" s="205"/>
      <c r="D372" s="206"/>
      <c r="E372" s="207"/>
      <c r="F372" s="208"/>
      <c r="G372" s="209"/>
      <c r="H372" s="210"/>
      <c r="I372" s="211"/>
      <c r="J372" s="212"/>
      <c r="K372" s="209"/>
      <c r="L372" s="210"/>
      <c r="M372" s="211"/>
      <c r="N372" s="212"/>
      <c r="O372" s="213"/>
      <c r="P372" s="210"/>
      <c r="Q372" s="214"/>
      <c r="R372" s="215">
        <f>Plancontratacion2019[[#This Row],[RUBRO
(SE DEBE REPORTARTAR EN SIGEP SERVICIOS PERSONAS NATURALES)]]</f>
        <v>0</v>
      </c>
      <c r="S372" s="216">
        <f>Plancontratacion2019[[#This Row],[VALOR]]</f>
        <v>0</v>
      </c>
      <c r="T372" s="208"/>
      <c r="U372" s="211"/>
      <c r="V372" s="215">
        <f>Plancontratacion2019[[#This Row],[RUBRO ]]</f>
        <v>0</v>
      </c>
      <c r="W372" s="216">
        <f>Plancontratacion2019[[#This Row],[VALOR ]]</f>
        <v>0</v>
      </c>
      <c r="X372" s="216">
        <f>SUM($S372+$W372+Plancontratacion2019[[#This Row],[VALOR TOTAL DEL APOYO]])</f>
        <v>0</v>
      </c>
      <c r="Y372" s="210"/>
      <c r="Z372" s="204"/>
      <c r="AA372" s="204"/>
      <c r="AB372" s="205"/>
      <c r="AC372" s="204"/>
      <c r="AD372" s="204"/>
      <c r="AE372" s="214"/>
      <c r="AF372" s="214"/>
      <c r="AG372" s="214"/>
      <c r="AH372" s="211"/>
      <c r="AI372" s="211"/>
      <c r="AJ372" s="211"/>
      <c r="AK372" s="214"/>
      <c r="AL372" s="208"/>
      <c r="AM372" s="208"/>
      <c r="AN372" s="208"/>
      <c r="AO372" s="211"/>
      <c r="AP372" s="217"/>
      <c r="AQ372" s="204"/>
      <c r="AR372" s="218"/>
      <c r="AS372" s="204"/>
      <c r="AT372" s="218"/>
      <c r="AU372" s="204"/>
      <c r="AV372" s="208"/>
      <c r="AW372" s="208"/>
      <c r="AX372" s="219"/>
      <c r="AY372" s="212"/>
      <c r="AZ372" s="212"/>
      <c r="BA372" s="212"/>
      <c r="BB372" s="220">
        <f>Plancontratacion2019[[#This Row],[VALOR
INICIAL DEL CONTRATO]]+Plancontratacion2019[[#This Row],[VALOR ADICION AL CONTRATO]]-Plancontratacion2019[[#This Row],[VALOR REDUCCIÓN DEL CONTRATO]]</f>
        <v>0</v>
      </c>
      <c r="BC372" s="211"/>
      <c r="BD372" s="211"/>
      <c r="BE372" s="215">
        <f t="shared" si="57"/>
        <v>0</v>
      </c>
      <c r="BF372" s="211"/>
      <c r="BG372" s="208"/>
      <c r="BH372" s="206" t="str">
        <f>IFERROR(VLOOKUP('Formato Único de Contratación'!$BG372,TABLADEPARTAMENTOS,2,0),"DIGITE DEPARTAMENTO")</f>
        <v>DIGITE DEPARTAMENTO</v>
      </c>
      <c r="BI372" s="210"/>
      <c r="BJ372" s="211"/>
      <c r="BK372" s="212"/>
      <c r="BL372" s="210"/>
      <c r="BM372" s="211"/>
      <c r="BN372" s="212"/>
      <c r="BO372" s="208"/>
      <c r="BP372" s="221"/>
      <c r="BQ372" s="208"/>
      <c r="BR372" s="211"/>
      <c r="BS372" s="211"/>
      <c r="BT372" s="247">
        <f>Plancontratacion2019[[#This Row],[FECHA PRORROGA EJECUCIÓN
  (AAAA-MM-DD)]]-Plancontratacion2019[[#This Row],[FECHA ACTA DE INICIO]]</f>
        <v>0</v>
      </c>
      <c r="BU372" s="211"/>
      <c r="BV372" s="208"/>
      <c r="BW372" s="211"/>
      <c r="BX372" s="208"/>
      <c r="BY372" s="212"/>
      <c r="BZ372" s="211"/>
      <c r="CA372" s="212"/>
      <c r="CB372" s="211"/>
      <c r="CC372" s="212"/>
      <c r="CD372" s="211"/>
      <c r="CE372" s="212"/>
      <c r="CF372" s="211"/>
      <c r="CG372" s="212"/>
      <c r="CH372" s="211"/>
      <c r="CI372" s="212"/>
      <c r="CJ372" s="211"/>
      <c r="CK372" s="212"/>
      <c r="CL372" s="211"/>
      <c r="CM372" s="222"/>
      <c r="CN372" s="218"/>
      <c r="CO372" s="211"/>
      <c r="CP372" s="220">
        <f t="shared" si="58"/>
        <v>0</v>
      </c>
      <c r="CQ372" s="223"/>
      <c r="CR372" s="212"/>
      <c r="CS372" s="212"/>
      <c r="CT372" s="212"/>
      <c r="CU372" s="212"/>
      <c r="CV372" s="212"/>
      <c r="CW372" s="212"/>
      <c r="CX372" s="212"/>
      <c r="CY372" s="212"/>
      <c r="CZ372" s="212"/>
      <c r="DA372" s="212"/>
      <c r="DB372" s="212"/>
      <c r="DC372" s="212"/>
      <c r="DD372" s="212"/>
      <c r="DE372" s="212"/>
      <c r="DF372" s="212"/>
      <c r="DG372" s="212"/>
      <c r="DH372" s="216">
        <f t="shared" si="59"/>
        <v>0</v>
      </c>
      <c r="DI372" s="216">
        <f t="shared" si="60"/>
        <v>0</v>
      </c>
      <c r="DJ372" s="224">
        <f t="shared" si="61"/>
        <v>0</v>
      </c>
      <c r="DK372" s="217"/>
      <c r="DL372" s="218"/>
      <c r="DM372" s="208"/>
      <c r="DN372" s="225"/>
      <c r="DO372" s="225"/>
      <c r="DP372" s="225"/>
      <c r="DQ372" s="225"/>
      <c r="DR372" s="225"/>
      <c r="DS372" s="225"/>
      <c r="DT372" s="225"/>
      <c r="DU372" s="225"/>
      <c r="DV372" s="225"/>
      <c r="DW372" s="225"/>
      <c r="DX372" s="225"/>
      <c r="DY372" s="225"/>
      <c r="DZ372" s="226"/>
      <c r="EA372" s="226"/>
      <c r="EB372" s="226"/>
      <c r="EC372" s="214"/>
      <c r="ED372" s="214"/>
      <c r="EE372" s="211"/>
      <c r="EF37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2" s="215" t="str">
        <f t="shared" si="62"/>
        <v>-</v>
      </c>
    </row>
    <row r="373" spans="1:137" ht="22.5" x14ac:dyDescent="0.25">
      <c r="A373" s="173"/>
      <c r="B373" s="204"/>
      <c r="C373" s="205"/>
      <c r="D373" s="206"/>
      <c r="E373" s="207"/>
      <c r="F373" s="208"/>
      <c r="G373" s="209"/>
      <c r="H373" s="210"/>
      <c r="I373" s="211"/>
      <c r="J373" s="212"/>
      <c r="K373" s="209"/>
      <c r="L373" s="210"/>
      <c r="M373" s="211"/>
      <c r="N373" s="212"/>
      <c r="O373" s="213"/>
      <c r="P373" s="210"/>
      <c r="Q373" s="214"/>
      <c r="R373" s="215">
        <f>Plancontratacion2019[[#This Row],[RUBRO
(SE DEBE REPORTARTAR EN SIGEP SERVICIOS PERSONAS NATURALES)]]</f>
        <v>0</v>
      </c>
      <c r="S373" s="216">
        <f>Plancontratacion2019[[#This Row],[VALOR]]</f>
        <v>0</v>
      </c>
      <c r="T373" s="208"/>
      <c r="U373" s="211"/>
      <c r="V373" s="215">
        <f>Plancontratacion2019[[#This Row],[RUBRO ]]</f>
        <v>0</v>
      </c>
      <c r="W373" s="216">
        <f>Plancontratacion2019[[#This Row],[VALOR ]]</f>
        <v>0</v>
      </c>
      <c r="X373" s="216">
        <f>SUM($S373+$W373+Plancontratacion2019[[#This Row],[VALOR TOTAL DEL APOYO]])</f>
        <v>0</v>
      </c>
      <c r="Y373" s="210"/>
      <c r="Z373" s="204"/>
      <c r="AA373" s="204"/>
      <c r="AB373" s="205"/>
      <c r="AC373" s="204"/>
      <c r="AD373" s="204"/>
      <c r="AE373" s="214"/>
      <c r="AF373" s="214"/>
      <c r="AG373" s="214"/>
      <c r="AH373" s="211"/>
      <c r="AI373" s="211"/>
      <c r="AJ373" s="211"/>
      <c r="AK373" s="214"/>
      <c r="AL373" s="208"/>
      <c r="AM373" s="208"/>
      <c r="AN373" s="208"/>
      <c r="AO373" s="211"/>
      <c r="AP373" s="217"/>
      <c r="AQ373" s="204"/>
      <c r="AR373" s="218"/>
      <c r="AS373" s="204"/>
      <c r="AT373" s="218"/>
      <c r="AU373" s="204"/>
      <c r="AV373" s="208"/>
      <c r="AW373" s="208"/>
      <c r="AX373" s="219"/>
      <c r="AY373" s="212"/>
      <c r="AZ373" s="212"/>
      <c r="BA373" s="212"/>
      <c r="BB373" s="220">
        <f>Plancontratacion2019[[#This Row],[VALOR
INICIAL DEL CONTRATO]]+Plancontratacion2019[[#This Row],[VALOR ADICION AL CONTRATO]]-Plancontratacion2019[[#This Row],[VALOR REDUCCIÓN DEL CONTRATO]]</f>
        <v>0</v>
      </c>
      <c r="BC373" s="211"/>
      <c r="BD373" s="211"/>
      <c r="BE373" s="215">
        <f t="shared" si="57"/>
        <v>0</v>
      </c>
      <c r="BF373" s="211"/>
      <c r="BG373" s="208"/>
      <c r="BH373" s="206" t="str">
        <f>IFERROR(VLOOKUP('Formato Único de Contratación'!$BG373,TABLADEPARTAMENTOS,2,0),"DIGITE DEPARTAMENTO")</f>
        <v>DIGITE DEPARTAMENTO</v>
      </c>
      <c r="BI373" s="210"/>
      <c r="BJ373" s="211"/>
      <c r="BK373" s="212"/>
      <c r="BL373" s="210"/>
      <c r="BM373" s="211"/>
      <c r="BN373" s="212"/>
      <c r="BO373" s="208"/>
      <c r="BP373" s="221"/>
      <c r="BQ373" s="208"/>
      <c r="BR373" s="211"/>
      <c r="BS373" s="211"/>
      <c r="BT373" s="247">
        <f>Plancontratacion2019[[#This Row],[FECHA PRORROGA EJECUCIÓN
  (AAAA-MM-DD)]]-Plancontratacion2019[[#This Row],[FECHA ACTA DE INICIO]]</f>
        <v>0</v>
      </c>
      <c r="BU373" s="211"/>
      <c r="BV373" s="208"/>
      <c r="BW373" s="211"/>
      <c r="BX373" s="208"/>
      <c r="BY373" s="212"/>
      <c r="BZ373" s="211"/>
      <c r="CA373" s="212"/>
      <c r="CB373" s="211"/>
      <c r="CC373" s="212"/>
      <c r="CD373" s="211"/>
      <c r="CE373" s="212"/>
      <c r="CF373" s="211"/>
      <c r="CG373" s="212"/>
      <c r="CH373" s="211"/>
      <c r="CI373" s="212"/>
      <c r="CJ373" s="211"/>
      <c r="CK373" s="212"/>
      <c r="CL373" s="211"/>
      <c r="CM373" s="222"/>
      <c r="CN373" s="218"/>
      <c r="CO373" s="211"/>
      <c r="CP373" s="220">
        <f t="shared" si="58"/>
        <v>0</v>
      </c>
      <c r="CQ373" s="223"/>
      <c r="CR373" s="212"/>
      <c r="CS373" s="212"/>
      <c r="CT373" s="212"/>
      <c r="CU373" s="212"/>
      <c r="CV373" s="212"/>
      <c r="CW373" s="212"/>
      <c r="CX373" s="212"/>
      <c r="CY373" s="212"/>
      <c r="CZ373" s="212"/>
      <c r="DA373" s="212"/>
      <c r="DB373" s="212"/>
      <c r="DC373" s="212"/>
      <c r="DD373" s="212"/>
      <c r="DE373" s="212"/>
      <c r="DF373" s="212"/>
      <c r="DG373" s="212"/>
      <c r="DH373" s="216">
        <f t="shared" si="59"/>
        <v>0</v>
      </c>
      <c r="DI373" s="216">
        <f t="shared" si="60"/>
        <v>0</v>
      </c>
      <c r="DJ373" s="224">
        <f t="shared" si="61"/>
        <v>0</v>
      </c>
      <c r="DK373" s="217"/>
      <c r="DL373" s="218"/>
      <c r="DM373" s="208"/>
      <c r="DN373" s="225"/>
      <c r="DO373" s="225"/>
      <c r="DP373" s="225"/>
      <c r="DQ373" s="225"/>
      <c r="DR373" s="225"/>
      <c r="DS373" s="225"/>
      <c r="DT373" s="225"/>
      <c r="DU373" s="225"/>
      <c r="DV373" s="225"/>
      <c r="DW373" s="225"/>
      <c r="DX373" s="225"/>
      <c r="DY373" s="225"/>
      <c r="DZ373" s="226"/>
      <c r="EA373" s="226"/>
      <c r="EB373" s="226"/>
      <c r="EC373" s="214"/>
      <c r="ED373" s="214"/>
      <c r="EE373" s="211"/>
      <c r="EF37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3" s="215" t="str">
        <f t="shared" si="62"/>
        <v>-</v>
      </c>
    </row>
    <row r="374" spans="1:137" ht="22.5" x14ac:dyDescent="0.25">
      <c r="A374" s="173"/>
      <c r="B374" s="204"/>
      <c r="C374" s="205"/>
      <c r="D374" s="206"/>
      <c r="E374" s="207"/>
      <c r="F374" s="208"/>
      <c r="G374" s="209"/>
      <c r="H374" s="210"/>
      <c r="I374" s="211"/>
      <c r="J374" s="212"/>
      <c r="K374" s="209"/>
      <c r="L374" s="210"/>
      <c r="M374" s="211"/>
      <c r="N374" s="212"/>
      <c r="O374" s="213"/>
      <c r="P374" s="210"/>
      <c r="Q374" s="214"/>
      <c r="R374" s="215">
        <f>Plancontratacion2019[[#This Row],[RUBRO
(SE DEBE REPORTARTAR EN SIGEP SERVICIOS PERSONAS NATURALES)]]</f>
        <v>0</v>
      </c>
      <c r="S374" s="216">
        <f>Plancontratacion2019[[#This Row],[VALOR]]</f>
        <v>0</v>
      </c>
      <c r="T374" s="208"/>
      <c r="U374" s="211"/>
      <c r="V374" s="215">
        <f>Plancontratacion2019[[#This Row],[RUBRO ]]</f>
        <v>0</v>
      </c>
      <c r="W374" s="216">
        <f>Plancontratacion2019[[#This Row],[VALOR ]]</f>
        <v>0</v>
      </c>
      <c r="X374" s="216">
        <f>SUM($S374+$W374+Plancontratacion2019[[#This Row],[VALOR TOTAL DEL APOYO]])</f>
        <v>0</v>
      </c>
      <c r="Y374" s="210"/>
      <c r="Z374" s="204"/>
      <c r="AA374" s="204"/>
      <c r="AB374" s="205"/>
      <c r="AC374" s="204"/>
      <c r="AD374" s="204"/>
      <c r="AE374" s="214"/>
      <c r="AF374" s="214"/>
      <c r="AG374" s="214"/>
      <c r="AH374" s="211"/>
      <c r="AI374" s="211"/>
      <c r="AJ374" s="211"/>
      <c r="AK374" s="214"/>
      <c r="AL374" s="208"/>
      <c r="AM374" s="208"/>
      <c r="AN374" s="208"/>
      <c r="AO374" s="211"/>
      <c r="AP374" s="217"/>
      <c r="AQ374" s="204"/>
      <c r="AR374" s="218"/>
      <c r="AS374" s="204"/>
      <c r="AT374" s="218"/>
      <c r="AU374" s="204"/>
      <c r="AV374" s="208"/>
      <c r="AW374" s="208"/>
      <c r="AX374" s="219"/>
      <c r="AY374" s="212"/>
      <c r="AZ374" s="212"/>
      <c r="BA374" s="212"/>
      <c r="BB374" s="220">
        <f>Plancontratacion2019[[#This Row],[VALOR
INICIAL DEL CONTRATO]]+Plancontratacion2019[[#This Row],[VALOR ADICION AL CONTRATO]]-Plancontratacion2019[[#This Row],[VALOR REDUCCIÓN DEL CONTRATO]]</f>
        <v>0</v>
      </c>
      <c r="BC374" s="211"/>
      <c r="BD374" s="211"/>
      <c r="BE374" s="215">
        <f t="shared" si="57"/>
        <v>0</v>
      </c>
      <c r="BF374" s="211"/>
      <c r="BG374" s="208"/>
      <c r="BH374" s="206" t="str">
        <f>IFERROR(VLOOKUP('Formato Único de Contratación'!$BG374,TABLADEPARTAMENTOS,2,0),"DIGITE DEPARTAMENTO")</f>
        <v>DIGITE DEPARTAMENTO</v>
      </c>
      <c r="BI374" s="210"/>
      <c r="BJ374" s="211"/>
      <c r="BK374" s="212"/>
      <c r="BL374" s="210"/>
      <c r="BM374" s="211"/>
      <c r="BN374" s="212"/>
      <c r="BO374" s="208"/>
      <c r="BP374" s="221"/>
      <c r="BQ374" s="208"/>
      <c r="BR374" s="211"/>
      <c r="BS374" s="211"/>
      <c r="BT374" s="247">
        <f>Plancontratacion2019[[#This Row],[FECHA PRORROGA EJECUCIÓN
  (AAAA-MM-DD)]]-Plancontratacion2019[[#This Row],[FECHA ACTA DE INICIO]]</f>
        <v>0</v>
      </c>
      <c r="BU374" s="211"/>
      <c r="BV374" s="208"/>
      <c r="BW374" s="211"/>
      <c r="BX374" s="208"/>
      <c r="BY374" s="212"/>
      <c r="BZ374" s="211"/>
      <c r="CA374" s="212"/>
      <c r="CB374" s="211"/>
      <c r="CC374" s="212"/>
      <c r="CD374" s="211"/>
      <c r="CE374" s="212"/>
      <c r="CF374" s="211"/>
      <c r="CG374" s="212"/>
      <c r="CH374" s="211"/>
      <c r="CI374" s="212"/>
      <c r="CJ374" s="211"/>
      <c r="CK374" s="212"/>
      <c r="CL374" s="211"/>
      <c r="CM374" s="222"/>
      <c r="CN374" s="218"/>
      <c r="CO374" s="211"/>
      <c r="CP374" s="220">
        <f t="shared" si="58"/>
        <v>0</v>
      </c>
      <c r="CQ374" s="223"/>
      <c r="CR374" s="212"/>
      <c r="CS374" s="212"/>
      <c r="CT374" s="212"/>
      <c r="CU374" s="212"/>
      <c r="CV374" s="212"/>
      <c r="CW374" s="212"/>
      <c r="CX374" s="212"/>
      <c r="CY374" s="212"/>
      <c r="CZ374" s="212"/>
      <c r="DA374" s="212"/>
      <c r="DB374" s="212"/>
      <c r="DC374" s="212"/>
      <c r="DD374" s="212"/>
      <c r="DE374" s="212"/>
      <c r="DF374" s="212"/>
      <c r="DG374" s="212"/>
      <c r="DH374" s="216">
        <f t="shared" si="59"/>
        <v>0</v>
      </c>
      <c r="DI374" s="216">
        <f t="shared" si="60"/>
        <v>0</v>
      </c>
      <c r="DJ374" s="224">
        <f t="shared" si="61"/>
        <v>0</v>
      </c>
      <c r="DK374" s="217"/>
      <c r="DL374" s="218"/>
      <c r="DM374" s="208"/>
      <c r="DN374" s="225"/>
      <c r="DO374" s="225"/>
      <c r="DP374" s="225"/>
      <c r="DQ374" s="225"/>
      <c r="DR374" s="225"/>
      <c r="DS374" s="225"/>
      <c r="DT374" s="225"/>
      <c r="DU374" s="225"/>
      <c r="DV374" s="225"/>
      <c r="DW374" s="225"/>
      <c r="DX374" s="225"/>
      <c r="DY374" s="225"/>
      <c r="DZ374" s="226"/>
      <c r="EA374" s="226"/>
      <c r="EB374" s="226"/>
      <c r="EC374" s="214"/>
      <c r="ED374" s="214"/>
      <c r="EE374" s="211"/>
      <c r="EF37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4" s="215" t="str">
        <f t="shared" si="62"/>
        <v>-</v>
      </c>
    </row>
    <row r="375" spans="1:137" ht="22.5" x14ac:dyDescent="0.25">
      <c r="A375" s="173"/>
      <c r="B375" s="204"/>
      <c r="C375" s="205"/>
      <c r="D375" s="206"/>
      <c r="E375" s="207"/>
      <c r="F375" s="208"/>
      <c r="G375" s="209"/>
      <c r="H375" s="210"/>
      <c r="I375" s="211"/>
      <c r="J375" s="212"/>
      <c r="K375" s="209"/>
      <c r="L375" s="210"/>
      <c r="M375" s="211"/>
      <c r="N375" s="212"/>
      <c r="O375" s="213"/>
      <c r="P375" s="210"/>
      <c r="Q375" s="214"/>
      <c r="R375" s="215">
        <f>Plancontratacion2019[[#This Row],[RUBRO
(SE DEBE REPORTARTAR EN SIGEP SERVICIOS PERSONAS NATURALES)]]</f>
        <v>0</v>
      </c>
      <c r="S375" s="216">
        <f>Plancontratacion2019[[#This Row],[VALOR]]</f>
        <v>0</v>
      </c>
      <c r="T375" s="208"/>
      <c r="U375" s="211"/>
      <c r="V375" s="215">
        <f>Plancontratacion2019[[#This Row],[RUBRO ]]</f>
        <v>0</v>
      </c>
      <c r="W375" s="216">
        <f>Plancontratacion2019[[#This Row],[VALOR ]]</f>
        <v>0</v>
      </c>
      <c r="X375" s="216">
        <f>SUM($S375+$W375+Plancontratacion2019[[#This Row],[VALOR TOTAL DEL APOYO]])</f>
        <v>0</v>
      </c>
      <c r="Y375" s="210"/>
      <c r="Z375" s="204"/>
      <c r="AA375" s="204"/>
      <c r="AB375" s="205"/>
      <c r="AC375" s="204"/>
      <c r="AD375" s="204"/>
      <c r="AE375" s="214"/>
      <c r="AF375" s="214"/>
      <c r="AG375" s="214"/>
      <c r="AH375" s="211"/>
      <c r="AI375" s="211"/>
      <c r="AJ375" s="211"/>
      <c r="AK375" s="214"/>
      <c r="AL375" s="208"/>
      <c r="AM375" s="208"/>
      <c r="AN375" s="208"/>
      <c r="AO375" s="211"/>
      <c r="AP375" s="217"/>
      <c r="AQ375" s="204"/>
      <c r="AR375" s="218"/>
      <c r="AS375" s="204"/>
      <c r="AT375" s="218"/>
      <c r="AU375" s="204"/>
      <c r="AV375" s="208"/>
      <c r="AW375" s="208"/>
      <c r="AX375" s="219"/>
      <c r="AY375" s="212"/>
      <c r="AZ375" s="212"/>
      <c r="BA375" s="212"/>
      <c r="BB375" s="220">
        <f>Plancontratacion2019[[#This Row],[VALOR
INICIAL DEL CONTRATO]]+Plancontratacion2019[[#This Row],[VALOR ADICION AL CONTRATO]]-Plancontratacion2019[[#This Row],[VALOR REDUCCIÓN DEL CONTRATO]]</f>
        <v>0</v>
      </c>
      <c r="BC375" s="211"/>
      <c r="BD375" s="211"/>
      <c r="BE375" s="215">
        <f t="shared" si="57"/>
        <v>0</v>
      </c>
      <c r="BF375" s="211"/>
      <c r="BG375" s="208"/>
      <c r="BH375" s="206" t="str">
        <f>IFERROR(VLOOKUP('Formato Único de Contratación'!$BG375,TABLADEPARTAMENTOS,2,0),"DIGITE DEPARTAMENTO")</f>
        <v>DIGITE DEPARTAMENTO</v>
      </c>
      <c r="BI375" s="210"/>
      <c r="BJ375" s="211"/>
      <c r="BK375" s="212"/>
      <c r="BL375" s="210"/>
      <c r="BM375" s="211"/>
      <c r="BN375" s="212"/>
      <c r="BO375" s="208"/>
      <c r="BP375" s="221"/>
      <c r="BQ375" s="208"/>
      <c r="BR375" s="211"/>
      <c r="BS375" s="211"/>
      <c r="BT375" s="247">
        <f>Plancontratacion2019[[#This Row],[FECHA PRORROGA EJECUCIÓN
  (AAAA-MM-DD)]]-Plancontratacion2019[[#This Row],[FECHA ACTA DE INICIO]]</f>
        <v>0</v>
      </c>
      <c r="BU375" s="211"/>
      <c r="BV375" s="208"/>
      <c r="BW375" s="211"/>
      <c r="BX375" s="208"/>
      <c r="BY375" s="212"/>
      <c r="BZ375" s="211"/>
      <c r="CA375" s="212"/>
      <c r="CB375" s="211"/>
      <c r="CC375" s="212"/>
      <c r="CD375" s="211"/>
      <c r="CE375" s="212"/>
      <c r="CF375" s="211"/>
      <c r="CG375" s="212"/>
      <c r="CH375" s="211"/>
      <c r="CI375" s="212"/>
      <c r="CJ375" s="211"/>
      <c r="CK375" s="212"/>
      <c r="CL375" s="211"/>
      <c r="CM375" s="222"/>
      <c r="CN375" s="218"/>
      <c r="CO375" s="211"/>
      <c r="CP375" s="220">
        <f t="shared" si="58"/>
        <v>0</v>
      </c>
      <c r="CQ375" s="223"/>
      <c r="CR375" s="212"/>
      <c r="CS375" s="212"/>
      <c r="CT375" s="212"/>
      <c r="CU375" s="212"/>
      <c r="CV375" s="212"/>
      <c r="CW375" s="212"/>
      <c r="CX375" s="212"/>
      <c r="CY375" s="212"/>
      <c r="CZ375" s="212"/>
      <c r="DA375" s="212"/>
      <c r="DB375" s="212"/>
      <c r="DC375" s="212"/>
      <c r="DD375" s="212"/>
      <c r="DE375" s="212"/>
      <c r="DF375" s="212"/>
      <c r="DG375" s="212"/>
      <c r="DH375" s="216">
        <f t="shared" si="59"/>
        <v>0</v>
      </c>
      <c r="DI375" s="216">
        <f t="shared" si="60"/>
        <v>0</v>
      </c>
      <c r="DJ375" s="224">
        <f t="shared" si="61"/>
        <v>0</v>
      </c>
      <c r="DK375" s="217"/>
      <c r="DL375" s="218"/>
      <c r="DM375" s="208"/>
      <c r="DN375" s="225"/>
      <c r="DO375" s="225"/>
      <c r="DP375" s="225"/>
      <c r="DQ375" s="225"/>
      <c r="DR375" s="225"/>
      <c r="DS375" s="225"/>
      <c r="DT375" s="225"/>
      <c r="DU375" s="225"/>
      <c r="DV375" s="225"/>
      <c r="DW375" s="225"/>
      <c r="DX375" s="225"/>
      <c r="DY375" s="225"/>
      <c r="DZ375" s="226"/>
      <c r="EA375" s="226"/>
      <c r="EB375" s="226"/>
      <c r="EC375" s="214"/>
      <c r="ED375" s="214"/>
      <c r="EE375" s="211"/>
      <c r="EF37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5" s="215" t="str">
        <f t="shared" si="62"/>
        <v>-</v>
      </c>
    </row>
    <row r="376" spans="1:137" ht="22.5" x14ac:dyDescent="0.25">
      <c r="A376" s="173"/>
      <c r="B376" s="204"/>
      <c r="C376" s="205"/>
      <c r="D376" s="206"/>
      <c r="E376" s="207"/>
      <c r="F376" s="208"/>
      <c r="G376" s="209"/>
      <c r="H376" s="210"/>
      <c r="I376" s="211"/>
      <c r="J376" s="212"/>
      <c r="K376" s="209"/>
      <c r="L376" s="210"/>
      <c r="M376" s="211"/>
      <c r="N376" s="212"/>
      <c r="O376" s="213"/>
      <c r="P376" s="210"/>
      <c r="Q376" s="214"/>
      <c r="R376" s="215">
        <f>Plancontratacion2019[[#This Row],[RUBRO
(SE DEBE REPORTARTAR EN SIGEP SERVICIOS PERSONAS NATURALES)]]</f>
        <v>0</v>
      </c>
      <c r="S376" s="216">
        <f>Plancontratacion2019[[#This Row],[VALOR]]</f>
        <v>0</v>
      </c>
      <c r="T376" s="208"/>
      <c r="U376" s="211"/>
      <c r="V376" s="215">
        <f>Plancontratacion2019[[#This Row],[RUBRO ]]</f>
        <v>0</v>
      </c>
      <c r="W376" s="216">
        <f>Plancontratacion2019[[#This Row],[VALOR ]]</f>
        <v>0</v>
      </c>
      <c r="X376" s="216">
        <f>SUM($S376+$W376+Plancontratacion2019[[#This Row],[VALOR TOTAL DEL APOYO]])</f>
        <v>0</v>
      </c>
      <c r="Y376" s="210"/>
      <c r="Z376" s="204"/>
      <c r="AA376" s="204"/>
      <c r="AB376" s="205"/>
      <c r="AC376" s="204"/>
      <c r="AD376" s="204"/>
      <c r="AE376" s="214"/>
      <c r="AF376" s="214"/>
      <c r="AG376" s="214"/>
      <c r="AH376" s="211"/>
      <c r="AI376" s="211"/>
      <c r="AJ376" s="211"/>
      <c r="AK376" s="214"/>
      <c r="AL376" s="208"/>
      <c r="AM376" s="208"/>
      <c r="AN376" s="208"/>
      <c r="AO376" s="211"/>
      <c r="AP376" s="217"/>
      <c r="AQ376" s="204"/>
      <c r="AR376" s="218"/>
      <c r="AS376" s="204"/>
      <c r="AT376" s="218"/>
      <c r="AU376" s="204"/>
      <c r="AV376" s="208"/>
      <c r="AW376" s="208"/>
      <c r="AX376" s="219"/>
      <c r="AY376" s="212"/>
      <c r="AZ376" s="212"/>
      <c r="BA376" s="212"/>
      <c r="BB376" s="220">
        <f>Plancontratacion2019[[#This Row],[VALOR
INICIAL DEL CONTRATO]]+Plancontratacion2019[[#This Row],[VALOR ADICION AL CONTRATO]]-Plancontratacion2019[[#This Row],[VALOR REDUCCIÓN DEL CONTRATO]]</f>
        <v>0</v>
      </c>
      <c r="BC376" s="211"/>
      <c r="BD376" s="211"/>
      <c r="BE376" s="215">
        <f t="shared" si="57"/>
        <v>0</v>
      </c>
      <c r="BF376" s="211"/>
      <c r="BG376" s="208"/>
      <c r="BH376" s="206" t="str">
        <f>IFERROR(VLOOKUP('Formato Único de Contratación'!$BG376,TABLADEPARTAMENTOS,2,0),"DIGITE DEPARTAMENTO")</f>
        <v>DIGITE DEPARTAMENTO</v>
      </c>
      <c r="BI376" s="210"/>
      <c r="BJ376" s="211"/>
      <c r="BK376" s="212"/>
      <c r="BL376" s="210"/>
      <c r="BM376" s="211"/>
      <c r="BN376" s="212"/>
      <c r="BO376" s="208"/>
      <c r="BP376" s="221"/>
      <c r="BQ376" s="208"/>
      <c r="BR376" s="211"/>
      <c r="BS376" s="211"/>
      <c r="BT376" s="247">
        <f>Plancontratacion2019[[#This Row],[FECHA PRORROGA EJECUCIÓN
  (AAAA-MM-DD)]]-Plancontratacion2019[[#This Row],[FECHA ACTA DE INICIO]]</f>
        <v>0</v>
      </c>
      <c r="BU376" s="211"/>
      <c r="BV376" s="208"/>
      <c r="BW376" s="211"/>
      <c r="BX376" s="208"/>
      <c r="BY376" s="212"/>
      <c r="BZ376" s="211"/>
      <c r="CA376" s="212"/>
      <c r="CB376" s="211"/>
      <c r="CC376" s="212"/>
      <c r="CD376" s="211"/>
      <c r="CE376" s="212"/>
      <c r="CF376" s="211"/>
      <c r="CG376" s="212"/>
      <c r="CH376" s="211"/>
      <c r="CI376" s="212"/>
      <c r="CJ376" s="211"/>
      <c r="CK376" s="212"/>
      <c r="CL376" s="211"/>
      <c r="CM376" s="222"/>
      <c r="CN376" s="218"/>
      <c r="CO376" s="211"/>
      <c r="CP376" s="220">
        <f t="shared" si="58"/>
        <v>0</v>
      </c>
      <c r="CQ376" s="223"/>
      <c r="CR376" s="212"/>
      <c r="CS376" s="212"/>
      <c r="CT376" s="212"/>
      <c r="CU376" s="212"/>
      <c r="CV376" s="212"/>
      <c r="CW376" s="212"/>
      <c r="CX376" s="212"/>
      <c r="CY376" s="212"/>
      <c r="CZ376" s="212"/>
      <c r="DA376" s="212"/>
      <c r="DB376" s="212"/>
      <c r="DC376" s="212"/>
      <c r="DD376" s="212"/>
      <c r="DE376" s="212"/>
      <c r="DF376" s="212"/>
      <c r="DG376" s="212"/>
      <c r="DH376" s="216">
        <f t="shared" si="59"/>
        <v>0</v>
      </c>
      <c r="DI376" s="216">
        <f t="shared" si="60"/>
        <v>0</v>
      </c>
      <c r="DJ376" s="224">
        <f t="shared" si="61"/>
        <v>0</v>
      </c>
      <c r="DK376" s="217"/>
      <c r="DL376" s="218"/>
      <c r="DM376" s="208"/>
      <c r="DN376" s="225"/>
      <c r="DO376" s="225"/>
      <c r="DP376" s="225"/>
      <c r="DQ376" s="225"/>
      <c r="DR376" s="225"/>
      <c r="DS376" s="225"/>
      <c r="DT376" s="225"/>
      <c r="DU376" s="225"/>
      <c r="DV376" s="225"/>
      <c r="DW376" s="225"/>
      <c r="DX376" s="225"/>
      <c r="DY376" s="225"/>
      <c r="DZ376" s="226"/>
      <c r="EA376" s="226"/>
      <c r="EB376" s="226"/>
      <c r="EC376" s="214"/>
      <c r="ED376" s="214"/>
      <c r="EE376" s="211"/>
      <c r="EF376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6" s="215" t="str">
        <f t="shared" si="62"/>
        <v>-</v>
      </c>
    </row>
    <row r="377" spans="1:137" ht="22.5" x14ac:dyDescent="0.25">
      <c r="A377" s="173"/>
      <c r="B377" s="204"/>
      <c r="C377" s="205"/>
      <c r="D377" s="206"/>
      <c r="E377" s="207"/>
      <c r="F377" s="208"/>
      <c r="G377" s="209"/>
      <c r="H377" s="210"/>
      <c r="I377" s="211"/>
      <c r="J377" s="212"/>
      <c r="K377" s="209"/>
      <c r="L377" s="210"/>
      <c r="M377" s="211"/>
      <c r="N377" s="212"/>
      <c r="O377" s="213"/>
      <c r="P377" s="210"/>
      <c r="Q377" s="214"/>
      <c r="R377" s="215">
        <f>Plancontratacion2019[[#This Row],[RUBRO
(SE DEBE REPORTARTAR EN SIGEP SERVICIOS PERSONAS NATURALES)]]</f>
        <v>0</v>
      </c>
      <c r="S377" s="216">
        <f>Plancontratacion2019[[#This Row],[VALOR]]</f>
        <v>0</v>
      </c>
      <c r="T377" s="208"/>
      <c r="U377" s="211"/>
      <c r="V377" s="215">
        <f>Plancontratacion2019[[#This Row],[RUBRO ]]</f>
        <v>0</v>
      </c>
      <c r="W377" s="216">
        <f>Plancontratacion2019[[#This Row],[VALOR ]]</f>
        <v>0</v>
      </c>
      <c r="X377" s="216">
        <f>SUM($S377+$W377+Plancontratacion2019[[#This Row],[VALOR TOTAL DEL APOYO]])</f>
        <v>0</v>
      </c>
      <c r="Y377" s="210"/>
      <c r="Z377" s="204"/>
      <c r="AA377" s="204"/>
      <c r="AB377" s="205"/>
      <c r="AC377" s="204"/>
      <c r="AD377" s="204"/>
      <c r="AE377" s="214"/>
      <c r="AF377" s="214"/>
      <c r="AG377" s="214"/>
      <c r="AH377" s="211"/>
      <c r="AI377" s="211"/>
      <c r="AJ377" s="211"/>
      <c r="AK377" s="214"/>
      <c r="AL377" s="208"/>
      <c r="AM377" s="208"/>
      <c r="AN377" s="208"/>
      <c r="AO377" s="211"/>
      <c r="AP377" s="217"/>
      <c r="AQ377" s="204"/>
      <c r="AR377" s="218"/>
      <c r="AS377" s="204"/>
      <c r="AT377" s="218"/>
      <c r="AU377" s="204"/>
      <c r="AV377" s="208"/>
      <c r="AW377" s="208"/>
      <c r="AX377" s="219"/>
      <c r="AY377" s="212"/>
      <c r="AZ377" s="212"/>
      <c r="BA377" s="212"/>
      <c r="BB377" s="220">
        <f>Plancontratacion2019[[#This Row],[VALOR
INICIAL DEL CONTRATO]]+Plancontratacion2019[[#This Row],[VALOR ADICION AL CONTRATO]]-Plancontratacion2019[[#This Row],[VALOR REDUCCIÓN DEL CONTRATO]]</f>
        <v>0</v>
      </c>
      <c r="BC377" s="211"/>
      <c r="BD377" s="211"/>
      <c r="BE377" s="215">
        <f t="shared" si="57"/>
        <v>0</v>
      </c>
      <c r="BF377" s="211"/>
      <c r="BG377" s="208"/>
      <c r="BH377" s="206" t="str">
        <f>IFERROR(VLOOKUP('Formato Único de Contratación'!$BG377,TABLADEPARTAMENTOS,2,0),"DIGITE DEPARTAMENTO")</f>
        <v>DIGITE DEPARTAMENTO</v>
      </c>
      <c r="BI377" s="210"/>
      <c r="BJ377" s="211"/>
      <c r="BK377" s="212"/>
      <c r="BL377" s="210"/>
      <c r="BM377" s="211"/>
      <c r="BN377" s="212"/>
      <c r="BO377" s="208"/>
      <c r="BP377" s="221"/>
      <c r="BQ377" s="208"/>
      <c r="BR377" s="211"/>
      <c r="BS377" s="211"/>
      <c r="BT377" s="247">
        <f>Plancontratacion2019[[#This Row],[FECHA PRORROGA EJECUCIÓN
  (AAAA-MM-DD)]]-Plancontratacion2019[[#This Row],[FECHA ACTA DE INICIO]]</f>
        <v>0</v>
      </c>
      <c r="BU377" s="211"/>
      <c r="BV377" s="208"/>
      <c r="BW377" s="211"/>
      <c r="BX377" s="208"/>
      <c r="BY377" s="212"/>
      <c r="BZ377" s="211"/>
      <c r="CA377" s="212"/>
      <c r="CB377" s="211"/>
      <c r="CC377" s="212"/>
      <c r="CD377" s="211"/>
      <c r="CE377" s="212"/>
      <c r="CF377" s="211"/>
      <c r="CG377" s="212"/>
      <c r="CH377" s="211"/>
      <c r="CI377" s="212"/>
      <c r="CJ377" s="211"/>
      <c r="CK377" s="212"/>
      <c r="CL377" s="211"/>
      <c r="CM377" s="222"/>
      <c r="CN377" s="218"/>
      <c r="CO377" s="211"/>
      <c r="CP377" s="220">
        <f t="shared" si="58"/>
        <v>0</v>
      </c>
      <c r="CQ377" s="223"/>
      <c r="CR377" s="212"/>
      <c r="CS377" s="212"/>
      <c r="CT377" s="212"/>
      <c r="CU377" s="212"/>
      <c r="CV377" s="212"/>
      <c r="CW377" s="212"/>
      <c r="CX377" s="212"/>
      <c r="CY377" s="212"/>
      <c r="CZ377" s="212"/>
      <c r="DA377" s="212"/>
      <c r="DB377" s="212"/>
      <c r="DC377" s="212"/>
      <c r="DD377" s="212"/>
      <c r="DE377" s="212"/>
      <c r="DF377" s="212"/>
      <c r="DG377" s="212"/>
      <c r="DH377" s="216">
        <f t="shared" si="59"/>
        <v>0</v>
      </c>
      <c r="DI377" s="216">
        <f t="shared" si="60"/>
        <v>0</v>
      </c>
      <c r="DJ377" s="224">
        <f t="shared" si="61"/>
        <v>0</v>
      </c>
      <c r="DK377" s="217"/>
      <c r="DL377" s="218"/>
      <c r="DM377" s="208"/>
      <c r="DN377" s="225"/>
      <c r="DO377" s="225"/>
      <c r="DP377" s="225"/>
      <c r="DQ377" s="225"/>
      <c r="DR377" s="225"/>
      <c r="DS377" s="225"/>
      <c r="DT377" s="225"/>
      <c r="DU377" s="225"/>
      <c r="DV377" s="225"/>
      <c r="DW377" s="225"/>
      <c r="DX377" s="225"/>
      <c r="DY377" s="225"/>
      <c r="DZ377" s="226"/>
      <c r="EA377" s="226"/>
      <c r="EB377" s="226"/>
      <c r="EC377" s="214"/>
      <c r="ED377" s="214"/>
      <c r="EE377" s="211"/>
      <c r="EF377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7" s="215" t="str">
        <f t="shared" si="62"/>
        <v>-</v>
      </c>
    </row>
    <row r="378" spans="1:137" ht="22.5" x14ac:dyDescent="0.25">
      <c r="A378" s="173"/>
      <c r="B378" s="204"/>
      <c r="C378" s="205"/>
      <c r="D378" s="206"/>
      <c r="E378" s="207"/>
      <c r="F378" s="208"/>
      <c r="G378" s="209"/>
      <c r="H378" s="210"/>
      <c r="I378" s="211"/>
      <c r="J378" s="212"/>
      <c r="K378" s="209"/>
      <c r="L378" s="210"/>
      <c r="M378" s="211"/>
      <c r="N378" s="212"/>
      <c r="O378" s="213"/>
      <c r="P378" s="210"/>
      <c r="Q378" s="214"/>
      <c r="R378" s="215">
        <f>Plancontratacion2019[[#This Row],[RUBRO
(SE DEBE REPORTARTAR EN SIGEP SERVICIOS PERSONAS NATURALES)]]</f>
        <v>0</v>
      </c>
      <c r="S378" s="216">
        <f>Plancontratacion2019[[#This Row],[VALOR]]</f>
        <v>0</v>
      </c>
      <c r="T378" s="208"/>
      <c r="U378" s="211"/>
      <c r="V378" s="215">
        <f>Plancontratacion2019[[#This Row],[RUBRO ]]</f>
        <v>0</v>
      </c>
      <c r="W378" s="216">
        <f>Plancontratacion2019[[#This Row],[VALOR ]]</f>
        <v>0</v>
      </c>
      <c r="X378" s="216">
        <f>SUM($S378+$W378+Plancontratacion2019[[#This Row],[VALOR TOTAL DEL APOYO]])</f>
        <v>0</v>
      </c>
      <c r="Y378" s="210"/>
      <c r="Z378" s="204"/>
      <c r="AA378" s="204"/>
      <c r="AB378" s="205"/>
      <c r="AC378" s="204"/>
      <c r="AD378" s="204"/>
      <c r="AE378" s="214"/>
      <c r="AF378" s="214"/>
      <c r="AG378" s="214"/>
      <c r="AH378" s="211"/>
      <c r="AI378" s="211"/>
      <c r="AJ378" s="211"/>
      <c r="AK378" s="214"/>
      <c r="AL378" s="208"/>
      <c r="AM378" s="208"/>
      <c r="AN378" s="208"/>
      <c r="AO378" s="211"/>
      <c r="AP378" s="217"/>
      <c r="AQ378" s="204"/>
      <c r="AR378" s="218"/>
      <c r="AS378" s="204"/>
      <c r="AT378" s="218"/>
      <c r="AU378" s="204"/>
      <c r="AV378" s="208"/>
      <c r="AW378" s="208"/>
      <c r="AX378" s="219"/>
      <c r="AY378" s="212"/>
      <c r="AZ378" s="212"/>
      <c r="BA378" s="212"/>
      <c r="BB378" s="220">
        <f>Plancontratacion2019[[#This Row],[VALOR
INICIAL DEL CONTRATO]]+Plancontratacion2019[[#This Row],[VALOR ADICION AL CONTRATO]]-Plancontratacion2019[[#This Row],[VALOR REDUCCIÓN DEL CONTRATO]]</f>
        <v>0</v>
      </c>
      <c r="BC378" s="211"/>
      <c r="BD378" s="211"/>
      <c r="BE378" s="215">
        <f t="shared" si="57"/>
        <v>0</v>
      </c>
      <c r="BF378" s="211"/>
      <c r="BG378" s="208"/>
      <c r="BH378" s="206" t="str">
        <f>IFERROR(VLOOKUP('Formato Único de Contratación'!$BG378,TABLADEPARTAMENTOS,2,0),"DIGITE DEPARTAMENTO")</f>
        <v>DIGITE DEPARTAMENTO</v>
      </c>
      <c r="BI378" s="210"/>
      <c r="BJ378" s="211"/>
      <c r="BK378" s="212"/>
      <c r="BL378" s="210"/>
      <c r="BM378" s="211"/>
      <c r="BN378" s="212"/>
      <c r="BO378" s="208"/>
      <c r="BP378" s="221"/>
      <c r="BQ378" s="208"/>
      <c r="BR378" s="211"/>
      <c r="BS378" s="211"/>
      <c r="BT378" s="247">
        <f>Plancontratacion2019[[#This Row],[FECHA PRORROGA EJECUCIÓN
  (AAAA-MM-DD)]]-Plancontratacion2019[[#This Row],[FECHA ACTA DE INICIO]]</f>
        <v>0</v>
      </c>
      <c r="BU378" s="211"/>
      <c r="BV378" s="208"/>
      <c r="BW378" s="211"/>
      <c r="BX378" s="208"/>
      <c r="BY378" s="212"/>
      <c r="BZ378" s="211"/>
      <c r="CA378" s="212"/>
      <c r="CB378" s="211"/>
      <c r="CC378" s="212"/>
      <c r="CD378" s="211"/>
      <c r="CE378" s="212"/>
      <c r="CF378" s="211"/>
      <c r="CG378" s="212"/>
      <c r="CH378" s="211"/>
      <c r="CI378" s="212"/>
      <c r="CJ378" s="211"/>
      <c r="CK378" s="212"/>
      <c r="CL378" s="211"/>
      <c r="CM378" s="222"/>
      <c r="CN378" s="218"/>
      <c r="CO378" s="211"/>
      <c r="CP378" s="220">
        <f t="shared" si="58"/>
        <v>0</v>
      </c>
      <c r="CQ378" s="223"/>
      <c r="CR378" s="212"/>
      <c r="CS378" s="212"/>
      <c r="CT378" s="212"/>
      <c r="CU378" s="212"/>
      <c r="CV378" s="212"/>
      <c r="CW378" s="212"/>
      <c r="CX378" s="212"/>
      <c r="CY378" s="212"/>
      <c r="CZ378" s="212"/>
      <c r="DA378" s="212"/>
      <c r="DB378" s="212"/>
      <c r="DC378" s="212"/>
      <c r="DD378" s="212"/>
      <c r="DE378" s="212"/>
      <c r="DF378" s="212"/>
      <c r="DG378" s="212"/>
      <c r="DH378" s="216">
        <f t="shared" si="59"/>
        <v>0</v>
      </c>
      <c r="DI378" s="216">
        <f t="shared" si="60"/>
        <v>0</v>
      </c>
      <c r="DJ378" s="224">
        <f t="shared" si="61"/>
        <v>0</v>
      </c>
      <c r="DK378" s="217"/>
      <c r="DL378" s="218"/>
      <c r="DM378" s="208"/>
      <c r="DN378" s="225"/>
      <c r="DO378" s="225"/>
      <c r="DP378" s="225"/>
      <c r="DQ378" s="225"/>
      <c r="DR378" s="225"/>
      <c r="DS378" s="225"/>
      <c r="DT378" s="225"/>
      <c r="DU378" s="225"/>
      <c r="DV378" s="225"/>
      <c r="DW378" s="225"/>
      <c r="DX378" s="225"/>
      <c r="DY378" s="225"/>
      <c r="DZ378" s="226"/>
      <c r="EA378" s="226"/>
      <c r="EB378" s="226"/>
      <c r="EC378" s="214"/>
      <c r="ED378" s="214"/>
      <c r="EE378" s="211"/>
      <c r="EF378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8" s="215" t="str">
        <f t="shared" si="62"/>
        <v>-</v>
      </c>
    </row>
    <row r="379" spans="1:137" ht="22.5" x14ac:dyDescent="0.25">
      <c r="A379" s="173"/>
      <c r="B379" s="204"/>
      <c r="C379" s="205"/>
      <c r="D379" s="206"/>
      <c r="E379" s="207"/>
      <c r="F379" s="208"/>
      <c r="G379" s="209"/>
      <c r="H379" s="210"/>
      <c r="I379" s="211"/>
      <c r="J379" s="212"/>
      <c r="K379" s="209"/>
      <c r="L379" s="210"/>
      <c r="M379" s="211"/>
      <c r="N379" s="212"/>
      <c r="O379" s="213"/>
      <c r="P379" s="210"/>
      <c r="Q379" s="214"/>
      <c r="R379" s="215">
        <f>Plancontratacion2019[[#This Row],[RUBRO
(SE DEBE REPORTARTAR EN SIGEP SERVICIOS PERSONAS NATURALES)]]</f>
        <v>0</v>
      </c>
      <c r="S379" s="216">
        <f>Plancontratacion2019[[#This Row],[VALOR]]</f>
        <v>0</v>
      </c>
      <c r="T379" s="208"/>
      <c r="U379" s="211"/>
      <c r="V379" s="215">
        <f>Plancontratacion2019[[#This Row],[RUBRO ]]</f>
        <v>0</v>
      </c>
      <c r="W379" s="216">
        <f>Plancontratacion2019[[#This Row],[VALOR ]]</f>
        <v>0</v>
      </c>
      <c r="X379" s="216">
        <f>SUM($S379+$W379+Plancontratacion2019[[#This Row],[VALOR TOTAL DEL APOYO]])</f>
        <v>0</v>
      </c>
      <c r="Y379" s="210"/>
      <c r="Z379" s="204"/>
      <c r="AA379" s="204"/>
      <c r="AB379" s="205"/>
      <c r="AC379" s="204"/>
      <c r="AD379" s="204"/>
      <c r="AE379" s="214"/>
      <c r="AF379" s="214"/>
      <c r="AG379" s="214"/>
      <c r="AH379" s="211"/>
      <c r="AI379" s="211"/>
      <c r="AJ379" s="211"/>
      <c r="AK379" s="214"/>
      <c r="AL379" s="208"/>
      <c r="AM379" s="208"/>
      <c r="AN379" s="208"/>
      <c r="AO379" s="211"/>
      <c r="AP379" s="217"/>
      <c r="AQ379" s="204"/>
      <c r="AR379" s="218"/>
      <c r="AS379" s="204"/>
      <c r="AT379" s="218"/>
      <c r="AU379" s="204"/>
      <c r="AV379" s="208"/>
      <c r="AW379" s="208"/>
      <c r="AX379" s="219"/>
      <c r="AY379" s="212"/>
      <c r="AZ379" s="212"/>
      <c r="BA379" s="212"/>
      <c r="BB379" s="220">
        <f>Plancontratacion2019[[#This Row],[VALOR
INICIAL DEL CONTRATO]]+Plancontratacion2019[[#This Row],[VALOR ADICION AL CONTRATO]]-Plancontratacion2019[[#This Row],[VALOR REDUCCIÓN DEL CONTRATO]]</f>
        <v>0</v>
      </c>
      <c r="BC379" s="211"/>
      <c r="BD379" s="211"/>
      <c r="BE379" s="215">
        <f t="shared" ref="BE379:BE385" si="63">$BD379-$BC379</f>
        <v>0</v>
      </c>
      <c r="BF379" s="211"/>
      <c r="BG379" s="208"/>
      <c r="BH379" s="206" t="str">
        <f>IFERROR(VLOOKUP('Formato Único de Contratación'!$BG379,TABLADEPARTAMENTOS,2,0),"DIGITE DEPARTAMENTO")</f>
        <v>DIGITE DEPARTAMENTO</v>
      </c>
      <c r="BI379" s="210"/>
      <c r="BJ379" s="211"/>
      <c r="BK379" s="212"/>
      <c r="BL379" s="210"/>
      <c r="BM379" s="211"/>
      <c r="BN379" s="212"/>
      <c r="BO379" s="208"/>
      <c r="BP379" s="221"/>
      <c r="BQ379" s="208"/>
      <c r="BR379" s="211"/>
      <c r="BS379" s="211"/>
      <c r="BT379" s="247">
        <f>Plancontratacion2019[[#This Row],[FECHA PRORROGA EJECUCIÓN
  (AAAA-MM-DD)]]-Plancontratacion2019[[#This Row],[FECHA ACTA DE INICIO]]</f>
        <v>0</v>
      </c>
      <c r="BU379" s="211"/>
      <c r="BV379" s="208"/>
      <c r="BW379" s="211"/>
      <c r="BX379" s="208"/>
      <c r="BY379" s="212"/>
      <c r="BZ379" s="211"/>
      <c r="CA379" s="212"/>
      <c r="CB379" s="211"/>
      <c r="CC379" s="212"/>
      <c r="CD379" s="211"/>
      <c r="CE379" s="212"/>
      <c r="CF379" s="211"/>
      <c r="CG379" s="212"/>
      <c r="CH379" s="211"/>
      <c r="CI379" s="212"/>
      <c r="CJ379" s="211"/>
      <c r="CK379" s="212"/>
      <c r="CL379" s="211"/>
      <c r="CM379" s="222"/>
      <c r="CN379" s="218"/>
      <c r="CO379" s="211"/>
      <c r="CP379" s="220">
        <f t="shared" ref="CP379:CP385" si="64">COUNT(BY379,CA379,CE379,CG379,CI379,CK379,CC379,CN379)</f>
        <v>0</v>
      </c>
      <c r="CQ379" s="223"/>
      <c r="CR379" s="212"/>
      <c r="CS379" s="212"/>
      <c r="CT379" s="212"/>
      <c r="CU379" s="212"/>
      <c r="CV379" s="212"/>
      <c r="CW379" s="212"/>
      <c r="CX379" s="212"/>
      <c r="CY379" s="212"/>
      <c r="CZ379" s="212"/>
      <c r="DA379" s="212"/>
      <c r="DB379" s="212"/>
      <c r="DC379" s="212"/>
      <c r="DD379" s="212"/>
      <c r="DE379" s="212"/>
      <c r="DF379" s="212"/>
      <c r="DG379" s="212"/>
      <c r="DH379" s="216">
        <f t="shared" ref="DH379:DH385" si="65">SUM(CS379:DD379)</f>
        <v>0</v>
      </c>
      <c r="DI379" s="216">
        <f t="shared" ref="DI379:DI385" si="66">BB379-DH379</f>
        <v>0</v>
      </c>
      <c r="DJ379" s="224">
        <f t="shared" ref="DJ379:DJ385" si="67">IFERROR(DH379/BB379,0)</f>
        <v>0</v>
      </c>
      <c r="DK379" s="217"/>
      <c r="DL379" s="218"/>
      <c r="DM379" s="208"/>
      <c r="DN379" s="225"/>
      <c r="DO379" s="225"/>
      <c r="DP379" s="225"/>
      <c r="DQ379" s="225"/>
      <c r="DR379" s="225"/>
      <c r="DS379" s="225"/>
      <c r="DT379" s="225"/>
      <c r="DU379" s="225"/>
      <c r="DV379" s="225"/>
      <c r="DW379" s="225"/>
      <c r="DX379" s="225"/>
      <c r="DY379" s="225"/>
      <c r="DZ379" s="226"/>
      <c r="EA379" s="226"/>
      <c r="EB379" s="226"/>
      <c r="EC379" s="214"/>
      <c r="ED379" s="214"/>
      <c r="EE379" s="211"/>
      <c r="EF379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79" s="215" t="str">
        <f t="shared" si="62"/>
        <v>-</v>
      </c>
    </row>
    <row r="380" spans="1:137" ht="22.5" x14ac:dyDescent="0.25">
      <c r="A380" s="173"/>
      <c r="B380" s="204"/>
      <c r="C380" s="205"/>
      <c r="D380" s="206"/>
      <c r="E380" s="207"/>
      <c r="F380" s="208"/>
      <c r="G380" s="209"/>
      <c r="H380" s="210"/>
      <c r="I380" s="211"/>
      <c r="J380" s="212"/>
      <c r="K380" s="209"/>
      <c r="L380" s="210"/>
      <c r="M380" s="211"/>
      <c r="N380" s="212"/>
      <c r="O380" s="213"/>
      <c r="P380" s="210"/>
      <c r="Q380" s="214"/>
      <c r="R380" s="215">
        <f>Plancontratacion2019[[#This Row],[RUBRO
(SE DEBE REPORTARTAR EN SIGEP SERVICIOS PERSONAS NATURALES)]]</f>
        <v>0</v>
      </c>
      <c r="S380" s="216">
        <f>Plancontratacion2019[[#This Row],[VALOR]]</f>
        <v>0</v>
      </c>
      <c r="T380" s="208"/>
      <c r="U380" s="211"/>
      <c r="V380" s="215">
        <f>Plancontratacion2019[[#This Row],[RUBRO ]]</f>
        <v>0</v>
      </c>
      <c r="W380" s="216">
        <f>Plancontratacion2019[[#This Row],[VALOR ]]</f>
        <v>0</v>
      </c>
      <c r="X380" s="216">
        <f>SUM($S380+$W380+Plancontratacion2019[[#This Row],[VALOR TOTAL DEL APOYO]])</f>
        <v>0</v>
      </c>
      <c r="Y380" s="210"/>
      <c r="Z380" s="204"/>
      <c r="AA380" s="204"/>
      <c r="AB380" s="205"/>
      <c r="AC380" s="204"/>
      <c r="AD380" s="204"/>
      <c r="AE380" s="214"/>
      <c r="AF380" s="214"/>
      <c r="AG380" s="214"/>
      <c r="AH380" s="211"/>
      <c r="AI380" s="211"/>
      <c r="AJ380" s="211"/>
      <c r="AK380" s="214"/>
      <c r="AL380" s="208"/>
      <c r="AM380" s="208"/>
      <c r="AN380" s="208"/>
      <c r="AO380" s="211"/>
      <c r="AP380" s="217"/>
      <c r="AQ380" s="204"/>
      <c r="AR380" s="218"/>
      <c r="AS380" s="204"/>
      <c r="AT380" s="218"/>
      <c r="AU380" s="204"/>
      <c r="AV380" s="208"/>
      <c r="AW380" s="208"/>
      <c r="AX380" s="219"/>
      <c r="AY380" s="212"/>
      <c r="AZ380" s="212"/>
      <c r="BA380" s="212"/>
      <c r="BB380" s="220">
        <f>Plancontratacion2019[[#This Row],[VALOR
INICIAL DEL CONTRATO]]+Plancontratacion2019[[#This Row],[VALOR ADICION AL CONTRATO]]-Plancontratacion2019[[#This Row],[VALOR REDUCCIÓN DEL CONTRATO]]</f>
        <v>0</v>
      </c>
      <c r="BC380" s="211"/>
      <c r="BD380" s="211"/>
      <c r="BE380" s="215">
        <f t="shared" si="63"/>
        <v>0</v>
      </c>
      <c r="BF380" s="211"/>
      <c r="BG380" s="208"/>
      <c r="BH380" s="206" t="str">
        <f>IFERROR(VLOOKUP('Formato Único de Contratación'!$BG380,TABLADEPARTAMENTOS,2,0),"DIGITE DEPARTAMENTO")</f>
        <v>DIGITE DEPARTAMENTO</v>
      </c>
      <c r="BI380" s="210"/>
      <c r="BJ380" s="211"/>
      <c r="BK380" s="212"/>
      <c r="BL380" s="210"/>
      <c r="BM380" s="211"/>
      <c r="BN380" s="212"/>
      <c r="BO380" s="208"/>
      <c r="BP380" s="221"/>
      <c r="BQ380" s="208"/>
      <c r="BR380" s="211"/>
      <c r="BS380" s="211"/>
      <c r="BT380" s="247">
        <f>Plancontratacion2019[[#This Row],[FECHA PRORROGA EJECUCIÓN
  (AAAA-MM-DD)]]-Plancontratacion2019[[#This Row],[FECHA ACTA DE INICIO]]</f>
        <v>0</v>
      </c>
      <c r="BU380" s="211"/>
      <c r="BV380" s="208"/>
      <c r="BW380" s="211"/>
      <c r="BX380" s="208"/>
      <c r="BY380" s="212"/>
      <c r="BZ380" s="211"/>
      <c r="CA380" s="212"/>
      <c r="CB380" s="211"/>
      <c r="CC380" s="212"/>
      <c r="CD380" s="211"/>
      <c r="CE380" s="212"/>
      <c r="CF380" s="211"/>
      <c r="CG380" s="212"/>
      <c r="CH380" s="211"/>
      <c r="CI380" s="212"/>
      <c r="CJ380" s="211"/>
      <c r="CK380" s="212"/>
      <c r="CL380" s="211"/>
      <c r="CM380" s="222"/>
      <c r="CN380" s="218"/>
      <c r="CO380" s="211"/>
      <c r="CP380" s="220">
        <f t="shared" si="64"/>
        <v>0</v>
      </c>
      <c r="CQ380" s="223"/>
      <c r="CR380" s="212"/>
      <c r="CS380" s="212"/>
      <c r="CT380" s="212"/>
      <c r="CU380" s="212"/>
      <c r="CV380" s="212"/>
      <c r="CW380" s="212"/>
      <c r="CX380" s="212"/>
      <c r="CY380" s="212"/>
      <c r="CZ380" s="212"/>
      <c r="DA380" s="212"/>
      <c r="DB380" s="212"/>
      <c r="DC380" s="212"/>
      <c r="DD380" s="212"/>
      <c r="DE380" s="212"/>
      <c r="DF380" s="212"/>
      <c r="DG380" s="212"/>
      <c r="DH380" s="216">
        <f t="shared" si="65"/>
        <v>0</v>
      </c>
      <c r="DI380" s="216">
        <f t="shared" si="66"/>
        <v>0</v>
      </c>
      <c r="DJ380" s="224">
        <f t="shared" si="67"/>
        <v>0</v>
      </c>
      <c r="DK380" s="217"/>
      <c r="DL380" s="218"/>
      <c r="DM380" s="208"/>
      <c r="DN380" s="225"/>
      <c r="DO380" s="225"/>
      <c r="DP380" s="225"/>
      <c r="DQ380" s="225"/>
      <c r="DR380" s="225"/>
      <c r="DS380" s="225"/>
      <c r="DT380" s="225"/>
      <c r="DU380" s="225"/>
      <c r="DV380" s="225"/>
      <c r="DW380" s="225"/>
      <c r="DX380" s="225"/>
      <c r="DY380" s="225"/>
      <c r="DZ380" s="226"/>
      <c r="EA380" s="226"/>
      <c r="EB380" s="226"/>
      <c r="EC380" s="214"/>
      <c r="ED380" s="214"/>
      <c r="EE380" s="211"/>
      <c r="EF380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80" s="215" t="str">
        <f t="shared" si="62"/>
        <v>-</v>
      </c>
    </row>
    <row r="381" spans="1:137" ht="22.5" x14ac:dyDescent="0.25">
      <c r="A381" s="173"/>
      <c r="B381" s="204"/>
      <c r="C381" s="205"/>
      <c r="D381" s="206"/>
      <c r="E381" s="207"/>
      <c r="F381" s="208"/>
      <c r="G381" s="209"/>
      <c r="H381" s="210"/>
      <c r="I381" s="211"/>
      <c r="J381" s="212"/>
      <c r="K381" s="209"/>
      <c r="L381" s="210"/>
      <c r="M381" s="211"/>
      <c r="N381" s="212"/>
      <c r="O381" s="213"/>
      <c r="P381" s="210"/>
      <c r="Q381" s="214"/>
      <c r="R381" s="215">
        <f>Plancontratacion2019[[#This Row],[RUBRO
(SE DEBE REPORTARTAR EN SIGEP SERVICIOS PERSONAS NATURALES)]]</f>
        <v>0</v>
      </c>
      <c r="S381" s="216">
        <f>Plancontratacion2019[[#This Row],[VALOR]]</f>
        <v>0</v>
      </c>
      <c r="T381" s="208"/>
      <c r="U381" s="211"/>
      <c r="V381" s="215">
        <f>Plancontratacion2019[[#This Row],[RUBRO ]]</f>
        <v>0</v>
      </c>
      <c r="W381" s="216">
        <f>Plancontratacion2019[[#This Row],[VALOR ]]</f>
        <v>0</v>
      </c>
      <c r="X381" s="216">
        <f>SUM($S381+$W381+Plancontratacion2019[[#This Row],[VALOR TOTAL DEL APOYO]])</f>
        <v>0</v>
      </c>
      <c r="Y381" s="210"/>
      <c r="Z381" s="204"/>
      <c r="AA381" s="204"/>
      <c r="AB381" s="205"/>
      <c r="AC381" s="204"/>
      <c r="AD381" s="204"/>
      <c r="AE381" s="214"/>
      <c r="AF381" s="214"/>
      <c r="AG381" s="214"/>
      <c r="AH381" s="211"/>
      <c r="AI381" s="211"/>
      <c r="AJ381" s="211"/>
      <c r="AK381" s="214"/>
      <c r="AL381" s="208"/>
      <c r="AM381" s="208"/>
      <c r="AN381" s="208"/>
      <c r="AO381" s="211"/>
      <c r="AP381" s="217"/>
      <c r="AQ381" s="204"/>
      <c r="AR381" s="218"/>
      <c r="AS381" s="204"/>
      <c r="AT381" s="218"/>
      <c r="AU381" s="204"/>
      <c r="AV381" s="208"/>
      <c r="AW381" s="208"/>
      <c r="AX381" s="219"/>
      <c r="AY381" s="212"/>
      <c r="AZ381" s="212"/>
      <c r="BA381" s="212"/>
      <c r="BB381" s="220">
        <f>Plancontratacion2019[[#This Row],[VALOR
INICIAL DEL CONTRATO]]+Plancontratacion2019[[#This Row],[VALOR ADICION AL CONTRATO]]-Plancontratacion2019[[#This Row],[VALOR REDUCCIÓN DEL CONTRATO]]</f>
        <v>0</v>
      </c>
      <c r="BC381" s="211"/>
      <c r="BD381" s="211"/>
      <c r="BE381" s="215">
        <f t="shared" si="63"/>
        <v>0</v>
      </c>
      <c r="BF381" s="211"/>
      <c r="BG381" s="208"/>
      <c r="BH381" s="206" t="str">
        <f>IFERROR(VLOOKUP('Formato Único de Contratación'!$BG381,TABLADEPARTAMENTOS,2,0),"DIGITE DEPARTAMENTO")</f>
        <v>DIGITE DEPARTAMENTO</v>
      </c>
      <c r="BI381" s="210"/>
      <c r="BJ381" s="211"/>
      <c r="BK381" s="212"/>
      <c r="BL381" s="210"/>
      <c r="BM381" s="211"/>
      <c r="BN381" s="212"/>
      <c r="BO381" s="208"/>
      <c r="BP381" s="221"/>
      <c r="BQ381" s="208"/>
      <c r="BR381" s="211"/>
      <c r="BS381" s="211"/>
      <c r="BT381" s="247">
        <f>Plancontratacion2019[[#This Row],[FECHA PRORROGA EJECUCIÓN
  (AAAA-MM-DD)]]-Plancontratacion2019[[#This Row],[FECHA ACTA DE INICIO]]</f>
        <v>0</v>
      </c>
      <c r="BU381" s="211"/>
      <c r="BV381" s="208"/>
      <c r="BW381" s="211"/>
      <c r="BX381" s="208"/>
      <c r="BY381" s="212"/>
      <c r="BZ381" s="211"/>
      <c r="CA381" s="212"/>
      <c r="CB381" s="211"/>
      <c r="CC381" s="212"/>
      <c r="CD381" s="211"/>
      <c r="CE381" s="212"/>
      <c r="CF381" s="211"/>
      <c r="CG381" s="212"/>
      <c r="CH381" s="211"/>
      <c r="CI381" s="212"/>
      <c r="CJ381" s="211"/>
      <c r="CK381" s="212"/>
      <c r="CL381" s="211"/>
      <c r="CM381" s="222"/>
      <c r="CN381" s="218"/>
      <c r="CO381" s="211"/>
      <c r="CP381" s="220">
        <f t="shared" si="64"/>
        <v>0</v>
      </c>
      <c r="CQ381" s="223"/>
      <c r="CR381" s="212"/>
      <c r="CS381" s="212"/>
      <c r="CT381" s="212"/>
      <c r="CU381" s="212"/>
      <c r="CV381" s="212"/>
      <c r="CW381" s="212"/>
      <c r="CX381" s="212"/>
      <c r="CY381" s="212"/>
      <c r="CZ381" s="212"/>
      <c r="DA381" s="212"/>
      <c r="DB381" s="212"/>
      <c r="DC381" s="212"/>
      <c r="DD381" s="212"/>
      <c r="DE381" s="212"/>
      <c r="DF381" s="212"/>
      <c r="DG381" s="212"/>
      <c r="DH381" s="216">
        <f t="shared" si="65"/>
        <v>0</v>
      </c>
      <c r="DI381" s="216">
        <f t="shared" si="66"/>
        <v>0</v>
      </c>
      <c r="DJ381" s="224">
        <f t="shared" si="67"/>
        <v>0</v>
      </c>
      <c r="DK381" s="217"/>
      <c r="DL381" s="218"/>
      <c r="DM381" s="208"/>
      <c r="DN381" s="225"/>
      <c r="DO381" s="225"/>
      <c r="DP381" s="225"/>
      <c r="DQ381" s="225"/>
      <c r="DR381" s="225"/>
      <c r="DS381" s="225"/>
      <c r="DT381" s="225"/>
      <c r="DU381" s="225"/>
      <c r="DV381" s="225"/>
      <c r="DW381" s="225"/>
      <c r="DX381" s="225"/>
      <c r="DY381" s="225"/>
      <c r="DZ381" s="226"/>
      <c r="EA381" s="226"/>
      <c r="EB381" s="226"/>
      <c r="EC381" s="214"/>
      <c r="ED381" s="214"/>
      <c r="EE381" s="211"/>
      <c r="EF381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81" s="215" t="str">
        <f t="shared" si="62"/>
        <v>-</v>
      </c>
    </row>
    <row r="382" spans="1:137" ht="22.5" x14ac:dyDescent="0.25">
      <c r="A382" s="173"/>
      <c r="B382" s="204"/>
      <c r="C382" s="205"/>
      <c r="D382" s="206"/>
      <c r="E382" s="207"/>
      <c r="F382" s="208"/>
      <c r="G382" s="209"/>
      <c r="H382" s="210"/>
      <c r="I382" s="211"/>
      <c r="J382" s="212"/>
      <c r="K382" s="209"/>
      <c r="L382" s="210"/>
      <c r="M382" s="211"/>
      <c r="N382" s="212"/>
      <c r="O382" s="213"/>
      <c r="P382" s="210"/>
      <c r="Q382" s="214"/>
      <c r="R382" s="215">
        <f>Plancontratacion2019[[#This Row],[RUBRO
(SE DEBE REPORTARTAR EN SIGEP SERVICIOS PERSONAS NATURALES)]]</f>
        <v>0</v>
      </c>
      <c r="S382" s="216">
        <f>Plancontratacion2019[[#This Row],[VALOR]]</f>
        <v>0</v>
      </c>
      <c r="T382" s="208"/>
      <c r="U382" s="211"/>
      <c r="V382" s="215">
        <f>Plancontratacion2019[[#This Row],[RUBRO ]]</f>
        <v>0</v>
      </c>
      <c r="W382" s="216">
        <f>Plancontratacion2019[[#This Row],[VALOR ]]</f>
        <v>0</v>
      </c>
      <c r="X382" s="216">
        <f>SUM($S382+$W382+Plancontratacion2019[[#This Row],[VALOR TOTAL DEL APOYO]])</f>
        <v>0</v>
      </c>
      <c r="Y382" s="210"/>
      <c r="Z382" s="204"/>
      <c r="AA382" s="204"/>
      <c r="AB382" s="205"/>
      <c r="AC382" s="204"/>
      <c r="AD382" s="204"/>
      <c r="AE382" s="214"/>
      <c r="AF382" s="214"/>
      <c r="AG382" s="214"/>
      <c r="AH382" s="211"/>
      <c r="AI382" s="211"/>
      <c r="AJ382" s="211"/>
      <c r="AK382" s="214"/>
      <c r="AL382" s="208"/>
      <c r="AM382" s="208"/>
      <c r="AN382" s="208"/>
      <c r="AO382" s="211"/>
      <c r="AP382" s="217"/>
      <c r="AQ382" s="204"/>
      <c r="AR382" s="218"/>
      <c r="AS382" s="204"/>
      <c r="AT382" s="218"/>
      <c r="AU382" s="204"/>
      <c r="AV382" s="208"/>
      <c r="AW382" s="208"/>
      <c r="AX382" s="219"/>
      <c r="AY382" s="212"/>
      <c r="AZ382" s="212"/>
      <c r="BA382" s="212"/>
      <c r="BB382" s="220">
        <f>Plancontratacion2019[[#This Row],[VALOR
INICIAL DEL CONTRATO]]+Plancontratacion2019[[#This Row],[VALOR ADICION AL CONTRATO]]-Plancontratacion2019[[#This Row],[VALOR REDUCCIÓN DEL CONTRATO]]</f>
        <v>0</v>
      </c>
      <c r="BC382" s="211"/>
      <c r="BD382" s="211"/>
      <c r="BE382" s="215">
        <f t="shared" si="63"/>
        <v>0</v>
      </c>
      <c r="BF382" s="211"/>
      <c r="BG382" s="208"/>
      <c r="BH382" s="206" t="str">
        <f>IFERROR(VLOOKUP('Formato Único de Contratación'!$BG382,TABLADEPARTAMENTOS,2,0),"DIGITE DEPARTAMENTO")</f>
        <v>DIGITE DEPARTAMENTO</v>
      </c>
      <c r="BI382" s="210"/>
      <c r="BJ382" s="211"/>
      <c r="BK382" s="212"/>
      <c r="BL382" s="210"/>
      <c r="BM382" s="211"/>
      <c r="BN382" s="212"/>
      <c r="BO382" s="208"/>
      <c r="BP382" s="221"/>
      <c r="BQ382" s="208"/>
      <c r="BR382" s="211"/>
      <c r="BS382" s="211"/>
      <c r="BT382" s="247">
        <f>Plancontratacion2019[[#This Row],[FECHA PRORROGA EJECUCIÓN
  (AAAA-MM-DD)]]-Plancontratacion2019[[#This Row],[FECHA ACTA DE INICIO]]</f>
        <v>0</v>
      </c>
      <c r="BU382" s="211"/>
      <c r="BV382" s="208"/>
      <c r="BW382" s="211"/>
      <c r="BX382" s="208"/>
      <c r="BY382" s="212"/>
      <c r="BZ382" s="211"/>
      <c r="CA382" s="212"/>
      <c r="CB382" s="211"/>
      <c r="CC382" s="212"/>
      <c r="CD382" s="211"/>
      <c r="CE382" s="212"/>
      <c r="CF382" s="211"/>
      <c r="CG382" s="212"/>
      <c r="CH382" s="211"/>
      <c r="CI382" s="212"/>
      <c r="CJ382" s="211"/>
      <c r="CK382" s="212"/>
      <c r="CL382" s="211"/>
      <c r="CM382" s="222"/>
      <c r="CN382" s="218"/>
      <c r="CO382" s="211"/>
      <c r="CP382" s="220">
        <f t="shared" si="64"/>
        <v>0</v>
      </c>
      <c r="CQ382" s="223"/>
      <c r="CR382" s="212"/>
      <c r="CS382" s="212"/>
      <c r="CT382" s="212"/>
      <c r="CU382" s="212"/>
      <c r="CV382" s="212"/>
      <c r="CW382" s="212"/>
      <c r="CX382" s="212"/>
      <c r="CY382" s="212"/>
      <c r="CZ382" s="212"/>
      <c r="DA382" s="212"/>
      <c r="DB382" s="212"/>
      <c r="DC382" s="212"/>
      <c r="DD382" s="212"/>
      <c r="DE382" s="212"/>
      <c r="DF382" s="212"/>
      <c r="DG382" s="212"/>
      <c r="DH382" s="216">
        <f t="shared" si="65"/>
        <v>0</v>
      </c>
      <c r="DI382" s="216">
        <f t="shared" si="66"/>
        <v>0</v>
      </c>
      <c r="DJ382" s="224">
        <f t="shared" si="67"/>
        <v>0</v>
      </c>
      <c r="DK382" s="217"/>
      <c r="DL382" s="218"/>
      <c r="DM382" s="208"/>
      <c r="DN382" s="225"/>
      <c r="DO382" s="225"/>
      <c r="DP382" s="225"/>
      <c r="DQ382" s="225"/>
      <c r="DR382" s="225"/>
      <c r="DS382" s="225"/>
      <c r="DT382" s="225"/>
      <c r="DU382" s="225"/>
      <c r="DV382" s="225"/>
      <c r="DW382" s="225"/>
      <c r="DX382" s="225"/>
      <c r="DY382" s="225"/>
      <c r="DZ382" s="226"/>
      <c r="EA382" s="226"/>
      <c r="EB382" s="226"/>
      <c r="EC382" s="214"/>
      <c r="ED382" s="214"/>
      <c r="EE382" s="211"/>
      <c r="EF382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82" s="215" t="str">
        <f t="shared" si="62"/>
        <v>-</v>
      </c>
    </row>
    <row r="383" spans="1:137" ht="22.5" x14ac:dyDescent="0.25">
      <c r="A383" s="173"/>
      <c r="B383" s="204"/>
      <c r="C383" s="205"/>
      <c r="D383" s="206"/>
      <c r="E383" s="207"/>
      <c r="F383" s="208"/>
      <c r="G383" s="209"/>
      <c r="H383" s="210"/>
      <c r="I383" s="211"/>
      <c r="J383" s="212"/>
      <c r="K383" s="209"/>
      <c r="L383" s="210"/>
      <c r="M383" s="211"/>
      <c r="N383" s="212"/>
      <c r="O383" s="213"/>
      <c r="P383" s="210"/>
      <c r="Q383" s="214"/>
      <c r="R383" s="215">
        <f>Plancontratacion2019[[#This Row],[RUBRO
(SE DEBE REPORTARTAR EN SIGEP SERVICIOS PERSONAS NATURALES)]]</f>
        <v>0</v>
      </c>
      <c r="S383" s="216">
        <f>Plancontratacion2019[[#This Row],[VALOR]]</f>
        <v>0</v>
      </c>
      <c r="T383" s="208"/>
      <c r="U383" s="211"/>
      <c r="V383" s="215">
        <f>Plancontratacion2019[[#This Row],[RUBRO ]]</f>
        <v>0</v>
      </c>
      <c r="W383" s="216">
        <f>Plancontratacion2019[[#This Row],[VALOR ]]</f>
        <v>0</v>
      </c>
      <c r="X383" s="216">
        <f>SUM($S383+$W383+Plancontratacion2019[[#This Row],[VALOR TOTAL DEL APOYO]])</f>
        <v>0</v>
      </c>
      <c r="Y383" s="210"/>
      <c r="Z383" s="204"/>
      <c r="AA383" s="204"/>
      <c r="AB383" s="205"/>
      <c r="AC383" s="204"/>
      <c r="AD383" s="204"/>
      <c r="AE383" s="214"/>
      <c r="AF383" s="214"/>
      <c r="AG383" s="214"/>
      <c r="AH383" s="211"/>
      <c r="AI383" s="211"/>
      <c r="AJ383" s="211"/>
      <c r="AK383" s="214"/>
      <c r="AL383" s="208"/>
      <c r="AM383" s="208"/>
      <c r="AN383" s="208"/>
      <c r="AO383" s="211"/>
      <c r="AP383" s="217"/>
      <c r="AQ383" s="204"/>
      <c r="AR383" s="218"/>
      <c r="AS383" s="204"/>
      <c r="AT383" s="218"/>
      <c r="AU383" s="204"/>
      <c r="AV383" s="208"/>
      <c r="AW383" s="208"/>
      <c r="AX383" s="219"/>
      <c r="AY383" s="212"/>
      <c r="AZ383" s="212"/>
      <c r="BA383" s="212"/>
      <c r="BB383" s="220">
        <f>Plancontratacion2019[[#This Row],[VALOR
INICIAL DEL CONTRATO]]+Plancontratacion2019[[#This Row],[VALOR ADICION AL CONTRATO]]-Plancontratacion2019[[#This Row],[VALOR REDUCCIÓN DEL CONTRATO]]</f>
        <v>0</v>
      </c>
      <c r="BC383" s="211"/>
      <c r="BD383" s="211"/>
      <c r="BE383" s="215">
        <f t="shared" si="63"/>
        <v>0</v>
      </c>
      <c r="BF383" s="211"/>
      <c r="BG383" s="208"/>
      <c r="BH383" s="206" t="str">
        <f>IFERROR(VLOOKUP('Formato Único de Contratación'!$BG383,TABLADEPARTAMENTOS,2,0),"DIGITE DEPARTAMENTO")</f>
        <v>DIGITE DEPARTAMENTO</v>
      </c>
      <c r="BI383" s="210"/>
      <c r="BJ383" s="211"/>
      <c r="BK383" s="212"/>
      <c r="BL383" s="210"/>
      <c r="BM383" s="211"/>
      <c r="BN383" s="212"/>
      <c r="BO383" s="208"/>
      <c r="BP383" s="221"/>
      <c r="BQ383" s="208"/>
      <c r="BR383" s="211"/>
      <c r="BS383" s="211"/>
      <c r="BT383" s="247">
        <f>Plancontratacion2019[[#This Row],[FECHA PRORROGA EJECUCIÓN
  (AAAA-MM-DD)]]-Plancontratacion2019[[#This Row],[FECHA ACTA DE INICIO]]</f>
        <v>0</v>
      </c>
      <c r="BU383" s="211"/>
      <c r="BV383" s="208"/>
      <c r="BW383" s="211"/>
      <c r="BX383" s="208"/>
      <c r="BY383" s="212"/>
      <c r="BZ383" s="211"/>
      <c r="CA383" s="212"/>
      <c r="CB383" s="211"/>
      <c r="CC383" s="212"/>
      <c r="CD383" s="211"/>
      <c r="CE383" s="212"/>
      <c r="CF383" s="211"/>
      <c r="CG383" s="212"/>
      <c r="CH383" s="211"/>
      <c r="CI383" s="212"/>
      <c r="CJ383" s="211"/>
      <c r="CK383" s="212"/>
      <c r="CL383" s="211"/>
      <c r="CM383" s="222"/>
      <c r="CN383" s="218"/>
      <c r="CO383" s="211"/>
      <c r="CP383" s="220">
        <f t="shared" si="64"/>
        <v>0</v>
      </c>
      <c r="CQ383" s="223"/>
      <c r="CR383" s="212"/>
      <c r="CS383" s="212"/>
      <c r="CT383" s="212"/>
      <c r="CU383" s="212"/>
      <c r="CV383" s="212"/>
      <c r="CW383" s="212"/>
      <c r="CX383" s="212"/>
      <c r="CY383" s="212"/>
      <c r="CZ383" s="212"/>
      <c r="DA383" s="212"/>
      <c r="DB383" s="212"/>
      <c r="DC383" s="212"/>
      <c r="DD383" s="212"/>
      <c r="DE383" s="212"/>
      <c r="DF383" s="212"/>
      <c r="DG383" s="212"/>
      <c r="DH383" s="216">
        <f t="shared" si="65"/>
        <v>0</v>
      </c>
      <c r="DI383" s="216">
        <f t="shared" si="66"/>
        <v>0</v>
      </c>
      <c r="DJ383" s="224">
        <f t="shared" si="67"/>
        <v>0</v>
      </c>
      <c r="DK383" s="217"/>
      <c r="DL383" s="218"/>
      <c r="DM383" s="208"/>
      <c r="DN383" s="225"/>
      <c r="DO383" s="225"/>
      <c r="DP383" s="225"/>
      <c r="DQ383" s="225"/>
      <c r="DR383" s="225"/>
      <c r="DS383" s="225"/>
      <c r="DT383" s="225"/>
      <c r="DU383" s="225"/>
      <c r="DV383" s="225"/>
      <c r="DW383" s="225"/>
      <c r="DX383" s="225"/>
      <c r="DY383" s="225"/>
      <c r="DZ383" s="226"/>
      <c r="EA383" s="226"/>
      <c r="EB383" s="226"/>
      <c r="EC383" s="214"/>
      <c r="ED383" s="214"/>
      <c r="EE383" s="211"/>
      <c r="EF383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83" s="215" t="str">
        <f t="shared" si="62"/>
        <v>-</v>
      </c>
    </row>
    <row r="384" spans="1:137" ht="22.5" x14ac:dyDescent="0.25">
      <c r="A384" s="173"/>
      <c r="B384" s="204"/>
      <c r="C384" s="205"/>
      <c r="D384" s="206"/>
      <c r="E384" s="207"/>
      <c r="F384" s="208"/>
      <c r="G384" s="209"/>
      <c r="H384" s="210"/>
      <c r="I384" s="211"/>
      <c r="J384" s="212"/>
      <c r="K384" s="209"/>
      <c r="L384" s="210"/>
      <c r="M384" s="211"/>
      <c r="N384" s="212"/>
      <c r="O384" s="213"/>
      <c r="P384" s="210"/>
      <c r="Q384" s="214"/>
      <c r="R384" s="215">
        <f>Plancontratacion2019[[#This Row],[RUBRO
(SE DEBE REPORTARTAR EN SIGEP SERVICIOS PERSONAS NATURALES)]]</f>
        <v>0</v>
      </c>
      <c r="S384" s="216">
        <f>Plancontratacion2019[[#This Row],[VALOR]]</f>
        <v>0</v>
      </c>
      <c r="T384" s="208"/>
      <c r="U384" s="211"/>
      <c r="V384" s="215">
        <f>Plancontratacion2019[[#This Row],[RUBRO ]]</f>
        <v>0</v>
      </c>
      <c r="W384" s="216">
        <f>Plancontratacion2019[[#This Row],[VALOR ]]</f>
        <v>0</v>
      </c>
      <c r="X384" s="216">
        <f>SUM($S384+$W384+Plancontratacion2019[[#This Row],[VALOR TOTAL DEL APOYO]])</f>
        <v>0</v>
      </c>
      <c r="Y384" s="210"/>
      <c r="Z384" s="204"/>
      <c r="AA384" s="204"/>
      <c r="AB384" s="205"/>
      <c r="AC384" s="204"/>
      <c r="AD384" s="204"/>
      <c r="AE384" s="214"/>
      <c r="AF384" s="214"/>
      <c r="AG384" s="214"/>
      <c r="AH384" s="211"/>
      <c r="AI384" s="211"/>
      <c r="AJ384" s="211"/>
      <c r="AK384" s="214"/>
      <c r="AL384" s="208"/>
      <c r="AM384" s="208"/>
      <c r="AN384" s="208"/>
      <c r="AO384" s="211"/>
      <c r="AP384" s="217"/>
      <c r="AQ384" s="204"/>
      <c r="AR384" s="218"/>
      <c r="AS384" s="204"/>
      <c r="AT384" s="218"/>
      <c r="AU384" s="204"/>
      <c r="AV384" s="208"/>
      <c r="AW384" s="208"/>
      <c r="AX384" s="219"/>
      <c r="AY384" s="212"/>
      <c r="AZ384" s="212"/>
      <c r="BA384" s="212"/>
      <c r="BB384" s="220">
        <f>Plancontratacion2019[[#This Row],[VALOR
INICIAL DEL CONTRATO]]+Plancontratacion2019[[#This Row],[VALOR ADICION AL CONTRATO]]-Plancontratacion2019[[#This Row],[VALOR REDUCCIÓN DEL CONTRATO]]</f>
        <v>0</v>
      </c>
      <c r="BC384" s="211"/>
      <c r="BD384" s="211"/>
      <c r="BE384" s="215">
        <f t="shared" si="63"/>
        <v>0</v>
      </c>
      <c r="BF384" s="211"/>
      <c r="BG384" s="208"/>
      <c r="BH384" s="206" t="str">
        <f>IFERROR(VLOOKUP('Formato Único de Contratación'!$BG384,TABLADEPARTAMENTOS,2,0),"DIGITE DEPARTAMENTO")</f>
        <v>DIGITE DEPARTAMENTO</v>
      </c>
      <c r="BI384" s="210"/>
      <c r="BJ384" s="211"/>
      <c r="BK384" s="212"/>
      <c r="BL384" s="210"/>
      <c r="BM384" s="211"/>
      <c r="BN384" s="212"/>
      <c r="BO384" s="208"/>
      <c r="BP384" s="221"/>
      <c r="BQ384" s="208"/>
      <c r="BR384" s="211"/>
      <c r="BS384" s="211"/>
      <c r="BT384" s="247">
        <f>Plancontratacion2019[[#This Row],[FECHA PRORROGA EJECUCIÓN
  (AAAA-MM-DD)]]-Plancontratacion2019[[#This Row],[FECHA ACTA DE INICIO]]</f>
        <v>0</v>
      </c>
      <c r="BU384" s="211"/>
      <c r="BV384" s="208"/>
      <c r="BW384" s="211"/>
      <c r="BX384" s="208"/>
      <c r="BY384" s="212"/>
      <c r="BZ384" s="211"/>
      <c r="CA384" s="212"/>
      <c r="CB384" s="211"/>
      <c r="CC384" s="212"/>
      <c r="CD384" s="211"/>
      <c r="CE384" s="212"/>
      <c r="CF384" s="211"/>
      <c r="CG384" s="212"/>
      <c r="CH384" s="211"/>
      <c r="CI384" s="212"/>
      <c r="CJ384" s="211"/>
      <c r="CK384" s="212"/>
      <c r="CL384" s="211"/>
      <c r="CM384" s="222"/>
      <c r="CN384" s="218"/>
      <c r="CO384" s="211"/>
      <c r="CP384" s="220">
        <f t="shared" si="64"/>
        <v>0</v>
      </c>
      <c r="CQ384" s="223"/>
      <c r="CR384" s="212"/>
      <c r="CS384" s="212"/>
      <c r="CT384" s="212"/>
      <c r="CU384" s="212"/>
      <c r="CV384" s="212"/>
      <c r="CW384" s="212"/>
      <c r="CX384" s="212"/>
      <c r="CY384" s="212"/>
      <c r="CZ384" s="212"/>
      <c r="DA384" s="212"/>
      <c r="DB384" s="212"/>
      <c r="DC384" s="212"/>
      <c r="DD384" s="212"/>
      <c r="DE384" s="212"/>
      <c r="DF384" s="212"/>
      <c r="DG384" s="212"/>
      <c r="DH384" s="216">
        <f t="shared" si="65"/>
        <v>0</v>
      </c>
      <c r="DI384" s="216">
        <f t="shared" si="66"/>
        <v>0</v>
      </c>
      <c r="DJ384" s="224">
        <f t="shared" si="67"/>
        <v>0</v>
      </c>
      <c r="DK384" s="217"/>
      <c r="DL384" s="218"/>
      <c r="DM384" s="208"/>
      <c r="DN384" s="225"/>
      <c r="DO384" s="225"/>
      <c r="DP384" s="225"/>
      <c r="DQ384" s="225"/>
      <c r="DR384" s="225"/>
      <c r="DS384" s="225"/>
      <c r="DT384" s="225"/>
      <c r="DU384" s="225"/>
      <c r="DV384" s="225"/>
      <c r="DW384" s="225"/>
      <c r="DX384" s="225"/>
      <c r="DY384" s="225"/>
      <c r="DZ384" s="226"/>
      <c r="EA384" s="226"/>
      <c r="EB384" s="226"/>
      <c r="EC384" s="214"/>
      <c r="ED384" s="214"/>
      <c r="EE384" s="211"/>
      <c r="EF384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84" s="215" t="str">
        <f t="shared" si="62"/>
        <v>-</v>
      </c>
    </row>
    <row r="385" spans="1:137" ht="22.5" x14ac:dyDescent="0.25">
      <c r="A385" s="173"/>
      <c r="B385" s="204"/>
      <c r="C385" s="205"/>
      <c r="D385" s="206"/>
      <c r="E385" s="207"/>
      <c r="F385" s="208"/>
      <c r="G385" s="209"/>
      <c r="H385" s="210"/>
      <c r="I385" s="211"/>
      <c r="J385" s="212"/>
      <c r="K385" s="209"/>
      <c r="L385" s="210"/>
      <c r="M385" s="211"/>
      <c r="N385" s="212"/>
      <c r="O385" s="213"/>
      <c r="P385" s="210"/>
      <c r="Q385" s="214"/>
      <c r="R385" s="215">
        <f>Plancontratacion2019[[#This Row],[RUBRO
(SE DEBE REPORTARTAR EN SIGEP SERVICIOS PERSONAS NATURALES)]]</f>
        <v>0</v>
      </c>
      <c r="S385" s="216">
        <f>Plancontratacion2019[[#This Row],[VALOR]]</f>
        <v>0</v>
      </c>
      <c r="T385" s="208"/>
      <c r="U385" s="211"/>
      <c r="V385" s="215">
        <f>Plancontratacion2019[[#This Row],[RUBRO ]]</f>
        <v>0</v>
      </c>
      <c r="W385" s="216">
        <f>Plancontratacion2019[[#This Row],[VALOR ]]</f>
        <v>0</v>
      </c>
      <c r="X385" s="216">
        <f>SUM($S385+$W385+Plancontratacion2019[[#This Row],[VALOR TOTAL DEL APOYO]])</f>
        <v>0</v>
      </c>
      <c r="Y385" s="210"/>
      <c r="Z385" s="204"/>
      <c r="AA385" s="204"/>
      <c r="AB385" s="205"/>
      <c r="AC385" s="204"/>
      <c r="AD385" s="204"/>
      <c r="AE385" s="214"/>
      <c r="AF385" s="214"/>
      <c r="AG385" s="214"/>
      <c r="AH385" s="211"/>
      <c r="AI385" s="211"/>
      <c r="AJ385" s="211"/>
      <c r="AK385" s="214"/>
      <c r="AL385" s="208"/>
      <c r="AM385" s="208"/>
      <c r="AN385" s="208"/>
      <c r="AO385" s="211"/>
      <c r="AP385" s="217"/>
      <c r="AQ385" s="204"/>
      <c r="AR385" s="218"/>
      <c r="AS385" s="204"/>
      <c r="AT385" s="218"/>
      <c r="AU385" s="204"/>
      <c r="AV385" s="208"/>
      <c r="AW385" s="208"/>
      <c r="AX385" s="219"/>
      <c r="AY385" s="212"/>
      <c r="AZ385" s="212"/>
      <c r="BA385" s="212"/>
      <c r="BB385" s="220">
        <f>Plancontratacion2019[[#This Row],[VALOR
INICIAL DEL CONTRATO]]+Plancontratacion2019[[#This Row],[VALOR ADICION AL CONTRATO]]-Plancontratacion2019[[#This Row],[VALOR REDUCCIÓN DEL CONTRATO]]</f>
        <v>0</v>
      </c>
      <c r="BC385" s="211"/>
      <c r="BD385" s="211"/>
      <c r="BE385" s="215">
        <f t="shared" si="63"/>
        <v>0</v>
      </c>
      <c r="BF385" s="211"/>
      <c r="BG385" s="208"/>
      <c r="BH385" s="206" t="str">
        <f>IFERROR(VLOOKUP('Formato Único de Contratación'!$BG385,TABLADEPARTAMENTOS,2,0),"DIGITE DEPARTAMENTO")</f>
        <v>DIGITE DEPARTAMENTO</v>
      </c>
      <c r="BI385" s="210"/>
      <c r="BJ385" s="211"/>
      <c r="BK385" s="212"/>
      <c r="BL385" s="210"/>
      <c r="BM385" s="211"/>
      <c r="BN385" s="212"/>
      <c r="BO385" s="208"/>
      <c r="BP385" s="221"/>
      <c r="BQ385" s="208"/>
      <c r="BR385" s="211"/>
      <c r="BS385" s="211"/>
      <c r="BT385" s="247">
        <f>Plancontratacion2019[[#This Row],[FECHA PRORROGA EJECUCIÓN
  (AAAA-MM-DD)]]-Plancontratacion2019[[#This Row],[FECHA ACTA DE INICIO]]</f>
        <v>0</v>
      </c>
      <c r="BU385" s="211"/>
      <c r="BV385" s="208"/>
      <c r="BW385" s="211"/>
      <c r="BX385" s="208"/>
      <c r="BY385" s="212"/>
      <c r="BZ385" s="211"/>
      <c r="CA385" s="212"/>
      <c r="CB385" s="211"/>
      <c r="CC385" s="212"/>
      <c r="CD385" s="211"/>
      <c r="CE385" s="212"/>
      <c r="CF385" s="211"/>
      <c r="CG385" s="212"/>
      <c r="CH385" s="211"/>
      <c r="CI385" s="212"/>
      <c r="CJ385" s="211"/>
      <c r="CK385" s="212"/>
      <c r="CL385" s="211"/>
      <c r="CM385" s="222"/>
      <c r="CN385" s="218"/>
      <c r="CO385" s="211"/>
      <c r="CP385" s="220">
        <f t="shared" si="64"/>
        <v>0</v>
      </c>
      <c r="CQ385" s="223"/>
      <c r="CR385" s="212"/>
      <c r="CS385" s="212"/>
      <c r="CT385" s="212"/>
      <c r="CU385" s="212"/>
      <c r="CV385" s="212"/>
      <c r="CW385" s="212"/>
      <c r="CX385" s="212"/>
      <c r="CY385" s="212"/>
      <c r="CZ385" s="212"/>
      <c r="DA385" s="212"/>
      <c r="DB385" s="212"/>
      <c r="DC385" s="212"/>
      <c r="DD385" s="212"/>
      <c r="DE385" s="212"/>
      <c r="DF385" s="212"/>
      <c r="DG385" s="212"/>
      <c r="DH385" s="216">
        <f t="shared" si="65"/>
        <v>0</v>
      </c>
      <c r="DI385" s="216">
        <f t="shared" si="66"/>
        <v>0</v>
      </c>
      <c r="DJ385" s="224">
        <f t="shared" si="67"/>
        <v>0</v>
      </c>
      <c r="DK385" s="217"/>
      <c r="DL385" s="218"/>
      <c r="DM385" s="208"/>
      <c r="DN385" s="225"/>
      <c r="DO385" s="225"/>
      <c r="DP385" s="225"/>
      <c r="DQ385" s="225"/>
      <c r="DR385" s="225"/>
      <c r="DS385" s="225"/>
      <c r="DT385" s="225"/>
      <c r="DU385" s="225"/>
      <c r="DV385" s="225"/>
      <c r="DW385" s="225"/>
      <c r="DX385" s="225"/>
      <c r="DY385" s="225"/>
      <c r="DZ385" s="226"/>
      <c r="EA385" s="226"/>
      <c r="EB385" s="226"/>
      <c r="EC385" s="214"/>
      <c r="ED385" s="214"/>
      <c r="EE385" s="211"/>
      <c r="EF385" s="227">
        <f>MAX(Plancontratacion2019[[#This Row],[FECHA VIGENCIA  (AAAA-MM-DD)]],Plancontratacion2019[[#This Row],[FECHA VIGENCIA (AAAA-MM-DD)]],Plancontratacion2019[[#This Row],[FECHA_VIGENCIA  (AAAA-MM-DD)]],Plancontratacion2019[[#This Row],[FECHA VIGENCIA_(AAAA-MM-DD)3]],Plancontratacion2019[[#This Row],[_FECHA VIGENCIA  (AAAA-MM-DD)]],Plancontratacion2019[[#This Row],[FECHA VIGENCIA  (AAAA-MM-DD).]],Plancontratacion2019[[#This Row],[FECHA VIGENCIA  (AAAA-MM-DD)..]],Plancontratacion2019[[#This Row],[FECHA VIGENCIA  (AAAA-MM-DD)'']],0)</f>
        <v>0</v>
      </c>
      <c r="EG385" s="215" t="str">
        <f t="shared" si="62"/>
        <v>-</v>
      </c>
    </row>
    <row r="386" spans="1:137" x14ac:dyDescent="0.25">
      <c r="E386" s="120"/>
    </row>
    <row r="387" spans="1:137" x14ac:dyDescent="0.25">
      <c r="E387" s="120"/>
    </row>
    <row r="388" spans="1:137" x14ac:dyDescent="0.25">
      <c r="E388" s="120"/>
    </row>
    <row r="389" spans="1:137" x14ac:dyDescent="0.25">
      <c r="E389" s="120"/>
    </row>
    <row r="390" spans="1:137" x14ac:dyDescent="0.25">
      <c r="E390" s="120"/>
    </row>
    <row r="391" spans="1:137" x14ac:dyDescent="0.25">
      <c r="E391" s="120"/>
    </row>
    <row r="392" spans="1:137" x14ac:dyDescent="0.25">
      <c r="E392" s="120"/>
    </row>
    <row r="393" spans="1:137" x14ac:dyDescent="0.25">
      <c r="E393" s="120"/>
    </row>
    <row r="394" spans="1:137" x14ac:dyDescent="0.25">
      <c r="E394" s="120"/>
    </row>
    <row r="395" spans="1:137" x14ac:dyDescent="0.25">
      <c r="E395" s="120"/>
    </row>
    <row r="396" spans="1:137" x14ac:dyDescent="0.25">
      <c r="E396" s="120"/>
    </row>
    <row r="397" spans="1:137" x14ac:dyDescent="0.25">
      <c r="E397" s="120"/>
    </row>
    <row r="398" spans="1:137" x14ac:dyDescent="0.25">
      <c r="E398" s="120"/>
    </row>
    <row r="399" spans="1:137" x14ac:dyDescent="0.25">
      <c r="E399" s="120"/>
    </row>
    <row r="400" spans="1:137" x14ac:dyDescent="0.25">
      <c r="E400" s="120"/>
    </row>
    <row r="401" spans="5:5" x14ac:dyDescent="0.25">
      <c r="E401" s="120"/>
    </row>
    <row r="402" spans="5:5" x14ac:dyDescent="0.25">
      <c r="E402" s="120"/>
    </row>
    <row r="403" spans="5:5" x14ac:dyDescent="0.25">
      <c r="E403" s="120"/>
    </row>
    <row r="404" spans="5:5" x14ac:dyDescent="0.25">
      <c r="E404" s="120"/>
    </row>
    <row r="405" spans="5:5" x14ac:dyDescent="0.25">
      <c r="E405" s="120"/>
    </row>
    <row r="406" spans="5:5" x14ac:dyDescent="0.25">
      <c r="E406" s="120"/>
    </row>
    <row r="407" spans="5:5" x14ac:dyDescent="0.25">
      <c r="E407" s="120"/>
    </row>
    <row r="408" spans="5:5" x14ac:dyDescent="0.25">
      <c r="E408" s="120"/>
    </row>
    <row r="409" spans="5:5" x14ac:dyDescent="0.25">
      <c r="E409" s="120"/>
    </row>
    <row r="410" spans="5:5" x14ac:dyDescent="0.25">
      <c r="E410" s="120"/>
    </row>
    <row r="411" spans="5:5" x14ac:dyDescent="0.25">
      <c r="E411" s="120"/>
    </row>
    <row r="412" spans="5:5" x14ac:dyDescent="0.25">
      <c r="E412" s="120"/>
    </row>
    <row r="413" spans="5:5" x14ac:dyDescent="0.25">
      <c r="E413" s="120"/>
    </row>
    <row r="414" spans="5:5" x14ac:dyDescent="0.25">
      <c r="E414" s="120"/>
    </row>
    <row r="415" spans="5:5" x14ac:dyDescent="0.25">
      <c r="E415" s="120"/>
    </row>
    <row r="416" spans="5:5" x14ac:dyDescent="0.25">
      <c r="E416" s="120"/>
    </row>
    <row r="417" spans="5:5" x14ac:dyDescent="0.25">
      <c r="E417" s="120"/>
    </row>
    <row r="418" spans="5:5" x14ac:dyDescent="0.25">
      <c r="E418" s="120"/>
    </row>
    <row r="419" spans="5:5" x14ac:dyDescent="0.25">
      <c r="E419" s="120"/>
    </row>
    <row r="420" spans="5:5" x14ac:dyDescent="0.25">
      <c r="E420" s="120"/>
    </row>
    <row r="421" spans="5:5" x14ac:dyDescent="0.25">
      <c r="E421" s="120"/>
    </row>
    <row r="422" spans="5:5" x14ac:dyDescent="0.25">
      <c r="E422" s="120"/>
    </row>
    <row r="423" spans="5:5" x14ac:dyDescent="0.25">
      <c r="E423" s="120"/>
    </row>
    <row r="424" spans="5:5" x14ac:dyDescent="0.25">
      <c r="E424" s="120"/>
    </row>
    <row r="425" spans="5:5" x14ac:dyDescent="0.25">
      <c r="E425" s="120"/>
    </row>
    <row r="426" spans="5:5" x14ac:dyDescent="0.25">
      <c r="E426" s="120"/>
    </row>
    <row r="427" spans="5:5" x14ac:dyDescent="0.25">
      <c r="E427" s="120"/>
    </row>
    <row r="428" spans="5:5" x14ac:dyDescent="0.25">
      <c r="E428" s="120"/>
    </row>
    <row r="429" spans="5:5" x14ac:dyDescent="0.25">
      <c r="E429" s="120"/>
    </row>
    <row r="430" spans="5:5" x14ac:dyDescent="0.25">
      <c r="E430" s="120"/>
    </row>
    <row r="431" spans="5:5" x14ac:dyDescent="0.25">
      <c r="E431" s="120"/>
    </row>
    <row r="432" spans="5:5" x14ac:dyDescent="0.25">
      <c r="E432" s="120"/>
    </row>
    <row r="433" spans="5:5" x14ac:dyDescent="0.25">
      <c r="E433" s="120"/>
    </row>
    <row r="434" spans="5:5" x14ac:dyDescent="0.25">
      <c r="E434" s="120"/>
    </row>
    <row r="435" spans="5:5" x14ac:dyDescent="0.25">
      <c r="E435" s="120"/>
    </row>
    <row r="436" spans="5:5" x14ac:dyDescent="0.25">
      <c r="E436" s="120"/>
    </row>
    <row r="437" spans="5:5" x14ac:dyDescent="0.25">
      <c r="E437" s="120"/>
    </row>
    <row r="438" spans="5:5" x14ac:dyDescent="0.25">
      <c r="E438" s="120"/>
    </row>
    <row r="439" spans="5:5" x14ac:dyDescent="0.25">
      <c r="E439" s="120"/>
    </row>
    <row r="440" spans="5:5" x14ac:dyDescent="0.25">
      <c r="E440" s="120"/>
    </row>
    <row r="441" spans="5:5" x14ac:dyDescent="0.25">
      <c r="E441" s="120"/>
    </row>
    <row r="442" spans="5:5" x14ac:dyDescent="0.25">
      <c r="E442" s="120"/>
    </row>
    <row r="443" spans="5:5" x14ac:dyDescent="0.25">
      <c r="E443" s="120"/>
    </row>
    <row r="444" spans="5:5" x14ac:dyDescent="0.25">
      <c r="E444" s="120"/>
    </row>
    <row r="445" spans="5:5" x14ac:dyDescent="0.25">
      <c r="E445" s="120"/>
    </row>
    <row r="446" spans="5:5" x14ac:dyDescent="0.25">
      <c r="E446" s="120"/>
    </row>
    <row r="447" spans="5:5" x14ac:dyDescent="0.25">
      <c r="E447" s="120"/>
    </row>
    <row r="448" spans="5:5" x14ac:dyDescent="0.25">
      <c r="E448" s="120"/>
    </row>
    <row r="449" spans="5:5" x14ac:dyDescent="0.25">
      <c r="E449" s="120"/>
    </row>
    <row r="450" spans="5:5" x14ac:dyDescent="0.25">
      <c r="E450" s="120"/>
    </row>
    <row r="451" spans="5:5" x14ac:dyDescent="0.25">
      <c r="E451" s="120"/>
    </row>
    <row r="452" spans="5:5" x14ac:dyDescent="0.25">
      <c r="E452" s="120"/>
    </row>
    <row r="453" spans="5:5" x14ac:dyDescent="0.25">
      <c r="E453" s="120"/>
    </row>
    <row r="454" spans="5:5" x14ac:dyDescent="0.25">
      <c r="E454" s="120"/>
    </row>
    <row r="455" spans="5:5" x14ac:dyDescent="0.25">
      <c r="E455" s="120"/>
    </row>
    <row r="456" spans="5:5" x14ac:dyDescent="0.25">
      <c r="E456" s="120"/>
    </row>
    <row r="457" spans="5:5" x14ac:dyDescent="0.25">
      <c r="E457" s="120"/>
    </row>
    <row r="458" spans="5:5" x14ac:dyDescent="0.25">
      <c r="E458" s="120"/>
    </row>
    <row r="459" spans="5:5" x14ac:dyDescent="0.25">
      <c r="E459" s="120"/>
    </row>
    <row r="460" spans="5:5" x14ac:dyDescent="0.25">
      <c r="E460" s="120"/>
    </row>
    <row r="461" spans="5:5" x14ac:dyDescent="0.25">
      <c r="E461" s="120"/>
    </row>
    <row r="462" spans="5:5" x14ac:dyDescent="0.25">
      <c r="E462" s="120"/>
    </row>
    <row r="463" spans="5:5" x14ac:dyDescent="0.25">
      <c r="E463" s="120"/>
    </row>
    <row r="464" spans="5:5" x14ac:dyDescent="0.25">
      <c r="E464" s="120"/>
    </row>
    <row r="465" spans="5:5" x14ac:dyDescent="0.25">
      <c r="E465" s="120"/>
    </row>
    <row r="466" spans="5:5" x14ac:dyDescent="0.25">
      <c r="E466" s="120"/>
    </row>
    <row r="467" spans="5:5" x14ac:dyDescent="0.25">
      <c r="E467" s="120"/>
    </row>
    <row r="468" spans="5:5" x14ac:dyDescent="0.25">
      <c r="E468" s="120"/>
    </row>
    <row r="469" spans="5:5" x14ac:dyDescent="0.25">
      <c r="E469" s="120"/>
    </row>
    <row r="470" spans="5:5" x14ac:dyDescent="0.25">
      <c r="E470" s="120"/>
    </row>
    <row r="471" spans="5:5" x14ac:dyDescent="0.25">
      <c r="E471" s="120"/>
    </row>
    <row r="472" spans="5:5" x14ac:dyDescent="0.25">
      <c r="E472" s="120"/>
    </row>
    <row r="473" spans="5:5" x14ac:dyDescent="0.25">
      <c r="E473" s="120"/>
    </row>
    <row r="474" spans="5:5" x14ac:dyDescent="0.25">
      <c r="E474" s="120"/>
    </row>
    <row r="475" spans="5:5" x14ac:dyDescent="0.25">
      <c r="E475" s="120"/>
    </row>
    <row r="476" spans="5:5" x14ac:dyDescent="0.25">
      <c r="E476" s="120"/>
    </row>
    <row r="477" spans="5:5" x14ac:dyDescent="0.25">
      <c r="E477" s="120"/>
    </row>
    <row r="478" spans="5:5" x14ac:dyDescent="0.25">
      <c r="E478" s="120"/>
    </row>
    <row r="479" spans="5:5" x14ac:dyDescent="0.25">
      <c r="E479" s="120"/>
    </row>
    <row r="480" spans="5:5" x14ac:dyDescent="0.25">
      <c r="E480" s="120"/>
    </row>
    <row r="481" spans="5:5" x14ac:dyDescent="0.25">
      <c r="E481" s="120"/>
    </row>
    <row r="482" spans="5:5" x14ac:dyDescent="0.25">
      <c r="E482" s="120"/>
    </row>
    <row r="483" spans="5:5" x14ac:dyDescent="0.25">
      <c r="E483" s="120"/>
    </row>
    <row r="484" spans="5:5" x14ac:dyDescent="0.25">
      <c r="E484" s="120"/>
    </row>
    <row r="485" spans="5:5" x14ac:dyDescent="0.25">
      <c r="E485" s="120"/>
    </row>
    <row r="486" spans="5:5" x14ac:dyDescent="0.25">
      <c r="E486" s="120"/>
    </row>
    <row r="487" spans="5:5" x14ac:dyDescent="0.25">
      <c r="E487" s="120"/>
    </row>
    <row r="488" spans="5:5" x14ac:dyDescent="0.25">
      <c r="E488" s="120"/>
    </row>
    <row r="489" spans="5:5" x14ac:dyDescent="0.25">
      <c r="E489" s="120"/>
    </row>
    <row r="490" spans="5:5" x14ac:dyDescent="0.25">
      <c r="E490" s="120"/>
    </row>
    <row r="491" spans="5:5" x14ac:dyDescent="0.25">
      <c r="E491" s="120"/>
    </row>
    <row r="492" spans="5:5" x14ac:dyDescent="0.25">
      <c r="E492" s="120"/>
    </row>
    <row r="493" spans="5:5" x14ac:dyDescent="0.25">
      <c r="E493" s="120"/>
    </row>
    <row r="494" spans="5:5" x14ac:dyDescent="0.25">
      <c r="E494" s="120"/>
    </row>
    <row r="495" spans="5:5" x14ac:dyDescent="0.25">
      <c r="E495" s="120"/>
    </row>
    <row r="496" spans="5:5" x14ac:dyDescent="0.25">
      <c r="E496" s="120"/>
    </row>
    <row r="497" spans="5:5" x14ac:dyDescent="0.25">
      <c r="E497" s="120"/>
    </row>
    <row r="498" spans="5:5" x14ac:dyDescent="0.25">
      <c r="E498" s="120"/>
    </row>
    <row r="499" spans="5:5" x14ac:dyDescent="0.25">
      <c r="E499" s="120"/>
    </row>
    <row r="500" spans="5:5" x14ac:dyDescent="0.25">
      <c r="E500" s="120"/>
    </row>
    <row r="501" spans="5:5" x14ac:dyDescent="0.25">
      <c r="E501" s="120"/>
    </row>
    <row r="502" spans="5:5" x14ac:dyDescent="0.25">
      <c r="E502" s="120"/>
    </row>
    <row r="503" spans="5:5" x14ac:dyDescent="0.25">
      <c r="E503" s="120"/>
    </row>
    <row r="504" spans="5:5" x14ac:dyDescent="0.25">
      <c r="E504" s="120"/>
    </row>
    <row r="505" spans="5:5" x14ac:dyDescent="0.25">
      <c r="E505" s="120"/>
    </row>
    <row r="506" spans="5:5" x14ac:dyDescent="0.25">
      <c r="E506" s="120"/>
    </row>
    <row r="507" spans="5:5" x14ac:dyDescent="0.25">
      <c r="E507" s="120"/>
    </row>
    <row r="508" spans="5:5" x14ac:dyDescent="0.25">
      <c r="E508" s="120"/>
    </row>
    <row r="509" spans="5:5" x14ac:dyDescent="0.25">
      <c r="E509" s="120"/>
    </row>
    <row r="510" spans="5:5" x14ac:dyDescent="0.25">
      <c r="E510" s="120"/>
    </row>
    <row r="511" spans="5:5" x14ac:dyDescent="0.25">
      <c r="E511" s="120"/>
    </row>
    <row r="512" spans="5:5" x14ac:dyDescent="0.25">
      <c r="E512" s="120"/>
    </row>
    <row r="513" spans="5:5" x14ac:dyDescent="0.25">
      <c r="E513" s="120"/>
    </row>
    <row r="514" spans="5:5" x14ac:dyDescent="0.25">
      <c r="E514" s="120"/>
    </row>
    <row r="515" spans="5:5" x14ac:dyDescent="0.25">
      <c r="E515" s="120"/>
    </row>
    <row r="516" spans="5:5" x14ac:dyDescent="0.25">
      <c r="E516" s="120"/>
    </row>
    <row r="517" spans="5:5" x14ac:dyDescent="0.25">
      <c r="E517" s="120"/>
    </row>
    <row r="518" spans="5:5" x14ac:dyDescent="0.25">
      <c r="E518" s="120"/>
    </row>
    <row r="519" spans="5:5" x14ac:dyDescent="0.25">
      <c r="E519" s="120"/>
    </row>
    <row r="520" spans="5:5" x14ac:dyDescent="0.25">
      <c r="E520" s="120"/>
    </row>
    <row r="521" spans="5:5" x14ac:dyDescent="0.25">
      <c r="E521" s="120"/>
    </row>
    <row r="522" spans="5:5" x14ac:dyDescent="0.25">
      <c r="E522" s="120"/>
    </row>
    <row r="523" spans="5:5" x14ac:dyDescent="0.25">
      <c r="E523" s="120"/>
    </row>
    <row r="524" spans="5:5" x14ac:dyDescent="0.25">
      <c r="E524" s="120"/>
    </row>
    <row r="525" spans="5:5" x14ac:dyDescent="0.25">
      <c r="E525" s="120"/>
    </row>
    <row r="526" spans="5:5" x14ac:dyDescent="0.25">
      <c r="E526" s="120"/>
    </row>
    <row r="527" spans="5:5" x14ac:dyDescent="0.25">
      <c r="E527" s="120"/>
    </row>
    <row r="528" spans="5:5" x14ac:dyDescent="0.25">
      <c r="E528" s="120"/>
    </row>
    <row r="529" spans="5:5" x14ac:dyDescent="0.25">
      <c r="E529" s="120"/>
    </row>
    <row r="530" spans="5:5" x14ac:dyDescent="0.25">
      <c r="E530" s="120"/>
    </row>
    <row r="531" spans="5:5" x14ac:dyDescent="0.25">
      <c r="E531" s="120"/>
    </row>
    <row r="532" spans="5:5" x14ac:dyDescent="0.25">
      <c r="E532" s="120"/>
    </row>
    <row r="533" spans="5:5" x14ac:dyDescent="0.25">
      <c r="E533" s="120"/>
    </row>
    <row r="534" spans="5:5" x14ac:dyDescent="0.25">
      <c r="E534" s="120"/>
    </row>
    <row r="535" spans="5:5" x14ac:dyDescent="0.25">
      <c r="E535" s="120"/>
    </row>
    <row r="536" spans="5:5" x14ac:dyDescent="0.25">
      <c r="E536" s="120"/>
    </row>
    <row r="537" spans="5:5" x14ac:dyDescent="0.25">
      <c r="E537" s="120"/>
    </row>
    <row r="538" spans="5:5" x14ac:dyDescent="0.25">
      <c r="E538" s="120"/>
    </row>
    <row r="539" spans="5:5" x14ac:dyDescent="0.25">
      <c r="E539" s="120"/>
    </row>
    <row r="540" spans="5:5" x14ac:dyDescent="0.25">
      <c r="E540" s="120"/>
    </row>
    <row r="541" spans="5:5" x14ac:dyDescent="0.25">
      <c r="E541" s="120"/>
    </row>
    <row r="542" spans="5:5" x14ac:dyDescent="0.25">
      <c r="E542" s="120"/>
    </row>
    <row r="543" spans="5:5" x14ac:dyDescent="0.25">
      <c r="E543" s="120"/>
    </row>
    <row r="544" spans="5:5" x14ac:dyDescent="0.25">
      <c r="E544" s="120"/>
    </row>
    <row r="545" spans="5:5" x14ac:dyDescent="0.25">
      <c r="E545" s="120"/>
    </row>
    <row r="546" spans="5:5" x14ac:dyDescent="0.25">
      <c r="E546" s="120"/>
    </row>
    <row r="547" spans="5:5" x14ac:dyDescent="0.25">
      <c r="E547" s="120"/>
    </row>
    <row r="548" spans="5:5" x14ac:dyDescent="0.25">
      <c r="E548" s="120"/>
    </row>
    <row r="549" spans="5:5" x14ac:dyDescent="0.25">
      <c r="E549" s="120"/>
    </row>
    <row r="550" spans="5:5" x14ac:dyDescent="0.25">
      <c r="E550" s="120"/>
    </row>
    <row r="551" spans="5:5" x14ac:dyDescent="0.25">
      <c r="E551" s="120"/>
    </row>
    <row r="552" spans="5:5" x14ac:dyDescent="0.25">
      <c r="E552" s="120"/>
    </row>
    <row r="553" spans="5:5" x14ac:dyDescent="0.25">
      <c r="E553" s="120"/>
    </row>
    <row r="554" spans="5:5" x14ac:dyDescent="0.25">
      <c r="E554" s="120"/>
    </row>
    <row r="555" spans="5:5" x14ac:dyDescent="0.25">
      <c r="E555" s="120"/>
    </row>
    <row r="556" spans="5:5" x14ac:dyDescent="0.25">
      <c r="E556" s="120"/>
    </row>
    <row r="557" spans="5:5" x14ac:dyDescent="0.25">
      <c r="E557" s="120"/>
    </row>
    <row r="558" spans="5:5" x14ac:dyDescent="0.25">
      <c r="E558" s="120"/>
    </row>
    <row r="559" spans="5:5" x14ac:dyDescent="0.25">
      <c r="E559" s="120"/>
    </row>
    <row r="560" spans="5:5" x14ac:dyDescent="0.25">
      <c r="E560" s="120"/>
    </row>
    <row r="561" spans="5:5" x14ac:dyDescent="0.25">
      <c r="E561" s="120"/>
    </row>
    <row r="562" spans="5:5" x14ac:dyDescent="0.25">
      <c r="E562" s="120"/>
    </row>
    <row r="563" spans="5:5" x14ac:dyDescent="0.25">
      <c r="E563" s="120"/>
    </row>
    <row r="564" spans="5:5" x14ac:dyDescent="0.25">
      <c r="E564" s="120"/>
    </row>
    <row r="565" spans="5:5" x14ac:dyDescent="0.25">
      <c r="E565" s="120"/>
    </row>
    <row r="566" spans="5:5" x14ac:dyDescent="0.25">
      <c r="E566" s="120"/>
    </row>
    <row r="567" spans="5:5" x14ac:dyDescent="0.25">
      <c r="E567" s="120"/>
    </row>
    <row r="568" spans="5:5" x14ac:dyDescent="0.25">
      <c r="E568" s="120"/>
    </row>
    <row r="569" spans="5:5" x14ac:dyDescent="0.25">
      <c r="E569" s="120"/>
    </row>
    <row r="570" spans="5:5" x14ac:dyDescent="0.25">
      <c r="E570" s="120"/>
    </row>
    <row r="571" spans="5:5" x14ac:dyDescent="0.25">
      <c r="E571" s="120"/>
    </row>
    <row r="572" spans="5:5" x14ac:dyDescent="0.25">
      <c r="E572" s="120"/>
    </row>
    <row r="573" spans="5:5" x14ac:dyDescent="0.25">
      <c r="E573" s="120"/>
    </row>
    <row r="574" spans="5:5" x14ac:dyDescent="0.25">
      <c r="E574" s="120"/>
    </row>
    <row r="575" spans="5:5" x14ac:dyDescent="0.25">
      <c r="E575" s="120"/>
    </row>
    <row r="576" spans="5:5" x14ac:dyDescent="0.25">
      <c r="E576" s="120"/>
    </row>
    <row r="577" spans="5:5" x14ac:dyDescent="0.25">
      <c r="E577" s="120"/>
    </row>
    <row r="578" spans="5:5" x14ac:dyDescent="0.25">
      <c r="E578" s="120"/>
    </row>
    <row r="579" spans="5:5" x14ac:dyDescent="0.25">
      <c r="E579" s="120"/>
    </row>
    <row r="580" spans="5:5" x14ac:dyDescent="0.25">
      <c r="E580" s="120"/>
    </row>
    <row r="581" spans="5:5" x14ac:dyDescent="0.25">
      <c r="E581" s="120"/>
    </row>
    <row r="582" spans="5:5" x14ac:dyDescent="0.25">
      <c r="E582" s="120"/>
    </row>
    <row r="583" spans="5:5" x14ac:dyDescent="0.25">
      <c r="E583" s="120"/>
    </row>
    <row r="584" spans="5:5" x14ac:dyDescent="0.25">
      <c r="E584" s="120"/>
    </row>
    <row r="585" spans="5:5" x14ac:dyDescent="0.25">
      <c r="E585" s="120"/>
    </row>
    <row r="586" spans="5:5" x14ac:dyDescent="0.25">
      <c r="E586" s="120"/>
    </row>
    <row r="587" spans="5:5" x14ac:dyDescent="0.25">
      <c r="E587" s="120"/>
    </row>
    <row r="588" spans="5:5" x14ac:dyDescent="0.25">
      <c r="E588" s="120"/>
    </row>
    <row r="589" spans="5:5" x14ac:dyDescent="0.25">
      <c r="E589" s="120"/>
    </row>
    <row r="590" spans="5:5" x14ac:dyDescent="0.25">
      <c r="E590" s="120"/>
    </row>
    <row r="591" spans="5:5" x14ac:dyDescent="0.25">
      <c r="E591" s="120"/>
    </row>
    <row r="592" spans="5:5" x14ac:dyDescent="0.25">
      <c r="E592" s="120"/>
    </row>
    <row r="593" spans="5:5" x14ac:dyDescent="0.25">
      <c r="E593" s="120"/>
    </row>
    <row r="594" spans="5:5" x14ac:dyDescent="0.25">
      <c r="E594" s="120"/>
    </row>
    <row r="595" spans="5:5" x14ac:dyDescent="0.25">
      <c r="E595" s="120"/>
    </row>
    <row r="596" spans="5:5" x14ac:dyDescent="0.25">
      <c r="E596" s="120"/>
    </row>
    <row r="597" spans="5:5" x14ac:dyDescent="0.25">
      <c r="E597" s="120"/>
    </row>
    <row r="598" spans="5:5" x14ac:dyDescent="0.25">
      <c r="E598" s="120"/>
    </row>
    <row r="599" spans="5:5" x14ac:dyDescent="0.25">
      <c r="E599" s="120"/>
    </row>
    <row r="600" spans="5:5" x14ac:dyDescent="0.25">
      <c r="E600" s="120"/>
    </row>
    <row r="601" spans="5:5" x14ac:dyDescent="0.25">
      <c r="E601" s="120"/>
    </row>
    <row r="602" spans="5:5" x14ac:dyDescent="0.25">
      <c r="E602" s="120"/>
    </row>
    <row r="603" spans="5:5" x14ac:dyDescent="0.25">
      <c r="E603" s="120"/>
    </row>
    <row r="604" spans="5:5" x14ac:dyDescent="0.25">
      <c r="E604" s="120"/>
    </row>
    <row r="605" spans="5:5" x14ac:dyDescent="0.25">
      <c r="E605" s="120"/>
    </row>
    <row r="606" spans="5:5" x14ac:dyDescent="0.25">
      <c r="E606" s="120"/>
    </row>
    <row r="607" spans="5:5" x14ac:dyDescent="0.25">
      <c r="E607" s="120"/>
    </row>
    <row r="608" spans="5:5" x14ac:dyDescent="0.25">
      <c r="E608" s="120"/>
    </row>
    <row r="609" spans="5:5" x14ac:dyDescent="0.25">
      <c r="E609" s="120"/>
    </row>
    <row r="610" spans="5:5" x14ac:dyDescent="0.25">
      <c r="E610" s="120"/>
    </row>
    <row r="611" spans="5:5" x14ac:dyDescent="0.25">
      <c r="E611" s="120"/>
    </row>
    <row r="612" spans="5:5" x14ac:dyDescent="0.25">
      <c r="E612" s="120"/>
    </row>
    <row r="613" spans="5:5" x14ac:dyDescent="0.25">
      <c r="E613" s="120"/>
    </row>
    <row r="614" spans="5:5" x14ac:dyDescent="0.25">
      <c r="E614" s="120"/>
    </row>
    <row r="615" spans="5:5" x14ac:dyDescent="0.25">
      <c r="E615" s="120"/>
    </row>
    <row r="616" spans="5:5" x14ac:dyDescent="0.25">
      <c r="E616" s="120"/>
    </row>
    <row r="617" spans="5:5" x14ac:dyDescent="0.25">
      <c r="E617" s="120"/>
    </row>
    <row r="618" spans="5:5" x14ac:dyDescent="0.25">
      <c r="E618" s="120"/>
    </row>
    <row r="619" spans="5:5" x14ac:dyDescent="0.25">
      <c r="E619" s="120"/>
    </row>
    <row r="620" spans="5:5" x14ac:dyDescent="0.25">
      <c r="E620" s="120"/>
    </row>
    <row r="621" spans="5:5" x14ac:dyDescent="0.25">
      <c r="E621" s="120"/>
    </row>
    <row r="622" spans="5:5" x14ac:dyDescent="0.25">
      <c r="E622" s="120"/>
    </row>
    <row r="623" spans="5:5" x14ac:dyDescent="0.25">
      <c r="E623" s="120"/>
    </row>
    <row r="624" spans="5:5" x14ac:dyDescent="0.25">
      <c r="E624" s="120"/>
    </row>
    <row r="625" spans="5:5" x14ac:dyDescent="0.25">
      <c r="E625" s="120"/>
    </row>
    <row r="626" spans="5:5" x14ac:dyDescent="0.25">
      <c r="E626" s="120"/>
    </row>
    <row r="627" spans="5:5" x14ac:dyDescent="0.25">
      <c r="E627" s="120"/>
    </row>
    <row r="628" spans="5:5" x14ac:dyDescent="0.25">
      <c r="E628" s="120"/>
    </row>
    <row r="629" spans="5:5" x14ac:dyDescent="0.25">
      <c r="E629" s="120"/>
    </row>
    <row r="630" spans="5:5" x14ac:dyDescent="0.25">
      <c r="E630" s="120"/>
    </row>
    <row r="631" spans="5:5" x14ac:dyDescent="0.25">
      <c r="E631" s="120"/>
    </row>
    <row r="632" spans="5:5" x14ac:dyDescent="0.25">
      <c r="E632" s="120"/>
    </row>
    <row r="633" spans="5:5" x14ac:dyDescent="0.25">
      <c r="E633" s="120"/>
    </row>
    <row r="634" spans="5:5" x14ac:dyDescent="0.25">
      <c r="E634" s="120"/>
    </row>
    <row r="635" spans="5:5" x14ac:dyDescent="0.25">
      <c r="E635" s="120"/>
    </row>
    <row r="636" spans="5:5" x14ac:dyDescent="0.25">
      <c r="E636" s="120"/>
    </row>
    <row r="637" spans="5:5" x14ac:dyDescent="0.25">
      <c r="E637" s="120"/>
    </row>
    <row r="638" spans="5:5" x14ac:dyDescent="0.25">
      <c r="E638" s="120"/>
    </row>
    <row r="639" spans="5:5" x14ac:dyDescent="0.25">
      <c r="E639" s="120"/>
    </row>
    <row r="640" spans="5:5" x14ac:dyDescent="0.25">
      <c r="E640" s="120"/>
    </row>
    <row r="641" spans="5:5" x14ac:dyDescent="0.25">
      <c r="E641" s="120"/>
    </row>
    <row r="642" spans="5:5" x14ac:dyDescent="0.25">
      <c r="E642" s="120"/>
    </row>
    <row r="643" spans="5:5" x14ac:dyDescent="0.25">
      <c r="E643" s="120"/>
    </row>
    <row r="644" spans="5:5" x14ac:dyDescent="0.25">
      <c r="E644" s="120"/>
    </row>
    <row r="645" spans="5:5" x14ac:dyDescent="0.25">
      <c r="E645" s="120"/>
    </row>
    <row r="646" spans="5:5" x14ac:dyDescent="0.25">
      <c r="E646" s="120"/>
    </row>
    <row r="647" spans="5:5" x14ac:dyDescent="0.25">
      <c r="E647" s="120"/>
    </row>
    <row r="648" spans="5:5" x14ac:dyDescent="0.25">
      <c r="E648" s="120"/>
    </row>
    <row r="649" spans="5:5" x14ac:dyDescent="0.25">
      <c r="E649" s="120"/>
    </row>
    <row r="650" spans="5:5" x14ac:dyDescent="0.25">
      <c r="E650" s="120"/>
    </row>
    <row r="651" spans="5:5" x14ac:dyDescent="0.25">
      <c r="E651" s="120"/>
    </row>
    <row r="652" spans="5:5" x14ac:dyDescent="0.25">
      <c r="E652" s="120"/>
    </row>
    <row r="653" spans="5:5" x14ac:dyDescent="0.25">
      <c r="E653" s="120"/>
    </row>
    <row r="654" spans="5:5" x14ac:dyDescent="0.25">
      <c r="E654" s="120"/>
    </row>
    <row r="655" spans="5:5" x14ac:dyDescent="0.25">
      <c r="E655" s="120"/>
    </row>
    <row r="656" spans="5:5" x14ac:dyDescent="0.25">
      <c r="E656" s="120"/>
    </row>
    <row r="657" spans="5:5" x14ac:dyDescent="0.25">
      <c r="E657" s="120"/>
    </row>
    <row r="658" spans="5:5" x14ac:dyDescent="0.25">
      <c r="E658" s="120"/>
    </row>
    <row r="659" spans="5:5" x14ac:dyDescent="0.25">
      <c r="E659" s="120"/>
    </row>
    <row r="660" spans="5:5" x14ac:dyDescent="0.25">
      <c r="E660" s="120"/>
    </row>
    <row r="661" spans="5:5" x14ac:dyDescent="0.25">
      <c r="E661" s="120"/>
    </row>
    <row r="662" spans="5:5" x14ac:dyDescent="0.25">
      <c r="E662" s="120"/>
    </row>
    <row r="663" spans="5:5" x14ac:dyDescent="0.25">
      <c r="E663" s="120"/>
    </row>
    <row r="664" spans="5:5" x14ac:dyDescent="0.25">
      <c r="E664" s="120"/>
    </row>
    <row r="665" spans="5:5" x14ac:dyDescent="0.25">
      <c r="E665" s="120"/>
    </row>
    <row r="666" spans="5:5" x14ac:dyDescent="0.25">
      <c r="E666" s="120"/>
    </row>
    <row r="667" spans="5:5" x14ac:dyDescent="0.25">
      <c r="E667" s="120"/>
    </row>
    <row r="668" spans="5:5" x14ac:dyDescent="0.25">
      <c r="E668" s="120"/>
    </row>
    <row r="669" spans="5:5" x14ac:dyDescent="0.25">
      <c r="E669" s="120"/>
    </row>
    <row r="670" spans="5:5" x14ac:dyDescent="0.25">
      <c r="E670" s="120"/>
    </row>
    <row r="671" spans="5:5" x14ac:dyDescent="0.25">
      <c r="E671" s="120"/>
    </row>
    <row r="672" spans="5:5" x14ac:dyDescent="0.25">
      <c r="E672" s="120"/>
    </row>
    <row r="673" spans="5:5" x14ac:dyDescent="0.25">
      <c r="E673" s="120"/>
    </row>
    <row r="674" spans="5:5" x14ac:dyDescent="0.25">
      <c r="E674" s="120"/>
    </row>
    <row r="675" spans="5:5" x14ac:dyDescent="0.25">
      <c r="E675" s="120"/>
    </row>
    <row r="676" spans="5:5" x14ac:dyDescent="0.25">
      <c r="E676" s="120"/>
    </row>
    <row r="677" spans="5:5" x14ac:dyDescent="0.25">
      <c r="E677" s="120"/>
    </row>
    <row r="678" spans="5:5" x14ac:dyDescent="0.25">
      <c r="E678" s="120"/>
    </row>
    <row r="679" spans="5:5" x14ac:dyDescent="0.25">
      <c r="E679" s="120"/>
    </row>
    <row r="680" spans="5:5" x14ac:dyDescent="0.25">
      <c r="E680" s="120"/>
    </row>
    <row r="681" spans="5:5" x14ac:dyDescent="0.25">
      <c r="E681" s="120"/>
    </row>
    <row r="682" spans="5:5" x14ac:dyDescent="0.25">
      <c r="E682" s="120"/>
    </row>
    <row r="683" spans="5:5" x14ac:dyDescent="0.25">
      <c r="E683" s="120"/>
    </row>
    <row r="684" spans="5:5" x14ac:dyDescent="0.25">
      <c r="E684" s="120"/>
    </row>
    <row r="685" spans="5:5" x14ac:dyDescent="0.25">
      <c r="E685" s="120"/>
    </row>
    <row r="686" spans="5:5" x14ac:dyDescent="0.25">
      <c r="E686" s="120"/>
    </row>
    <row r="687" spans="5:5" x14ac:dyDescent="0.25">
      <c r="E687" s="120"/>
    </row>
    <row r="688" spans="5:5" x14ac:dyDescent="0.25">
      <c r="E688" s="120"/>
    </row>
    <row r="689" spans="5:5" x14ac:dyDescent="0.25">
      <c r="E689" s="120"/>
    </row>
    <row r="690" spans="5:5" x14ac:dyDescent="0.25">
      <c r="E690" s="120"/>
    </row>
    <row r="691" spans="5:5" x14ac:dyDescent="0.25">
      <c r="E691" s="120"/>
    </row>
    <row r="692" spans="5:5" x14ac:dyDescent="0.25">
      <c r="E692" s="120"/>
    </row>
    <row r="693" spans="5:5" x14ac:dyDescent="0.25">
      <c r="E693" s="120"/>
    </row>
    <row r="694" spans="5:5" x14ac:dyDescent="0.25">
      <c r="E694" s="120"/>
    </row>
    <row r="695" spans="5:5" x14ac:dyDescent="0.25">
      <c r="E695" s="120"/>
    </row>
    <row r="696" spans="5:5" x14ac:dyDescent="0.25">
      <c r="E696" s="120"/>
    </row>
    <row r="697" spans="5:5" x14ac:dyDescent="0.25">
      <c r="E697" s="120"/>
    </row>
    <row r="698" spans="5:5" x14ac:dyDescent="0.25">
      <c r="E698" s="120"/>
    </row>
    <row r="699" spans="5:5" x14ac:dyDescent="0.25">
      <c r="E699" s="120"/>
    </row>
    <row r="700" spans="5:5" x14ac:dyDescent="0.25">
      <c r="E700" s="120"/>
    </row>
    <row r="701" spans="5:5" x14ac:dyDescent="0.25">
      <c r="E701" s="120"/>
    </row>
    <row r="702" spans="5:5" x14ac:dyDescent="0.25">
      <c r="E702" s="120"/>
    </row>
    <row r="703" spans="5:5" x14ac:dyDescent="0.25">
      <c r="E703" s="120"/>
    </row>
    <row r="704" spans="5:5" x14ac:dyDescent="0.25">
      <c r="E704" s="120"/>
    </row>
    <row r="705" spans="5:5" x14ac:dyDescent="0.25">
      <c r="E705" s="120"/>
    </row>
    <row r="706" spans="5:5" x14ac:dyDescent="0.25">
      <c r="E706" s="120"/>
    </row>
    <row r="707" spans="5:5" x14ac:dyDescent="0.25">
      <c r="E707" s="120"/>
    </row>
    <row r="708" spans="5:5" x14ac:dyDescent="0.25">
      <c r="E708" s="120"/>
    </row>
    <row r="709" spans="5:5" x14ac:dyDescent="0.25">
      <c r="E709" s="120"/>
    </row>
    <row r="710" spans="5:5" x14ac:dyDescent="0.25">
      <c r="E710" s="120"/>
    </row>
    <row r="711" spans="5:5" x14ac:dyDescent="0.25">
      <c r="E711" s="120"/>
    </row>
    <row r="712" spans="5:5" x14ac:dyDescent="0.25">
      <c r="E712" s="120"/>
    </row>
    <row r="713" spans="5:5" x14ac:dyDescent="0.25">
      <c r="E713" s="120"/>
    </row>
    <row r="714" spans="5:5" x14ac:dyDescent="0.25">
      <c r="E714" s="120"/>
    </row>
    <row r="715" spans="5:5" x14ac:dyDescent="0.25">
      <c r="E715" s="120"/>
    </row>
    <row r="716" spans="5:5" x14ac:dyDescent="0.25">
      <c r="E716" s="120"/>
    </row>
    <row r="717" spans="5:5" x14ac:dyDescent="0.25">
      <c r="E717" s="120"/>
    </row>
    <row r="718" spans="5:5" x14ac:dyDescent="0.25">
      <c r="E718" s="120"/>
    </row>
    <row r="719" spans="5:5" x14ac:dyDescent="0.25">
      <c r="E719" s="120"/>
    </row>
    <row r="720" spans="5:5" x14ac:dyDescent="0.25">
      <c r="E720" s="120"/>
    </row>
    <row r="721" spans="5:5" x14ac:dyDescent="0.25">
      <c r="E721" s="120"/>
    </row>
    <row r="722" spans="5:5" x14ac:dyDescent="0.25">
      <c r="E722" s="120"/>
    </row>
    <row r="723" spans="5:5" x14ac:dyDescent="0.25">
      <c r="E723" s="120"/>
    </row>
    <row r="724" spans="5:5" x14ac:dyDescent="0.25">
      <c r="E724" s="120"/>
    </row>
    <row r="725" spans="5:5" x14ac:dyDescent="0.25">
      <c r="E725" s="120"/>
    </row>
    <row r="726" spans="5:5" x14ac:dyDescent="0.25">
      <c r="E726" s="120"/>
    </row>
    <row r="727" spans="5:5" x14ac:dyDescent="0.25">
      <c r="E727" s="120"/>
    </row>
    <row r="728" spans="5:5" x14ac:dyDescent="0.25">
      <c r="E728" s="120"/>
    </row>
    <row r="729" spans="5:5" x14ac:dyDescent="0.25">
      <c r="E729" s="120"/>
    </row>
    <row r="730" spans="5:5" x14ac:dyDescent="0.25">
      <c r="E730" s="120"/>
    </row>
    <row r="731" spans="5:5" x14ac:dyDescent="0.25">
      <c r="E731" s="120"/>
    </row>
    <row r="732" spans="5:5" x14ac:dyDescent="0.25">
      <c r="E732" s="120"/>
    </row>
    <row r="733" spans="5:5" x14ac:dyDescent="0.25">
      <c r="E733" s="120"/>
    </row>
    <row r="734" spans="5:5" x14ac:dyDescent="0.25">
      <c r="E734" s="120"/>
    </row>
    <row r="735" spans="5:5" x14ac:dyDescent="0.25">
      <c r="E735" s="120"/>
    </row>
    <row r="736" spans="5:5" x14ac:dyDescent="0.25">
      <c r="E736" s="120"/>
    </row>
    <row r="737" spans="5:5" x14ac:dyDescent="0.25">
      <c r="E737" s="120"/>
    </row>
    <row r="738" spans="5:5" x14ac:dyDescent="0.25">
      <c r="E738" s="120"/>
    </row>
    <row r="739" spans="5:5" x14ac:dyDescent="0.25">
      <c r="E739" s="120"/>
    </row>
    <row r="740" spans="5:5" x14ac:dyDescent="0.25">
      <c r="E740" s="120"/>
    </row>
    <row r="741" spans="5:5" x14ac:dyDescent="0.25">
      <c r="E741" s="120"/>
    </row>
    <row r="742" spans="5:5" x14ac:dyDescent="0.25">
      <c r="E742" s="120"/>
    </row>
    <row r="743" spans="5:5" x14ac:dyDescent="0.25">
      <c r="E743" s="120"/>
    </row>
    <row r="744" spans="5:5" x14ac:dyDescent="0.25">
      <c r="E744" s="120"/>
    </row>
    <row r="745" spans="5:5" x14ac:dyDescent="0.25">
      <c r="E745" s="120"/>
    </row>
    <row r="746" spans="5:5" x14ac:dyDescent="0.25">
      <c r="E746" s="120"/>
    </row>
    <row r="747" spans="5:5" x14ac:dyDescent="0.25">
      <c r="E747" s="120"/>
    </row>
    <row r="748" spans="5:5" x14ac:dyDescent="0.25">
      <c r="E748" s="120"/>
    </row>
    <row r="749" spans="5:5" x14ac:dyDescent="0.25">
      <c r="E749" s="120"/>
    </row>
    <row r="750" spans="5:5" x14ac:dyDescent="0.25">
      <c r="E750" s="120"/>
    </row>
    <row r="751" spans="5:5" x14ac:dyDescent="0.25">
      <c r="E751" s="120"/>
    </row>
    <row r="752" spans="5:5" x14ac:dyDescent="0.25">
      <c r="E752" s="120"/>
    </row>
    <row r="753" spans="5:5" x14ac:dyDescent="0.25">
      <c r="E753" s="120"/>
    </row>
    <row r="754" spans="5:5" x14ac:dyDescent="0.25">
      <c r="E754" s="120"/>
    </row>
    <row r="755" spans="5:5" x14ac:dyDescent="0.25">
      <c r="E755" s="120"/>
    </row>
    <row r="756" spans="5:5" x14ac:dyDescent="0.25">
      <c r="E756" s="120"/>
    </row>
    <row r="757" spans="5:5" x14ac:dyDescent="0.25">
      <c r="E757" s="120"/>
    </row>
    <row r="758" spans="5:5" x14ac:dyDescent="0.25">
      <c r="E758" s="120"/>
    </row>
    <row r="759" spans="5:5" x14ac:dyDescent="0.25">
      <c r="E759" s="120"/>
    </row>
    <row r="760" spans="5:5" x14ac:dyDescent="0.25">
      <c r="E760" s="120"/>
    </row>
    <row r="761" spans="5:5" x14ac:dyDescent="0.25">
      <c r="E761" s="120"/>
    </row>
    <row r="762" spans="5:5" x14ac:dyDescent="0.25">
      <c r="E762" s="120"/>
    </row>
    <row r="763" spans="5:5" x14ac:dyDescent="0.25">
      <c r="E763" s="120"/>
    </row>
    <row r="764" spans="5:5" x14ac:dyDescent="0.25">
      <c r="E764" s="120"/>
    </row>
    <row r="765" spans="5:5" x14ac:dyDescent="0.25">
      <c r="E765" s="120"/>
    </row>
    <row r="766" spans="5:5" x14ac:dyDescent="0.25">
      <c r="E766" s="120"/>
    </row>
    <row r="767" spans="5:5" x14ac:dyDescent="0.25">
      <c r="E767" s="120"/>
    </row>
    <row r="768" spans="5:5" x14ac:dyDescent="0.25">
      <c r="E768" s="120"/>
    </row>
    <row r="769" spans="5:5" x14ac:dyDescent="0.25">
      <c r="E769" s="120"/>
    </row>
    <row r="770" spans="5:5" x14ac:dyDescent="0.25">
      <c r="E770" s="120"/>
    </row>
    <row r="771" spans="5:5" x14ac:dyDescent="0.25">
      <c r="E771" s="120"/>
    </row>
    <row r="772" spans="5:5" x14ac:dyDescent="0.25">
      <c r="E772" s="120"/>
    </row>
    <row r="773" spans="5:5" x14ac:dyDescent="0.25">
      <c r="E773" s="120"/>
    </row>
    <row r="774" spans="5:5" x14ac:dyDescent="0.25">
      <c r="E774" s="120"/>
    </row>
    <row r="775" spans="5:5" x14ac:dyDescent="0.25">
      <c r="E775" s="120"/>
    </row>
    <row r="776" spans="5:5" x14ac:dyDescent="0.25">
      <c r="E776" s="120"/>
    </row>
    <row r="777" spans="5:5" x14ac:dyDescent="0.25">
      <c r="E777" s="120"/>
    </row>
    <row r="778" spans="5:5" x14ac:dyDescent="0.25">
      <c r="E778" s="120"/>
    </row>
    <row r="779" spans="5:5" x14ac:dyDescent="0.25">
      <c r="E779" s="120"/>
    </row>
    <row r="780" spans="5:5" x14ac:dyDescent="0.25">
      <c r="E780" s="120"/>
    </row>
    <row r="781" spans="5:5" x14ac:dyDescent="0.25">
      <c r="E781" s="120"/>
    </row>
    <row r="782" spans="5:5" x14ac:dyDescent="0.25">
      <c r="E782" s="120"/>
    </row>
    <row r="783" spans="5:5" x14ac:dyDescent="0.25">
      <c r="E783" s="120"/>
    </row>
    <row r="784" spans="5:5" x14ac:dyDescent="0.25">
      <c r="E784" s="120"/>
    </row>
    <row r="785" spans="5:5" x14ac:dyDescent="0.25">
      <c r="E785" s="120"/>
    </row>
    <row r="786" spans="5:5" x14ac:dyDescent="0.25">
      <c r="E786" s="120"/>
    </row>
    <row r="787" spans="5:5" x14ac:dyDescent="0.25">
      <c r="E787" s="120"/>
    </row>
    <row r="788" spans="5:5" x14ac:dyDescent="0.25">
      <c r="E788" s="120"/>
    </row>
    <row r="789" spans="5:5" x14ac:dyDescent="0.25">
      <c r="E789" s="120"/>
    </row>
    <row r="790" spans="5:5" x14ac:dyDescent="0.25">
      <c r="E790" s="120"/>
    </row>
    <row r="791" spans="5:5" x14ac:dyDescent="0.25">
      <c r="E791" s="120"/>
    </row>
    <row r="792" spans="5:5" x14ac:dyDescent="0.25">
      <c r="E792" s="120"/>
    </row>
    <row r="793" spans="5:5" x14ac:dyDescent="0.25">
      <c r="E793" s="120"/>
    </row>
    <row r="794" spans="5:5" x14ac:dyDescent="0.25">
      <c r="E794" s="120"/>
    </row>
    <row r="795" spans="5:5" x14ac:dyDescent="0.25">
      <c r="E795" s="120"/>
    </row>
    <row r="796" spans="5:5" x14ac:dyDescent="0.25">
      <c r="E796" s="120"/>
    </row>
    <row r="797" spans="5:5" x14ac:dyDescent="0.25">
      <c r="E797" s="120"/>
    </row>
    <row r="798" spans="5:5" x14ac:dyDescent="0.25">
      <c r="E798" s="120"/>
    </row>
    <row r="799" spans="5:5" x14ac:dyDescent="0.25">
      <c r="E799" s="120"/>
    </row>
    <row r="800" spans="5:5" x14ac:dyDescent="0.25">
      <c r="E800" s="120"/>
    </row>
    <row r="801" spans="5:5" x14ac:dyDescent="0.25">
      <c r="E801" s="120"/>
    </row>
    <row r="802" spans="5:5" x14ac:dyDescent="0.25">
      <c r="E802" s="120"/>
    </row>
    <row r="803" spans="5:5" x14ac:dyDescent="0.25">
      <c r="E803" s="120"/>
    </row>
    <row r="804" spans="5:5" x14ac:dyDescent="0.25">
      <c r="E804" s="120"/>
    </row>
    <row r="805" spans="5:5" x14ac:dyDescent="0.25">
      <c r="E805" s="120"/>
    </row>
    <row r="806" spans="5:5" x14ac:dyDescent="0.25">
      <c r="E806" s="120"/>
    </row>
    <row r="807" spans="5:5" x14ac:dyDescent="0.25">
      <c r="E807" s="120"/>
    </row>
    <row r="808" spans="5:5" x14ac:dyDescent="0.25">
      <c r="E808" s="120"/>
    </row>
    <row r="809" spans="5:5" x14ac:dyDescent="0.25">
      <c r="E809" s="120"/>
    </row>
    <row r="810" spans="5:5" x14ac:dyDescent="0.25">
      <c r="E810" s="120"/>
    </row>
    <row r="811" spans="5:5" x14ac:dyDescent="0.25">
      <c r="E811" s="120"/>
    </row>
    <row r="812" spans="5:5" x14ac:dyDescent="0.25">
      <c r="E812" s="120"/>
    </row>
    <row r="813" spans="5:5" x14ac:dyDescent="0.25">
      <c r="E813" s="120"/>
    </row>
    <row r="814" spans="5:5" x14ac:dyDescent="0.25">
      <c r="E814" s="120"/>
    </row>
    <row r="815" spans="5:5" x14ac:dyDescent="0.25">
      <c r="E815" s="120"/>
    </row>
    <row r="816" spans="5:5" x14ac:dyDescent="0.25">
      <c r="E816" s="120"/>
    </row>
    <row r="817" spans="5:5" x14ac:dyDescent="0.25">
      <c r="E817" s="120"/>
    </row>
    <row r="818" spans="5:5" x14ac:dyDescent="0.25">
      <c r="E818" s="120"/>
    </row>
    <row r="819" spans="5:5" x14ac:dyDescent="0.25">
      <c r="E819" s="120"/>
    </row>
    <row r="820" spans="5:5" x14ac:dyDescent="0.25">
      <c r="E820" s="120"/>
    </row>
    <row r="821" spans="5:5" x14ac:dyDescent="0.25">
      <c r="E821" s="120"/>
    </row>
    <row r="822" spans="5:5" x14ac:dyDescent="0.25">
      <c r="E822" s="120"/>
    </row>
    <row r="823" spans="5:5" x14ac:dyDescent="0.25">
      <c r="E823" s="120"/>
    </row>
    <row r="824" spans="5:5" x14ac:dyDescent="0.25">
      <c r="E824" s="120"/>
    </row>
    <row r="825" spans="5:5" x14ac:dyDescent="0.25">
      <c r="E825" s="120"/>
    </row>
    <row r="826" spans="5:5" x14ac:dyDescent="0.25">
      <c r="E826" s="120"/>
    </row>
    <row r="827" spans="5:5" x14ac:dyDescent="0.25">
      <c r="E827" s="120"/>
    </row>
    <row r="828" spans="5:5" x14ac:dyDescent="0.25">
      <c r="E828" s="120"/>
    </row>
    <row r="829" spans="5:5" x14ac:dyDescent="0.25">
      <c r="E829" s="120"/>
    </row>
    <row r="830" spans="5:5" x14ac:dyDescent="0.25">
      <c r="E830" s="120"/>
    </row>
    <row r="831" spans="5:5" x14ac:dyDescent="0.25">
      <c r="E831" s="120"/>
    </row>
    <row r="832" spans="5:5" x14ac:dyDescent="0.25">
      <c r="E832" s="120"/>
    </row>
    <row r="833" spans="5:5" x14ac:dyDescent="0.25">
      <c r="E833" s="120"/>
    </row>
    <row r="834" spans="5:5" x14ac:dyDescent="0.25">
      <c r="E834" s="120"/>
    </row>
    <row r="835" spans="5:5" x14ac:dyDescent="0.25">
      <c r="E835" s="120"/>
    </row>
    <row r="836" spans="5:5" x14ac:dyDescent="0.25">
      <c r="E836" s="120"/>
    </row>
    <row r="837" spans="5:5" x14ac:dyDescent="0.25">
      <c r="E837" s="120"/>
    </row>
    <row r="838" spans="5:5" x14ac:dyDescent="0.25">
      <c r="E838" s="120"/>
    </row>
    <row r="839" spans="5:5" x14ac:dyDescent="0.25">
      <c r="E839" s="120"/>
    </row>
    <row r="840" spans="5:5" x14ac:dyDescent="0.25">
      <c r="E840" s="120"/>
    </row>
    <row r="841" spans="5:5" x14ac:dyDescent="0.25">
      <c r="E841" s="120"/>
    </row>
    <row r="842" spans="5:5" x14ac:dyDescent="0.25">
      <c r="E842" s="120"/>
    </row>
    <row r="843" spans="5:5" x14ac:dyDescent="0.25">
      <c r="E843" s="120"/>
    </row>
    <row r="844" spans="5:5" x14ac:dyDescent="0.25">
      <c r="E844" s="120"/>
    </row>
    <row r="845" spans="5:5" x14ac:dyDescent="0.25">
      <c r="E845" s="120"/>
    </row>
    <row r="846" spans="5:5" x14ac:dyDescent="0.25">
      <c r="E846" s="120"/>
    </row>
    <row r="847" spans="5:5" x14ac:dyDescent="0.25">
      <c r="E847" s="120"/>
    </row>
    <row r="848" spans="5:5" x14ac:dyDescent="0.25">
      <c r="E848" s="120"/>
    </row>
    <row r="849" spans="5:5" x14ac:dyDescent="0.25">
      <c r="E849" s="120"/>
    </row>
    <row r="850" spans="5:5" x14ac:dyDescent="0.25">
      <c r="E850" s="120"/>
    </row>
    <row r="851" spans="5:5" x14ac:dyDescent="0.25">
      <c r="E851" s="120"/>
    </row>
    <row r="852" spans="5:5" x14ac:dyDescent="0.25">
      <c r="E852" s="120"/>
    </row>
    <row r="853" spans="5:5" x14ac:dyDescent="0.25">
      <c r="E853" s="120"/>
    </row>
    <row r="854" spans="5:5" x14ac:dyDescent="0.25">
      <c r="E854" s="120"/>
    </row>
    <row r="855" spans="5:5" x14ac:dyDescent="0.25">
      <c r="E855" s="120"/>
    </row>
    <row r="856" spans="5:5" x14ac:dyDescent="0.25">
      <c r="E856" s="120"/>
    </row>
    <row r="857" spans="5:5" x14ac:dyDescent="0.25">
      <c r="E857" s="120"/>
    </row>
    <row r="858" spans="5:5" x14ac:dyDescent="0.25">
      <c r="E858" s="120"/>
    </row>
    <row r="859" spans="5:5" x14ac:dyDescent="0.25">
      <c r="E859" s="120"/>
    </row>
    <row r="860" spans="5:5" x14ac:dyDescent="0.25">
      <c r="E860" s="120"/>
    </row>
    <row r="861" spans="5:5" x14ac:dyDescent="0.25">
      <c r="E861" s="120"/>
    </row>
    <row r="862" spans="5:5" x14ac:dyDescent="0.25">
      <c r="E862" s="120"/>
    </row>
    <row r="863" spans="5:5" x14ac:dyDescent="0.25">
      <c r="E863" s="120"/>
    </row>
    <row r="864" spans="5:5" x14ac:dyDescent="0.25">
      <c r="E864" s="120"/>
    </row>
    <row r="865" spans="5:5" x14ac:dyDescent="0.25">
      <c r="E865" s="120"/>
    </row>
    <row r="866" spans="5:5" x14ac:dyDescent="0.25">
      <c r="E866" s="120"/>
    </row>
    <row r="867" spans="5:5" x14ac:dyDescent="0.25">
      <c r="E867" s="120"/>
    </row>
    <row r="868" spans="5:5" x14ac:dyDescent="0.25">
      <c r="E868" s="120"/>
    </row>
    <row r="869" spans="5:5" x14ac:dyDescent="0.25">
      <c r="E869" s="120"/>
    </row>
    <row r="870" spans="5:5" x14ac:dyDescent="0.25">
      <c r="E870" s="120"/>
    </row>
    <row r="871" spans="5:5" x14ac:dyDescent="0.25">
      <c r="E871" s="120"/>
    </row>
    <row r="872" spans="5:5" x14ac:dyDescent="0.25">
      <c r="E872" s="120"/>
    </row>
    <row r="873" spans="5:5" x14ac:dyDescent="0.25">
      <c r="E873" s="120"/>
    </row>
    <row r="874" spans="5:5" x14ac:dyDescent="0.25">
      <c r="E874" s="120"/>
    </row>
    <row r="875" spans="5:5" x14ac:dyDescent="0.25">
      <c r="E875" s="120"/>
    </row>
    <row r="876" spans="5:5" x14ac:dyDescent="0.25">
      <c r="E876" s="120"/>
    </row>
    <row r="877" spans="5:5" x14ac:dyDescent="0.25">
      <c r="E877" s="120"/>
    </row>
    <row r="878" spans="5:5" x14ac:dyDescent="0.25">
      <c r="E878" s="120"/>
    </row>
    <row r="879" spans="5:5" x14ac:dyDescent="0.25">
      <c r="E879" s="120"/>
    </row>
    <row r="880" spans="5:5" x14ac:dyDescent="0.25">
      <c r="E880" s="120"/>
    </row>
    <row r="881" spans="5:5" x14ac:dyDescent="0.25">
      <c r="E881" s="120"/>
    </row>
    <row r="882" spans="5:5" x14ac:dyDescent="0.25">
      <c r="E882" s="120"/>
    </row>
    <row r="883" spans="5:5" x14ac:dyDescent="0.25">
      <c r="E883" s="120"/>
    </row>
    <row r="884" spans="5:5" x14ac:dyDescent="0.25">
      <c r="E884" s="120"/>
    </row>
    <row r="885" spans="5:5" x14ac:dyDescent="0.25">
      <c r="E885" s="120"/>
    </row>
    <row r="886" spans="5:5" x14ac:dyDescent="0.25">
      <c r="E886" s="120"/>
    </row>
    <row r="887" spans="5:5" x14ac:dyDescent="0.25">
      <c r="E887" s="120"/>
    </row>
    <row r="888" spans="5:5" x14ac:dyDescent="0.25">
      <c r="E888" s="120"/>
    </row>
    <row r="889" spans="5:5" x14ac:dyDescent="0.25">
      <c r="E889" s="120"/>
    </row>
    <row r="890" spans="5:5" x14ac:dyDescent="0.25">
      <c r="E890" s="120"/>
    </row>
    <row r="891" spans="5:5" x14ac:dyDescent="0.25">
      <c r="E891" s="120"/>
    </row>
    <row r="892" spans="5:5" x14ac:dyDescent="0.25">
      <c r="E892" s="120"/>
    </row>
    <row r="893" spans="5:5" x14ac:dyDescent="0.25">
      <c r="E893" s="120"/>
    </row>
    <row r="894" spans="5:5" x14ac:dyDescent="0.25">
      <c r="E894" s="120"/>
    </row>
    <row r="895" spans="5:5" x14ac:dyDescent="0.25">
      <c r="E895" s="120"/>
    </row>
    <row r="896" spans="5:5" x14ac:dyDescent="0.25">
      <c r="E896" s="120"/>
    </row>
    <row r="897" spans="5:5" x14ac:dyDescent="0.25">
      <c r="E897" s="120"/>
    </row>
    <row r="898" spans="5:5" x14ac:dyDescent="0.25">
      <c r="E898" s="120"/>
    </row>
    <row r="899" spans="5:5" x14ac:dyDescent="0.25">
      <c r="E899" s="120"/>
    </row>
    <row r="900" spans="5:5" x14ac:dyDescent="0.25">
      <c r="E900" s="120"/>
    </row>
    <row r="901" spans="5:5" x14ac:dyDescent="0.25">
      <c r="E901" s="120"/>
    </row>
    <row r="902" spans="5:5" x14ac:dyDescent="0.25">
      <c r="E902" s="120"/>
    </row>
    <row r="903" spans="5:5" x14ac:dyDescent="0.25">
      <c r="E903" s="120"/>
    </row>
    <row r="904" spans="5:5" x14ac:dyDescent="0.25">
      <c r="E904" s="120"/>
    </row>
    <row r="905" spans="5:5" x14ac:dyDescent="0.25">
      <c r="E905" s="120"/>
    </row>
    <row r="906" spans="5:5" x14ac:dyDescent="0.25">
      <c r="E906" s="120"/>
    </row>
    <row r="907" spans="5:5" x14ac:dyDescent="0.25">
      <c r="E907" s="120"/>
    </row>
    <row r="908" spans="5:5" x14ac:dyDescent="0.25">
      <c r="E908" s="120"/>
    </row>
    <row r="909" spans="5:5" x14ac:dyDescent="0.25">
      <c r="E909" s="120"/>
    </row>
    <row r="910" spans="5:5" x14ac:dyDescent="0.25">
      <c r="E910" s="120"/>
    </row>
    <row r="911" spans="5:5" x14ac:dyDescent="0.25">
      <c r="E911" s="120"/>
    </row>
    <row r="912" spans="5:5" x14ac:dyDescent="0.25">
      <c r="E912" s="120"/>
    </row>
    <row r="913" spans="5:5" x14ac:dyDescent="0.25">
      <c r="E913" s="120"/>
    </row>
    <row r="914" spans="5:5" x14ac:dyDescent="0.25">
      <c r="E914" s="120"/>
    </row>
    <row r="915" spans="5:5" x14ac:dyDescent="0.25">
      <c r="E915" s="120"/>
    </row>
    <row r="916" spans="5:5" x14ac:dyDescent="0.25">
      <c r="E916" s="120"/>
    </row>
    <row r="917" spans="5:5" x14ac:dyDescent="0.25">
      <c r="E917" s="120"/>
    </row>
    <row r="918" spans="5:5" x14ac:dyDescent="0.25">
      <c r="E918" s="120"/>
    </row>
    <row r="919" spans="5:5" x14ac:dyDescent="0.25">
      <c r="E919" s="120"/>
    </row>
    <row r="920" spans="5:5" x14ac:dyDescent="0.25">
      <c r="E920" s="120"/>
    </row>
    <row r="921" spans="5:5" x14ac:dyDescent="0.25">
      <c r="E921" s="120"/>
    </row>
    <row r="922" spans="5:5" x14ac:dyDescent="0.25">
      <c r="E922" s="120"/>
    </row>
    <row r="923" spans="5:5" x14ac:dyDescent="0.25">
      <c r="E923" s="120"/>
    </row>
    <row r="924" spans="5:5" x14ac:dyDescent="0.25">
      <c r="E924" s="120"/>
    </row>
    <row r="925" spans="5:5" x14ac:dyDescent="0.25">
      <c r="E925" s="120"/>
    </row>
    <row r="926" spans="5:5" x14ac:dyDescent="0.25">
      <c r="E926" s="120"/>
    </row>
    <row r="927" spans="5:5" x14ac:dyDescent="0.25">
      <c r="E927" s="120"/>
    </row>
    <row r="928" spans="5:5" x14ac:dyDescent="0.25">
      <c r="E928" s="120"/>
    </row>
    <row r="929" spans="5:5" x14ac:dyDescent="0.25">
      <c r="E929" s="120"/>
    </row>
    <row r="930" spans="5:5" x14ac:dyDescent="0.25">
      <c r="E930" s="120"/>
    </row>
    <row r="931" spans="5:5" x14ac:dyDescent="0.25">
      <c r="E931" s="120"/>
    </row>
    <row r="932" spans="5:5" x14ac:dyDescent="0.25">
      <c r="E932" s="120"/>
    </row>
    <row r="933" spans="5:5" x14ac:dyDescent="0.25">
      <c r="E933" s="120"/>
    </row>
    <row r="934" spans="5:5" x14ac:dyDescent="0.25">
      <c r="E934" s="120"/>
    </row>
    <row r="935" spans="5:5" x14ac:dyDescent="0.25">
      <c r="E935" s="120"/>
    </row>
    <row r="936" spans="5:5" x14ac:dyDescent="0.25">
      <c r="E936" s="120"/>
    </row>
    <row r="937" spans="5:5" x14ac:dyDescent="0.25">
      <c r="E937" s="120"/>
    </row>
    <row r="938" spans="5:5" x14ac:dyDescent="0.25">
      <c r="E938" s="120"/>
    </row>
    <row r="939" spans="5:5" x14ac:dyDescent="0.25">
      <c r="E939" s="120"/>
    </row>
    <row r="940" spans="5:5" x14ac:dyDescent="0.25">
      <c r="E940" s="120"/>
    </row>
    <row r="941" spans="5:5" x14ac:dyDescent="0.25">
      <c r="E941" s="120"/>
    </row>
    <row r="942" spans="5:5" x14ac:dyDescent="0.25">
      <c r="E942" s="120"/>
    </row>
    <row r="943" spans="5:5" x14ac:dyDescent="0.25">
      <c r="E943" s="120"/>
    </row>
    <row r="944" spans="5:5" x14ac:dyDescent="0.25">
      <c r="E944" s="120"/>
    </row>
    <row r="945" spans="5:5" x14ac:dyDescent="0.25">
      <c r="E945" s="120"/>
    </row>
    <row r="946" spans="5:5" x14ac:dyDescent="0.25">
      <c r="E946" s="120"/>
    </row>
    <row r="947" spans="5:5" x14ac:dyDescent="0.25">
      <c r="E947" s="120"/>
    </row>
    <row r="948" spans="5:5" x14ac:dyDescent="0.25">
      <c r="E948" s="120"/>
    </row>
    <row r="949" spans="5:5" x14ac:dyDescent="0.25">
      <c r="E949" s="120"/>
    </row>
    <row r="950" spans="5:5" x14ac:dyDescent="0.25">
      <c r="E950" s="120"/>
    </row>
    <row r="951" spans="5:5" x14ac:dyDescent="0.25">
      <c r="E951" s="120"/>
    </row>
    <row r="952" spans="5:5" x14ac:dyDescent="0.25">
      <c r="E952" s="120"/>
    </row>
    <row r="953" spans="5:5" x14ac:dyDescent="0.25">
      <c r="E953" s="120"/>
    </row>
    <row r="954" spans="5:5" x14ac:dyDescent="0.25">
      <c r="E954" s="120"/>
    </row>
    <row r="955" spans="5:5" x14ac:dyDescent="0.25">
      <c r="E955" s="120"/>
    </row>
    <row r="956" spans="5:5" x14ac:dyDescent="0.25">
      <c r="E956" s="120"/>
    </row>
    <row r="957" spans="5:5" x14ac:dyDescent="0.25">
      <c r="E957" s="120"/>
    </row>
    <row r="958" spans="5:5" x14ac:dyDescent="0.25">
      <c r="E958" s="120"/>
    </row>
    <row r="959" spans="5:5" x14ac:dyDescent="0.25">
      <c r="E959" s="120"/>
    </row>
    <row r="960" spans="5:5" x14ac:dyDescent="0.25">
      <c r="E960" s="120"/>
    </row>
    <row r="961" spans="5:5" x14ac:dyDescent="0.25">
      <c r="E961" s="120"/>
    </row>
    <row r="962" spans="5:5" x14ac:dyDescent="0.25">
      <c r="E962" s="120"/>
    </row>
    <row r="963" spans="5:5" x14ac:dyDescent="0.25">
      <c r="E963" s="120"/>
    </row>
    <row r="964" spans="5:5" x14ac:dyDescent="0.25">
      <c r="E964" s="120"/>
    </row>
    <row r="965" spans="5:5" x14ac:dyDescent="0.25">
      <c r="E965" s="120"/>
    </row>
    <row r="966" spans="5:5" x14ac:dyDescent="0.25">
      <c r="E966" s="120"/>
    </row>
    <row r="967" spans="5:5" x14ac:dyDescent="0.25">
      <c r="E967" s="120"/>
    </row>
    <row r="968" spans="5:5" x14ac:dyDescent="0.25">
      <c r="E968" s="120"/>
    </row>
    <row r="969" spans="5:5" x14ac:dyDescent="0.25">
      <c r="E969" s="120"/>
    </row>
    <row r="970" spans="5:5" x14ac:dyDescent="0.25">
      <c r="E970" s="120"/>
    </row>
    <row r="971" spans="5:5" x14ac:dyDescent="0.25">
      <c r="E971" s="120"/>
    </row>
    <row r="972" spans="5:5" x14ac:dyDescent="0.25">
      <c r="E972" s="120"/>
    </row>
    <row r="973" spans="5:5" x14ac:dyDescent="0.25">
      <c r="E973" s="120"/>
    </row>
    <row r="974" spans="5:5" x14ac:dyDescent="0.25">
      <c r="E974" s="120"/>
    </row>
    <row r="975" spans="5:5" x14ac:dyDescent="0.25">
      <c r="E975" s="120"/>
    </row>
    <row r="976" spans="5:5" x14ac:dyDescent="0.25">
      <c r="E976" s="120"/>
    </row>
    <row r="977" spans="5:5" x14ac:dyDescent="0.25">
      <c r="E977" s="120"/>
    </row>
    <row r="978" spans="5:5" x14ac:dyDescent="0.25">
      <c r="E978" s="120"/>
    </row>
    <row r="979" spans="5:5" x14ac:dyDescent="0.25">
      <c r="E979" s="120"/>
    </row>
    <row r="980" spans="5:5" x14ac:dyDescent="0.25">
      <c r="E980" s="120"/>
    </row>
    <row r="981" spans="5:5" x14ac:dyDescent="0.25">
      <c r="E981" s="120"/>
    </row>
    <row r="982" spans="5:5" x14ac:dyDescent="0.25">
      <c r="E982" s="120"/>
    </row>
    <row r="983" spans="5:5" x14ac:dyDescent="0.25">
      <c r="E983" s="120"/>
    </row>
    <row r="984" spans="5:5" x14ac:dyDescent="0.25">
      <c r="E984" s="120"/>
    </row>
    <row r="985" spans="5:5" x14ac:dyDescent="0.25">
      <c r="E985" s="120"/>
    </row>
    <row r="986" spans="5:5" x14ac:dyDescent="0.25">
      <c r="E986" s="120"/>
    </row>
    <row r="987" spans="5:5" x14ac:dyDescent="0.25">
      <c r="E987" s="120"/>
    </row>
    <row r="988" spans="5:5" x14ac:dyDescent="0.25">
      <c r="E988" s="120"/>
    </row>
    <row r="989" spans="5:5" x14ac:dyDescent="0.25">
      <c r="E989" s="120"/>
    </row>
    <row r="990" spans="5:5" x14ac:dyDescent="0.25">
      <c r="E990" s="120"/>
    </row>
    <row r="991" spans="5:5" x14ac:dyDescent="0.25">
      <c r="E991" s="120"/>
    </row>
    <row r="992" spans="5:5" x14ac:dyDescent="0.25">
      <c r="E992" s="120"/>
    </row>
    <row r="993" spans="5:5" x14ac:dyDescent="0.25">
      <c r="E993" s="120"/>
    </row>
    <row r="994" spans="5:5" x14ac:dyDescent="0.25">
      <c r="E994" s="120"/>
    </row>
    <row r="995" spans="5:5" x14ac:dyDescent="0.25">
      <c r="E995" s="120"/>
    </row>
    <row r="996" spans="5:5" x14ac:dyDescent="0.25">
      <c r="E996" s="120"/>
    </row>
    <row r="997" spans="5:5" x14ac:dyDescent="0.25">
      <c r="E997" s="120"/>
    </row>
    <row r="998" spans="5:5" x14ac:dyDescent="0.25">
      <c r="E998" s="120"/>
    </row>
    <row r="999" spans="5:5" x14ac:dyDescent="0.25">
      <c r="E999" s="120"/>
    </row>
    <row r="1000" spans="5:5" x14ac:dyDescent="0.25">
      <c r="E1000" s="120"/>
    </row>
    <row r="1001" spans="5:5" x14ac:dyDescent="0.25">
      <c r="E1001" s="120"/>
    </row>
    <row r="1002" spans="5:5" x14ac:dyDescent="0.25">
      <c r="E1002" s="120"/>
    </row>
    <row r="1003" spans="5:5" x14ac:dyDescent="0.25">
      <c r="E1003" s="120"/>
    </row>
    <row r="1004" spans="5:5" x14ac:dyDescent="0.25">
      <c r="E1004" s="120"/>
    </row>
    <row r="1005" spans="5:5" x14ac:dyDescent="0.25">
      <c r="E1005" s="120"/>
    </row>
    <row r="1006" spans="5:5" x14ac:dyDescent="0.25">
      <c r="E1006" s="120"/>
    </row>
    <row r="1007" spans="5:5" x14ac:dyDescent="0.25">
      <c r="E1007" s="120"/>
    </row>
    <row r="1008" spans="5:5" x14ac:dyDescent="0.25">
      <c r="E1008" s="120"/>
    </row>
    <row r="1009" spans="5:5" x14ac:dyDescent="0.25">
      <c r="E1009" s="120"/>
    </row>
    <row r="1010" spans="5:5" x14ac:dyDescent="0.25">
      <c r="E1010" s="120"/>
    </row>
    <row r="1011" spans="5:5" x14ac:dyDescent="0.25">
      <c r="E1011" s="120"/>
    </row>
    <row r="1012" spans="5:5" x14ac:dyDescent="0.25">
      <c r="E1012" s="120"/>
    </row>
    <row r="1013" spans="5:5" x14ac:dyDescent="0.25">
      <c r="E1013" s="120"/>
    </row>
    <row r="1014" spans="5:5" x14ac:dyDescent="0.25">
      <c r="E1014" s="120"/>
    </row>
    <row r="1015" spans="5:5" x14ac:dyDescent="0.25">
      <c r="E1015" s="120"/>
    </row>
    <row r="1016" spans="5:5" x14ac:dyDescent="0.25">
      <c r="E1016" s="120"/>
    </row>
    <row r="1017" spans="5:5" x14ac:dyDescent="0.25">
      <c r="E1017" s="120"/>
    </row>
    <row r="1018" spans="5:5" x14ac:dyDescent="0.25">
      <c r="E1018" s="120"/>
    </row>
    <row r="1019" spans="5:5" x14ac:dyDescent="0.25">
      <c r="E1019" s="120"/>
    </row>
    <row r="1020" spans="5:5" x14ac:dyDescent="0.25">
      <c r="E1020" s="120"/>
    </row>
    <row r="1021" spans="5:5" x14ac:dyDescent="0.25">
      <c r="E1021" s="120"/>
    </row>
    <row r="1022" spans="5:5" x14ac:dyDescent="0.25">
      <c r="E1022" s="120"/>
    </row>
    <row r="1023" spans="5:5" x14ac:dyDescent="0.25">
      <c r="E1023" s="120"/>
    </row>
    <row r="1024" spans="5:5" x14ac:dyDescent="0.25">
      <c r="E1024" s="120"/>
    </row>
    <row r="1025" spans="5:5" x14ac:dyDescent="0.25">
      <c r="E1025" s="120"/>
    </row>
    <row r="1026" spans="5:5" x14ac:dyDescent="0.25">
      <c r="E1026" s="120"/>
    </row>
    <row r="1027" spans="5:5" x14ac:dyDescent="0.25">
      <c r="E1027" s="120"/>
    </row>
    <row r="1028" spans="5:5" x14ac:dyDescent="0.25">
      <c r="E1028" s="120"/>
    </row>
    <row r="1029" spans="5:5" x14ac:dyDescent="0.25">
      <c r="E1029" s="120"/>
    </row>
    <row r="1030" spans="5:5" x14ac:dyDescent="0.25">
      <c r="E1030" s="120"/>
    </row>
    <row r="1031" spans="5:5" x14ac:dyDescent="0.25">
      <c r="E1031" s="120"/>
    </row>
    <row r="1032" spans="5:5" x14ac:dyDescent="0.25">
      <c r="E1032" s="120"/>
    </row>
    <row r="1033" spans="5:5" x14ac:dyDescent="0.25">
      <c r="E1033" s="120"/>
    </row>
    <row r="1034" spans="5:5" x14ac:dyDescent="0.25">
      <c r="E1034" s="120"/>
    </row>
    <row r="1035" spans="5:5" x14ac:dyDescent="0.25">
      <c r="E1035" s="120"/>
    </row>
    <row r="1036" spans="5:5" x14ac:dyDescent="0.25">
      <c r="E1036" s="120"/>
    </row>
    <row r="1037" spans="5:5" x14ac:dyDescent="0.25">
      <c r="E1037" s="120"/>
    </row>
    <row r="1038" spans="5:5" x14ac:dyDescent="0.25">
      <c r="E1038" s="120"/>
    </row>
    <row r="1039" spans="5:5" x14ac:dyDescent="0.25">
      <c r="E1039" s="120"/>
    </row>
    <row r="1040" spans="5:5" x14ac:dyDescent="0.25">
      <c r="E1040" s="120"/>
    </row>
    <row r="1041" spans="5:5" x14ac:dyDescent="0.25">
      <c r="E1041" s="120"/>
    </row>
    <row r="1042" spans="5:5" x14ac:dyDescent="0.25">
      <c r="E1042" s="120"/>
    </row>
    <row r="1043" spans="5:5" x14ac:dyDescent="0.25">
      <c r="E1043" s="120"/>
    </row>
    <row r="1044" spans="5:5" x14ac:dyDescent="0.25">
      <c r="E1044" s="120"/>
    </row>
    <row r="1045" spans="5:5" x14ac:dyDescent="0.25">
      <c r="E1045" s="120"/>
    </row>
    <row r="1046" spans="5:5" x14ac:dyDescent="0.25">
      <c r="E1046" s="120"/>
    </row>
    <row r="1047" spans="5:5" x14ac:dyDescent="0.25">
      <c r="E1047" s="120"/>
    </row>
    <row r="1048" spans="5:5" x14ac:dyDescent="0.25">
      <c r="E1048" s="120"/>
    </row>
    <row r="1049" spans="5:5" x14ac:dyDescent="0.25">
      <c r="E1049" s="120"/>
    </row>
    <row r="1050" spans="5:5" x14ac:dyDescent="0.25">
      <c r="E1050" s="120"/>
    </row>
    <row r="1051" spans="5:5" x14ac:dyDescent="0.25">
      <c r="E1051" s="120"/>
    </row>
    <row r="1052" spans="5:5" x14ac:dyDescent="0.25">
      <c r="E1052" s="120"/>
    </row>
    <row r="1053" spans="5:5" x14ac:dyDescent="0.25">
      <c r="E1053" s="120"/>
    </row>
    <row r="1054" spans="5:5" x14ac:dyDescent="0.25">
      <c r="E1054" s="120"/>
    </row>
    <row r="1055" spans="5:5" x14ac:dyDescent="0.25">
      <c r="E1055" s="120"/>
    </row>
    <row r="1056" spans="5:5" x14ac:dyDescent="0.25">
      <c r="E1056" s="120"/>
    </row>
    <row r="1057" spans="5:5" x14ac:dyDescent="0.25">
      <c r="E1057" s="120"/>
    </row>
    <row r="1058" spans="5:5" x14ac:dyDescent="0.25">
      <c r="E1058" s="120"/>
    </row>
    <row r="1059" spans="5:5" x14ac:dyDescent="0.25">
      <c r="E1059" s="120"/>
    </row>
    <row r="1060" spans="5:5" x14ac:dyDescent="0.25">
      <c r="E1060" s="120"/>
    </row>
    <row r="1061" spans="5:5" x14ac:dyDescent="0.25">
      <c r="E1061" s="120"/>
    </row>
    <row r="1062" spans="5:5" x14ac:dyDescent="0.25">
      <c r="E1062" s="120"/>
    </row>
    <row r="1063" spans="5:5" x14ac:dyDescent="0.25">
      <c r="E1063" s="120"/>
    </row>
    <row r="1064" spans="5:5" x14ac:dyDescent="0.25">
      <c r="E1064" s="120"/>
    </row>
    <row r="1065" spans="5:5" x14ac:dyDescent="0.25">
      <c r="E1065" s="120"/>
    </row>
    <row r="1066" spans="5:5" x14ac:dyDescent="0.25">
      <c r="E1066" s="120"/>
    </row>
    <row r="1067" spans="5:5" x14ac:dyDescent="0.25">
      <c r="E1067" s="120"/>
    </row>
    <row r="1068" spans="5:5" x14ac:dyDescent="0.25">
      <c r="E1068" s="120"/>
    </row>
    <row r="1069" spans="5:5" x14ac:dyDescent="0.25">
      <c r="E1069" s="120"/>
    </row>
    <row r="1070" spans="5:5" x14ac:dyDescent="0.25">
      <c r="E1070" s="120"/>
    </row>
    <row r="1071" spans="5:5" x14ac:dyDescent="0.25">
      <c r="E1071" s="120"/>
    </row>
    <row r="1072" spans="5:5" x14ac:dyDescent="0.25">
      <c r="E1072" s="120"/>
    </row>
    <row r="1073" spans="5:5" x14ac:dyDescent="0.25">
      <c r="E1073" s="120"/>
    </row>
    <row r="1074" spans="5:5" x14ac:dyDescent="0.25">
      <c r="E1074" s="120"/>
    </row>
    <row r="1075" spans="5:5" x14ac:dyDescent="0.25">
      <c r="E1075" s="120"/>
    </row>
    <row r="1076" spans="5:5" x14ac:dyDescent="0.25">
      <c r="E1076" s="120"/>
    </row>
    <row r="1077" spans="5:5" x14ac:dyDescent="0.25">
      <c r="E1077" s="120"/>
    </row>
    <row r="1078" spans="5:5" x14ac:dyDescent="0.25">
      <c r="E1078" s="120"/>
    </row>
    <row r="1079" spans="5:5" x14ac:dyDescent="0.25">
      <c r="E1079" s="120"/>
    </row>
    <row r="1080" spans="5:5" x14ac:dyDescent="0.25">
      <c r="E1080" s="120"/>
    </row>
    <row r="1081" spans="5:5" x14ac:dyDescent="0.25">
      <c r="E1081" s="120"/>
    </row>
    <row r="1082" spans="5:5" x14ac:dyDescent="0.25">
      <c r="E1082" s="120"/>
    </row>
    <row r="1083" spans="5:5" x14ac:dyDescent="0.25">
      <c r="E1083" s="120"/>
    </row>
    <row r="1084" spans="5:5" x14ac:dyDescent="0.25">
      <c r="E1084" s="120"/>
    </row>
    <row r="1085" spans="5:5" x14ac:dyDescent="0.25">
      <c r="E1085" s="120"/>
    </row>
    <row r="1086" spans="5:5" x14ac:dyDescent="0.25">
      <c r="E1086" s="120"/>
    </row>
    <row r="1087" spans="5:5" x14ac:dyDescent="0.25">
      <c r="E1087" s="120"/>
    </row>
    <row r="1088" spans="5:5" x14ac:dyDescent="0.25">
      <c r="E1088" s="120"/>
    </row>
    <row r="1089" spans="5:5" x14ac:dyDescent="0.25">
      <c r="E1089" s="120"/>
    </row>
    <row r="1090" spans="5:5" x14ac:dyDescent="0.25">
      <c r="E1090" s="120"/>
    </row>
    <row r="1091" spans="5:5" x14ac:dyDescent="0.25">
      <c r="E1091" s="120"/>
    </row>
    <row r="1092" spans="5:5" x14ac:dyDescent="0.25">
      <c r="E1092" s="120"/>
    </row>
    <row r="1093" spans="5:5" x14ac:dyDescent="0.25">
      <c r="E1093" s="120"/>
    </row>
    <row r="1094" spans="5:5" x14ac:dyDescent="0.25">
      <c r="E1094" s="120"/>
    </row>
    <row r="1095" spans="5:5" x14ac:dyDescent="0.25">
      <c r="E1095" s="120"/>
    </row>
    <row r="1096" spans="5:5" x14ac:dyDescent="0.25">
      <c r="E1096" s="120"/>
    </row>
    <row r="1097" spans="5:5" x14ac:dyDescent="0.25">
      <c r="E1097" s="120"/>
    </row>
    <row r="1098" spans="5:5" x14ac:dyDescent="0.25">
      <c r="E1098" s="120"/>
    </row>
    <row r="1099" spans="5:5" x14ac:dyDescent="0.25">
      <c r="E1099" s="120"/>
    </row>
    <row r="1100" spans="5:5" x14ac:dyDescent="0.25">
      <c r="E1100" s="120"/>
    </row>
    <row r="1101" spans="5:5" x14ac:dyDescent="0.25">
      <c r="E1101" s="120"/>
    </row>
    <row r="1102" spans="5:5" x14ac:dyDescent="0.25">
      <c r="E1102" s="120"/>
    </row>
    <row r="1103" spans="5:5" x14ac:dyDescent="0.25">
      <c r="E1103" s="120"/>
    </row>
    <row r="1104" spans="5:5" x14ac:dyDescent="0.25">
      <c r="E1104" s="120"/>
    </row>
    <row r="1105" spans="5:5" x14ac:dyDescent="0.25">
      <c r="E1105" s="120"/>
    </row>
    <row r="1106" spans="5:5" x14ac:dyDescent="0.25">
      <c r="E1106" s="120"/>
    </row>
    <row r="1107" spans="5:5" x14ac:dyDescent="0.25">
      <c r="E1107" s="120"/>
    </row>
    <row r="1108" spans="5:5" x14ac:dyDescent="0.25">
      <c r="E1108" s="120"/>
    </row>
    <row r="1109" spans="5:5" x14ac:dyDescent="0.25">
      <c r="E1109" s="120"/>
    </row>
    <row r="1110" spans="5:5" x14ac:dyDescent="0.25">
      <c r="E1110" s="120"/>
    </row>
    <row r="1111" spans="5:5" x14ac:dyDescent="0.25">
      <c r="E1111" s="120"/>
    </row>
    <row r="1112" spans="5:5" x14ac:dyDescent="0.25">
      <c r="E1112" s="120"/>
    </row>
    <row r="1113" spans="5:5" x14ac:dyDescent="0.25">
      <c r="E1113" s="120"/>
    </row>
    <row r="1114" spans="5:5" x14ac:dyDescent="0.25">
      <c r="E1114" s="120"/>
    </row>
    <row r="1115" spans="5:5" x14ac:dyDescent="0.25">
      <c r="E1115" s="120"/>
    </row>
    <row r="1116" spans="5:5" x14ac:dyDescent="0.25">
      <c r="E1116" s="120"/>
    </row>
    <row r="1117" spans="5:5" x14ac:dyDescent="0.25">
      <c r="E1117" s="120"/>
    </row>
    <row r="1118" spans="5:5" x14ac:dyDescent="0.25">
      <c r="E1118" s="120"/>
    </row>
    <row r="1119" spans="5:5" x14ac:dyDescent="0.25">
      <c r="E1119" s="120"/>
    </row>
    <row r="1120" spans="5:5" x14ac:dyDescent="0.25">
      <c r="E1120" s="120"/>
    </row>
    <row r="1121" spans="5:5" x14ac:dyDescent="0.25">
      <c r="E1121" s="120"/>
    </row>
    <row r="1122" spans="5:5" x14ac:dyDescent="0.25">
      <c r="E1122" s="120"/>
    </row>
    <row r="1123" spans="5:5" x14ac:dyDescent="0.25">
      <c r="E1123" s="120"/>
    </row>
    <row r="1124" spans="5:5" x14ac:dyDescent="0.25">
      <c r="E1124" s="120"/>
    </row>
    <row r="1125" spans="5:5" x14ac:dyDescent="0.25">
      <c r="E1125" s="120"/>
    </row>
    <row r="1126" spans="5:5" x14ac:dyDescent="0.25">
      <c r="E1126" s="120"/>
    </row>
    <row r="1127" spans="5:5" x14ac:dyDescent="0.25">
      <c r="E1127" s="120"/>
    </row>
    <row r="1128" spans="5:5" x14ac:dyDescent="0.25">
      <c r="E1128" s="120"/>
    </row>
    <row r="1129" spans="5:5" x14ac:dyDescent="0.25">
      <c r="E1129" s="120"/>
    </row>
    <row r="1130" spans="5:5" x14ac:dyDescent="0.25">
      <c r="E1130" s="120"/>
    </row>
    <row r="1131" spans="5:5" x14ac:dyDescent="0.25">
      <c r="E1131" s="120"/>
    </row>
    <row r="1132" spans="5:5" x14ac:dyDescent="0.25">
      <c r="E1132" s="120"/>
    </row>
    <row r="1133" spans="5:5" x14ac:dyDescent="0.25">
      <c r="E1133" s="120"/>
    </row>
    <row r="1134" spans="5:5" x14ac:dyDescent="0.25">
      <c r="E1134" s="120"/>
    </row>
    <row r="1135" spans="5:5" x14ac:dyDescent="0.25">
      <c r="E1135" s="120"/>
    </row>
    <row r="1136" spans="5:5" x14ac:dyDescent="0.25">
      <c r="E1136" s="120"/>
    </row>
    <row r="1137" spans="5:5" x14ac:dyDescent="0.25">
      <c r="E1137" s="120"/>
    </row>
    <row r="1138" spans="5:5" x14ac:dyDescent="0.25">
      <c r="E1138" s="120"/>
    </row>
    <row r="1139" spans="5:5" x14ac:dyDescent="0.25">
      <c r="E1139" s="120"/>
    </row>
    <row r="1140" spans="5:5" x14ac:dyDescent="0.25">
      <c r="E1140" s="120"/>
    </row>
    <row r="1141" spans="5:5" x14ac:dyDescent="0.25">
      <c r="E1141" s="120"/>
    </row>
    <row r="1142" spans="5:5" x14ac:dyDescent="0.25">
      <c r="E1142" s="120"/>
    </row>
    <row r="1143" spans="5:5" x14ac:dyDescent="0.25">
      <c r="E1143" s="120"/>
    </row>
    <row r="1144" spans="5:5" x14ac:dyDescent="0.25">
      <c r="E1144" s="120"/>
    </row>
    <row r="1145" spans="5:5" x14ac:dyDescent="0.25">
      <c r="E1145" s="120"/>
    </row>
    <row r="1146" spans="5:5" x14ac:dyDescent="0.25">
      <c r="E1146" s="120"/>
    </row>
    <row r="1147" spans="5:5" x14ac:dyDescent="0.25">
      <c r="E1147" s="120"/>
    </row>
    <row r="1148" spans="5:5" x14ac:dyDescent="0.25">
      <c r="E1148" s="120"/>
    </row>
    <row r="1149" spans="5:5" x14ac:dyDescent="0.25">
      <c r="E1149" s="120"/>
    </row>
    <row r="1150" spans="5:5" x14ac:dyDescent="0.25">
      <c r="E1150" s="120"/>
    </row>
    <row r="1151" spans="5:5" x14ac:dyDescent="0.25">
      <c r="E1151" s="120"/>
    </row>
    <row r="1152" spans="5:5" x14ac:dyDescent="0.25">
      <c r="E1152" s="120"/>
    </row>
    <row r="1153" spans="5:5" x14ac:dyDescent="0.25">
      <c r="E1153" s="120"/>
    </row>
    <row r="1154" spans="5:5" x14ac:dyDescent="0.25">
      <c r="E1154" s="120"/>
    </row>
    <row r="1155" spans="5:5" x14ac:dyDescent="0.25">
      <c r="E1155" s="120"/>
    </row>
    <row r="1156" spans="5:5" x14ac:dyDescent="0.25">
      <c r="E1156" s="120"/>
    </row>
    <row r="1157" spans="5:5" x14ac:dyDescent="0.25">
      <c r="E1157" s="120"/>
    </row>
    <row r="1158" spans="5:5" x14ac:dyDescent="0.25">
      <c r="E1158" s="120"/>
    </row>
    <row r="1159" spans="5:5" x14ac:dyDescent="0.25">
      <c r="E1159" s="120"/>
    </row>
    <row r="1160" spans="5:5" x14ac:dyDescent="0.25">
      <c r="E1160" s="120"/>
    </row>
    <row r="1161" spans="5:5" x14ac:dyDescent="0.25">
      <c r="E1161" s="120"/>
    </row>
    <row r="1162" spans="5:5" x14ac:dyDescent="0.25">
      <c r="E1162" s="120"/>
    </row>
    <row r="1163" spans="5:5" x14ac:dyDescent="0.25">
      <c r="E1163" s="120"/>
    </row>
    <row r="1164" spans="5:5" x14ac:dyDescent="0.25">
      <c r="E1164" s="120"/>
    </row>
    <row r="1165" spans="5:5" x14ac:dyDescent="0.25">
      <c r="E1165" s="120"/>
    </row>
    <row r="1166" spans="5:5" x14ac:dyDescent="0.25">
      <c r="E1166" s="120"/>
    </row>
    <row r="1167" spans="5:5" x14ac:dyDescent="0.25">
      <c r="E1167" s="120"/>
    </row>
    <row r="1168" spans="5:5" x14ac:dyDescent="0.25">
      <c r="E1168" s="120"/>
    </row>
    <row r="1169" spans="5:5" x14ac:dyDescent="0.25">
      <c r="E1169" s="120"/>
    </row>
    <row r="1170" spans="5:5" x14ac:dyDescent="0.25">
      <c r="E1170" s="120"/>
    </row>
    <row r="1171" spans="5:5" x14ac:dyDescent="0.25">
      <c r="E1171" s="120"/>
    </row>
    <row r="1172" spans="5:5" x14ac:dyDescent="0.25">
      <c r="E1172" s="120"/>
    </row>
    <row r="1173" spans="5:5" x14ac:dyDescent="0.25">
      <c r="E1173" s="120"/>
    </row>
    <row r="1174" spans="5:5" x14ac:dyDescent="0.25">
      <c r="E1174" s="120"/>
    </row>
    <row r="1175" spans="5:5" x14ac:dyDescent="0.25">
      <c r="E1175" s="120"/>
    </row>
    <row r="1176" spans="5:5" x14ac:dyDescent="0.25">
      <c r="E1176" s="120"/>
    </row>
    <row r="1177" spans="5:5" x14ac:dyDescent="0.25">
      <c r="E1177" s="120"/>
    </row>
    <row r="1178" spans="5:5" x14ac:dyDescent="0.25">
      <c r="E1178" s="120"/>
    </row>
    <row r="1179" spans="5:5" x14ac:dyDescent="0.25">
      <c r="E1179" s="120"/>
    </row>
    <row r="1180" spans="5:5" x14ac:dyDescent="0.25">
      <c r="E1180" s="120"/>
    </row>
    <row r="1181" spans="5:5" x14ac:dyDescent="0.25">
      <c r="E1181" s="120"/>
    </row>
    <row r="1182" spans="5:5" x14ac:dyDescent="0.25">
      <c r="E1182" s="120"/>
    </row>
    <row r="1183" spans="5:5" x14ac:dyDescent="0.25">
      <c r="E1183" s="120"/>
    </row>
    <row r="1184" spans="5:5" x14ac:dyDescent="0.25">
      <c r="E1184" s="120"/>
    </row>
    <row r="1185" spans="5:5" x14ac:dyDescent="0.25">
      <c r="E1185" s="120"/>
    </row>
    <row r="1186" spans="5:5" x14ac:dyDescent="0.25">
      <c r="E1186" s="120"/>
    </row>
    <row r="1187" spans="5:5" x14ac:dyDescent="0.25">
      <c r="E1187" s="120"/>
    </row>
    <row r="1188" spans="5:5" x14ac:dyDescent="0.25">
      <c r="E1188" s="120"/>
    </row>
    <row r="1189" spans="5:5" x14ac:dyDescent="0.25">
      <c r="E1189" s="120"/>
    </row>
    <row r="1190" spans="5:5" x14ac:dyDescent="0.25">
      <c r="E1190" s="120"/>
    </row>
    <row r="1191" spans="5:5" x14ac:dyDescent="0.25">
      <c r="E1191" s="120"/>
    </row>
    <row r="1192" spans="5:5" x14ac:dyDescent="0.25">
      <c r="E1192" s="120"/>
    </row>
    <row r="1193" spans="5:5" x14ac:dyDescent="0.25">
      <c r="E1193" s="120"/>
    </row>
    <row r="1194" spans="5:5" x14ac:dyDescent="0.25">
      <c r="E1194" s="120"/>
    </row>
    <row r="1195" spans="5:5" x14ac:dyDescent="0.25">
      <c r="E1195" s="120"/>
    </row>
    <row r="1196" spans="5:5" x14ac:dyDescent="0.25">
      <c r="E1196" s="120"/>
    </row>
    <row r="1197" spans="5:5" x14ac:dyDescent="0.25">
      <c r="E1197" s="120"/>
    </row>
    <row r="1198" spans="5:5" x14ac:dyDescent="0.25">
      <c r="E1198" s="120"/>
    </row>
    <row r="1199" spans="5:5" x14ac:dyDescent="0.25">
      <c r="E1199" s="120"/>
    </row>
    <row r="1200" spans="5:5" x14ac:dyDescent="0.25">
      <c r="E1200" s="120"/>
    </row>
    <row r="1201" spans="5:5" x14ac:dyDescent="0.25">
      <c r="E1201" s="120"/>
    </row>
    <row r="1202" spans="5:5" x14ac:dyDescent="0.25">
      <c r="E1202" s="120"/>
    </row>
    <row r="1203" spans="5:5" x14ac:dyDescent="0.25">
      <c r="E1203" s="120"/>
    </row>
    <row r="1204" spans="5:5" x14ac:dyDescent="0.25">
      <c r="E1204" s="120"/>
    </row>
    <row r="1205" spans="5:5" x14ac:dyDescent="0.25">
      <c r="E1205" s="120"/>
    </row>
    <row r="1206" spans="5:5" x14ac:dyDescent="0.25">
      <c r="E1206" s="120"/>
    </row>
    <row r="1207" spans="5:5" x14ac:dyDescent="0.25">
      <c r="E1207" s="120"/>
    </row>
    <row r="1208" spans="5:5" x14ac:dyDescent="0.25">
      <c r="E1208" s="120"/>
    </row>
    <row r="1209" spans="5:5" x14ac:dyDescent="0.25">
      <c r="E1209" s="120"/>
    </row>
    <row r="1210" spans="5:5" x14ac:dyDescent="0.25">
      <c r="E1210" s="120"/>
    </row>
    <row r="1211" spans="5:5" x14ac:dyDescent="0.25">
      <c r="E1211" s="120"/>
    </row>
    <row r="1212" spans="5:5" x14ac:dyDescent="0.25">
      <c r="E1212" s="120"/>
    </row>
    <row r="1213" spans="5:5" x14ac:dyDescent="0.25">
      <c r="E1213" s="120"/>
    </row>
    <row r="1214" spans="5:5" x14ac:dyDescent="0.25">
      <c r="E1214" s="120"/>
    </row>
    <row r="1215" spans="5:5" x14ac:dyDescent="0.25">
      <c r="E1215" s="120"/>
    </row>
    <row r="1216" spans="5:5" x14ac:dyDescent="0.25">
      <c r="E1216" s="120"/>
    </row>
    <row r="1217" spans="5:5" x14ac:dyDescent="0.25">
      <c r="E1217" s="120"/>
    </row>
    <row r="1218" spans="5:5" x14ac:dyDescent="0.25">
      <c r="E1218" s="120"/>
    </row>
    <row r="1219" spans="5:5" x14ac:dyDescent="0.25">
      <c r="E1219" s="120"/>
    </row>
    <row r="1220" spans="5:5" x14ac:dyDescent="0.25">
      <c r="E1220" s="120"/>
    </row>
    <row r="1221" spans="5:5" x14ac:dyDescent="0.25">
      <c r="E1221" s="120"/>
    </row>
    <row r="1222" spans="5:5" x14ac:dyDescent="0.25">
      <c r="E1222" s="120"/>
    </row>
    <row r="1223" spans="5:5" x14ac:dyDescent="0.25">
      <c r="E1223" s="120"/>
    </row>
    <row r="1224" spans="5:5" x14ac:dyDescent="0.25">
      <c r="E1224" s="120"/>
    </row>
    <row r="1225" spans="5:5" x14ac:dyDescent="0.25">
      <c r="E1225" s="120"/>
    </row>
    <row r="1226" spans="5:5" x14ac:dyDescent="0.25">
      <c r="E1226" s="120"/>
    </row>
    <row r="1227" spans="5:5" x14ac:dyDescent="0.25">
      <c r="E1227" s="120"/>
    </row>
    <row r="1228" spans="5:5" x14ac:dyDescent="0.25">
      <c r="E1228" s="120"/>
    </row>
    <row r="1229" spans="5:5" x14ac:dyDescent="0.25">
      <c r="E1229" s="120"/>
    </row>
    <row r="1230" spans="5:5" x14ac:dyDescent="0.25">
      <c r="E1230" s="120"/>
    </row>
    <row r="1231" spans="5:5" x14ac:dyDescent="0.25">
      <c r="E1231" s="120"/>
    </row>
    <row r="1232" spans="5:5" x14ac:dyDescent="0.25">
      <c r="E1232" s="120"/>
    </row>
    <row r="1233" spans="5:5" x14ac:dyDescent="0.25">
      <c r="E1233" s="120"/>
    </row>
    <row r="1234" spans="5:5" x14ac:dyDescent="0.25">
      <c r="E1234" s="120"/>
    </row>
    <row r="1235" spans="5:5" x14ac:dyDescent="0.25">
      <c r="E1235" s="120"/>
    </row>
    <row r="1236" spans="5:5" x14ac:dyDescent="0.25">
      <c r="E1236" s="120"/>
    </row>
    <row r="1237" spans="5:5" x14ac:dyDescent="0.25">
      <c r="E1237" s="120"/>
    </row>
    <row r="1238" spans="5:5" x14ac:dyDescent="0.25">
      <c r="E1238" s="120"/>
    </row>
    <row r="1239" spans="5:5" x14ac:dyDescent="0.25">
      <c r="E1239" s="120"/>
    </row>
    <row r="1240" spans="5:5" x14ac:dyDescent="0.25">
      <c r="E1240" s="120"/>
    </row>
    <row r="1241" spans="5:5" x14ac:dyDescent="0.25">
      <c r="E1241" s="120"/>
    </row>
    <row r="1242" spans="5:5" x14ac:dyDescent="0.25">
      <c r="E1242" s="120"/>
    </row>
    <row r="1243" spans="5:5" x14ac:dyDescent="0.25">
      <c r="E1243" s="120"/>
    </row>
    <row r="1244" spans="5:5" x14ac:dyDescent="0.25">
      <c r="E1244" s="120"/>
    </row>
    <row r="1245" spans="5:5" x14ac:dyDescent="0.25">
      <c r="E1245" s="120"/>
    </row>
    <row r="1246" spans="5:5" x14ac:dyDescent="0.25">
      <c r="E1246" s="120"/>
    </row>
    <row r="1247" spans="5:5" x14ac:dyDescent="0.25">
      <c r="E1247" s="120"/>
    </row>
    <row r="1248" spans="5:5" x14ac:dyDescent="0.25">
      <c r="E1248" s="120"/>
    </row>
    <row r="1249" spans="5:5" x14ac:dyDescent="0.25">
      <c r="E1249" s="120"/>
    </row>
    <row r="1250" spans="5:5" x14ac:dyDescent="0.25">
      <c r="E1250" s="120"/>
    </row>
    <row r="1251" spans="5:5" x14ac:dyDescent="0.25">
      <c r="E1251" s="120"/>
    </row>
    <row r="1252" spans="5:5" x14ac:dyDescent="0.25">
      <c r="E1252" s="120"/>
    </row>
    <row r="1253" spans="5:5" x14ac:dyDescent="0.25">
      <c r="E1253" s="120"/>
    </row>
    <row r="1254" spans="5:5" x14ac:dyDescent="0.25">
      <c r="E1254" s="120"/>
    </row>
    <row r="1255" spans="5:5" x14ac:dyDescent="0.25">
      <c r="E1255" s="120"/>
    </row>
    <row r="1256" spans="5:5" x14ac:dyDescent="0.25">
      <c r="E1256" s="120"/>
    </row>
    <row r="1257" spans="5:5" x14ac:dyDescent="0.25">
      <c r="E1257" s="120"/>
    </row>
    <row r="1258" spans="5:5" x14ac:dyDescent="0.25">
      <c r="E1258" s="120"/>
    </row>
    <row r="1259" spans="5:5" x14ac:dyDescent="0.25">
      <c r="E1259" s="120"/>
    </row>
    <row r="1260" spans="5:5" x14ac:dyDescent="0.25">
      <c r="E1260" s="120"/>
    </row>
    <row r="1261" spans="5:5" x14ac:dyDescent="0.25">
      <c r="E1261" s="120"/>
    </row>
    <row r="1262" spans="5:5" x14ac:dyDescent="0.25">
      <c r="E1262" s="120"/>
    </row>
    <row r="1263" spans="5:5" x14ac:dyDescent="0.25">
      <c r="E1263" s="120"/>
    </row>
    <row r="1264" spans="5:5" x14ac:dyDescent="0.25">
      <c r="E1264" s="120"/>
    </row>
    <row r="1265" spans="5:5" x14ac:dyDescent="0.25">
      <c r="E1265" s="120"/>
    </row>
    <row r="1266" spans="5:5" x14ac:dyDescent="0.25">
      <c r="E1266" s="120"/>
    </row>
    <row r="1267" spans="5:5" x14ac:dyDescent="0.25">
      <c r="E1267" s="120"/>
    </row>
    <row r="1268" spans="5:5" x14ac:dyDescent="0.25">
      <c r="E1268" s="120"/>
    </row>
    <row r="1269" spans="5:5" x14ac:dyDescent="0.25">
      <c r="E1269" s="120"/>
    </row>
    <row r="1270" spans="5:5" x14ac:dyDescent="0.25">
      <c r="E1270" s="120"/>
    </row>
    <row r="1271" spans="5:5" x14ac:dyDescent="0.25">
      <c r="E1271" s="120"/>
    </row>
    <row r="1272" spans="5:5" x14ac:dyDescent="0.25">
      <c r="E1272" s="120"/>
    </row>
    <row r="1273" spans="5:5" x14ac:dyDescent="0.25">
      <c r="E1273" s="120"/>
    </row>
    <row r="1274" spans="5:5" x14ac:dyDescent="0.25">
      <c r="E1274" s="120"/>
    </row>
    <row r="1275" spans="5:5" x14ac:dyDescent="0.25">
      <c r="E1275" s="120"/>
    </row>
    <row r="1276" spans="5:5" x14ac:dyDescent="0.25">
      <c r="E1276" s="120"/>
    </row>
    <row r="1277" spans="5:5" x14ac:dyDescent="0.25">
      <c r="E1277" s="120"/>
    </row>
    <row r="1278" spans="5:5" x14ac:dyDescent="0.25">
      <c r="E1278" s="120"/>
    </row>
    <row r="1279" spans="5:5" x14ac:dyDescent="0.25">
      <c r="E1279" s="120"/>
    </row>
    <row r="1280" spans="5:5" x14ac:dyDescent="0.25">
      <c r="E1280" s="120"/>
    </row>
    <row r="1281" spans="5:5" x14ac:dyDescent="0.25">
      <c r="E1281" s="120"/>
    </row>
    <row r="1282" spans="5:5" x14ac:dyDescent="0.25">
      <c r="E1282" s="120"/>
    </row>
    <row r="1283" spans="5:5" x14ac:dyDescent="0.25">
      <c r="E1283" s="120"/>
    </row>
    <row r="1284" spans="5:5" x14ac:dyDescent="0.25">
      <c r="E1284" s="120"/>
    </row>
    <row r="1285" spans="5:5" x14ac:dyDescent="0.25">
      <c r="E1285" s="120"/>
    </row>
    <row r="1286" spans="5:5" x14ac:dyDescent="0.25">
      <c r="E1286" s="120"/>
    </row>
    <row r="1287" spans="5:5" x14ac:dyDescent="0.25">
      <c r="E1287" s="120"/>
    </row>
    <row r="1288" spans="5:5" x14ac:dyDescent="0.25">
      <c r="E1288" s="120"/>
    </row>
    <row r="1289" spans="5:5" x14ac:dyDescent="0.25">
      <c r="E1289" s="120"/>
    </row>
    <row r="1290" spans="5:5" x14ac:dyDescent="0.25">
      <c r="E1290" s="120"/>
    </row>
    <row r="1291" spans="5:5" x14ac:dyDescent="0.25">
      <c r="E1291" s="120"/>
    </row>
    <row r="1292" spans="5:5" x14ac:dyDescent="0.25">
      <c r="E1292" s="120"/>
    </row>
    <row r="1293" spans="5:5" x14ac:dyDescent="0.25">
      <c r="E1293" s="120"/>
    </row>
    <row r="1294" spans="5:5" x14ac:dyDescent="0.25">
      <c r="E1294" s="120"/>
    </row>
    <row r="1295" spans="5:5" x14ac:dyDescent="0.25">
      <c r="E1295" s="120"/>
    </row>
    <row r="1296" spans="5:5" x14ac:dyDescent="0.25">
      <c r="E1296" s="120"/>
    </row>
    <row r="1297" spans="5:5" x14ac:dyDescent="0.25">
      <c r="E1297" s="120"/>
    </row>
    <row r="1298" spans="5:5" x14ac:dyDescent="0.25">
      <c r="E1298" s="120"/>
    </row>
    <row r="1299" spans="5:5" x14ac:dyDescent="0.25">
      <c r="E1299" s="120"/>
    </row>
    <row r="1300" spans="5:5" x14ac:dyDescent="0.25">
      <c r="E1300" s="120"/>
    </row>
    <row r="1301" spans="5:5" x14ac:dyDescent="0.25">
      <c r="E1301" s="120"/>
    </row>
    <row r="1302" spans="5:5" x14ac:dyDescent="0.25">
      <c r="E1302" s="120"/>
    </row>
    <row r="1303" spans="5:5" x14ac:dyDescent="0.25">
      <c r="E1303" s="120"/>
    </row>
    <row r="1304" spans="5:5" x14ac:dyDescent="0.25">
      <c r="E1304" s="120"/>
    </row>
    <row r="1305" spans="5:5" x14ac:dyDescent="0.25">
      <c r="E1305" s="120"/>
    </row>
    <row r="1306" spans="5:5" x14ac:dyDescent="0.25">
      <c r="E1306" s="120"/>
    </row>
    <row r="1307" spans="5:5" x14ac:dyDescent="0.25">
      <c r="E1307" s="120"/>
    </row>
    <row r="1308" spans="5:5" x14ac:dyDescent="0.25">
      <c r="E1308" s="120"/>
    </row>
    <row r="1309" spans="5:5" x14ac:dyDescent="0.25">
      <c r="E1309" s="120"/>
    </row>
    <row r="1310" spans="5:5" x14ac:dyDescent="0.25">
      <c r="E1310" s="120"/>
    </row>
    <row r="1311" spans="5:5" x14ac:dyDescent="0.25">
      <c r="E1311" s="120"/>
    </row>
    <row r="1312" spans="5:5" x14ac:dyDescent="0.25">
      <c r="E1312" s="120"/>
    </row>
    <row r="1313" spans="5:5" x14ac:dyDescent="0.25">
      <c r="E1313" s="120"/>
    </row>
    <row r="1314" spans="5:5" x14ac:dyDescent="0.25">
      <c r="E1314" s="120"/>
    </row>
    <row r="1315" spans="5:5" x14ac:dyDescent="0.25">
      <c r="E1315" s="120"/>
    </row>
    <row r="1316" spans="5:5" x14ac:dyDescent="0.25">
      <c r="E1316" s="120"/>
    </row>
    <row r="1317" spans="5:5" x14ac:dyDescent="0.25">
      <c r="E1317" s="120"/>
    </row>
    <row r="1318" spans="5:5" x14ac:dyDescent="0.25">
      <c r="E1318" s="120"/>
    </row>
    <row r="1319" spans="5:5" x14ac:dyDescent="0.25">
      <c r="E1319" s="120"/>
    </row>
    <row r="1320" spans="5:5" x14ac:dyDescent="0.25">
      <c r="E1320" s="120"/>
    </row>
    <row r="1321" spans="5:5" x14ac:dyDescent="0.25">
      <c r="E1321" s="120"/>
    </row>
    <row r="1322" spans="5:5" x14ac:dyDescent="0.25">
      <c r="E1322" s="120"/>
    </row>
    <row r="1323" spans="5:5" x14ac:dyDescent="0.25">
      <c r="E1323" s="120"/>
    </row>
    <row r="1324" spans="5:5" x14ac:dyDescent="0.25">
      <c r="E1324" s="120"/>
    </row>
    <row r="1325" spans="5:5" x14ac:dyDescent="0.25">
      <c r="E1325" s="120"/>
    </row>
    <row r="1326" spans="5:5" x14ac:dyDescent="0.25">
      <c r="E1326" s="120"/>
    </row>
    <row r="1327" spans="5:5" x14ac:dyDescent="0.25">
      <c r="E1327" s="120"/>
    </row>
    <row r="1328" spans="5:5" x14ac:dyDescent="0.25">
      <c r="E1328" s="120"/>
    </row>
    <row r="1329" spans="5:5" x14ac:dyDescent="0.25">
      <c r="E1329" s="120"/>
    </row>
    <row r="1330" spans="5:5" x14ac:dyDescent="0.25">
      <c r="E1330" s="120"/>
    </row>
    <row r="1331" spans="5:5" x14ac:dyDescent="0.25">
      <c r="E1331" s="120"/>
    </row>
    <row r="1332" spans="5:5" x14ac:dyDescent="0.25">
      <c r="E1332" s="120"/>
    </row>
    <row r="1333" spans="5:5" x14ac:dyDescent="0.25">
      <c r="E1333" s="120"/>
    </row>
    <row r="1334" spans="5:5" x14ac:dyDescent="0.25">
      <c r="E1334" s="120"/>
    </row>
    <row r="1335" spans="5:5" x14ac:dyDescent="0.25">
      <c r="E1335" s="120"/>
    </row>
    <row r="1336" spans="5:5" x14ac:dyDescent="0.25">
      <c r="E1336" s="120"/>
    </row>
    <row r="1337" spans="5:5" x14ac:dyDescent="0.25">
      <c r="E1337" s="120"/>
    </row>
    <row r="1338" spans="5:5" x14ac:dyDescent="0.25">
      <c r="E1338" s="120"/>
    </row>
    <row r="1339" spans="5:5" x14ac:dyDescent="0.25">
      <c r="E1339" s="120"/>
    </row>
    <row r="1340" spans="5:5" x14ac:dyDescent="0.25">
      <c r="E1340" s="120"/>
    </row>
    <row r="1341" spans="5:5" x14ac:dyDescent="0.25">
      <c r="E1341" s="120"/>
    </row>
    <row r="1342" spans="5:5" x14ac:dyDescent="0.25">
      <c r="E1342" s="120"/>
    </row>
    <row r="1343" spans="5:5" x14ac:dyDescent="0.25">
      <c r="E1343" s="120"/>
    </row>
    <row r="1344" spans="5:5" x14ac:dyDescent="0.25">
      <c r="E1344" s="120"/>
    </row>
    <row r="1345" spans="5:5" x14ac:dyDescent="0.25">
      <c r="E1345" s="120"/>
    </row>
    <row r="1346" spans="5:5" x14ac:dyDescent="0.25">
      <c r="E1346" s="120"/>
    </row>
    <row r="1347" spans="5:5" x14ac:dyDescent="0.25">
      <c r="E1347" s="120"/>
    </row>
    <row r="1348" spans="5:5" x14ac:dyDescent="0.25">
      <c r="E1348" s="120"/>
    </row>
    <row r="1349" spans="5:5" x14ac:dyDescent="0.25">
      <c r="E1349" s="120"/>
    </row>
    <row r="1350" spans="5:5" x14ac:dyDescent="0.25">
      <c r="E1350" s="120"/>
    </row>
    <row r="1351" spans="5:5" x14ac:dyDescent="0.25">
      <c r="E1351" s="120"/>
    </row>
    <row r="1352" spans="5:5" x14ac:dyDescent="0.25">
      <c r="E1352" s="120"/>
    </row>
    <row r="1353" spans="5:5" x14ac:dyDescent="0.25">
      <c r="E1353" s="120"/>
    </row>
    <row r="1354" spans="5:5" x14ac:dyDescent="0.25">
      <c r="E1354" s="120"/>
    </row>
    <row r="1355" spans="5:5" x14ac:dyDescent="0.25">
      <c r="E1355" s="120"/>
    </row>
    <row r="1356" spans="5:5" x14ac:dyDescent="0.25">
      <c r="E1356" s="120"/>
    </row>
    <row r="1357" spans="5:5" x14ac:dyDescent="0.25">
      <c r="E1357" s="120"/>
    </row>
    <row r="1358" spans="5:5" x14ac:dyDescent="0.25">
      <c r="E1358" s="120"/>
    </row>
    <row r="1359" spans="5:5" x14ac:dyDescent="0.25">
      <c r="E1359" s="120"/>
    </row>
    <row r="1360" spans="5:5" x14ac:dyDescent="0.25">
      <c r="E1360" s="120"/>
    </row>
    <row r="1361" spans="5:5" x14ac:dyDescent="0.25">
      <c r="E1361" s="120"/>
    </row>
    <row r="1362" spans="5:5" x14ac:dyDescent="0.25">
      <c r="E1362" s="120"/>
    </row>
    <row r="1363" spans="5:5" x14ac:dyDescent="0.25">
      <c r="E1363" s="120"/>
    </row>
    <row r="1364" spans="5:5" x14ac:dyDescent="0.25">
      <c r="E1364" s="120"/>
    </row>
    <row r="1365" spans="5:5" x14ac:dyDescent="0.25">
      <c r="E1365" s="120"/>
    </row>
    <row r="1366" spans="5:5" x14ac:dyDescent="0.25">
      <c r="E1366" s="120"/>
    </row>
    <row r="1367" spans="5:5" x14ac:dyDescent="0.25">
      <c r="E1367" s="120"/>
    </row>
    <row r="1368" spans="5:5" x14ac:dyDescent="0.25">
      <c r="E1368" s="120"/>
    </row>
    <row r="1369" spans="5:5" x14ac:dyDescent="0.25">
      <c r="E1369" s="120"/>
    </row>
    <row r="1370" spans="5:5" x14ac:dyDescent="0.25">
      <c r="E1370" s="120"/>
    </row>
    <row r="1371" spans="5:5" x14ac:dyDescent="0.25">
      <c r="E1371" s="120"/>
    </row>
    <row r="1372" spans="5:5" x14ac:dyDescent="0.25">
      <c r="E1372" s="120"/>
    </row>
    <row r="1373" spans="5:5" x14ac:dyDescent="0.25">
      <c r="E1373" s="120"/>
    </row>
    <row r="1374" spans="5:5" x14ac:dyDescent="0.25">
      <c r="E1374" s="120"/>
    </row>
    <row r="1375" spans="5:5" x14ac:dyDescent="0.25">
      <c r="E1375" s="120"/>
    </row>
    <row r="1376" spans="5:5" x14ac:dyDescent="0.25">
      <c r="E1376" s="120"/>
    </row>
    <row r="1377" spans="5:5" x14ac:dyDescent="0.25">
      <c r="E1377" s="120"/>
    </row>
    <row r="1378" spans="5:5" x14ac:dyDescent="0.25">
      <c r="E1378" s="120"/>
    </row>
    <row r="1379" spans="5:5" x14ac:dyDescent="0.25">
      <c r="E1379" s="120"/>
    </row>
    <row r="1380" spans="5:5" x14ac:dyDescent="0.25">
      <c r="E1380" s="120"/>
    </row>
    <row r="1381" spans="5:5" x14ac:dyDescent="0.25">
      <c r="E1381" s="120"/>
    </row>
    <row r="1382" spans="5:5" x14ac:dyDescent="0.25">
      <c r="E1382" s="120"/>
    </row>
    <row r="1383" spans="5:5" x14ac:dyDescent="0.25">
      <c r="E1383" s="120"/>
    </row>
    <row r="1384" spans="5:5" x14ac:dyDescent="0.25">
      <c r="E1384" s="120"/>
    </row>
    <row r="1385" spans="5:5" x14ac:dyDescent="0.25">
      <c r="E1385" s="120"/>
    </row>
    <row r="1386" spans="5:5" x14ac:dyDescent="0.25">
      <c r="E1386" s="120"/>
    </row>
    <row r="1387" spans="5:5" x14ac:dyDescent="0.25">
      <c r="E1387" s="120"/>
    </row>
    <row r="1388" spans="5:5" x14ac:dyDescent="0.25">
      <c r="E1388" s="120"/>
    </row>
    <row r="1389" spans="5:5" x14ac:dyDescent="0.25">
      <c r="E1389" s="120"/>
    </row>
    <row r="1390" spans="5:5" x14ac:dyDescent="0.25">
      <c r="E1390" s="120"/>
    </row>
    <row r="1391" spans="5:5" x14ac:dyDescent="0.25">
      <c r="E1391" s="120"/>
    </row>
    <row r="1392" spans="5:5" x14ac:dyDescent="0.25">
      <c r="E1392" s="120"/>
    </row>
    <row r="1393" spans="5:5" x14ac:dyDescent="0.25">
      <c r="E1393" s="120"/>
    </row>
    <row r="1394" spans="5:5" x14ac:dyDescent="0.25">
      <c r="E1394" s="120"/>
    </row>
    <row r="1395" spans="5:5" x14ac:dyDescent="0.25">
      <c r="E1395" s="120"/>
    </row>
    <row r="1396" spans="5:5" x14ac:dyDescent="0.25">
      <c r="E1396" s="120"/>
    </row>
    <row r="1397" spans="5:5" x14ac:dyDescent="0.25">
      <c r="E1397" s="120"/>
    </row>
    <row r="1398" spans="5:5" x14ac:dyDescent="0.25">
      <c r="E1398" s="120"/>
    </row>
    <row r="1399" spans="5:5" x14ac:dyDescent="0.25">
      <c r="E1399" s="120"/>
    </row>
    <row r="1400" spans="5:5" x14ac:dyDescent="0.25">
      <c r="E1400" s="120"/>
    </row>
    <row r="1401" spans="5:5" x14ac:dyDescent="0.25">
      <c r="E1401" s="120"/>
    </row>
    <row r="1402" spans="5:5" x14ac:dyDescent="0.25">
      <c r="E1402" s="120"/>
    </row>
    <row r="1403" spans="5:5" x14ac:dyDescent="0.25">
      <c r="E1403" s="120"/>
    </row>
    <row r="1404" spans="5:5" x14ac:dyDescent="0.25">
      <c r="E1404" s="120"/>
    </row>
    <row r="1405" spans="5:5" x14ac:dyDescent="0.25">
      <c r="E1405" s="120"/>
    </row>
    <row r="1406" spans="5:5" x14ac:dyDescent="0.25">
      <c r="E1406" s="120"/>
    </row>
    <row r="1407" spans="5:5" x14ac:dyDescent="0.25">
      <c r="E1407" s="120"/>
    </row>
    <row r="1408" spans="5:5" x14ac:dyDescent="0.25">
      <c r="E1408" s="120"/>
    </row>
    <row r="1409" spans="5:5" x14ac:dyDescent="0.25">
      <c r="E1409" s="120"/>
    </row>
    <row r="1410" spans="5:5" x14ac:dyDescent="0.25">
      <c r="E1410" s="120"/>
    </row>
    <row r="1411" spans="5:5" x14ac:dyDescent="0.25">
      <c r="E1411" s="120"/>
    </row>
    <row r="1412" spans="5:5" x14ac:dyDescent="0.25">
      <c r="E1412" s="120"/>
    </row>
    <row r="1413" spans="5:5" x14ac:dyDescent="0.25">
      <c r="E1413" s="120"/>
    </row>
    <row r="1414" spans="5:5" x14ac:dyDescent="0.25">
      <c r="E1414" s="120"/>
    </row>
    <row r="1415" spans="5:5" x14ac:dyDescent="0.25">
      <c r="E1415" s="120"/>
    </row>
    <row r="1416" spans="5:5" x14ac:dyDescent="0.25">
      <c r="E1416" s="120"/>
    </row>
    <row r="1417" spans="5:5" x14ac:dyDescent="0.25">
      <c r="E1417" s="120"/>
    </row>
    <row r="1418" spans="5:5" x14ac:dyDescent="0.25">
      <c r="E1418" s="120"/>
    </row>
    <row r="1419" spans="5:5" x14ac:dyDescent="0.25">
      <c r="E1419" s="120"/>
    </row>
    <row r="1420" spans="5:5" x14ac:dyDescent="0.25">
      <c r="E1420" s="120"/>
    </row>
    <row r="1421" spans="5:5" x14ac:dyDescent="0.25">
      <c r="E1421" s="120"/>
    </row>
    <row r="1422" spans="5:5" x14ac:dyDescent="0.25">
      <c r="E1422" s="120"/>
    </row>
    <row r="1423" spans="5:5" x14ac:dyDescent="0.25">
      <c r="E1423" s="120"/>
    </row>
    <row r="1424" spans="5:5" x14ac:dyDescent="0.25">
      <c r="E1424" s="120"/>
    </row>
    <row r="1425" spans="5:5" x14ac:dyDescent="0.25">
      <c r="E1425" s="120"/>
    </row>
    <row r="1426" spans="5:5" x14ac:dyDescent="0.25">
      <c r="E1426" s="120"/>
    </row>
    <row r="1427" spans="5:5" x14ac:dyDescent="0.25">
      <c r="E1427" s="120"/>
    </row>
    <row r="1428" spans="5:5" x14ac:dyDescent="0.25">
      <c r="E1428" s="120"/>
    </row>
    <row r="1429" spans="5:5" x14ac:dyDescent="0.25">
      <c r="E1429" s="120"/>
    </row>
    <row r="1430" spans="5:5" x14ac:dyDescent="0.25">
      <c r="E1430" s="120"/>
    </row>
    <row r="1431" spans="5:5" x14ac:dyDescent="0.25">
      <c r="E1431" s="120"/>
    </row>
    <row r="1432" spans="5:5" x14ac:dyDescent="0.25">
      <c r="E1432" s="120"/>
    </row>
    <row r="1433" spans="5:5" x14ac:dyDescent="0.25">
      <c r="E1433" s="120"/>
    </row>
    <row r="1434" spans="5:5" x14ac:dyDescent="0.25">
      <c r="E1434" s="120"/>
    </row>
    <row r="1435" spans="5:5" x14ac:dyDescent="0.25">
      <c r="E1435" s="120"/>
    </row>
    <row r="1436" spans="5:5" x14ac:dyDescent="0.25">
      <c r="E1436" s="120"/>
    </row>
    <row r="1437" spans="5:5" x14ac:dyDescent="0.25">
      <c r="E1437" s="120"/>
    </row>
    <row r="1438" spans="5:5" x14ac:dyDescent="0.25">
      <c r="E1438" s="120"/>
    </row>
    <row r="1439" spans="5:5" x14ac:dyDescent="0.25">
      <c r="E1439" s="120"/>
    </row>
    <row r="1440" spans="5:5" x14ac:dyDescent="0.25">
      <c r="E1440" s="120"/>
    </row>
    <row r="1441" spans="5:5" x14ac:dyDescent="0.25">
      <c r="E1441" s="120"/>
    </row>
    <row r="1442" spans="5:5" x14ac:dyDescent="0.25">
      <c r="E1442" s="120"/>
    </row>
    <row r="1443" spans="5:5" x14ac:dyDescent="0.25">
      <c r="E1443" s="120"/>
    </row>
    <row r="1444" spans="5:5" x14ac:dyDescent="0.25">
      <c r="E1444" s="120"/>
    </row>
    <row r="1445" spans="5:5" x14ac:dyDescent="0.25">
      <c r="E1445" s="120"/>
    </row>
    <row r="1446" spans="5:5" x14ac:dyDescent="0.25">
      <c r="E1446" s="120"/>
    </row>
    <row r="1447" spans="5:5" x14ac:dyDescent="0.25">
      <c r="E1447" s="120"/>
    </row>
    <row r="1448" spans="5:5" x14ac:dyDescent="0.25">
      <c r="E1448" s="120"/>
    </row>
    <row r="1449" spans="5:5" x14ac:dyDescent="0.25">
      <c r="E1449" s="120"/>
    </row>
    <row r="1450" spans="5:5" x14ac:dyDescent="0.25">
      <c r="E1450" s="120"/>
    </row>
    <row r="1451" spans="5:5" x14ac:dyDescent="0.25">
      <c r="E1451" s="120"/>
    </row>
    <row r="1452" spans="5:5" x14ac:dyDescent="0.25">
      <c r="E1452" s="120"/>
    </row>
    <row r="1453" spans="5:5" x14ac:dyDescent="0.25">
      <c r="E1453" s="120"/>
    </row>
    <row r="1454" spans="5:5" x14ac:dyDescent="0.25">
      <c r="E1454" s="120"/>
    </row>
    <row r="1455" spans="5:5" x14ac:dyDescent="0.25">
      <c r="E1455" s="120"/>
    </row>
    <row r="1456" spans="5:5" x14ac:dyDescent="0.25">
      <c r="E1456" s="120"/>
    </row>
    <row r="1457" spans="5:5" x14ac:dyDescent="0.25">
      <c r="E1457" s="120"/>
    </row>
    <row r="1458" spans="5:5" x14ac:dyDescent="0.25">
      <c r="E1458" s="120"/>
    </row>
    <row r="1459" spans="5:5" x14ac:dyDescent="0.25">
      <c r="E1459" s="120"/>
    </row>
    <row r="1460" spans="5:5" x14ac:dyDescent="0.25">
      <c r="E1460" s="120"/>
    </row>
    <row r="1461" spans="5:5" x14ac:dyDescent="0.25">
      <c r="E1461" s="120"/>
    </row>
    <row r="1462" spans="5:5" x14ac:dyDescent="0.25">
      <c r="E1462" s="120"/>
    </row>
    <row r="1463" spans="5:5" x14ac:dyDescent="0.25">
      <c r="E1463" s="120"/>
    </row>
    <row r="1464" spans="5:5" x14ac:dyDescent="0.25">
      <c r="E1464" s="120"/>
    </row>
    <row r="1465" spans="5:5" x14ac:dyDescent="0.25">
      <c r="E1465" s="120"/>
    </row>
    <row r="1466" spans="5:5" x14ac:dyDescent="0.25">
      <c r="E1466" s="120"/>
    </row>
    <row r="1467" spans="5:5" x14ac:dyDescent="0.25">
      <c r="E1467" s="120"/>
    </row>
    <row r="1468" spans="5:5" x14ac:dyDescent="0.25">
      <c r="E1468" s="120"/>
    </row>
    <row r="1469" spans="5:5" x14ac:dyDescent="0.25">
      <c r="E1469" s="120"/>
    </row>
    <row r="1470" spans="5:5" x14ac:dyDescent="0.25">
      <c r="E1470" s="120"/>
    </row>
    <row r="1471" spans="5:5" x14ac:dyDescent="0.25">
      <c r="E1471" s="120"/>
    </row>
    <row r="1472" spans="5:5" x14ac:dyDescent="0.25">
      <c r="E1472" s="120"/>
    </row>
    <row r="1473" spans="5:5" x14ac:dyDescent="0.25">
      <c r="E1473" s="120"/>
    </row>
    <row r="1474" spans="5:5" x14ac:dyDescent="0.25">
      <c r="E1474" s="120"/>
    </row>
    <row r="1475" spans="5:5" x14ac:dyDescent="0.25">
      <c r="E1475" s="120"/>
    </row>
    <row r="1476" spans="5:5" x14ac:dyDescent="0.25">
      <c r="E1476" s="120"/>
    </row>
    <row r="1477" spans="5:5" x14ac:dyDescent="0.25">
      <c r="E1477" s="120"/>
    </row>
    <row r="1478" spans="5:5" x14ac:dyDescent="0.25">
      <c r="E1478" s="120"/>
    </row>
    <row r="1479" spans="5:5" x14ac:dyDescent="0.25">
      <c r="E1479" s="120"/>
    </row>
    <row r="1480" spans="5:5" x14ac:dyDescent="0.25">
      <c r="E1480" s="120"/>
    </row>
    <row r="1481" spans="5:5" x14ac:dyDescent="0.25">
      <c r="E1481" s="120"/>
    </row>
    <row r="1482" spans="5:5" x14ac:dyDescent="0.25">
      <c r="E1482" s="120"/>
    </row>
    <row r="1483" spans="5:5" x14ac:dyDescent="0.25">
      <c r="E1483" s="120"/>
    </row>
    <row r="1484" spans="5:5" x14ac:dyDescent="0.25">
      <c r="E1484" s="120"/>
    </row>
    <row r="1485" spans="5:5" x14ac:dyDescent="0.25">
      <c r="E1485" s="120"/>
    </row>
    <row r="1486" spans="5:5" x14ac:dyDescent="0.25">
      <c r="E1486" s="120"/>
    </row>
    <row r="1487" spans="5:5" x14ac:dyDescent="0.25">
      <c r="E1487" s="120"/>
    </row>
    <row r="1488" spans="5:5" x14ac:dyDescent="0.25">
      <c r="E1488" s="120"/>
    </row>
    <row r="1489" spans="5:5" x14ac:dyDescent="0.25">
      <c r="E1489" s="120"/>
    </row>
    <row r="1490" spans="5:5" x14ac:dyDescent="0.25">
      <c r="E1490" s="120"/>
    </row>
    <row r="1491" spans="5:5" x14ac:dyDescent="0.25">
      <c r="E1491" s="120"/>
    </row>
    <row r="1492" spans="5:5" x14ac:dyDescent="0.25">
      <c r="E1492" s="120"/>
    </row>
    <row r="1493" spans="5:5" x14ac:dyDescent="0.25">
      <c r="E1493" s="120"/>
    </row>
    <row r="1494" spans="5:5" x14ac:dyDescent="0.25">
      <c r="E1494" s="120"/>
    </row>
    <row r="1495" spans="5:5" x14ac:dyDescent="0.25">
      <c r="E1495" s="120"/>
    </row>
    <row r="1496" spans="5:5" x14ac:dyDescent="0.25">
      <c r="E1496" s="120"/>
    </row>
    <row r="1497" spans="5:5" x14ac:dyDescent="0.25">
      <c r="E1497" s="120"/>
    </row>
    <row r="1498" spans="5:5" x14ac:dyDescent="0.25">
      <c r="E1498" s="120"/>
    </row>
    <row r="1499" spans="5:5" x14ac:dyDescent="0.25">
      <c r="E1499" s="120"/>
    </row>
    <row r="1500" spans="5:5" x14ac:dyDescent="0.25">
      <c r="E1500" s="120"/>
    </row>
    <row r="1501" spans="5:5" x14ac:dyDescent="0.25">
      <c r="E1501" s="120"/>
    </row>
    <row r="1502" spans="5:5" x14ac:dyDescent="0.25">
      <c r="E1502" s="120"/>
    </row>
    <row r="1503" spans="5:5" x14ac:dyDescent="0.25">
      <c r="E1503" s="120"/>
    </row>
    <row r="1504" spans="5:5" x14ac:dyDescent="0.25">
      <c r="E1504" s="120"/>
    </row>
    <row r="1505" spans="5:5" x14ac:dyDescent="0.25">
      <c r="E1505" s="120"/>
    </row>
    <row r="1506" spans="5:5" x14ac:dyDescent="0.25">
      <c r="E1506" s="120"/>
    </row>
    <row r="1507" spans="5:5" x14ac:dyDescent="0.25">
      <c r="E1507" s="120"/>
    </row>
    <row r="1508" spans="5:5" x14ac:dyDescent="0.25">
      <c r="E1508" s="120"/>
    </row>
    <row r="1509" spans="5:5" x14ac:dyDescent="0.25">
      <c r="E1509" s="120"/>
    </row>
    <row r="1510" spans="5:5" x14ac:dyDescent="0.25">
      <c r="E1510" s="120"/>
    </row>
    <row r="1511" spans="5:5" x14ac:dyDescent="0.25">
      <c r="E1511" s="120"/>
    </row>
    <row r="1512" spans="5:5" x14ac:dyDescent="0.25">
      <c r="E1512" s="120"/>
    </row>
    <row r="1513" spans="5:5" x14ac:dyDescent="0.25">
      <c r="E1513" s="120"/>
    </row>
    <row r="1514" spans="5:5" x14ac:dyDescent="0.25">
      <c r="E1514" s="120"/>
    </row>
    <row r="1515" spans="5:5" x14ac:dyDescent="0.25">
      <c r="E1515" s="120"/>
    </row>
    <row r="1516" spans="5:5" x14ac:dyDescent="0.25">
      <c r="E1516" s="120"/>
    </row>
    <row r="1517" spans="5:5" x14ac:dyDescent="0.25">
      <c r="E1517" s="120"/>
    </row>
    <row r="1518" spans="5:5" x14ac:dyDescent="0.25">
      <c r="E1518" s="120"/>
    </row>
    <row r="1519" spans="5:5" x14ac:dyDescent="0.25">
      <c r="E1519" s="120"/>
    </row>
    <row r="1520" spans="5:5" x14ac:dyDescent="0.25">
      <c r="E1520" s="120"/>
    </row>
    <row r="1521" spans="5:5" x14ac:dyDescent="0.25">
      <c r="E1521" s="120"/>
    </row>
    <row r="1522" spans="5:5" x14ac:dyDescent="0.25">
      <c r="E1522" s="120"/>
    </row>
    <row r="1523" spans="5:5" x14ac:dyDescent="0.25">
      <c r="E1523" s="120"/>
    </row>
    <row r="1524" spans="5:5" x14ac:dyDescent="0.25">
      <c r="E1524" s="120"/>
    </row>
    <row r="1525" spans="5:5" x14ac:dyDescent="0.25">
      <c r="E1525" s="120"/>
    </row>
    <row r="1526" spans="5:5" x14ac:dyDescent="0.25">
      <c r="E1526" s="120"/>
    </row>
    <row r="1527" spans="5:5" x14ac:dyDescent="0.25">
      <c r="E1527" s="120"/>
    </row>
    <row r="1528" spans="5:5" x14ac:dyDescent="0.25">
      <c r="E1528" s="120"/>
    </row>
    <row r="1529" spans="5:5" x14ac:dyDescent="0.25">
      <c r="E1529" s="120"/>
    </row>
    <row r="1530" spans="5:5" x14ac:dyDescent="0.25">
      <c r="E1530" s="120"/>
    </row>
    <row r="1531" spans="5:5" x14ac:dyDescent="0.25">
      <c r="E1531" s="120"/>
    </row>
    <row r="1532" spans="5:5" x14ac:dyDescent="0.25">
      <c r="E1532" s="120"/>
    </row>
    <row r="1533" spans="5:5" x14ac:dyDescent="0.25">
      <c r="E1533" s="120"/>
    </row>
    <row r="1534" spans="5:5" x14ac:dyDescent="0.25">
      <c r="E1534" s="120"/>
    </row>
    <row r="1535" spans="5:5" x14ac:dyDescent="0.25">
      <c r="E1535" s="120"/>
    </row>
    <row r="1536" spans="5:5" x14ac:dyDescent="0.25">
      <c r="E1536" s="120"/>
    </row>
    <row r="1537" spans="5:5" x14ac:dyDescent="0.25">
      <c r="E1537" s="120"/>
    </row>
    <row r="1538" spans="5:5" x14ac:dyDescent="0.25">
      <c r="E1538" s="120"/>
    </row>
    <row r="1539" spans="5:5" x14ac:dyDescent="0.25">
      <c r="E1539" s="120"/>
    </row>
    <row r="1540" spans="5:5" x14ac:dyDescent="0.25">
      <c r="E1540" s="120"/>
    </row>
    <row r="1541" spans="5:5" x14ac:dyDescent="0.25">
      <c r="E1541" s="120"/>
    </row>
    <row r="1542" spans="5:5" x14ac:dyDescent="0.25">
      <c r="E1542" s="120"/>
    </row>
    <row r="1543" spans="5:5" x14ac:dyDescent="0.25">
      <c r="E1543" s="120"/>
    </row>
    <row r="1544" spans="5:5" x14ac:dyDescent="0.25">
      <c r="E1544" s="120"/>
    </row>
    <row r="1545" spans="5:5" x14ac:dyDescent="0.25">
      <c r="E1545" s="120"/>
    </row>
    <row r="1546" spans="5:5" x14ac:dyDescent="0.25">
      <c r="E1546" s="120"/>
    </row>
    <row r="1547" spans="5:5" x14ac:dyDescent="0.25">
      <c r="E1547" s="120"/>
    </row>
    <row r="1548" spans="5:5" x14ac:dyDescent="0.25">
      <c r="E1548" s="120"/>
    </row>
    <row r="1549" spans="5:5" x14ac:dyDescent="0.25">
      <c r="E1549" s="120"/>
    </row>
    <row r="1550" spans="5:5" x14ac:dyDescent="0.25">
      <c r="E1550" s="120"/>
    </row>
    <row r="1551" spans="5:5" x14ac:dyDescent="0.25">
      <c r="E1551" s="120"/>
    </row>
    <row r="1552" spans="5:5" x14ac:dyDescent="0.25">
      <c r="E1552" s="120"/>
    </row>
    <row r="1553" spans="5:5" x14ac:dyDescent="0.25">
      <c r="E1553" s="120"/>
    </row>
    <row r="1554" spans="5:5" x14ac:dyDescent="0.25">
      <c r="E1554" s="120"/>
    </row>
    <row r="1555" spans="5:5" x14ac:dyDescent="0.25">
      <c r="E1555" s="120"/>
    </row>
    <row r="1556" spans="5:5" x14ac:dyDescent="0.25">
      <c r="E1556" s="120"/>
    </row>
    <row r="1557" spans="5:5" x14ac:dyDescent="0.25">
      <c r="E1557" s="120"/>
    </row>
    <row r="1558" spans="5:5" x14ac:dyDescent="0.25">
      <c r="E1558" s="120"/>
    </row>
    <row r="1559" spans="5:5" x14ac:dyDescent="0.25">
      <c r="E1559" s="120"/>
    </row>
    <row r="1560" spans="5:5" x14ac:dyDescent="0.25">
      <c r="E1560" s="120"/>
    </row>
    <row r="1561" spans="5:5" x14ac:dyDescent="0.25">
      <c r="E1561" s="120"/>
    </row>
    <row r="1562" spans="5:5" x14ac:dyDescent="0.25">
      <c r="E1562" s="120"/>
    </row>
    <row r="1563" spans="5:5" x14ac:dyDescent="0.25">
      <c r="E1563" s="120"/>
    </row>
    <row r="1564" spans="5:5" x14ac:dyDescent="0.25">
      <c r="E1564" s="120"/>
    </row>
    <row r="1565" spans="5:5" x14ac:dyDescent="0.25">
      <c r="E1565" s="120"/>
    </row>
    <row r="1566" spans="5:5" x14ac:dyDescent="0.25">
      <c r="E1566" s="120"/>
    </row>
    <row r="1567" spans="5:5" x14ac:dyDescent="0.25">
      <c r="E1567" s="120"/>
    </row>
    <row r="1568" spans="5:5" x14ac:dyDescent="0.25">
      <c r="E1568" s="120"/>
    </row>
    <row r="1569" spans="5:5" x14ac:dyDescent="0.25">
      <c r="E1569" s="120"/>
    </row>
    <row r="1570" spans="5:5" x14ac:dyDescent="0.25">
      <c r="E1570" s="120"/>
    </row>
    <row r="1571" spans="5:5" x14ac:dyDescent="0.25">
      <c r="E1571" s="120"/>
    </row>
    <row r="1572" spans="5:5" x14ac:dyDescent="0.25">
      <c r="E1572" s="120"/>
    </row>
    <row r="1573" spans="5:5" x14ac:dyDescent="0.25">
      <c r="E1573" s="120"/>
    </row>
    <row r="1574" spans="5:5" x14ac:dyDescent="0.25">
      <c r="E1574" s="120"/>
    </row>
    <row r="1575" spans="5:5" x14ac:dyDescent="0.25">
      <c r="E1575" s="120"/>
    </row>
    <row r="1576" spans="5:5" x14ac:dyDescent="0.25">
      <c r="E1576" s="120"/>
    </row>
    <row r="1577" spans="5:5" x14ac:dyDescent="0.25">
      <c r="E1577" s="120"/>
    </row>
    <row r="1578" spans="5:5" x14ac:dyDescent="0.25">
      <c r="E1578" s="120"/>
    </row>
    <row r="1579" spans="5:5" x14ac:dyDescent="0.25">
      <c r="E1579" s="120"/>
    </row>
    <row r="1580" spans="5:5" x14ac:dyDescent="0.25">
      <c r="E1580" s="120"/>
    </row>
    <row r="1581" spans="5:5" x14ac:dyDescent="0.25">
      <c r="E1581" s="120"/>
    </row>
    <row r="1582" spans="5:5" x14ac:dyDescent="0.25">
      <c r="E1582" s="120"/>
    </row>
    <row r="1583" spans="5:5" x14ac:dyDescent="0.25">
      <c r="E1583" s="120"/>
    </row>
    <row r="1584" spans="5:5" x14ac:dyDescent="0.25">
      <c r="E1584" s="120"/>
    </row>
    <row r="1585" spans="5:5" x14ac:dyDescent="0.25">
      <c r="E1585" s="120"/>
    </row>
    <row r="1586" spans="5:5" x14ac:dyDescent="0.25">
      <c r="E1586" s="120"/>
    </row>
    <row r="1587" spans="5:5" x14ac:dyDescent="0.25">
      <c r="E1587" s="120"/>
    </row>
    <row r="1588" spans="5:5" x14ac:dyDescent="0.25">
      <c r="E1588" s="120"/>
    </row>
    <row r="1589" spans="5:5" x14ac:dyDescent="0.25">
      <c r="E1589" s="120"/>
    </row>
    <row r="1590" spans="5:5" x14ac:dyDescent="0.25">
      <c r="E1590" s="120"/>
    </row>
    <row r="1591" spans="5:5" x14ac:dyDescent="0.25">
      <c r="E1591" s="120"/>
    </row>
    <row r="1592" spans="5:5" x14ac:dyDescent="0.25">
      <c r="E1592" s="120"/>
    </row>
    <row r="1593" spans="5:5" x14ac:dyDescent="0.25">
      <c r="E1593" s="120"/>
    </row>
    <row r="1594" spans="5:5" x14ac:dyDescent="0.25">
      <c r="E1594" s="120"/>
    </row>
    <row r="1595" spans="5:5" x14ac:dyDescent="0.25">
      <c r="E1595" s="120"/>
    </row>
    <row r="1596" spans="5:5" x14ac:dyDescent="0.25">
      <c r="E1596" s="120"/>
    </row>
    <row r="1597" spans="5:5" x14ac:dyDescent="0.25">
      <c r="E1597" s="120"/>
    </row>
    <row r="1598" spans="5:5" x14ac:dyDescent="0.25">
      <c r="E1598" s="120"/>
    </row>
    <row r="1599" spans="5:5" x14ac:dyDescent="0.25">
      <c r="E1599" s="120"/>
    </row>
    <row r="1600" spans="5:5" x14ac:dyDescent="0.25">
      <c r="E1600" s="120"/>
    </row>
    <row r="1601" spans="5:5" x14ac:dyDescent="0.25">
      <c r="E1601" s="120"/>
    </row>
    <row r="1602" spans="5:5" x14ac:dyDescent="0.25">
      <c r="E1602" s="120"/>
    </row>
    <row r="1603" spans="5:5" x14ac:dyDescent="0.25">
      <c r="E1603" s="120"/>
    </row>
    <row r="1604" spans="5:5" x14ac:dyDescent="0.25">
      <c r="E1604" s="120"/>
    </row>
    <row r="1605" spans="5:5" x14ac:dyDescent="0.25">
      <c r="E1605" s="120"/>
    </row>
    <row r="1606" spans="5:5" x14ac:dyDescent="0.25">
      <c r="E1606" s="120"/>
    </row>
    <row r="1607" spans="5:5" x14ac:dyDescent="0.25">
      <c r="E1607" s="120"/>
    </row>
    <row r="1608" spans="5:5" x14ac:dyDescent="0.25">
      <c r="E1608" s="120"/>
    </row>
    <row r="1609" spans="5:5" x14ac:dyDescent="0.25">
      <c r="E1609" s="120"/>
    </row>
    <row r="1610" spans="5:5" x14ac:dyDescent="0.25">
      <c r="E1610" s="120"/>
    </row>
    <row r="1611" spans="5:5" x14ac:dyDescent="0.25">
      <c r="E1611" s="120"/>
    </row>
    <row r="1612" spans="5:5" x14ac:dyDescent="0.25">
      <c r="E1612" s="120"/>
    </row>
    <row r="1613" spans="5:5" x14ac:dyDescent="0.25">
      <c r="E1613" s="120"/>
    </row>
    <row r="1614" spans="5:5" x14ac:dyDescent="0.25">
      <c r="E1614" s="120"/>
    </row>
    <row r="1615" spans="5:5" x14ac:dyDescent="0.25">
      <c r="E1615" s="120"/>
    </row>
    <row r="1616" spans="5:5" x14ac:dyDescent="0.25">
      <c r="E1616" s="120"/>
    </row>
    <row r="1617" spans="5:5" x14ac:dyDescent="0.25">
      <c r="E1617" s="120"/>
    </row>
    <row r="1618" spans="5:5" x14ac:dyDescent="0.25">
      <c r="E1618" s="120"/>
    </row>
    <row r="1619" spans="5:5" x14ac:dyDescent="0.25">
      <c r="E1619" s="120"/>
    </row>
    <row r="1620" spans="5:5" x14ac:dyDescent="0.25">
      <c r="E1620" s="120"/>
    </row>
    <row r="1621" spans="5:5" x14ac:dyDescent="0.25">
      <c r="E1621" s="120"/>
    </row>
    <row r="1622" spans="5:5" x14ac:dyDescent="0.25">
      <c r="E1622" s="120"/>
    </row>
    <row r="1623" spans="5:5" x14ac:dyDescent="0.25">
      <c r="E1623" s="120"/>
    </row>
    <row r="1624" spans="5:5" x14ac:dyDescent="0.25">
      <c r="E1624" s="120"/>
    </row>
    <row r="1625" spans="5:5" x14ac:dyDescent="0.25">
      <c r="E1625" s="120"/>
    </row>
    <row r="1626" spans="5:5" x14ac:dyDescent="0.25">
      <c r="E1626" s="120"/>
    </row>
    <row r="1627" spans="5:5" x14ac:dyDescent="0.25">
      <c r="E1627" s="120"/>
    </row>
    <row r="1628" spans="5:5" x14ac:dyDescent="0.25">
      <c r="E1628" s="120"/>
    </row>
    <row r="1629" spans="5:5" x14ac:dyDescent="0.25">
      <c r="E1629" s="120"/>
    </row>
    <row r="1630" spans="5:5" x14ac:dyDescent="0.25">
      <c r="E1630" s="120"/>
    </row>
    <row r="1631" spans="5:5" x14ac:dyDescent="0.25">
      <c r="E1631" s="120"/>
    </row>
    <row r="1632" spans="5:5" x14ac:dyDescent="0.25">
      <c r="E1632" s="120"/>
    </row>
    <row r="1633" spans="5:5" x14ac:dyDescent="0.25">
      <c r="E1633" s="120"/>
    </row>
    <row r="1634" spans="5:5" x14ac:dyDescent="0.25">
      <c r="E1634" s="120"/>
    </row>
    <row r="1635" spans="5:5" x14ac:dyDescent="0.25">
      <c r="E1635" s="120"/>
    </row>
    <row r="1636" spans="5:5" x14ac:dyDescent="0.25">
      <c r="E1636" s="120"/>
    </row>
    <row r="1637" spans="5:5" x14ac:dyDescent="0.25">
      <c r="E1637" s="120"/>
    </row>
    <row r="1638" spans="5:5" x14ac:dyDescent="0.25">
      <c r="E1638" s="120"/>
    </row>
    <row r="1639" spans="5:5" x14ac:dyDescent="0.25">
      <c r="E1639" s="120"/>
    </row>
    <row r="1640" spans="5:5" x14ac:dyDescent="0.25">
      <c r="E1640" s="120"/>
    </row>
    <row r="1641" spans="5:5" x14ac:dyDescent="0.25">
      <c r="E1641" s="120"/>
    </row>
    <row r="1642" spans="5:5" x14ac:dyDescent="0.25">
      <c r="E1642" s="120"/>
    </row>
    <row r="1643" spans="5:5" x14ac:dyDescent="0.25">
      <c r="E1643" s="120"/>
    </row>
    <row r="1644" spans="5:5" x14ac:dyDescent="0.25">
      <c r="E1644" s="120"/>
    </row>
    <row r="1645" spans="5:5" x14ac:dyDescent="0.25">
      <c r="E1645" s="120"/>
    </row>
    <row r="1646" spans="5:5" x14ac:dyDescent="0.25">
      <c r="E1646" s="120"/>
    </row>
    <row r="1647" spans="5:5" x14ac:dyDescent="0.25">
      <c r="E1647" s="120"/>
    </row>
    <row r="1648" spans="5:5" x14ac:dyDescent="0.25">
      <c r="E1648" s="120"/>
    </row>
    <row r="1649" spans="5:5" x14ac:dyDescent="0.25">
      <c r="E1649" s="120"/>
    </row>
    <row r="1650" spans="5:5" x14ac:dyDescent="0.25">
      <c r="E1650" s="120"/>
    </row>
    <row r="1651" spans="5:5" x14ac:dyDescent="0.25">
      <c r="E1651" s="120"/>
    </row>
    <row r="1652" spans="5:5" x14ac:dyDescent="0.25">
      <c r="E1652" s="120"/>
    </row>
    <row r="1653" spans="5:5" x14ac:dyDescent="0.25">
      <c r="E1653" s="120"/>
    </row>
    <row r="1654" spans="5:5" x14ac:dyDescent="0.25">
      <c r="E1654" s="120"/>
    </row>
    <row r="1655" spans="5:5" x14ac:dyDescent="0.25">
      <c r="E1655" s="120"/>
    </row>
    <row r="1656" spans="5:5" x14ac:dyDescent="0.25">
      <c r="E1656" s="120"/>
    </row>
    <row r="1657" spans="5:5" x14ac:dyDescent="0.25">
      <c r="E1657" s="120"/>
    </row>
    <row r="1658" spans="5:5" x14ac:dyDescent="0.25">
      <c r="E1658" s="120"/>
    </row>
    <row r="1659" spans="5:5" x14ac:dyDescent="0.25">
      <c r="E1659" s="120"/>
    </row>
    <row r="1660" spans="5:5" x14ac:dyDescent="0.25">
      <c r="E1660" s="120"/>
    </row>
    <row r="1661" spans="5:5" x14ac:dyDescent="0.25">
      <c r="E1661" s="120"/>
    </row>
    <row r="1662" spans="5:5" x14ac:dyDescent="0.25">
      <c r="E1662" s="120"/>
    </row>
    <row r="1663" spans="5:5" x14ac:dyDescent="0.25">
      <c r="E1663" s="120"/>
    </row>
    <row r="1664" spans="5:5" x14ac:dyDescent="0.25">
      <c r="E1664" s="120"/>
    </row>
    <row r="1665" spans="5:5" x14ac:dyDescent="0.25">
      <c r="E1665" s="120"/>
    </row>
    <row r="1666" spans="5:5" x14ac:dyDescent="0.25">
      <c r="E1666" s="120"/>
    </row>
    <row r="1667" spans="5:5" x14ac:dyDescent="0.25">
      <c r="E1667" s="120"/>
    </row>
    <row r="1668" spans="5:5" x14ac:dyDescent="0.25">
      <c r="E1668" s="120"/>
    </row>
    <row r="1669" spans="5:5" x14ac:dyDescent="0.25">
      <c r="E1669" s="120"/>
    </row>
    <row r="1670" spans="5:5" x14ac:dyDescent="0.25">
      <c r="E1670" s="120"/>
    </row>
    <row r="1671" spans="5:5" x14ac:dyDescent="0.25">
      <c r="E1671" s="120"/>
    </row>
    <row r="1672" spans="5:5" x14ac:dyDescent="0.25">
      <c r="E1672" s="120"/>
    </row>
    <row r="1673" spans="5:5" x14ac:dyDescent="0.25">
      <c r="E1673" s="120"/>
    </row>
    <row r="1674" spans="5:5" x14ac:dyDescent="0.25">
      <c r="E1674" s="120"/>
    </row>
    <row r="1675" spans="5:5" x14ac:dyDescent="0.25">
      <c r="E1675" s="120"/>
    </row>
    <row r="1676" spans="5:5" x14ac:dyDescent="0.25">
      <c r="E1676" s="120"/>
    </row>
    <row r="1677" spans="5:5" x14ac:dyDescent="0.25">
      <c r="E1677" s="120"/>
    </row>
    <row r="1678" spans="5:5" x14ac:dyDescent="0.25">
      <c r="E1678" s="120"/>
    </row>
    <row r="1679" spans="5:5" x14ac:dyDescent="0.25">
      <c r="E1679" s="120"/>
    </row>
    <row r="1680" spans="5:5" x14ac:dyDescent="0.25">
      <c r="E1680" s="120"/>
    </row>
    <row r="1681" spans="5:5" x14ac:dyDescent="0.25">
      <c r="E1681" s="120"/>
    </row>
    <row r="1682" spans="5:5" x14ac:dyDescent="0.25">
      <c r="E1682" s="120"/>
    </row>
    <row r="1683" spans="5:5" x14ac:dyDescent="0.25">
      <c r="E1683" s="120"/>
    </row>
    <row r="1684" spans="5:5" x14ac:dyDescent="0.25">
      <c r="E1684" s="120"/>
    </row>
    <row r="1685" spans="5:5" x14ac:dyDescent="0.25">
      <c r="E1685" s="120"/>
    </row>
    <row r="1686" spans="5:5" x14ac:dyDescent="0.25">
      <c r="E1686" s="120"/>
    </row>
    <row r="1687" spans="5:5" x14ac:dyDescent="0.25">
      <c r="E1687" s="120"/>
    </row>
    <row r="1688" spans="5:5" x14ac:dyDescent="0.25">
      <c r="E1688" s="120"/>
    </row>
    <row r="1689" spans="5:5" x14ac:dyDescent="0.25">
      <c r="E1689" s="120"/>
    </row>
    <row r="1690" spans="5:5" x14ac:dyDescent="0.25">
      <c r="E1690" s="120"/>
    </row>
    <row r="1691" spans="5:5" x14ac:dyDescent="0.25">
      <c r="E1691" s="120"/>
    </row>
    <row r="1692" spans="5:5" x14ac:dyDescent="0.25">
      <c r="E1692" s="120"/>
    </row>
    <row r="1693" spans="5:5" x14ac:dyDescent="0.25">
      <c r="E1693" s="120"/>
    </row>
    <row r="1694" spans="5:5" x14ac:dyDescent="0.25">
      <c r="E1694" s="120"/>
    </row>
    <row r="1695" spans="5:5" x14ac:dyDescent="0.25">
      <c r="E1695" s="120"/>
    </row>
    <row r="1696" spans="5:5" x14ac:dyDescent="0.25">
      <c r="E1696" s="120"/>
    </row>
    <row r="1697" spans="5:5" x14ac:dyDescent="0.25">
      <c r="E1697" s="120"/>
    </row>
    <row r="1698" spans="5:5" x14ac:dyDescent="0.25">
      <c r="E1698" s="120"/>
    </row>
    <row r="1699" spans="5:5" x14ac:dyDescent="0.25">
      <c r="E1699" s="120"/>
    </row>
    <row r="1700" spans="5:5" x14ac:dyDescent="0.25">
      <c r="E1700" s="120"/>
    </row>
    <row r="1701" spans="5:5" x14ac:dyDescent="0.25">
      <c r="E1701" s="120"/>
    </row>
    <row r="1702" spans="5:5" x14ac:dyDescent="0.25">
      <c r="E1702" s="120"/>
    </row>
    <row r="1703" spans="5:5" x14ac:dyDescent="0.25">
      <c r="E1703" s="120"/>
    </row>
    <row r="1704" spans="5:5" x14ac:dyDescent="0.25">
      <c r="E1704" s="120"/>
    </row>
    <row r="1705" spans="5:5" x14ac:dyDescent="0.25">
      <c r="E1705" s="120"/>
    </row>
    <row r="1706" spans="5:5" x14ac:dyDescent="0.25">
      <c r="E1706" s="120"/>
    </row>
    <row r="1707" spans="5:5" x14ac:dyDescent="0.25">
      <c r="E1707" s="120"/>
    </row>
    <row r="1708" spans="5:5" x14ac:dyDescent="0.25">
      <c r="E1708" s="120"/>
    </row>
    <row r="1709" spans="5:5" x14ac:dyDescent="0.25">
      <c r="E1709" s="120"/>
    </row>
    <row r="1710" spans="5:5" x14ac:dyDescent="0.25">
      <c r="E1710" s="120"/>
    </row>
    <row r="1711" spans="5:5" x14ac:dyDescent="0.25">
      <c r="E1711" s="120"/>
    </row>
    <row r="1712" spans="5:5" x14ac:dyDescent="0.25">
      <c r="E1712" s="120"/>
    </row>
    <row r="1713" spans="5:5" x14ac:dyDescent="0.25">
      <c r="E1713" s="120"/>
    </row>
    <row r="1714" spans="5:5" x14ac:dyDescent="0.25">
      <c r="E1714" s="120"/>
    </row>
    <row r="1715" spans="5:5" x14ac:dyDescent="0.25">
      <c r="E1715" s="120"/>
    </row>
    <row r="1716" spans="5:5" x14ac:dyDescent="0.25">
      <c r="E1716" s="120"/>
    </row>
    <row r="1717" spans="5:5" x14ac:dyDescent="0.25">
      <c r="E1717" s="120"/>
    </row>
    <row r="1718" spans="5:5" x14ac:dyDescent="0.25">
      <c r="E1718" s="120"/>
    </row>
    <row r="1719" spans="5:5" x14ac:dyDescent="0.25">
      <c r="E1719" s="120"/>
    </row>
    <row r="1720" spans="5:5" x14ac:dyDescent="0.25">
      <c r="E1720" s="120"/>
    </row>
    <row r="1721" spans="5:5" x14ac:dyDescent="0.25">
      <c r="E1721" s="120"/>
    </row>
    <row r="1722" spans="5:5" x14ac:dyDescent="0.25">
      <c r="E1722" s="120"/>
    </row>
    <row r="1723" spans="5:5" x14ac:dyDescent="0.25">
      <c r="E1723" s="120"/>
    </row>
    <row r="1724" spans="5:5" x14ac:dyDescent="0.25">
      <c r="E1724" s="120"/>
    </row>
    <row r="1725" spans="5:5" x14ac:dyDescent="0.25">
      <c r="E1725" s="120"/>
    </row>
    <row r="1726" spans="5:5" x14ac:dyDescent="0.25">
      <c r="E1726" s="120"/>
    </row>
    <row r="1727" spans="5:5" x14ac:dyDescent="0.25">
      <c r="E1727" s="120"/>
    </row>
    <row r="1728" spans="5:5" x14ac:dyDescent="0.25">
      <c r="E1728" s="120"/>
    </row>
    <row r="1729" spans="5:5" x14ac:dyDescent="0.25">
      <c r="E1729" s="120"/>
    </row>
    <row r="1730" spans="5:5" x14ac:dyDescent="0.25">
      <c r="E1730" s="120"/>
    </row>
    <row r="1731" spans="5:5" x14ac:dyDescent="0.25">
      <c r="E1731" s="120"/>
    </row>
    <row r="1732" spans="5:5" x14ac:dyDescent="0.25">
      <c r="E1732" s="120"/>
    </row>
    <row r="1733" spans="5:5" x14ac:dyDescent="0.25">
      <c r="E1733" s="120"/>
    </row>
    <row r="1734" spans="5:5" x14ac:dyDescent="0.25">
      <c r="E1734" s="120"/>
    </row>
    <row r="1735" spans="5:5" x14ac:dyDescent="0.25">
      <c r="E1735" s="120"/>
    </row>
    <row r="1736" spans="5:5" x14ac:dyDescent="0.25">
      <c r="E1736" s="120"/>
    </row>
    <row r="1737" spans="5:5" x14ac:dyDescent="0.25">
      <c r="E1737" s="120"/>
    </row>
    <row r="1738" spans="5:5" x14ac:dyDescent="0.25">
      <c r="E1738" s="120"/>
    </row>
    <row r="1739" spans="5:5" x14ac:dyDescent="0.25">
      <c r="E1739" s="120"/>
    </row>
    <row r="1740" spans="5:5" x14ac:dyDescent="0.25">
      <c r="E1740" s="120"/>
    </row>
    <row r="1741" spans="5:5" x14ac:dyDescent="0.25">
      <c r="E1741" s="120"/>
    </row>
    <row r="1742" spans="5:5" x14ac:dyDescent="0.25">
      <c r="E1742" s="120"/>
    </row>
    <row r="1743" spans="5:5" x14ac:dyDescent="0.25">
      <c r="E1743" s="120"/>
    </row>
    <row r="1744" spans="5:5" x14ac:dyDescent="0.25">
      <c r="E1744" s="120"/>
    </row>
    <row r="1745" spans="5:5" x14ac:dyDescent="0.25">
      <c r="E1745" s="120"/>
    </row>
    <row r="1746" spans="5:5" x14ac:dyDescent="0.25">
      <c r="E1746" s="120"/>
    </row>
    <row r="1747" spans="5:5" x14ac:dyDescent="0.25">
      <c r="E1747" s="120"/>
    </row>
    <row r="1748" spans="5:5" x14ac:dyDescent="0.25">
      <c r="E1748" s="120"/>
    </row>
    <row r="1749" spans="5:5" x14ac:dyDescent="0.25">
      <c r="E1749" s="120"/>
    </row>
    <row r="1750" spans="5:5" x14ac:dyDescent="0.25">
      <c r="E1750" s="120"/>
    </row>
    <row r="1751" spans="5:5" x14ac:dyDescent="0.25">
      <c r="E1751" s="120"/>
    </row>
    <row r="1752" spans="5:5" x14ac:dyDescent="0.25">
      <c r="E1752" s="120"/>
    </row>
    <row r="1753" spans="5:5" x14ac:dyDescent="0.25">
      <c r="E1753" s="120"/>
    </row>
    <row r="1754" spans="5:5" x14ac:dyDescent="0.25">
      <c r="E1754" s="120"/>
    </row>
    <row r="1755" spans="5:5" x14ac:dyDescent="0.25">
      <c r="E1755" s="120"/>
    </row>
    <row r="1756" spans="5:5" x14ac:dyDescent="0.25">
      <c r="E1756" s="120"/>
    </row>
    <row r="1757" spans="5:5" x14ac:dyDescent="0.25">
      <c r="E1757" s="120"/>
    </row>
    <row r="1758" spans="5:5" x14ac:dyDescent="0.25">
      <c r="E1758" s="120"/>
    </row>
    <row r="1759" spans="5:5" x14ac:dyDescent="0.25">
      <c r="E1759" s="120"/>
    </row>
    <row r="1760" spans="5:5" x14ac:dyDescent="0.25">
      <c r="E1760" s="120"/>
    </row>
    <row r="1761" spans="5:5" x14ac:dyDescent="0.25">
      <c r="E1761" s="120"/>
    </row>
    <row r="1762" spans="5:5" x14ac:dyDescent="0.25">
      <c r="E1762" s="120"/>
    </row>
    <row r="1763" spans="5:5" x14ac:dyDescent="0.25">
      <c r="E1763" s="120"/>
    </row>
    <row r="1764" spans="5:5" x14ac:dyDescent="0.25">
      <c r="E1764" s="120"/>
    </row>
    <row r="1765" spans="5:5" x14ac:dyDescent="0.25">
      <c r="E1765" s="120"/>
    </row>
    <row r="1766" spans="5:5" x14ac:dyDescent="0.25">
      <c r="E1766" s="120"/>
    </row>
    <row r="1767" spans="5:5" x14ac:dyDescent="0.25">
      <c r="E1767" s="120"/>
    </row>
    <row r="1768" spans="5:5" x14ac:dyDescent="0.25">
      <c r="E1768" s="120"/>
    </row>
    <row r="1769" spans="5:5" x14ac:dyDescent="0.25">
      <c r="E1769" s="120"/>
    </row>
    <row r="1770" spans="5:5" x14ac:dyDescent="0.25">
      <c r="E1770" s="120"/>
    </row>
    <row r="1771" spans="5:5" x14ac:dyDescent="0.25">
      <c r="E1771" s="120"/>
    </row>
    <row r="1772" spans="5:5" x14ac:dyDescent="0.25">
      <c r="E1772" s="120"/>
    </row>
    <row r="1773" spans="5:5" x14ac:dyDescent="0.25">
      <c r="E1773" s="120"/>
    </row>
    <row r="1774" spans="5:5" x14ac:dyDescent="0.25">
      <c r="E1774" s="120"/>
    </row>
    <row r="1775" spans="5:5" x14ac:dyDescent="0.25">
      <c r="E1775" s="120"/>
    </row>
    <row r="1776" spans="5:5" x14ac:dyDescent="0.25">
      <c r="E1776" s="120"/>
    </row>
    <row r="1777" spans="5:5" x14ac:dyDescent="0.25">
      <c r="E1777" s="120"/>
    </row>
    <row r="1778" spans="5:5" x14ac:dyDescent="0.25">
      <c r="E1778" s="120"/>
    </row>
    <row r="1779" spans="5:5" x14ac:dyDescent="0.25">
      <c r="E1779" s="120"/>
    </row>
    <row r="1780" spans="5:5" x14ac:dyDescent="0.25">
      <c r="E1780" s="120"/>
    </row>
    <row r="1781" spans="5:5" x14ac:dyDescent="0.25">
      <c r="E1781" s="120"/>
    </row>
    <row r="1782" spans="5:5" x14ac:dyDescent="0.25">
      <c r="E1782" s="120"/>
    </row>
    <row r="1783" spans="5:5" x14ac:dyDescent="0.25">
      <c r="E1783" s="120"/>
    </row>
    <row r="1784" spans="5:5" x14ac:dyDescent="0.25">
      <c r="E1784" s="120"/>
    </row>
    <row r="1785" spans="5:5" x14ac:dyDescent="0.25">
      <c r="E1785" s="120"/>
    </row>
    <row r="1786" spans="5:5" x14ac:dyDescent="0.25">
      <c r="E1786" s="120"/>
    </row>
    <row r="1787" spans="5:5" x14ac:dyDescent="0.25">
      <c r="E1787" s="120"/>
    </row>
    <row r="1788" spans="5:5" x14ac:dyDescent="0.25">
      <c r="E1788" s="120"/>
    </row>
    <row r="1789" spans="5:5" x14ac:dyDescent="0.25">
      <c r="E1789" s="120"/>
    </row>
    <row r="1790" spans="5:5" x14ac:dyDescent="0.25">
      <c r="E1790" s="120"/>
    </row>
    <row r="1791" spans="5:5" x14ac:dyDescent="0.25">
      <c r="E1791" s="120"/>
    </row>
    <row r="1792" spans="5:5" x14ac:dyDescent="0.25">
      <c r="E1792" s="120"/>
    </row>
    <row r="1793" spans="5:5" x14ac:dyDescent="0.25">
      <c r="E1793" s="120"/>
    </row>
    <row r="1794" spans="5:5" x14ac:dyDescent="0.25">
      <c r="E1794" s="120"/>
    </row>
    <row r="1795" spans="5:5" x14ac:dyDescent="0.25">
      <c r="E1795" s="120"/>
    </row>
    <row r="1796" spans="5:5" x14ac:dyDescent="0.25">
      <c r="E1796" s="120"/>
    </row>
    <row r="1797" spans="5:5" x14ac:dyDescent="0.25">
      <c r="E1797" s="120"/>
    </row>
    <row r="1798" spans="5:5" x14ac:dyDescent="0.25">
      <c r="E1798" s="120"/>
    </row>
    <row r="1799" spans="5:5" x14ac:dyDescent="0.25">
      <c r="E1799" s="120"/>
    </row>
    <row r="1800" spans="5:5" x14ac:dyDescent="0.25">
      <c r="E1800" s="120"/>
    </row>
    <row r="1801" spans="5:5" x14ac:dyDescent="0.25">
      <c r="E1801" s="120"/>
    </row>
    <row r="1802" spans="5:5" x14ac:dyDescent="0.25">
      <c r="E1802" s="120"/>
    </row>
    <row r="1803" spans="5:5" x14ac:dyDescent="0.25">
      <c r="E1803" s="120"/>
    </row>
    <row r="1804" spans="5:5" x14ac:dyDescent="0.25">
      <c r="E1804" s="120"/>
    </row>
    <row r="1805" spans="5:5" x14ac:dyDescent="0.25">
      <c r="E1805" s="120"/>
    </row>
    <row r="1806" spans="5:5" x14ac:dyDescent="0.25">
      <c r="E1806" s="120"/>
    </row>
    <row r="1807" spans="5:5" x14ac:dyDescent="0.25">
      <c r="E1807" s="120"/>
    </row>
    <row r="1808" spans="5:5" x14ac:dyDescent="0.25">
      <c r="E1808" s="120"/>
    </row>
    <row r="1809" spans="5:5" x14ac:dyDescent="0.25">
      <c r="E1809" s="120"/>
    </row>
    <row r="1810" spans="5:5" x14ac:dyDescent="0.25">
      <c r="E1810" s="120"/>
    </row>
    <row r="1811" spans="5:5" x14ac:dyDescent="0.25">
      <c r="E1811" s="120"/>
    </row>
    <row r="1812" spans="5:5" x14ac:dyDescent="0.25">
      <c r="E1812" s="120"/>
    </row>
    <row r="1813" spans="5:5" x14ac:dyDescent="0.25">
      <c r="E1813" s="120"/>
    </row>
    <row r="1814" spans="5:5" x14ac:dyDescent="0.25">
      <c r="E1814" s="120"/>
    </row>
    <row r="1815" spans="5:5" x14ac:dyDescent="0.25">
      <c r="E1815" s="120"/>
    </row>
    <row r="1816" spans="5:5" x14ac:dyDescent="0.25">
      <c r="E1816" s="120"/>
    </row>
    <row r="1817" spans="5:5" x14ac:dyDescent="0.25">
      <c r="E1817" s="120"/>
    </row>
    <row r="1818" spans="5:5" x14ac:dyDescent="0.25">
      <c r="E1818" s="120"/>
    </row>
    <row r="1819" spans="5:5" x14ac:dyDescent="0.25">
      <c r="E1819" s="120"/>
    </row>
    <row r="1820" spans="5:5" x14ac:dyDescent="0.25">
      <c r="E1820" s="120"/>
    </row>
    <row r="1821" spans="5:5" x14ac:dyDescent="0.25">
      <c r="E1821" s="120"/>
    </row>
    <row r="1822" spans="5:5" x14ac:dyDescent="0.25">
      <c r="E1822" s="120"/>
    </row>
    <row r="1823" spans="5:5" x14ac:dyDescent="0.25">
      <c r="E1823" s="120"/>
    </row>
    <row r="1824" spans="5:5" x14ac:dyDescent="0.25">
      <c r="E1824" s="120"/>
    </row>
    <row r="1825" spans="5:5" x14ac:dyDescent="0.25">
      <c r="E1825" s="120"/>
    </row>
    <row r="1826" spans="5:5" x14ac:dyDescent="0.25">
      <c r="E1826" s="120"/>
    </row>
    <row r="1827" spans="5:5" x14ac:dyDescent="0.25">
      <c r="E1827" s="120"/>
    </row>
    <row r="1828" spans="5:5" x14ac:dyDescent="0.25">
      <c r="E1828" s="120"/>
    </row>
    <row r="1829" spans="5:5" x14ac:dyDescent="0.25">
      <c r="E1829" s="120"/>
    </row>
    <row r="1830" spans="5:5" x14ac:dyDescent="0.25">
      <c r="E1830" s="120"/>
    </row>
    <row r="1831" spans="5:5" x14ac:dyDescent="0.25">
      <c r="E1831" s="120"/>
    </row>
    <row r="1832" spans="5:5" x14ac:dyDescent="0.25">
      <c r="E1832" s="120"/>
    </row>
    <row r="1833" spans="5:5" x14ac:dyDescent="0.25">
      <c r="E1833" s="120"/>
    </row>
    <row r="1834" spans="5:5" x14ac:dyDescent="0.25">
      <c r="E1834" s="120"/>
    </row>
    <row r="1835" spans="5:5" x14ac:dyDescent="0.25">
      <c r="E1835" s="120"/>
    </row>
    <row r="1836" spans="5:5" x14ac:dyDescent="0.25">
      <c r="E1836" s="120"/>
    </row>
    <row r="1837" spans="5:5" x14ac:dyDescent="0.25">
      <c r="E1837" s="120"/>
    </row>
    <row r="1838" spans="5:5" x14ac:dyDescent="0.25">
      <c r="E1838" s="120"/>
    </row>
    <row r="1839" spans="5:5" x14ac:dyDescent="0.25">
      <c r="E1839" s="120"/>
    </row>
    <row r="1840" spans="5:5" x14ac:dyDescent="0.25">
      <c r="E1840" s="120"/>
    </row>
    <row r="1841" spans="5:5" x14ac:dyDescent="0.25">
      <c r="E1841" s="120"/>
    </row>
    <row r="1842" spans="5:5" x14ac:dyDescent="0.25">
      <c r="E1842" s="120"/>
    </row>
    <row r="1843" spans="5:5" x14ac:dyDescent="0.25">
      <c r="E1843" s="120"/>
    </row>
    <row r="1844" spans="5:5" x14ac:dyDescent="0.25">
      <c r="E1844" s="120"/>
    </row>
    <row r="1845" spans="5:5" x14ac:dyDescent="0.25">
      <c r="E1845" s="120"/>
    </row>
    <row r="1846" spans="5:5" x14ac:dyDescent="0.25">
      <c r="E1846" s="120"/>
    </row>
    <row r="1847" spans="5:5" x14ac:dyDescent="0.25">
      <c r="E1847" s="120"/>
    </row>
    <row r="1848" spans="5:5" x14ac:dyDescent="0.25">
      <c r="E1848" s="120"/>
    </row>
    <row r="1849" spans="5:5" x14ac:dyDescent="0.25">
      <c r="E1849" s="120"/>
    </row>
    <row r="1850" spans="5:5" x14ac:dyDescent="0.25">
      <c r="E1850" s="120"/>
    </row>
    <row r="1851" spans="5:5" x14ac:dyDescent="0.25">
      <c r="E1851" s="120"/>
    </row>
    <row r="1852" spans="5:5" x14ac:dyDescent="0.25">
      <c r="E1852" s="120"/>
    </row>
    <row r="1853" spans="5:5" x14ac:dyDescent="0.25">
      <c r="E1853" s="120"/>
    </row>
    <row r="1854" spans="5:5" x14ac:dyDescent="0.25">
      <c r="E1854" s="120"/>
    </row>
    <row r="1855" spans="5:5" x14ac:dyDescent="0.25">
      <c r="E1855" s="120"/>
    </row>
    <row r="1856" spans="5:5" x14ac:dyDescent="0.25">
      <c r="E1856" s="120"/>
    </row>
    <row r="1857" spans="5:5" x14ac:dyDescent="0.25">
      <c r="E1857" s="120"/>
    </row>
    <row r="1858" spans="5:5" x14ac:dyDescent="0.25">
      <c r="E1858" s="120"/>
    </row>
    <row r="1859" spans="5:5" x14ac:dyDescent="0.25">
      <c r="E1859" s="120"/>
    </row>
    <row r="1860" spans="5:5" x14ac:dyDescent="0.25">
      <c r="E1860" s="120"/>
    </row>
    <row r="1861" spans="5:5" x14ac:dyDescent="0.25">
      <c r="E1861" s="120"/>
    </row>
    <row r="1862" spans="5:5" x14ac:dyDescent="0.25">
      <c r="E1862" s="120"/>
    </row>
    <row r="1863" spans="5:5" x14ac:dyDescent="0.25">
      <c r="E1863" s="120"/>
    </row>
    <row r="1864" spans="5:5" x14ac:dyDescent="0.25">
      <c r="E1864" s="120"/>
    </row>
    <row r="1865" spans="5:5" x14ac:dyDescent="0.25">
      <c r="E1865" s="120"/>
    </row>
    <row r="1866" spans="5:5" x14ac:dyDescent="0.25">
      <c r="E1866" s="120"/>
    </row>
    <row r="1867" spans="5:5" x14ac:dyDescent="0.25">
      <c r="E1867" s="120"/>
    </row>
    <row r="1868" spans="5:5" x14ac:dyDescent="0.25">
      <c r="E1868" s="120"/>
    </row>
    <row r="1869" spans="5:5" x14ac:dyDescent="0.25">
      <c r="E1869" s="120"/>
    </row>
    <row r="1870" spans="5:5" x14ac:dyDescent="0.25">
      <c r="E1870" s="120"/>
    </row>
    <row r="1871" spans="5:5" x14ac:dyDescent="0.25">
      <c r="E1871" s="120"/>
    </row>
    <row r="1872" spans="5:5" x14ac:dyDescent="0.25">
      <c r="E1872" s="120"/>
    </row>
    <row r="1873" spans="5:5" x14ac:dyDescent="0.25">
      <c r="E1873" s="120"/>
    </row>
    <row r="1874" spans="5:5" x14ac:dyDescent="0.25">
      <c r="E1874" s="120"/>
    </row>
    <row r="1875" spans="5:5" x14ac:dyDescent="0.25">
      <c r="E1875" s="120"/>
    </row>
    <row r="1876" spans="5:5" x14ac:dyDescent="0.25">
      <c r="E1876" s="120"/>
    </row>
    <row r="1877" spans="5:5" x14ac:dyDescent="0.25">
      <c r="E1877" s="120"/>
    </row>
    <row r="1878" spans="5:5" x14ac:dyDescent="0.25">
      <c r="E1878" s="120"/>
    </row>
    <row r="1879" spans="5:5" x14ac:dyDescent="0.25">
      <c r="E1879" s="120"/>
    </row>
    <row r="1880" spans="5:5" x14ac:dyDescent="0.25">
      <c r="E1880" s="120"/>
    </row>
    <row r="1881" spans="5:5" x14ac:dyDescent="0.25">
      <c r="E1881" s="120"/>
    </row>
    <row r="1882" spans="5:5" x14ac:dyDescent="0.25">
      <c r="E1882" s="120"/>
    </row>
    <row r="1883" spans="5:5" x14ac:dyDescent="0.25">
      <c r="E1883" s="120"/>
    </row>
    <row r="1884" spans="5:5" x14ac:dyDescent="0.25">
      <c r="E1884" s="120"/>
    </row>
    <row r="1885" spans="5:5" x14ac:dyDescent="0.25">
      <c r="E1885" s="120"/>
    </row>
    <row r="1886" spans="5:5" x14ac:dyDescent="0.25">
      <c r="E1886" s="120"/>
    </row>
    <row r="1887" spans="5:5" x14ac:dyDescent="0.25">
      <c r="E1887" s="120"/>
    </row>
    <row r="1888" spans="5:5" x14ac:dyDescent="0.25">
      <c r="E1888" s="120"/>
    </row>
    <row r="1889" spans="5:5" x14ac:dyDescent="0.25">
      <c r="E1889" s="120"/>
    </row>
    <row r="1890" spans="5:5" x14ac:dyDescent="0.25">
      <c r="E1890" s="120"/>
    </row>
    <row r="1891" spans="5:5" x14ac:dyDescent="0.25">
      <c r="E1891" s="120"/>
    </row>
    <row r="1892" spans="5:5" x14ac:dyDescent="0.25">
      <c r="E1892" s="120"/>
    </row>
    <row r="1893" spans="5:5" x14ac:dyDescent="0.25">
      <c r="E1893" s="120"/>
    </row>
    <row r="1894" spans="5:5" x14ac:dyDescent="0.25">
      <c r="E1894" s="120"/>
    </row>
    <row r="1895" spans="5:5" x14ac:dyDescent="0.25">
      <c r="E1895" s="120"/>
    </row>
    <row r="1896" spans="5:5" x14ac:dyDescent="0.25">
      <c r="E1896" s="120"/>
    </row>
    <row r="1897" spans="5:5" x14ac:dyDescent="0.25">
      <c r="E1897" s="120"/>
    </row>
    <row r="1898" spans="5:5" x14ac:dyDescent="0.25">
      <c r="E1898" s="120"/>
    </row>
    <row r="1899" spans="5:5" x14ac:dyDescent="0.25">
      <c r="E1899" s="120"/>
    </row>
    <row r="1900" spans="5:5" x14ac:dyDescent="0.25">
      <c r="E1900" s="120"/>
    </row>
    <row r="1901" spans="5:5" x14ac:dyDescent="0.25">
      <c r="E1901" s="120"/>
    </row>
    <row r="1902" spans="5:5" x14ac:dyDescent="0.25">
      <c r="E1902" s="120"/>
    </row>
    <row r="1903" spans="5:5" x14ac:dyDescent="0.25">
      <c r="E1903" s="120"/>
    </row>
    <row r="1904" spans="5:5" x14ac:dyDescent="0.25">
      <c r="E1904" s="120"/>
    </row>
    <row r="1905" spans="5:5" x14ac:dyDescent="0.25">
      <c r="E1905" s="120"/>
    </row>
    <row r="1906" spans="5:5" x14ac:dyDescent="0.25">
      <c r="E1906" s="120"/>
    </row>
    <row r="1907" spans="5:5" x14ac:dyDescent="0.25">
      <c r="E1907" s="120"/>
    </row>
    <row r="1908" spans="5:5" x14ac:dyDescent="0.25">
      <c r="E1908" s="120"/>
    </row>
    <row r="1909" spans="5:5" x14ac:dyDescent="0.25">
      <c r="E1909" s="120"/>
    </row>
    <row r="1910" spans="5:5" x14ac:dyDescent="0.25">
      <c r="E1910" s="120"/>
    </row>
    <row r="1911" spans="5:5" x14ac:dyDescent="0.25">
      <c r="E1911" s="120"/>
    </row>
    <row r="1912" spans="5:5" x14ac:dyDescent="0.25">
      <c r="E1912" s="120"/>
    </row>
    <row r="1913" spans="5:5" x14ac:dyDescent="0.25">
      <c r="E1913" s="120"/>
    </row>
    <row r="1914" spans="5:5" x14ac:dyDescent="0.25">
      <c r="E1914" s="120"/>
    </row>
    <row r="1915" spans="5:5" x14ac:dyDescent="0.25">
      <c r="E1915" s="120"/>
    </row>
    <row r="1916" spans="5:5" x14ac:dyDescent="0.25">
      <c r="E1916" s="120"/>
    </row>
    <row r="1917" spans="5:5" x14ac:dyDescent="0.25">
      <c r="E1917" s="120"/>
    </row>
    <row r="1918" spans="5:5" x14ac:dyDescent="0.25">
      <c r="E1918" s="120"/>
    </row>
    <row r="1919" spans="5:5" x14ac:dyDescent="0.25">
      <c r="E1919" s="120"/>
    </row>
    <row r="1920" spans="5:5" x14ac:dyDescent="0.25">
      <c r="E1920" s="120"/>
    </row>
    <row r="1921" spans="5:5" x14ac:dyDescent="0.25">
      <c r="E1921" s="120"/>
    </row>
    <row r="1922" spans="5:5" x14ac:dyDescent="0.25">
      <c r="E1922" s="120"/>
    </row>
    <row r="1923" spans="5:5" x14ac:dyDescent="0.25">
      <c r="E1923" s="120"/>
    </row>
    <row r="1924" spans="5:5" x14ac:dyDescent="0.25">
      <c r="E1924" s="120"/>
    </row>
    <row r="1925" spans="5:5" x14ac:dyDescent="0.25">
      <c r="E1925" s="120"/>
    </row>
    <row r="1926" spans="5:5" x14ac:dyDescent="0.25">
      <c r="E1926" s="120"/>
    </row>
    <row r="1927" spans="5:5" x14ac:dyDescent="0.25">
      <c r="E1927" s="120"/>
    </row>
    <row r="1928" spans="5:5" x14ac:dyDescent="0.25">
      <c r="E1928" s="120"/>
    </row>
    <row r="1929" spans="5:5" x14ac:dyDescent="0.25">
      <c r="E1929" s="120"/>
    </row>
    <row r="1930" spans="5:5" x14ac:dyDescent="0.25">
      <c r="E1930" s="120"/>
    </row>
    <row r="1931" spans="5:5" x14ac:dyDescent="0.25">
      <c r="E1931" s="120"/>
    </row>
    <row r="1932" spans="5:5" x14ac:dyDescent="0.25">
      <c r="E1932" s="120"/>
    </row>
    <row r="1933" spans="5:5" x14ac:dyDescent="0.25">
      <c r="E1933" s="120"/>
    </row>
    <row r="1934" spans="5:5" x14ac:dyDescent="0.25">
      <c r="E1934" s="120"/>
    </row>
    <row r="1935" spans="5:5" x14ac:dyDescent="0.25">
      <c r="E1935" s="120"/>
    </row>
    <row r="1936" spans="5:5" x14ac:dyDescent="0.25">
      <c r="E1936" s="120"/>
    </row>
    <row r="1937" spans="5:5" x14ac:dyDescent="0.25">
      <c r="E1937" s="120"/>
    </row>
    <row r="1938" spans="5:5" x14ac:dyDescent="0.25">
      <c r="E1938" s="120"/>
    </row>
    <row r="1939" spans="5:5" x14ac:dyDescent="0.25">
      <c r="E1939" s="120"/>
    </row>
    <row r="1940" spans="5:5" x14ac:dyDescent="0.25">
      <c r="E1940" s="120"/>
    </row>
    <row r="1941" spans="5:5" x14ac:dyDescent="0.25">
      <c r="E1941" s="120"/>
    </row>
    <row r="1942" spans="5:5" x14ac:dyDescent="0.25">
      <c r="E1942" s="120"/>
    </row>
    <row r="1943" spans="5:5" x14ac:dyDescent="0.25">
      <c r="E1943" s="120"/>
    </row>
    <row r="1944" spans="5:5" x14ac:dyDescent="0.25">
      <c r="E1944" s="120"/>
    </row>
    <row r="1945" spans="5:5" x14ac:dyDescent="0.25">
      <c r="E1945" s="120"/>
    </row>
    <row r="1946" spans="5:5" x14ac:dyDescent="0.25">
      <c r="E1946" s="120"/>
    </row>
    <row r="1947" spans="5:5" x14ac:dyDescent="0.25">
      <c r="E1947" s="120"/>
    </row>
    <row r="1948" spans="5:5" x14ac:dyDescent="0.25">
      <c r="E1948" s="120"/>
    </row>
    <row r="1949" spans="5:5" x14ac:dyDescent="0.25">
      <c r="E1949" s="120"/>
    </row>
    <row r="1950" spans="5:5" x14ac:dyDescent="0.25">
      <c r="E1950" s="120"/>
    </row>
    <row r="1951" spans="5:5" x14ac:dyDescent="0.25">
      <c r="E1951" s="120"/>
    </row>
    <row r="1952" spans="5:5" x14ac:dyDescent="0.25">
      <c r="E1952" s="120"/>
    </row>
    <row r="1953" spans="5:5" x14ac:dyDescent="0.25">
      <c r="E1953" s="120"/>
    </row>
    <row r="1954" spans="5:5" x14ac:dyDescent="0.25">
      <c r="E1954" s="120"/>
    </row>
    <row r="1955" spans="5:5" x14ac:dyDescent="0.25">
      <c r="E1955" s="120"/>
    </row>
    <row r="1956" spans="5:5" x14ac:dyDescent="0.25">
      <c r="E1956" s="120"/>
    </row>
    <row r="1957" spans="5:5" x14ac:dyDescent="0.25">
      <c r="E1957" s="120"/>
    </row>
    <row r="1958" spans="5:5" x14ac:dyDescent="0.25">
      <c r="E1958" s="120"/>
    </row>
    <row r="1959" spans="5:5" x14ac:dyDescent="0.25">
      <c r="E1959" s="120"/>
    </row>
    <row r="1960" spans="5:5" x14ac:dyDescent="0.25">
      <c r="E1960" s="120"/>
    </row>
    <row r="1961" spans="5:5" x14ac:dyDescent="0.25">
      <c r="E1961" s="120"/>
    </row>
    <row r="1962" spans="5:5" x14ac:dyDescent="0.25">
      <c r="E1962" s="120"/>
    </row>
    <row r="1963" spans="5:5" x14ac:dyDescent="0.25">
      <c r="E1963" s="120"/>
    </row>
    <row r="1964" spans="5:5" x14ac:dyDescent="0.25">
      <c r="E1964" s="120"/>
    </row>
    <row r="1965" spans="5:5" x14ac:dyDescent="0.25">
      <c r="E1965" s="120"/>
    </row>
    <row r="1966" spans="5:5" x14ac:dyDescent="0.25">
      <c r="E1966" s="120"/>
    </row>
    <row r="1967" spans="5:5" x14ac:dyDescent="0.25">
      <c r="E1967" s="120"/>
    </row>
    <row r="1968" spans="5:5" x14ac:dyDescent="0.25">
      <c r="E1968" s="120"/>
    </row>
    <row r="1969" spans="5:5" x14ac:dyDescent="0.25">
      <c r="E1969" s="120"/>
    </row>
    <row r="1970" spans="5:5" x14ac:dyDescent="0.25">
      <c r="E1970" s="120"/>
    </row>
    <row r="1971" spans="5:5" x14ac:dyDescent="0.25">
      <c r="E1971" s="120"/>
    </row>
    <row r="1972" spans="5:5" x14ac:dyDescent="0.25">
      <c r="E1972" s="120"/>
    </row>
    <row r="1973" spans="5:5" x14ac:dyDescent="0.25">
      <c r="E1973" s="120"/>
    </row>
    <row r="1974" spans="5:5" x14ac:dyDescent="0.25">
      <c r="E1974" s="120"/>
    </row>
    <row r="1975" spans="5:5" x14ac:dyDescent="0.25">
      <c r="E1975" s="120"/>
    </row>
    <row r="1976" spans="5:5" x14ac:dyDescent="0.25">
      <c r="E1976" s="120"/>
    </row>
    <row r="1977" spans="5:5" x14ac:dyDescent="0.25">
      <c r="E1977" s="120"/>
    </row>
    <row r="1978" spans="5:5" x14ac:dyDescent="0.25">
      <c r="E1978" s="120"/>
    </row>
    <row r="1979" spans="5:5" x14ac:dyDescent="0.25">
      <c r="E1979" s="120"/>
    </row>
    <row r="1980" spans="5:5" x14ac:dyDescent="0.25">
      <c r="E1980" s="120"/>
    </row>
    <row r="1981" spans="5:5" x14ac:dyDescent="0.25">
      <c r="E1981" s="120"/>
    </row>
    <row r="1982" spans="5:5" x14ac:dyDescent="0.25">
      <c r="E1982" s="120"/>
    </row>
    <row r="1983" spans="5:5" x14ac:dyDescent="0.25">
      <c r="E1983" s="120"/>
    </row>
    <row r="1984" spans="5:5" x14ac:dyDescent="0.25">
      <c r="E1984" s="120"/>
    </row>
    <row r="1985" spans="5:5" x14ac:dyDescent="0.25">
      <c r="E1985" s="120"/>
    </row>
    <row r="1986" spans="5:5" x14ac:dyDescent="0.25">
      <c r="E1986" s="120"/>
    </row>
    <row r="1987" spans="5:5" x14ac:dyDescent="0.25">
      <c r="E1987" s="120"/>
    </row>
    <row r="1988" spans="5:5" x14ac:dyDescent="0.25">
      <c r="E1988" s="120"/>
    </row>
    <row r="1989" spans="5:5" x14ac:dyDescent="0.25">
      <c r="E1989" s="120"/>
    </row>
    <row r="1990" spans="5:5" x14ac:dyDescent="0.25">
      <c r="E1990" s="120"/>
    </row>
    <row r="1991" spans="5:5" x14ac:dyDescent="0.25">
      <c r="E1991" s="120"/>
    </row>
    <row r="1992" spans="5:5" x14ac:dyDescent="0.25">
      <c r="E1992" s="120"/>
    </row>
    <row r="1993" spans="5:5" x14ac:dyDescent="0.25">
      <c r="E1993" s="120"/>
    </row>
    <row r="1994" spans="5:5" x14ac:dyDescent="0.25">
      <c r="E1994" s="120"/>
    </row>
    <row r="1995" spans="5:5" x14ac:dyDescent="0.25">
      <c r="E1995" s="120"/>
    </row>
    <row r="1996" spans="5:5" x14ac:dyDescent="0.25">
      <c r="E1996" s="120"/>
    </row>
    <row r="1997" spans="5:5" x14ac:dyDescent="0.25">
      <c r="E1997" s="120"/>
    </row>
    <row r="1998" spans="5:5" x14ac:dyDescent="0.25">
      <c r="E1998" s="120"/>
    </row>
    <row r="1999" spans="5:5" x14ac:dyDescent="0.25">
      <c r="E1999" s="120"/>
    </row>
    <row r="2000" spans="5:5" x14ac:dyDescent="0.25">
      <c r="E2000" s="120"/>
    </row>
    <row r="2001" spans="5:5" x14ac:dyDescent="0.25">
      <c r="E2001" s="120"/>
    </row>
    <row r="2002" spans="5:5" x14ac:dyDescent="0.25">
      <c r="E2002" s="120"/>
    </row>
    <row r="2003" spans="5:5" x14ac:dyDescent="0.25">
      <c r="E2003" s="120"/>
    </row>
    <row r="2004" spans="5:5" x14ac:dyDescent="0.25">
      <c r="E2004" s="120"/>
    </row>
    <row r="2005" spans="5:5" x14ac:dyDescent="0.25">
      <c r="E2005" s="120"/>
    </row>
    <row r="2006" spans="5:5" x14ac:dyDescent="0.25">
      <c r="E2006" s="120"/>
    </row>
    <row r="2007" spans="5:5" x14ac:dyDescent="0.25">
      <c r="E2007" s="120"/>
    </row>
    <row r="2008" spans="5:5" x14ac:dyDescent="0.25">
      <c r="E2008" s="120"/>
    </row>
    <row r="2009" spans="5:5" x14ac:dyDescent="0.25">
      <c r="E2009" s="120"/>
    </row>
    <row r="2010" spans="5:5" x14ac:dyDescent="0.25">
      <c r="E2010" s="120"/>
    </row>
    <row r="2011" spans="5:5" x14ac:dyDescent="0.25">
      <c r="E2011" s="120"/>
    </row>
    <row r="2012" spans="5:5" x14ac:dyDescent="0.25">
      <c r="E2012" s="120"/>
    </row>
    <row r="2013" spans="5:5" x14ac:dyDescent="0.25">
      <c r="E2013" s="120"/>
    </row>
    <row r="2014" spans="5:5" x14ac:dyDescent="0.25">
      <c r="E2014" s="120"/>
    </row>
    <row r="2015" spans="5:5" x14ac:dyDescent="0.25">
      <c r="E2015" s="120"/>
    </row>
    <row r="2016" spans="5:5" x14ac:dyDescent="0.25">
      <c r="E2016" s="120"/>
    </row>
    <row r="2017" spans="5:5" x14ac:dyDescent="0.25">
      <c r="E2017" s="120"/>
    </row>
    <row r="2018" spans="5:5" x14ac:dyDescent="0.25">
      <c r="E2018" s="120"/>
    </row>
    <row r="2019" spans="5:5" x14ac:dyDescent="0.25">
      <c r="E2019" s="120"/>
    </row>
    <row r="2020" spans="5:5" x14ac:dyDescent="0.25">
      <c r="E2020" s="120"/>
    </row>
    <row r="2021" spans="5:5" x14ac:dyDescent="0.25">
      <c r="E2021" s="120"/>
    </row>
    <row r="2022" spans="5:5" x14ac:dyDescent="0.25">
      <c r="E2022" s="120"/>
    </row>
    <row r="2023" spans="5:5" x14ac:dyDescent="0.25">
      <c r="E2023" s="120"/>
    </row>
    <row r="2024" spans="5:5" x14ac:dyDescent="0.25">
      <c r="E2024" s="120"/>
    </row>
    <row r="2025" spans="5:5" x14ac:dyDescent="0.25">
      <c r="E2025" s="120"/>
    </row>
    <row r="2026" spans="5:5" x14ac:dyDescent="0.25">
      <c r="E2026" s="120"/>
    </row>
    <row r="2027" spans="5:5" x14ac:dyDescent="0.25">
      <c r="E2027" s="120"/>
    </row>
    <row r="2028" spans="5:5" x14ac:dyDescent="0.25">
      <c r="E2028" s="120"/>
    </row>
    <row r="2029" spans="5:5" x14ac:dyDescent="0.25">
      <c r="E2029" s="120"/>
    </row>
    <row r="2030" spans="5:5" x14ac:dyDescent="0.25">
      <c r="E2030" s="120"/>
    </row>
    <row r="2031" spans="5:5" x14ac:dyDescent="0.25">
      <c r="E2031" s="120"/>
    </row>
    <row r="2032" spans="5:5" x14ac:dyDescent="0.25">
      <c r="E2032" s="120"/>
    </row>
    <row r="2033" spans="5:5" x14ac:dyDescent="0.25">
      <c r="E2033" s="120"/>
    </row>
    <row r="2034" spans="5:5" x14ac:dyDescent="0.25">
      <c r="E2034" s="120"/>
    </row>
    <row r="2035" spans="5:5" x14ac:dyDescent="0.25">
      <c r="E2035" s="120"/>
    </row>
    <row r="2036" spans="5:5" x14ac:dyDescent="0.25">
      <c r="E2036" s="120"/>
    </row>
    <row r="2037" spans="5:5" x14ac:dyDescent="0.25">
      <c r="E2037" s="120"/>
    </row>
    <row r="2038" spans="5:5" x14ac:dyDescent="0.25">
      <c r="E2038" s="120"/>
    </row>
    <row r="2039" spans="5:5" x14ac:dyDescent="0.25">
      <c r="E2039" s="120"/>
    </row>
    <row r="2040" spans="5:5" x14ac:dyDescent="0.25">
      <c r="E2040" s="120"/>
    </row>
    <row r="2041" spans="5:5" x14ac:dyDescent="0.25">
      <c r="E2041" s="120"/>
    </row>
    <row r="2042" spans="5:5" x14ac:dyDescent="0.25">
      <c r="E2042" s="120"/>
    </row>
    <row r="2043" spans="5:5" x14ac:dyDescent="0.25">
      <c r="E2043" s="120"/>
    </row>
    <row r="2044" spans="5:5" x14ac:dyDescent="0.25">
      <c r="E2044" s="120"/>
    </row>
    <row r="2045" spans="5:5" x14ac:dyDescent="0.25">
      <c r="E2045" s="120"/>
    </row>
    <row r="2046" spans="5:5" x14ac:dyDescent="0.25">
      <c r="E2046" s="120"/>
    </row>
    <row r="2047" spans="5:5" x14ac:dyDescent="0.25">
      <c r="E2047" s="120"/>
    </row>
    <row r="2048" spans="5:5" x14ac:dyDescent="0.25">
      <c r="E2048" s="120"/>
    </row>
    <row r="2049" spans="5:5" x14ac:dyDescent="0.25">
      <c r="E2049" s="120"/>
    </row>
    <row r="2050" spans="5:5" x14ac:dyDescent="0.25">
      <c r="E2050" s="120"/>
    </row>
    <row r="2051" spans="5:5" x14ac:dyDescent="0.25">
      <c r="E2051" s="120"/>
    </row>
    <row r="2052" spans="5:5" x14ac:dyDescent="0.25">
      <c r="E2052" s="120"/>
    </row>
    <row r="2053" spans="5:5" x14ac:dyDescent="0.25">
      <c r="E2053" s="120"/>
    </row>
    <row r="2054" spans="5:5" x14ac:dyDescent="0.25">
      <c r="E2054" s="120"/>
    </row>
    <row r="2055" spans="5:5" x14ac:dyDescent="0.25">
      <c r="E2055" s="120"/>
    </row>
    <row r="2056" spans="5:5" x14ac:dyDescent="0.25">
      <c r="E2056" s="120"/>
    </row>
    <row r="2057" spans="5:5" x14ac:dyDescent="0.25">
      <c r="E2057" s="120"/>
    </row>
    <row r="2058" spans="5:5" x14ac:dyDescent="0.25">
      <c r="E2058" s="120"/>
    </row>
    <row r="2059" spans="5:5" x14ac:dyDescent="0.25">
      <c r="E2059" s="120"/>
    </row>
    <row r="2060" spans="5:5" x14ac:dyDescent="0.25">
      <c r="E2060" s="120"/>
    </row>
    <row r="2061" spans="5:5" x14ac:dyDescent="0.25">
      <c r="E2061" s="120"/>
    </row>
    <row r="2062" spans="5:5" x14ac:dyDescent="0.25">
      <c r="E2062" s="120"/>
    </row>
    <row r="2063" spans="5:5" x14ac:dyDescent="0.25">
      <c r="E2063" s="120"/>
    </row>
    <row r="2064" spans="5:5" x14ac:dyDescent="0.25">
      <c r="E2064" s="120"/>
    </row>
    <row r="2065" spans="5:5" x14ac:dyDescent="0.25">
      <c r="E2065" s="120"/>
    </row>
    <row r="2066" spans="5:5" x14ac:dyDescent="0.25">
      <c r="E2066" s="120"/>
    </row>
    <row r="2067" spans="5:5" x14ac:dyDescent="0.25">
      <c r="E2067" s="120"/>
    </row>
    <row r="2068" spans="5:5" x14ac:dyDescent="0.25">
      <c r="E2068" s="120"/>
    </row>
    <row r="2069" spans="5:5" x14ac:dyDescent="0.25">
      <c r="E2069" s="120"/>
    </row>
    <row r="2070" spans="5:5" x14ac:dyDescent="0.25">
      <c r="E2070" s="120"/>
    </row>
    <row r="2071" spans="5:5" x14ac:dyDescent="0.25">
      <c r="E2071" s="120"/>
    </row>
    <row r="2072" spans="5:5" x14ac:dyDescent="0.25">
      <c r="E2072" s="120"/>
    </row>
    <row r="2073" spans="5:5" x14ac:dyDescent="0.25">
      <c r="E2073" s="120"/>
    </row>
    <row r="2074" spans="5:5" x14ac:dyDescent="0.25">
      <c r="E2074" s="120"/>
    </row>
    <row r="2075" spans="5:5" x14ac:dyDescent="0.25">
      <c r="E2075" s="120"/>
    </row>
    <row r="2076" spans="5:5" x14ac:dyDescent="0.25">
      <c r="E2076" s="120"/>
    </row>
    <row r="2077" spans="5:5" x14ac:dyDescent="0.25">
      <c r="E2077" s="120"/>
    </row>
    <row r="2078" spans="5:5" x14ac:dyDescent="0.25">
      <c r="E2078" s="120"/>
    </row>
    <row r="2079" spans="5:5" x14ac:dyDescent="0.25">
      <c r="E2079" s="120"/>
    </row>
    <row r="2080" spans="5:5" x14ac:dyDescent="0.25">
      <c r="E2080" s="120"/>
    </row>
    <row r="2081" spans="5:5" x14ac:dyDescent="0.25">
      <c r="E2081" s="120"/>
    </row>
    <row r="2082" spans="5:5" x14ac:dyDescent="0.25">
      <c r="E2082" s="120"/>
    </row>
    <row r="2083" spans="5:5" x14ac:dyDescent="0.25">
      <c r="E2083" s="120"/>
    </row>
    <row r="2084" spans="5:5" x14ac:dyDescent="0.25">
      <c r="E2084" s="120"/>
    </row>
    <row r="2085" spans="5:5" x14ac:dyDescent="0.25">
      <c r="E2085" s="120"/>
    </row>
    <row r="2086" spans="5:5" x14ac:dyDescent="0.25">
      <c r="E2086" s="120"/>
    </row>
    <row r="2087" spans="5:5" x14ac:dyDescent="0.25">
      <c r="E2087" s="120"/>
    </row>
    <row r="2088" spans="5:5" x14ac:dyDescent="0.25">
      <c r="E2088" s="120"/>
    </row>
    <row r="2089" spans="5:5" x14ac:dyDescent="0.25">
      <c r="E2089" s="120"/>
    </row>
    <row r="2090" spans="5:5" x14ac:dyDescent="0.25">
      <c r="E2090" s="120"/>
    </row>
    <row r="2091" spans="5:5" x14ac:dyDescent="0.25">
      <c r="E2091" s="120"/>
    </row>
    <row r="2092" spans="5:5" x14ac:dyDescent="0.25">
      <c r="E2092" s="120"/>
    </row>
    <row r="2093" spans="5:5" x14ac:dyDescent="0.25">
      <c r="E2093" s="120"/>
    </row>
    <row r="2094" spans="5:5" x14ac:dyDescent="0.25">
      <c r="E2094" s="120"/>
    </row>
    <row r="2095" spans="5:5" x14ac:dyDescent="0.25">
      <c r="E2095" s="120"/>
    </row>
    <row r="2096" spans="5:5" x14ac:dyDescent="0.25">
      <c r="E2096" s="120"/>
    </row>
    <row r="2097" spans="5:5" x14ac:dyDescent="0.25">
      <c r="E2097" s="120"/>
    </row>
    <row r="2098" spans="5:5" x14ac:dyDescent="0.25">
      <c r="E2098" s="120"/>
    </row>
    <row r="2099" spans="5:5" x14ac:dyDescent="0.25">
      <c r="E2099" s="120"/>
    </row>
    <row r="2100" spans="5:5" x14ac:dyDescent="0.25">
      <c r="E2100" s="120"/>
    </row>
    <row r="2101" spans="5:5" x14ac:dyDescent="0.25">
      <c r="E2101" s="120"/>
    </row>
    <row r="2102" spans="5:5" x14ac:dyDescent="0.25">
      <c r="E2102" s="120"/>
    </row>
    <row r="2103" spans="5:5" x14ac:dyDescent="0.25">
      <c r="E2103" s="120"/>
    </row>
    <row r="2104" spans="5:5" x14ac:dyDescent="0.25">
      <c r="E2104" s="120"/>
    </row>
    <row r="2105" spans="5:5" x14ac:dyDescent="0.25">
      <c r="E2105" s="120"/>
    </row>
    <row r="2106" spans="5:5" x14ac:dyDescent="0.25">
      <c r="E2106" s="120"/>
    </row>
    <row r="2107" spans="5:5" x14ac:dyDescent="0.25">
      <c r="E2107" s="120"/>
    </row>
    <row r="2108" spans="5:5" x14ac:dyDescent="0.25">
      <c r="E2108" s="120"/>
    </row>
    <row r="2109" spans="5:5" x14ac:dyDescent="0.25">
      <c r="E2109" s="120"/>
    </row>
    <row r="2110" spans="5:5" x14ac:dyDescent="0.25">
      <c r="E2110" s="120"/>
    </row>
    <row r="2111" spans="5:5" x14ac:dyDescent="0.25">
      <c r="E2111" s="120"/>
    </row>
    <row r="2112" spans="5:5" x14ac:dyDescent="0.25">
      <c r="E2112" s="120"/>
    </row>
    <row r="2113" spans="5:5" x14ac:dyDescent="0.25">
      <c r="E2113" s="120"/>
    </row>
    <row r="2114" spans="5:5" x14ac:dyDescent="0.25">
      <c r="E2114" s="120"/>
    </row>
    <row r="2115" spans="5:5" x14ac:dyDescent="0.25">
      <c r="E2115" s="120"/>
    </row>
    <row r="2116" spans="5:5" x14ac:dyDescent="0.25">
      <c r="E2116" s="120"/>
    </row>
    <row r="2117" spans="5:5" x14ac:dyDescent="0.25">
      <c r="E2117" s="120"/>
    </row>
    <row r="2118" spans="5:5" x14ac:dyDescent="0.25">
      <c r="E2118" s="120"/>
    </row>
    <row r="2119" spans="5:5" x14ac:dyDescent="0.25">
      <c r="E2119" s="120"/>
    </row>
    <row r="2120" spans="5:5" x14ac:dyDescent="0.25">
      <c r="E2120" s="120"/>
    </row>
    <row r="2121" spans="5:5" x14ac:dyDescent="0.25">
      <c r="E2121" s="120"/>
    </row>
    <row r="2122" spans="5:5" x14ac:dyDescent="0.25">
      <c r="E2122" s="120"/>
    </row>
    <row r="2123" spans="5:5" x14ac:dyDescent="0.25">
      <c r="E2123" s="120"/>
    </row>
    <row r="2124" spans="5:5" x14ac:dyDescent="0.25">
      <c r="E2124" s="120"/>
    </row>
    <row r="2125" spans="5:5" x14ac:dyDescent="0.25">
      <c r="E2125" s="120"/>
    </row>
    <row r="2126" spans="5:5" x14ac:dyDescent="0.25">
      <c r="E2126" s="120"/>
    </row>
    <row r="2127" spans="5:5" x14ac:dyDescent="0.25">
      <c r="E2127" s="120"/>
    </row>
    <row r="2128" spans="5:5" x14ac:dyDescent="0.25">
      <c r="E2128" s="120"/>
    </row>
    <row r="2129" spans="5:5" x14ac:dyDescent="0.25">
      <c r="E2129" s="120"/>
    </row>
    <row r="2130" spans="5:5" x14ac:dyDescent="0.25">
      <c r="E2130" s="120"/>
    </row>
    <row r="2131" spans="5:5" x14ac:dyDescent="0.25">
      <c r="E2131" s="120"/>
    </row>
    <row r="2132" spans="5:5" x14ac:dyDescent="0.25">
      <c r="E2132" s="120"/>
    </row>
    <row r="2133" spans="5:5" x14ac:dyDescent="0.25">
      <c r="E2133" s="120"/>
    </row>
    <row r="2134" spans="5:5" x14ac:dyDescent="0.25">
      <c r="E2134" s="120"/>
    </row>
    <row r="2135" spans="5:5" x14ac:dyDescent="0.25">
      <c r="E2135" s="120"/>
    </row>
    <row r="2136" spans="5:5" x14ac:dyDescent="0.25">
      <c r="E2136" s="120"/>
    </row>
    <row r="2137" spans="5:5" x14ac:dyDescent="0.25">
      <c r="E2137" s="120"/>
    </row>
    <row r="2138" spans="5:5" x14ac:dyDescent="0.25">
      <c r="E2138" s="120"/>
    </row>
    <row r="2139" spans="5:5" x14ac:dyDescent="0.25">
      <c r="E2139" s="120"/>
    </row>
    <row r="2140" spans="5:5" x14ac:dyDescent="0.25">
      <c r="E2140" s="120"/>
    </row>
    <row r="2141" spans="5:5" x14ac:dyDescent="0.25">
      <c r="E2141" s="120"/>
    </row>
    <row r="2142" spans="5:5" x14ac:dyDescent="0.25">
      <c r="E2142" s="120"/>
    </row>
    <row r="2143" spans="5:5" x14ac:dyDescent="0.25">
      <c r="E2143" s="120"/>
    </row>
    <row r="2144" spans="5:5" x14ac:dyDescent="0.25">
      <c r="E2144" s="120"/>
    </row>
    <row r="2145" spans="5:5" x14ac:dyDescent="0.25">
      <c r="E2145" s="120"/>
    </row>
    <row r="2146" spans="5:5" x14ac:dyDescent="0.25">
      <c r="E2146" s="120"/>
    </row>
    <row r="2147" spans="5:5" x14ac:dyDescent="0.25">
      <c r="E2147" s="120"/>
    </row>
    <row r="2148" spans="5:5" x14ac:dyDescent="0.25">
      <c r="E2148" s="120"/>
    </row>
    <row r="2149" spans="5:5" x14ac:dyDescent="0.25">
      <c r="E2149" s="120"/>
    </row>
    <row r="2150" spans="5:5" x14ac:dyDescent="0.25">
      <c r="E2150" s="120"/>
    </row>
    <row r="2151" spans="5:5" x14ac:dyDescent="0.25">
      <c r="E2151" s="120"/>
    </row>
    <row r="2152" spans="5:5" x14ac:dyDescent="0.25">
      <c r="E2152" s="120"/>
    </row>
    <row r="2153" spans="5:5" x14ac:dyDescent="0.25">
      <c r="E2153" s="120"/>
    </row>
    <row r="2154" spans="5:5" x14ac:dyDescent="0.25">
      <c r="E2154" s="120"/>
    </row>
    <row r="2155" spans="5:5" x14ac:dyDescent="0.25">
      <c r="E2155" s="120"/>
    </row>
    <row r="2156" spans="5:5" x14ac:dyDescent="0.25">
      <c r="E2156" s="120"/>
    </row>
    <row r="2157" spans="5:5" x14ac:dyDescent="0.25">
      <c r="E2157" s="120"/>
    </row>
    <row r="2158" spans="5:5" x14ac:dyDescent="0.25">
      <c r="E2158" s="120"/>
    </row>
    <row r="2159" spans="5:5" x14ac:dyDescent="0.25">
      <c r="E2159" s="120"/>
    </row>
    <row r="2160" spans="5:5" x14ac:dyDescent="0.25">
      <c r="E2160" s="120"/>
    </row>
    <row r="2161" spans="5:5" x14ac:dyDescent="0.25">
      <c r="E2161" s="120"/>
    </row>
    <row r="2162" spans="5:5" x14ac:dyDescent="0.25">
      <c r="E2162" s="120"/>
    </row>
    <row r="2163" spans="5:5" x14ac:dyDescent="0.25">
      <c r="E2163" s="120"/>
    </row>
    <row r="2164" spans="5:5" x14ac:dyDescent="0.25">
      <c r="E2164" s="120"/>
    </row>
    <row r="2165" spans="5:5" x14ac:dyDescent="0.25">
      <c r="E2165" s="120"/>
    </row>
    <row r="2166" spans="5:5" x14ac:dyDescent="0.25">
      <c r="E2166" s="120"/>
    </row>
    <row r="2167" spans="5:5" x14ac:dyDescent="0.25">
      <c r="E2167" s="120"/>
    </row>
    <row r="2168" spans="5:5" x14ac:dyDescent="0.25">
      <c r="E2168" s="120"/>
    </row>
    <row r="2169" spans="5:5" x14ac:dyDescent="0.25">
      <c r="E2169" s="120"/>
    </row>
    <row r="2170" spans="5:5" x14ac:dyDescent="0.25">
      <c r="E2170" s="120"/>
    </row>
    <row r="2171" spans="5:5" x14ac:dyDescent="0.25">
      <c r="E2171" s="120"/>
    </row>
    <row r="2172" spans="5:5" x14ac:dyDescent="0.25">
      <c r="E2172" s="120"/>
    </row>
    <row r="2173" spans="5:5" x14ac:dyDescent="0.25">
      <c r="E2173" s="120"/>
    </row>
    <row r="2174" spans="5:5" x14ac:dyDescent="0.25">
      <c r="E2174" s="120"/>
    </row>
    <row r="2175" spans="5:5" x14ac:dyDescent="0.25">
      <c r="E2175" s="120"/>
    </row>
    <row r="2176" spans="5:5" x14ac:dyDescent="0.25">
      <c r="E2176" s="120"/>
    </row>
    <row r="2177" spans="5:5" x14ac:dyDescent="0.25">
      <c r="E2177" s="120"/>
    </row>
    <row r="2178" spans="5:5" x14ac:dyDescent="0.25">
      <c r="E2178" s="120"/>
    </row>
    <row r="2179" spans="5:5" x14ac:dyDescent="0.25">
      <c r="E2179" s="120"/>
    </row>
    <row r="2180" spans="5:5" x14ac:dyDescent="0.25">
      <c r="E2180" s="120"/>
    </row>
    <row r="2181" spans="5:5" x14ac:dyDescent="0.25">
      <c r="E2181" s="120"/>
    </row>
    <row r="2182" spans="5:5" x14ac:dyDescent="0.25">
      <c r="E2182" s="120"/>
    </row>
    <row r="2183" spans="5:5" x14ac:dyDescent="0.25">
      <c r="E2183" s="120"/>
    </row>
    <row r="2184" spans="5:5" x14ac:dyDescent="0.25">
      <c r="E2184" s="120"/>
    </row>
    <row r="2185" spans="5:5" x14ac:dyDescent="0.25">
      <c r="E2185" s="120"/>
    </row>
    <row r="2186" spans="5:5" x14ac:dyDescent="0.25">
      <c r="E2186" s="120"/>
    </row>
    <row r="2187" spans="5:5" x14ac:dyDescent="0.25">
      <c r="E2187" s="120"/>
    </row>
    <row r="2188" spans="5:5" x14ac:dyDescent="0.25">
      <c r="E2188" s="120"/>
    </row>
    <row r="2189" spans="5:5" x14ac:dyDescent="0.25">
      <c r="E2189" s="120"/>
    </row>
    <row r="2190" spans="5:5" x14ac:dyDescent="0.25">
      <c r="E2190" s="120"/>
    </row>
    <row r="2191" spans="5:5" x14ac:dyDescent="0.25">
      <c r="E2191" s="120"/>
    </row>
    <row r="2192" spans="5:5" x14ac:dyDescent="0.25">
      <c r="E2192" s="120"/>
    </row>
    <row r="2193" spans="5:5" x14ac:dyDescent="0.25">
      <c r="E2193" s="120"/>
    </row>
    <row r="2194" spans="5:5" x14ac:dyDescent="0.25">
      <c r="E2194" s="120"/>
    </row>
    <row r="2195" spans="5:5" x14ac:dyDescent="0.25">
      <c r="E2195" s="120"/>
    </row>
    <row r="2196" spans="5:5" x14ac:dyDescent="0.25">
      <c r="E2196" s="120"/>
    </row>
    <row r="2197" spans="5:5" x14ac:dyDescent="0.25">
      <c r="E2197" s="120"/>
    </row>
    <row r="2198" spans="5:5" x14ac:dyDescent="0.25">
      <c r="E2198" s="120"/>
    </row>
    <row r="2199" spans="5:5" x14ac:dyDescent="0.25">
      <c r="E2199" s="120"/>
    </row>
    <row r="2200" spans="5:5" x14ac:dyDescent="0.25">
      <c r="E2200" s="120"/>
    </row>
    <row r="2201" spans="5:5" x14ac:dyDescent="0.25">
      <c r="E2201" s="120"/>
    </row>
    <row r="2202" spans="5:5" x14ac:dyDescent="0.25">
      <c r="E2202" s="120"/>
    </row>
    <row r="2203" spans="5:5" x14ac:dyDescent="0.25">
      <c r="E2203" s="120"/>
    </row>
    <row r="2204" spans="5:5" x14ac:dyDescent="0.25">
      <c r="E2204" s="120"/>
    </row>
    <row r="2205" spans="5:5" x14ac:dyDescent="0.25">
      <c r="E2205" s="120"/>
    </row>
    <row r="2206" spans="5:5" x14ac:dyDescent="0.25">
      <c r="E2206" s="120"/>
    </row>
    <row r="2207" spans="5:5" x14ac:dyDescent="0.25">
      <c r="E2207" s="120"/>
    </row>
    <row r="2208" spans="5:5" x14ac:dyDescent="0.25">
      <c r="E2208" s="120"/>
    </row>
    <row r="2209" spans="5:5" x14ac:dyDescent="0.25">
      <c r="E2209" s="120"/>
    </row>
    <row r="2210" spans="5:5" x14ac:dyDescent="0.25">
      <c r="E2210" s="120"/>
    </row>
    <row r="2211" spans="5:5" x14ac:dyDescent="0.25">
      <c r="E2211" s="120"/>
    </row>
    <row r="2212" spans="5:5" x14ac:dyDescent="0.25">
      <c r="E2212" s="120"/>
    </row>
    <row r="2213" spans="5:5" x14ac:dyDescent="0.25">
      <c r="E2213" s="120"/>
    </row>
    <row r="2214" spans="5:5" x14ac:dyDescent="0.25">
      <c r="E2214" s="120"/>
    </row>
    <row r="2215" spans="5:5" x14ac:dyDescent="0.25">
      <c r="E2215" s="120"/>
    </row>
    <row r="2216" spans="5:5" x14ac:dyDescent="0.25">
      <c r="E2216" s="120"/>
    </row>
    <row r="2217" spans="5:5" x14ac:dyDescent="0.25">
      <c r="E2217" s="120"/>
    </row>
    <row r="2218" spans="5:5" x14ac:dyDescent="0.25">
      <c r="E2218" s="120"/>
    </row>
    <row r="2219" spans="5:5" x14ac:dyDescent="0.25">
      <c r="E2219" s="120"/>
    </row>
    <row r="2220" spans="5:5" x14ac:dyDescent="0.25">
      <c r="E2220" s="120"/>
    </row>
    <row r="2221" spans="5:5" x14ac:dyDescent="0.25">
      <c r="E2221" s="120"/>
    </row>
    <row r="2222" spans="5:5" x14ac:dyDescent="0.25">
      <c r="E2222" s="120"/>
    </row>
    <row r="2223" spans="5:5" x14ac:dyDescent="0.25">
      <c r="E2223" s="120"/>
    </row>
    <row r="2224" spans="5:5" x14ac:dyDescent="0.25">
      <c r="E2224" s="120"/>
    </row>
    <row r="2225" spans="5:5" x14ac:dyDescent="0.25">
      <c r="E2225" s="120"/>
    </row>
    <row r="2226" spans="5:5" x14ac:dyDescent="0.25">
      <c r="E2226" s="120"/>
    </row>
    <row r="2227" spans="5:5" x14ac:dyDescent="0.25">
      <c r="E2227" s="120"/>
    </row>
    <row r="2228" spans="5:5" x14ac:dyDescent="0.25">
      <c r="E2228" s="120"/>
    </row>
    <row r="2229" spans="5:5" x14ac:dyDescent="0.25">
      <c r="E2229" s="120"/>
    </row>
    <row r="2230" spans="5:5" x14ac:dyDescent="0.25">
      <c r="E2230" s="120"/>
    </row>
    <row r="2231" spans="5:5" x14ac:dyDescent="0.25">
      <c r="E2231" s="120"/>
    </row>
    <row r="2232" spans="5:5" x14ac:dyDescent="0.25">
      <c r="E2232" s="120"/>
    </row>
    <row r="2233" spans="5:5" x14ac:dyDescent="0.25">
      <c r="E2233" s="120"/>
    </row>
    <row r="2234" spans="5:5" x14ac:dyDescent="0.25">
      <c r="E2234" s="120"/>
    </row>
    <row r="2235" spans="5:5" x14ac:dyDescent="0.25">
      <c r="E2235" s="120"/>
    </row>
    <row r="2236" spans="5:5" x14ac:dyDescent="0.25">
      <c r="E2236" s="120"/>
    </row>
    <row r="2237" spans="5:5" x14ac:dyDescent="0.25">
      <c r="E2237" s="120"/>
    </row>
    <row r="2238" spans="5:5" x14ac:dyDescent="0.25">
      <c r="E2238" s="120"/>
    </row>
    <row r="2239" spans="5:5" x14ac:dyDescent="0.25">
      <c r="E2239" s="120"/>
    </row>
    <row r="2240" spans="5:5" x14ac:dyDescent="0.25">
      <c r="E2240" s="120"/>
    </row>
    <row r="2241" spans="5:5" x14ac:dyDescent="0.25">
      <c r="E2241" s="120"/>
    </row>
    <row r="2242" spans="5:5" x14ac:dyDescent="0.25">
      <c r="E2242" s="120"/>
    </row>
    <row r="2243" spans="5:5" x14ac:dyDescent="0.25">
      <c r="E2243" s="120"/>
    </row>
    <row r="2244" spans="5:5" x14ac:dyDescent="0.25">
      <c r="E2244" s="120"/>
    </row>
    <row r="2245" spans="5:5" x14ac:dyDescent="0.25">
      <c r="E2245" s="120"/>
    </row>
    <row r="2246" spans="5:5" x14ac:dyDescent="0.25">
      <c r="E2246" s="120"/>
    </row>
    <row r="2247" spans="5:5" x14ac:dyDescent="0.25">
      <c r="E2247" s="120"/>
    </row>
    <row r="2248" spans="5:5" x14ac:dyDescent="0.25">
      <c r="E2248" s="120"/>
    </row>
    <row r="2249" spans="5:5" x14ac:dyDescent="0.25">
      <c r="E2249" s="120"/>
    </row>
    <row r="2250" spans="5:5" x14ac:dyDescent="0.25">
      <c r="E2250" s="120"/>
    </row>
    <row r="2251" spans="5:5" x14ac:dyDescent="0.25">
      <c r="E2251" s="120"/>
    </row>
    <row r="2252" spans="5:5" x14ac:dyDescent="0.25">
      <c r="E2252" s="120"/>
    </row>
    <row r="2253" spans="5:5" x14ac:dyDescent="0.25">
      <c r="E2253" s="120"/>
    </row>
    <row r="2254" spans="5:5" x14ac:dyDescent="0.25">
      <c r="E2254" s="120"/>
    </row>
    <row r="2255" spans="5:5" x14ac:dyDescent="0.25">
      <c r="E2255" s="120"/>
    </row>
    <row r="2256" spans="5:5" x14ac:dyDescent="0.25">
      <c r="E2256" s="120"/>
    </row>
    <row r="2257" spans="5:5" x14ac:dyDescent="0.25">
      <c r="E2257" s="120"/>
    </row>
    <row r="2258" spans="5:5" x14ac:dyDescent="0.25">
      <c r="E2258" s="120"/>
    </row>
    <row r="2259" spans="5:5" x14ac:dyDescent="0.25">
      <c r="E2259" s="120"/>
    </row>
    <row r="2260" spans="5:5" x14ac:dyDescent="0.25">
      <c r="E2260" s="120"/>
    </row>
    <row r="2261" spans="5:5" x14ac:dyDescent="0.25">
      <c r="E2261" s="120"/>
    </row>
    <row r="2262" spans="5:5" x14ac:dyDescent="0.25">
      <c r="E2262" s="120"/>
    </row>
    <row r="2263" spans="5:5" x14ac:dyDescent="0.25">
      <c r="E2263" s="120"/>
    </row>
    <row r="2264" spans="5:5" x14ac:dyDescent="0.25">
      <c r="E2264" s="120"/>
    </row>
    <row r="2265" spans="5:5" x14ac:dyDescent="0.25">
      <c r="E2265" s="120"/>
    </row>
    <row r="2266" spans="5:5" x14ac:dyDescent="0.25">
      <c r="E2266" s="120"/>
    </row>
    <row r="2267" spans="5:5" x14ac:dyDescent="0.25">
      <c r="E2267" s="120"/>
    </row>
    <row r="2268" spans="5:5" x14ac:dyDescent="0.25">
      <c r="E2268" s="120"/>
    </row>
    <row r="2269" spans="5:5" x14ac:dyDescent="0.25">
      <c r="E2269" s="120"/>
    </row>
    <row r="2270" spans="5:5" x14ac:dyDescent="0.25">
      <c r="E2270" s="120"/>
    </row>
    <row r="2271" spans="5:5" x14ac:dyDescent="0.25">
      <c r="E2271" s="120"/>
    </row>
    <row r="2272" spans="5:5" x14ac:dyDescent="0.25">
      <c r="E2272" s="120"/>
    </row>
    <row r="2273" spans="5:5" x14ac:dyDescent="0.25">
      <c r="E2273" s="120"/>
    </row>
    <row r="2274" spans="5:5" x14ac:dyDescent="0.25">
      <c r="E2274" s="120"/>
    </row>
    <row r="2275" spans="5:5" x14ac:dyDescent="0.25">
      <c r="E2275" s="120"/>
    </row>
    <row r="2276" spans="5:5" x14ac:dyDescent="0.25">
      <c r="E2276" s="120"/>
    </row>
    <row r="2277" spans="5:5" x14ac:dyDescent="0.25">
      <c r="E2277" s="120"/>
    </row>
    <row r="2278" spans="5:5" x14ac:dyDescent="0.25">
      <c r="E2278" s="120"/>
    </row>
    <row r="2279" spans="5:5" x14ac:dyDescent="0.25">
      <c r="E2279" s="120"/>
    </row>
    <row r="2280" spans="5:5" x14ac:dyDescent="0.25">
      <c r="E2280" s="120"/>
    </row>
    <row r="2281" spans="5:5" x14ac:dyDescent="0.25">
      <c r="E2281" s="120"/>
    </row>
    <row r="2282" spans="5:5" x14ac:dyDescent="0.25">
      <c r="E2282" s="120"/>
    </row>
    <row r="2283" spans="5:5" x14ac:dyDescent="0.25">
      <c r="E2283" s="120"/>
    </row>
    <row r="2284" spans="5:5" x14ac:dyDescent="0.25">
      <c r="E2284" s="120"/>
    </row>
    <row r="2285" spans="5:5" x14ac:dyDescent="0.25">
      <c r="E2285" s="120"/>
    </row>
    <row r="2286" spans="5:5" x14ac:dyDescent="0.25">
      <c r="E2286" s="120"/>
    </row>
    <row r="2287" spans="5:5" x14ac:dyDescent="0.25">
      <c r="E2287" s="120"/>
    </row>
    <row r="2288" spans="5:5" x14ac:dyDescent="0.25">
      <c r="E2288" s="120"/>
    </row>
    <row r="2289" spans="5:5" x14ac:dyDescent="0.25">
      <c r="E2289" s="120"/>
    </row>
    <row r="2290" spans="5:5" x14ac:dyDescent="0.25">
      <c r="E2290" s="120"/>
    </row>
    <row r="2291" spans="5:5" x14ac:dyDescent="0.25">
      <c r="E2291" s="120"/>
    </row>
    <row r="2292" spans="5:5" x14ac:dyDescent="0.25">
      <c r="E2292" s="120"/>
    </row>
    <row r="2293" spans="5:5" x14ac:dyDescent="0.25">
      <c r="E2293" s="120"/>
    </row>
    <row r="2294" spans="5:5" x14ac:dyDescent="0.25">
      <c r="E2294" s="120"/>
    </row>
    <row r="2295" spans="5:5" x14ac:dyDescent="0.25">
      <c r="E2295" s="120"/>
    </row>
    <row r="2296" spans="5:5" x14ac:dyDescent="0.25">
      <c r="E2296" s="120"/>
    </row>
    <row r="2297" spans="5:5" x14ac:dyDescent="0.25">
      <c r="E2297" s="120"/>
    </row>
    <row r="2298" spans="5:5" x14ac:dyDescent="0.25">
      <c r="E2298" s="120"/>
    </row>
    <row r="2299" spans="5:5" x14ac:dyDescent="0.25">
      <c r="E2299" s="120"/>
    </row>
    <row r="2300" spans="5:5" x14ac:dyDescent="0.25">
      <c r="E2300" s="120"/>
    </row>
    <row r="2301" spans="5:5" x14ac:dyDescent="0.25">
      <c r="E2301" s="120"/>
    </row>
    <row r="2302" spans="5:5" x14ac:dyDescent="0.25">
      <c r="E2302" s="120"/>
    </row>
    <row r="2303" spans="5:5" x14ac:dyDescent="0.25">
      <c r="E2303" s="120"/>
    </row>
    <row r="2304" spans="5:5" x14ac:dyDescent="0.25">
      <c r="E2304" s="120"/>
    </row>
    <row r="2305" spans="5:5" x14ac:dyDescent="0.25">
      <c r="E2305" s="120"/>
    </row>
    <row r="2306" spans="5:5" x14ac:dyDescent="0.25">
      <c r="E2306" s="120"/>
    </row>
    <row r="2307" spans="5:5" x14ac:dyDescent="0.25">
      <c r="E2307" s="120"/>
    </row>
    <row r="2308" spans="5:5" x14ac:dyDescent="0.25">
      <c r="E2308" s="120"/>
    </row>
    <row r="2309" spans="5:5" x14ac:dyDescent="0.25">
      <c r="E2309" s="120"/>
    </row>
    <row r="2310" spans="5:5" x14ac:dyDescent="0.25">
      <c r="E2310" s="120"/>
    </row>
    <row r="2311" spans="5:5" x14ac:dyDescent="0.25">
      <c r="E2311" s="120"/>
    </row>
    <row r="2312" spans="5:5" x14ac:dyDescent="0.25">
      <c r="E2312" s="120"/>
    </row>
    <row r="2313" spans="5:5" x14ac:dyDescent="0.25">
      <c r="E2313" s="120"/>
    </row>
    <row r="2314" spans="5:5" x14ac:dyDescent="0.25">
      <c r="E2314" s="120"/>
    </row>
    <row r="2315" spans="5:5" x14ac:dyDescent="0.25">
      <c r="E2315" s="120"/>
    </row>
    <row r="2316" spans="5:5" x14ac:dyDescent="0.25">
      <c r="E2316" s="120"/>
    </row>
    <row r="2317" spans="5:5" x14ac:dyDescent="0.25">
      <c r="E2317" s="120"/>
    </row>
    <row r="2318" spans="5:5" x14ac:dyDescent="0.25">
      <c r="E2318" s="120"/>
    </row>
    <row r="2319" spans="5:5" x14ac:dyDescent="0.25">
      <c r="E2319" s="120"/>
    </row>
    <row r="2320" spans="5:5" x14ac:dyDescent="0.25">
      <c r="E2320" s="120"/>
    </row>
    <row r="2321" spans="5:5" x14ac:dyDescent="0.25">
      <c r="E2321" s="120"/>
    </row>
    <row r="2322" spans="5:5" x14ac:dyDescent="0.25">
      <c r="E2322" s="120"/>
    </row>
    <row r="2323" spans="5:5" x14ac:dyDescent="0.25">
      <c r="E2323" s="120"/>
    </row>
    <row r="2324" spans="5:5" x14ac:dyDescent="0.25">
      <c r="E2324" s="120"/>
    </row>
    <row r="2325" spans="5:5" x14ac:dyDescent="0.25">
      <c r="E2325" s="120"/>
    </row>
    <row r="2326" spans="5:5" x14ac:dyDescent="0.25">
      <c r="E2326" s="120"/>
    </row>
    <row r="2327" spans="5:5" x14ac:dyDescent="0.25">
      <c r="E2327" s="120"/>
    </row>
    <row r="2328" spans="5:5" x14ac:dyDescent="0.25">
      <c r="E2328" s="120"/>
    </row>
    <row r="2329" spans="5:5" x14ac:dyDescent="0.25">
      <c r="E2329" s="120"/>
    </row>
    <row r="2330" spans="5:5" x14ac:dyDescent="0.25">
      <c r="E2330" s="120"/>
    </row>
    <row r="2331" spans="5:5" x14ac:dyDescent="0.25">
      <c r="E2331" s="120"/>
    </row>
    <row r="2332" spans="5:5" x14ac:dyDescent="0.25">
      <c r="E2332" s="120"/>
    </row>
    <row r="2333" spans="5:5" x14ac:dyDescent="0.25">
      <c r="E2333" s="120"/>
    </row>
    <row r="2334" spans="5:5" x14ac:dyDescent="0.25">
      <c r="E2334" s="120"/>
    </row>
    <row r="2335" spans="5:5" x14ac:dyDescent="0.25">
      <c r="E2335" s="120"/>
    </row>
    <row r="2336" spans="5:5" x14ac:dyDescent="0.25">
      <c r="E2336" s="120"/>
    </row>
    <row r="2337" spans="5:5" x14ac:dyDescent="0.25">
      <c r="E2337" s="120"/>
    </row>
    <row r="2338" spans="5:5" x14ac:dyDescent="0.25">
      <c r="E2338" s="120"/>
    </row>
    <row r="2339" spans="5:5" x14ac:dyDescent="0.25">
      <c r="E2339" s="120"/>
    </row>
    <row r="2340" spans="5:5" x14ac:dyDescent="0.25">
      <c r="E2340" s="120"/>
    </row>
    <row r="2341" spans="5:5" x14ac:dyDescent="0.25">
      <c r="E2341" s="120"/>
    </row>
    <row r="2342" spans="5:5" x14ac:dyDescent="0.25">
      <c r="E2342" s="120"/>
    </row>
    <row r="2343" spans="5:5" x14ac:dyDescent="0.25">
      <c r="E2343" s="120"/>
    </row>
    <row r="2344" spans="5:5" x14ac:dyDescent="0.25">
      <c r="E2344" s="120"/>
    </row>
    <row r="2345" spans="5:5" x14ac:dyDescent="0.25">
      <c r="E2345" s="120"/>
    </row>
    <row r="2346" spans="5:5" x14ac:dyDescent="0.25">
      <c r="E2346" s="120"/>
    </row>
    <row r="2347" spans="5:5" x14ac:dyDescent="0.25">
      <c r="E2347" s="120"/>
    </row>
    <row r="2348" spans="5:5" x14ac:dyDescent="0.25">
      <c r="E2348" s="120"/>
    </row>
    <row r="2349" spans="5:5" x14ac:dyDescent="0.25">
      <c r="E2349" s="120"/>
    </row>
    <row r="2350" spans="5:5" x14ac:dyDescent="0.25">
      <c r="E2350" s="120"/>
    </row>
    <row r="2351" spans="5:5" x14ac:dyDescent="0.25">
      <c r="E2351" s="120"/>
    </row>
    <row r="2352" spans="5:5" x14ac:dyDescent="0.25">
      <c r="E2352" s="120"/>
    </row>
    <row r="2353" spans="5:5" x14ac:dyDescent="0.25">
      <c r="E2353" s="120"/>
    </row>
    <row r="2354" spans="5:5" x14ac:dyDescent="0.25">
      <c r="E2354" s="120"/>
    </row>
    <row r="2355" spans="5:5" x14ac:dyDescent="0.25">
      <c r="E2355" s="120"/>
    </row>
    <row r="2356" spans="5:5" x14ac:dyDescent="0.25">
      <c r="E2356" s="120"/>
    </row>
    <row r="2357" spans="5:5" x14ac:dyDescent="0.25">
      <c r="E2357" s="120"/>
    </row>
    <row r="2358" spans="5:5" x14ac:dyDescent="0.25">
      <c r="E2358" s="120"/>
    </row>
    <row r="2359" spans="5:5" x14ac:dyDescent="0.25">
      <c r="E2359" s="120"/>
    </row>
    <row r="2360" spans="5:5" x14ac:dyDescent="0.25">
      <c r="E2360" s="120"/>
    </row>
    <row r="2361" spans="5:5" x14ac:dyDescent="0.25">
      <c r="E2361" s="120"/>
    </row>
    <row r="2362" spans="5:5" x14ac:dyDescent="0.25">
      <c r="E2362" s="120"/>
    </row>
    <row r="2363" spans="5:5" x14ac:dyDescent="0.25">
      <c r="E2363" s="120"/>
    </row>
    <row r="2364" spans="5:5" x14ac:dyDescent="0.25">
      <c r="E2364" s="120"/>
    </row>
    <row r="2365" spans="5:5" x14ac:dyDescent="0.25">
      <c r="E2365" s="120"/>
    </row>
    <row r="2366" spans="5:5" x14ac:dyDescent="0.25">
      <c r="E2366" s="120"/>
    </row>
    <row r="2367" spans="5:5" x14ac:dyDescent="0.25">
      <c r="E2367" s="120"/>
    </row>
    <row r="2368" spans="5:5" x14ac:dyDescent="0.25">
      <c r="E2368" s="120"/>
    </row>
    <row r="2369" spans="5:5" x14ac:dyDescent="0.25">
      <c r="E2369" s="120"/>
    </row>
    <row r="2370" spans="5:5" x14ac:dyDescent="0.25">
      <c r="E2370" s="120"/>
    </row>
    <row r="2371" spans="5:5" x14ac:dyDescent="0.25">
      <c r="E2371" s="120"/>
    </row>
    <row r="2372" spans="5:5" x14ac:dyDescent="0.25">
      <c r="E2372" s="120"/>
    </row>
    <row r="2373" spans="5:5" x14ac:dyDescent="0.25">
      <c r="E2373" s="120"/>
    </row>
    <row r="2374" spans="5:5" x14ac:dyDescent="0.25">
      <c r="E2374" s="120"/>
    </row>
    <row r="2375" spans="5:5" x14ac:dyDescent="0.25">
      <c r="E2375" s="120"/>
    </row>
    <row r="2376" spans="5:5" x14ac:dyDescent="0.25">
      <c r="E2376" s="120"/>
    </row>
    <row r="2377" spans="5:5" x14ac:dyDescent="0.25">
      <c r="E2377" s="120"/>
    </row>
    <row r="2378" spans="5:5" x14ac:dyDescent="0.25">
      <c r="E2378" s="120"/>
    </row>
    <row r="2379" spans="5:5" x14ac:dyDescent="0.25">
      <c r="E2379" s="120"/>
    </row>
    <row r="2380" spans="5:5" x14ac:dyDescent="0.25">
      <c r="E2380" s="120"/>
    </row>
    <row r="2381" spans="5:5" x14ac:dyDescent="0.25">
      <c r="E2381" s="120"/>
    </row>
    <row r="2382" spans="5:5" x14ac:dyDescent="0.25">
      <c r="E2382" s="120"/>
    </row>
    <row r="2383" spans="5:5" x14ac:dyDescent="0.25">
      <c r="E2383" s="120"/>
    </row>
    <row r="2384" spans="5:5" x14ac:dyDescent="0.25">
      <c r="E2384" s="120"/>
    </row>
    <row r="2385" spans="5:5" x14ac:dyDescent="0.25">
      <c r="E2385" s="120"/>
    </row>
    <row r="2386" spans="5:5" x14ac:dyDescent="0.25">
      <c r="E2386" s="120"/>
    </row>
    <row r="2387" spans="5:5" x14ac:dyDescent="0.25">
      <c r="E2387" s="120"/>
    </row>
    <row r="2388" spans="5:5" x14ac:dyDescent="0.25">
      <c r="E2388" s="120"/>
    </row>
    <row r="2389" spans="5:5" x14ac:dyDescent="0.25">
      <c r="E2389" s="120"/>
    </row>
    <row r="2390" spans="5:5" x14ac:dyDescent="0.25">
      <c r="E2390" s="120"/>
    </row>
    <row r="2391" spans="5:5" x14ac:dyDescent="0.25">
      <c r="E2391" s="120"/>
    </row>
    <row r="2392" spans="5:5" x14ac:dyDescent="0.25">
      <c r="E2392" s="120"/>
    </row>
    <row r="2393" spans="5:5" x14ac:dyDescent="0.25">
      <c r="E2393" s="120"/>
    </row>
    <row r="2394" spans="5:5" x14ac:dyDescent="0.25">
      <c r="E2394" s="120"/>
    </row>
    <row r="2395" spans="5:5" x14ac:dyDescent="0.25">
      <c r="E2395" s="120"/>
    </row>
    <row r="2396" spans="5:5" x14ac:dyDescent="0.25">
      <c r="E2396" s="120"/>
    </row>
    <row r="2397" spans="5:5" x14ac:dyDescent="0.25">
      <c r="E2397" s="120"/>
    </row>
    <row r="2398" spans="5:5" x14ac:dyDescent="0.25">
      <c r="E2398" s="120"/>
    </row>
    <row r="2399" spans="5:5" x14ac:dyDescent="0.25">
      <c r="E2399" s="120"/>
    </row>
    <row r="2400" spans="5:5" x14ac:dyDescent="0.25">
      <c r="E2400" s="120"/>
    </row>
    <row r="2401" spans="5:5" x14ac:dyDescent="0.25">
      <c r="E2401" s="120"/>
    </row>
    <row r="2402" spans="5:5" x14ac:dyDescent="0.25">
      <c r="E2402" s="120"/>
    </row>
    <row r="2403" spans="5:5" x14ac:dyDescent="0.25">
      <c r="E2403" s="120"/>
    </row>
    <row r="2404" spans="5:5" x14ac:dyDescent="0.25">
      <c r="E2404" s="120"/>
    </row>
    <row r="2405" spans="5:5" x14ac:dyDescent="0.25">
      <c r="E2405" s="120"/>
    </row>
    <row r="2406" spans="5:5" x14ac:dyDescent="0.25">
      <c r="E2406" s="120"/>
    </row>
    <row r="2407" spans="5:5" x14ac:dyDescent="0.25">
      <c r="E2407" s="120"/>
    </row>
    <row r="2408" spans="5:5" x14ac:dyDescent="0.25">
      <c r="E2408" s="120"/>
    </row>
    <row r="2409" spans="5:5" x14ac:dyDescent="0.25">
      <c r="E2409" s="120"/>
    </row>
    <row r="2410" spans="5:5" x14ac:dyDescent="0.25">
      <c r="E2410" s="120"/>
    </row>
    <row r="2411" spans="5:5" x14ac:dyDescent="0.25">
      <c r="E2411" s="120"/>
    </row>
    <row r="2412" spans="5:5" x14ac:dyDescent="0.25">
      <c r="E2412" s="120"/>
    </row>
    <row r="2413" spans="5:5" x14ac:dyDescent="0.25">
      <c r="E2413" s="120"/>
    </row>
    <row r="2414" spans="5:5" x14ac:dyDescent="0.25">
      <c r="E2414" s="120"/>
    </row>
    <row r="2415" spans="5:5" x14ac:dyDescent="0.25">
      <c r="E2415" s="120"/>
    </row>
    <row r="2416" spans="5:5" x14ac:dyDescent="0.25">
      <c r="E2416" s="120"/>
    </row>
    <row r="2417" spans="5:5" x14ac:dyDescent="0.25">
      <c r="E2417" s="120"/>
    </row>
    <row r="2418" spans="5:5" x14ac:dyDescent="0.25">
      <c r="E2418" s="120"/>
    </row>
    <row r="2419" spans="5:5" x14ac:dyDescent="0.25">
      <c r="E2419" s="120"/>
    </row>
    <row r="2420" spans="5:5" x14ac:dyDescent="0.25">
      <c r="E2420" s="120"/>
    </row>
    <row r="2421" spans="5:5" x14ac:dyDescent="0.25">
      <c r="E2421" s="120"/>
    </row>
    <row r="2422" spans="5:5" x14ac:dyDescent="0.25">
      <c r="E2422" s="120"/>
    </row>
    <row r="2423" spans="5:5" x14ac:dyDescent="0.25">
      <c r="E2423" s="120"/>
    </row>
    <row r="2424" spans="5:5" x14ac:dyDescent="0.25">
      <c r="E2424" s="120"/>
    </row>
    <row r="2425" spans="5:5" x14ac:dyDescent="0.25">
      <c r="E2425" s="120"/>
    </row>
    <row r="2426" spans="5:5" x14ac:dyDescent="0.25">
      <c r="E2426" s="120"/>
    </row>
    <row r="2427" spans="5:5" x14ac:dyDescent="0.25">
      <c r="E2427" s="120"/>
    </row>
    <row r="2428" spans="5:5" x14ac:dyDescent="0.25">
      <c r="E2428" s="120"/>
    </row>
    <row r="2429" spans="5:5" x14ac:dyDescent="0.25">
      <c r="E2429" s="120"/>
    </row>
    <row r="2430" spans="5:5" x14ac:dyDescent="0.25">
      <c r="E2430" s="120"/>
    </row>
    <row r="2431" spans="5:5" x14ac:dyDescent="0.25">
      <c r="E2431" s="120"/>
    </row>
    <row r="2432" spans="5:5" x14ac:dyDescent="0.25">
      <c r="E2432" s="120"/>
    </row>
    <row r="2433" spans="5:5" x14ac:dyDescent="0.25">
      <c r="E2433" s="120"/>
    </row>
    <row r="2434" spans="5:5" x14ac:dyDescent="0.25">
      <c r="E2434" s="120"/>
    </row>
    <row r="2435" spans="5:5" x14ac:dyDescent="0.25">
      <c r="E2435" s="120"/>
    </row>
    <row r="2436" spans="5:5" x14ac:dyDescent="0.25">
      <c r="E2436" s="120"/>
    </row>
    <row r="2437" spans="5:5" x14ac:dyDescent="0.25">
      <c r="E2437" s="120"/>
    </row>
    <row r="2438" spans="5:5" x14ac:dyDescent="0.25">
      <c r="E2438" s="120"/>
    </row>
    <row r="2439" spans="5:5" x14ac:dyDescent="0.25">
      <c r="E2439" s="120"/>
    </row>
    <row r="2440" spans="5:5" x14ac:dyDescent="0.25">
      <c r="E2440" s="120"/>
    </row>
    <row r="2441" spans="5:5" x14ac:dyDescent="0.25">
      <c r="E2441" s="120"/>
    </row>
    <row r="2442" spans="5:5" x14ac:dyDescent="0.25">
      <c r="E2442" s="120"/>
    </row>
    <row r="2443" spans="5:5" x14ac:dyDescent="0.25">
      <c r="E2443" s="120"/>
    </row>
    <row r="2444" spans="5:5" x14ac:dyDescent="0.25">
      <c r="E2444" s="120"/>
    </row>
    <row r="2445" spans="5:5" x14ac:dyDescent="0.25">
      <c r="E2445" s="120"/>
    </row>
    <row r="2446" spans="5:5" x14ac:dyDescent="0.25">
      <c r="E2446" s="120"/>
    </row>
    <row r="2447" spans="5:5" x14ac:dyDescent="0.25">
      <c r="E2447" s="120"/>
    </row>
    <row r="2448" spans="5:5" x14ac:dyDescent="0.25">
      <c r="E2448" s="120"/>
    </row>
    <row r="2449" spans="5:5" x14ac:dyDescent="0.25">
      <c r="E2449" s="120"/>
    </row>
    <row r="2450" spans="5:5" x14ac:dyDescent="0.25">
      <c r="E2450" s="120"/>
    </row>
    <row r="2451" spans="5:5" x14ac:dyDescent="0.25">
      <c r="E2451" s="120"/>
    </row>
    <row r="2452" spans="5:5" x14ac:dyDescent="0.25">
      <c r="E2452" s="120"/>
    </row>
    <row r="2453" spans="5:5" x14ac:dyDescent="0.25">
      <c r="E2453" s="120"/>
    </row>
    <row r="2454" spans="5:5" x14ac:dyDescent="0.25">
      <c r="E2454" s="120"/>
    </row>
    <row r="2455" spans="5:5" x14ac:dyDescent="0.25">
      <c r="E2455" s="120"/>
    </row>
    <row r="2456" spans="5:5" x14ac:dyDescent="0.25">
      <c r="E2456" s="120"/>
    </row>
    <row r="2457" spans="5:5" x14ac:dyDescent="0.25">
      <c r="E2457" s="120"/>
    </row>
    <row r="2458" spans="5:5" x14ac:dyDescent="0.25">
      <c r="E2458" s="120"/>
    </row>
    <row r="2459" spans="5:5" x14ac:dyDescent="0.25">
      <c r="E2459" s="120"/>
    </row>
    <row r="2460" spans="5:5" x14ac:dyDescent="0.25">
      <c r="E2460" s="120"/>
    </row>
    <row r="2461" spans="5:5" x14ac:dyDescent="0.25">
      <c r="E2461" s="120"/>
    </row>
    <row r="2462" spans="5:5" x14ac:dyDescent="0.25">
      <c r="E2462" s="120"/>
    </row>
    <row r="2463" spans="5:5" x14ac:dyDescent="0.25">
      <c r="E2463" s="120"/>
    </row>
    <row r="2464" spans="5:5" x14ac:dyDescent="0.25">
      <c r="E2464" s="120"/>
    </row>
    <row r="2465" spans="5:5" x14ac:dyDescent="0.25">
      <c r="E2465" s="120"/>
    </row>
    <row r="2466" spans="5:5" x14ac:dyDescent="0.25">
      <c r="E2466" s="120"/>
    </row>
    <row r="2467" spans="5:5" x14ac:dyDescent="0.25">
      <c r="E2467" s="120"/>
    </row>
    <row r="2468" spans="5:5" x14ac:dyDescent="0.25">
      <c r="E2468" s="120"/>
    </row>
    <row r="2469" spans="5:5" x14ac:dyDescent="0.25">
      <c r="E2469" s="120"/>
    </row>
    <row r="2470" spans="5:5" x14ac:dyDescent="0.25">
      <c r="E2470" s="120"/>
    </row>
    <row r="2471" spans="5:5" x14ac:dyDescent="0.25">
      <c r="E2471" s="120"/>
    </row>
    <row r="2472" spans="5:5" x14ac:dyDescent="0.25">
      <c r="E2472" s="120"/>
    </row>
    <row r="2473" spans="5:5" x14ac:dyDescent="0.25">
      <c r="E2473" s="120"/>
    </row>
    <row r="2474" spans="5:5" x14ac:dyDescent="0.25">
      <c r="E2474" s="120"/>
    </row>
    <row r="2475" spans="5:5" x14ac:dyDescent="0.25">
      <c r="E2475" s="120"/>
    </row>
    <row r="2476" spans="5:5" x14ac:dyDescent="0.25">
      <c r="E2476" s="120"/>
    </row>
    <row r="2477" spans="5:5" x14ac:dyDescent="0.25">
      <c r="E2477" s="120"/>
    </row>
    <row r="2478" spans="5:5" x14ac:dyDescent="0.25">
      <c r="E2478" s="120"/>
    </row>
    <row r="2479" spans="5:5" x14ac:dyDescent="0.25">
      <c r="E2479" s="120"/>
    </row>
    <row r="2480" spans="5:5" x14ac:dyDescent="0.25">
      <c r="E2480" s="120"/>
    </row>
    <row r="2481" spans="5:5" x14ac:dyDescent="0.25">
      <c r="E2481" s="120"/>
    </row>
    <row r="2482" spans="5:5" x14ac:dyDescent="0.25">
      <c r="E2482" s="120"/>
    </row>
    <row r="2483" spans="5:5" x14ac:dyDescent="0.25">
      <c r="E2483" s="120"/>
    </row>
    <row r="2484" spans="5:5" x14ac:dyDescent="0.25">
      <c r="E2484" s="120"/>
    </row>
    <row r="2485" spans="5:5" x14ac:dyDescent="0.25">
      <c r="E2485" s="120"/>
    </row>
    <row r="2486" spans="5:5" x14ac:dyDescent="0.25">
      <c r="E2486" s="120"/>
    </row>
    <row r="2487" spans="5:5" x14ac:dyDescent="0.25">
      <c r="E2487" s="120"/>
    </row>
    <row r="2488" spans="5:5" x14ac:dyDescent="0.25">
      <c r="E2488" s="120"/>
    </row>
    <row r="2489" spans="5:5" x14ac:dyDescent="0.25">
      <c r="E2489" s="120"/>
    </row>
    <row r="2490" spans="5:5" x14ac:dyDescent="0.25">
      <c r="E2490" s="120"/>
    </row>
    <row r="2491" spans="5:5" x14ac:dyDescent="0.25">
      <c r="E2491" s="120"/>
    </row>
    <row r="2492" spans="5:5" x14ac:dyDescent="0.25">
      <c r="E2492" s="120"/>
    </row>
    <row r="2493" spans="5:5" x14ac:dyDescent="0.25">
      <c r="E2493" s="120"/>
    </row>
    <row r="2494" spans="5:5" x14ac:dyDescent="0.25">
      <c r="E2494" s="120"/>
    </row>
    <row r="2495" spans="5:5" x14ac:dyDescent="0.25">
      <c r="E2495" s="120"/>
    </row>
    <row r="2496" spans="5:5" x14ac:dyDescent="0.25">
      <c r="E2496" s="120"/>
    </row>
    <row r="2497" spans="5:5" x14ac:dyDescent="0.25">
      <c r="E2497" s="120"/>
    </row>
    <row r="2498" spans="5:5" x14ac:dyDescent="0.25">
      <c r="E2498" s="120"/>
    </row>
    <row r="2499" spans="5:5" x14ac:dyDescent="0.25">
      <c r="E2499" s="120"/>
    </row>
    <row r="2500" spans="5:5" x14ac:dyDescent="0.25">
      <c r="E2500" s="120"/>
    </row>
    <row r="2501" spans="5:5" x14ac:dyDescent="0.25">
      <c r="E2501" s="120"/>
    </row>
    <row r="2502" spans="5:5" x14ac:dyDescent="0.25">
      <c r="E2502" s="120"/>
    </row>
    <row r="2503" spans="5:5" x14ac:dyDescent="0.25">
      <c r="E2503" s="120"/>
    </row>
    <row r="2504" spans="5:5" x14ac:dyDescent="0.25">
      <c r="E2504" s="120"/>
    </row>
    <row r="2505" spans="5:5" x14ac:dyDescent="0.25">
      <c r="E2505" s="120"/>
    </row>
    <row r="2506" spans="5:5" x14ac:dyDescent="0.25">
      <c r="E2506" s="120"/>
    </row>
    <row r="2507" spans="5:5" x14ac:dyDescent="0.25">
      <c r="E2507" s="120"/>
    </row>
    <row r="2508" spans="5:5" x14ac:dyDescent="0.25">
      <c r="E2508" s="120"/>
    </row>
    <row r="2509" spans="5:5" x14ac:dyDescent="0.25">
      <c r="E2509" s="120"/>
    </row>
    <row r="2510" spans="5:5" x14ac:dyDescent="0.25">
      <c r="E2510" s="120"/>
    </row>
    <row r="2511" spans="5:5" x14ac:dyDescent="0.25">
      <c r="E2511" s="120"/>
    </row>
    <row r="2512" spans="5:5" x14ac:dyDescent="0.25">
      <c r="E2512" s="120"/>
    </row>
    <row r="2513" spans="5:5" x14ac:dyDescent="0.25">
      <c r="E2513" s="120"/>
    </row>
    <row r="2514" spans="5:5" x14ac:dyDescent="0.25">
      <c r="E2514" s="120"/>
    </row>
    <row r="2515" spans="5:5" x14ac:dyDescent="0.25">
      <c r="E2515" s="120"/>
    </row>
    <row r="2516" spans="5:5" x14ac:dyDescent="0.25">
      <c r="E2516" s="120"/>
    </row>
    <row r="2517" spans="5:5" x14ac:dyDescent="0.25">
      <c r="E2517" s="120"/>
    </row>
    <row r="2518" spans="5:5" x14ac:dyDescent="0.25">
      <c r="E2518" s="120"/>
    </row>
    <row r="2519" spans="5:5" x14ac:dyDescent="0.25">
      <c r="E2519" s="120"/>
    </row>
    <row r="2520" spans="5:5" x14ac:dyDescent="0.25">
      <c r="E2520" s="120"/>
    </row>
    <row r="2521" spans="5:5" x14ac:dyDescent="0.25">
      <c r="E2521" s="120"/>
    </row>
    <row r="2522" spans="5:5" x14ac:dyDescent="0.25">
      <c r="E2522" s="120"/>
    </row>
    <row r="2523" spans="5:5" x14ac:dyDescent="0.25">
      <c r="E2523" s="120"/>
    </row>
    <row r="2524" spans="5:5" x14ac:dyDescent="0.25">
      <c r="E2524" s="120"/>
    </row>
    <row r="2525" spans="5:5" x14ac:dyDescent="0.25">
      <c r="E2525" s="120"/>
    </row>
    <row r="2526" spans="5:5" x14ac:dyDescent="0.25">
      <c r="E2526" s="120"/>
    </row>
    <row r="2527" spans="5:5" x14ac:dyDescent="0.25">
      <c r="E2527" s="120"/>
    </row>
    <row r="2528" spans="5:5" x14ac:dyDescent="0.25">
      <c r="E2528" s="120"/>
    </row>
    <row r="2529" spans="5:5" x14ac:dyDescent="0.25">
      <c r="E2529" s="120"/>
    </row>
    <row r="2530" spans="5:5" x14ac:dyDescent="0.25">
      <c r="E2530" s="120"/>
    </row>
    <row r="2531" spans="5:5" x14ac:dyDescent="0.25">
      <c r="E2531" s="120"/>
    </row>
    <row r="2532" spans="5:5" x14ac:dyDescent="0.25">
      <c r="E2532" s="120"/>
    </row>
    <row r="2533" spans="5:5" x14ac:dyDescent="0.25">
      <c r="E2533" s="120"/>
    </row>
    <row r="2534" spans="5:5" x14ac:dyDescent="0.25">
      <c r="E2534" s="120"/>
    </row>
    <row r="2535" spans="5:5" x14ac:dyDescent="0.25">
      <c r="E2535" s="120"/>
    </row>
    <row r="2536" spans="5:5" x14ac:dyDescent="0.25">
      <c r="E2536" s="120"/>
    </row>
    <row r="2537" spans="5:5" x14ac:dyDescent="0.25">
      <c r="E2537" s="120"/>
    </row>
    <row r="2538" spans="5:5" x14ac:dyDescent="0.25">
      <c r="E2538" s="120"/>
    </row>
    <row r="2539" spans="5:5" x14ac:dyDescent="0.25">
      <c r="E2539" s="120"/>
    </row>
    <row r="2540" spans="5:5" x14ac:dyDescent="0.25">
      <c r="E2540" s="120"/>
    </row>
    <row r="2541" spans="5:5" x14ac:dyDescent="0.25">
      <c r="E2541" s="120"/>
    </row>
    <row r="2542" spans="5:5" x14ac:dyDescent="0.25">
      <c r="E2542" s="120"/>
    </row>
    <row r="2543" spans="5:5" x14ac:dyDescent="0.25">
      <c r="E2543" s="120"/>
    </row>
    <row r="2544" spans="5:5" x14ac:dyDescent="0.25">
      <c r="E2544" s="120"/>
    </row>
    <row r="2545" spans="5:5" x14ac:dyDescent="0.25">
      <c r="E2545" s="120"/>
    </row>
    <row r="2546" spans="5:5" x14ac:dyDescent="0.25">
      <c r="E2546" s="120"/>
    </row>
    <row r="2547" spans="5:5" x14ac:dyDescent="0.25">
      <c r="E2547" s="120"/>
    </row>
    <row r="2548" spans="5:5" x14ac:dyDescent="0.25">
      <c r="E2548" s="120"/>
    </row>
    <row r="2549" spans="5:5" x14ac:dyDescent="0.25">
      <c r="E2549" s="120"/>
    </row>
    <row r="2550" spans="5:5" x14ac:dyDescent="0.25">
      <c r="E2550" s="120"/>
    </row>
    <row r="2551" spans="5:5" x14ac:dyDescent="0.25">
      <c r="E2551" s="120"/>
    </row>
    <row r="2552" spans="5:5" x14ac:dyDescent="0.25">
      <c r="E2552" s="120"/>
    </row>
    <row r="2553" spans="5:5" x14ac:dyDescent="0.25">
      <c r="E2553" s="120"/>
    </row>
    <row r="2554" spans="5:5" x14ac:dyDescent="0.25">
      <c r="E2554" s="120"/>
    </row>
    <row r="2555" spans="5:5" x14ac:dyDescent="0.25">
      <c r="E2555" s="120"/>
    </row>
    <row r="2556" spans="5:5" x14ac:dyDescent="0.25">
      <c r="E2556" s="120"/>
    </row>
    <row r="2557" spans="5:5" x14ac:dyDescent="0.25">
      <c r="E2557" s="120"/>
    </row>
    <row r="2558" spans="5:5" x14ac:dyDescent="0.25">
      <c r="E2558" s="120"/>
    </row>
    <row r="2559" spans="5:5" x14ac:dyDescent="0.25">
      <c r="E2559" s="120"/>
    </row>
    <row r="2560" spans="5:5" x14ac:dyDescent="0.25">
      <c r="E2560" s="120"/>
    </row>
    <row r="2561" spans="5:5" x14ac:dyDescent="0.25">
      <c r="E2561" s="120"/>
    </row>
    <row r="2562" spans="5:5" x14ac:dyDescent="0.25">
      <c r="E2562" s="120"/>
    </row>
    <row r="2563" spans="5:5" x14ac:dyDescent="0.25">
      <c r="E2563" s="120"/>
    </row>
    <row r="2564" spans="5:5" x14ac:dyDescent="0.25">
      <c r="E2564" s="120"/>
    </row>
    <row r="2565" spans="5:5" x14ac:dyDescent="0.25">
      <c r="E2565" s="120"/>
    </row>
    <row r="2566" spans="5:5" x14ac:dyDescent="0.25">
      <c r="E2566" s="120"/>
    </row>
    <row r="2567" spans="5:5" x14ac:dyDescent="0.25">
      <c r="E2567" s="120"/>
    </row>
    <row r="2568" spans="5:5" x14ac:dyDescent="0.25">
      <c r="E2568" s="120"/>
    </row>
    <row r="2569" spans="5:5" x14ac:dyDescent="0.25">
      <c r="E2569" s="120"/>
    </row>
    <row r="2570" spans="5:5" x14ac:dyDescent="0.25">
      <c r="E2570" s="120"/>
    </row>
    <row r="2571" spans="5:5" x14ac:dyDescent="0.25">
      <c r="E2571" s="120"/>
    </row>
    <row r="2572" spans="5:5" x14ac:dyDescent="0.25">
      <c r="E2572" s="120"/>
    </row>
    <row r="2573" spans="5:5" x14ac:dyDescent="0.25">
      <c r="E2573" s="120"/>
    </row>
    <row r="2574" spans="5:5" x14ac:dyDescent="0.25">
      <c r="E2574" s="120"/>
    </row>
    <row r="2575" spans="5:5" x14ac:dyDescent="0.25">
      <c r="E2575" s="120"/>
    </row>
    <row r="2576" spans="5:5" x14ac:dyDescent="0.25">
      <c r="E2576" s="120"/>
    </row>
    <row r="2577" spans="5:5" x14ac:dyDescent="0.25">
      <c r="E2577" s="120"/>
    </row>
    <row r="2578" spans="5:5" x14ac:dyDescent="0.25">
      <c r="E2578" s="120"/>
    </row>
    <row r="2579" spans="5:5" x14ac:dyDescent="0.25">
      <c r="E2579" s="120"/>
    </row>
    <row r="2580" spans="5:5" x14ac:dyDescent="0.25">
      <c r="E2580" s="120"/>
    </row>
    <row r="2581" spans="5:5" x14ac:dyDescent="0.25">
      <c r="E2581" s="120"/>
    </row>
    <row r="2582" spans="5:5" x14ac:dyDescent="0.25">
      <c r="E2582" s="120"/>
    </row>
    <row r="2583" spans="5:5" x14ac:dyDescent="0.25">
      <c r="E2583" s="120"/>
    </row>
    <row r="2584" spans="5:5" x14ac:dyDescent="0.25">
      <c r="E2584" s="120"/>
    </row>
    <row r="2585" spans="5:5" x14ac:dyDescent="0.25">
      <c r="E2585" s="120"/>
    </row>
    <row r="2586" spans="5:5" x14ac:dyDescent="0.25">
      <c r="E2586" s="120"/>
    </row>
    <row r="2587" spans="5:5" x14ac:dyDescent="0.25">
      <c r="E2587" s="120"/>
    </row>
    <row r="2588" spans="5:5" x14ac:dyDescent="0.25">
      <c r="E2588" s="120"/>
    </row>
    <row r="2589" spans="5:5" x14ac:dyDescent="0.25">
      <c r="E2589" s="120"/>
    </row>
    <row r="2590" spans="5:5" x14ac:dyDescent="0.25">
      <c r="E2590" s="120"/>
    </row>
    <row r="2591" spans="5:5" x14ac:dyDescent="0.25">
      <c r="E2591" s="120"/>
    </row>
    <row r="2592" spans="5:5" x14ac:dyDescent="0.25">
      <c r="E2592" s="120"/>
    </row>
    <row r="2593" spans="5:5" x14ac:dyDescent="0.25">
      <c r="E2593" s="120"/>
    </row>
    <row r="2594" spans="5:5" x14ac:dyDescent="0.25">
      <c r="E2594" s="120"/>
    </row>
    <row r="2595" spans="5:5" x14ac:dyDescent="0.25">
      <c r="E2595" s="120"/>
    </row>
    <row r="2596" spans="5:5" x14ac:dyDescent="0.25">
      <c r="E2596" s="120"/>
    </row>
    <row r="2597" spans="5:5" x14ac:dyDescent="0.25">
      <c r="E2597" s="120"/>
    </row>
    <row r="2598" spans="5:5" x14ac:dyDescent="0.25">
      <c r="E2598" s="120"/>
    </row>
    <row r="2599" spans="5:5" x14ac:dyDescent="0.25">
      <c r="E2599" s="120"/>
    </row>
    <row r="2600" spans="5:5" x14ac:dyDescent="0.25">
      <c r="E2600" s="120"/>
    </row>
    <row r="2601" spans="5:5" x14ac:dyDescent="0.25">
      <c r="E2601" s="120"/>
    </row>
    <row r="2602" spans="5:5" x14ac:dyDescent="0.25">
      <c r="E2602" s="120"/>
    </row>
    <row r="2603" spans="5:5" x14ac:dyDescent="0.25">
      <c r="E2603" s="120"/>
    </row>
    <row r="2604" spans="5:5" x14ac:dyDescent="0.25">
      <c r="E2604" s="120"/>
    </row>
    <row r="2605" spans="5:5" x14ac:dyDescent="0.25">
      <c r="E2605" s="120"/>
    </row>
    <row r="2606" spans="5:5" x14ac:dyDescent="0.25">
      <c r="E2606" s="120"/>
    </row>
    <row r="2607" spans="5:5" x14ac:dyDescent="0.25">
      <c r="E2607" s="120"/>
    </row>
    <row r="2608" spans="5:5" x14ac:dyDescent="0.25">
      <c r="E2608" s="120"/>
    </row>
    <row r="2609" spans="5:5" x14ac:dyDescent="0.25">
      <c r="E2609" s="120"/>
    </row>
    <row r="2610" spans="5:5" x14ac:dyDescent="0.25">
      <c r="E2610" s="120"/>
    </row>
    <row r="2611" spans="5:5" x14ac:dyDescent="0.25">
      <c r="E2611" s="120"/>
    </row>
    <row r="2612" spans="5:5" x14ac:dyDescent="0.25">
      <c r="E2612" s="120"/>
    </row>
    <row r="2613" spans="5:5" x14ac:dyDescent="0.25">
      <c r="E2613" s="120"/>
    </row>
    <row r="2614" spans="5:5" x14ac:dyDescent="0.25">
      <c r="E2614" s="120"/>
    </row>
    <row r="2615" spans="5:5" x14ac:dyDescent="0.25">
      <c r="E2615" s="120"/>
    </row>
    <row r="2616" spans="5:5" x14ac:dyDescent="0.25">
      <c r="E2616" s="120"/>
    </row>
    <row r="2617" spans="5:5" x14ac:dyDescent="0.25">
      <c r="E2617" s="120"/>
    </row>
    <row r="2618" spans="5:5" x14ac:dyDescent="0.25">
      <c r="E2618" s="120"/>
    </row>
    <row r="2619" spans="5:5" x14ac:dyDescent="0.25">
      <c r="E2619" s="120"/>
    </row>
    <row r="2620" spans="5:5" x14ac:dyDescent="0.25">
      <c r="E2620" s="120"/>
    </row>
    <row r="2621" spans="5:5" x14ac:dyDescent="0.25">
      <c r="E2621" s="120"/>
    </row>
    <row r="2622" spans="5:5" x14ac:dyDescent="0.25">
      <c r="E2622" s="120"/>
    </row>
    <row r="2623" spans="5:5" x14ac:dyDescent="0.25">
      <c r="E2623" s="120"/>
    </row>
    <row r="2624" spans="5:5" x14ac:dyDescent="0.25">
      <c r="E2624" s="120"/>
    </row>
    <row r="2625" spans="5:5" x14ac:dyDescent="0.25">
      <c r="E2625" s="120"/>
    </row>
    <row r="2626" spans="5:5" x14ac:dyDescent="0.25">
      <c r="E2626" s="120"/>
    </row>
    <row r="2627" spans="5:5" x14ac:dyDescent="0.25">
      <c r="E2627" s="120"/>
    </row>
    <row r="2628" spans="5:5" x14ac:dyDescent="0.25">
      <c r="E2628" s="120"/>
    </row>
    <row r="2629" spans="5:5" x14ac:dyDescent="0.25">
      <c r="E2629" s="120"/>
    </row>
    <row r="2630" spans="5:5" x14ac:dyDescent="0.25">
      <c r="E2630" s="120"/>
    </row>
    <row r="2631" spans="5:5" x14ac:dyDescent="0.25">
      <c r="E2631" s="120"/>
    </row>
    <row r="2632" spans="5:5" x14ac:dyDescent="0.25">
      <c r="E2632" s="120"/>
    </row>
    <row r="2633" spans="5:5" x14ac:dyDescent="0.25">
      <c r="E2633" s="120"/>
    </row>
    <row r="2634" spans="5:5" x14ac:dyDescent="0.25">
      <c r="E2634" s="120"/>
    </row>
    <row r="2635" spans="5:5" x14ac:dyDescent="0.25">
      <c r="E2635" s="120"/>
    </row>
    <row r="2636" spans="5:5" x14ac:dyDescent="0.25">
      <c r="E2636" s="120"/>
    </row>
    <row r="2637" spans="5:5" x14ac:dyDescent="0.25">
      <c r="E2637" s="120"/>
    </row>
    <row r="2638" spans="5:5" x14ac:dyDescent="0.25">
      <c r="E2638" s="120"/>
    </row>
    <row r="2639" spans="5:5" x14ac:dyDescent="0.25">
      <c r="E2639" s="120"/>
    </row>
    <row r="2640" spans="5:5" x14ac:dyDescent="0.25">
      <c r="E2640" s="120"/>
    </row>
    <row r="2641" spans="5:5" x14ac:dyDescent="0.25">
      <c r="E2641" s="120"/>
    </row>
    <row r="2642" spans="5:5" x14ac:dyDescent="0.25">
      <c r="E2642" s="120"/>
    </row>
    <row r="2643" spans="5:5" x14ac:dyDescent="0.25">
      <c r="E2643" s="120"/>
    </row>
    <row r="2644" spans="5:5" x14ac:dyDescent="0.25">
      <c r="E2644" s="120"/>
    </row>
    <row r="2645" spans="5:5" x14ac:dyDescent="0.25">
      <c r="E2645" s="120"/>
    </row>
    <row r="2646" spans="5:5" x14ac:dyDescent="0.25">
      <c r="E2646" s="120"/>
    </row>
    <row r="2647" spans="5:5" x14ac:dyDescent="0.25">
      <c r="E2647" s="120"/>
    </row>
    <row r="2648" spans="5:5" x14ac:dyDescent="0.25">
      <c r="E2648" s="120"/>
    </row>
    <row r="2649" spans="5:5" x14ac:dyDescent="0.25">
      <c r="E2649" s="120"/>
    </row>
    <row r="2650" spans="5:5" x14ac:dyDescent="0.25">
      <c r="E2650" s="120"/>
    </row>
    <row r="2651" spans="5:5" x14ac:dyDescent="0.25">
      <c r="E2651" s="120"/>
    </row>
    <row r="2652" spans="5:5" x14ac:dyDescent="0.25">
      <c r="E2652" s="120"/>
    </row>
    <row r="2653" spans="5:5" x14ac:dyDescent="0.25">
      <c r="E2653" s="120"/>
    </row>
    <row r="2654" spans="5:5" x14ac:dyDescent="0.25">
      <c r="E2654" s="120"/>
    </row>
    <row r="2655" spans="5:5" x14ac:dyDescent="0.25">
      <c r="E2655" s="120"/>
    </row>
    <row r="2656" spans="5:5" x14ac:dyDescent="0.25">
      <c r="E2656" s="120"/>
    </row>
    <row r="2657" spans="5:5" x14ac:dyDescent="0.25">
      <c r="E2657" s="120"/>
    </row>
    <row r="2658" spans="5:5" x14ac:dyDescent="0.25">
      <c r="E2658" s="120"/>
    </row>
    <row r="2659" spans="5:5" x14ac:dyDescent="0.25">
      <c r="E2659" s="120"/>
    </row>
    <row r="2660" spans="5:5" x14ac:dyDescent="0.25">
      <c r="E2660" s="120"/>
    </row>
    <row r="2661" spans="5:5" x14ac:dyDescent="0.25">
      <c r="E2661" s="120"/>
    </row>
    <row r="2662" spans="5:5" x14ac:dyDescent="0.25">
      <c r="E2662" s="120"/>
    </row>
    <row r="2663" spans="5:5" x14ac:dyDescent="0.25">
      <c r="E2663" s="120"/>
    </row>
    <row r="2664" spans="5:5" x14ac:dyDescent="0.25">
      <c r="E2664" s="120"/>
    </row>
    <row r="2665" spans="5:5" x14ac:dyDescent="0.25">
      <c r="E2665" s="120"/>
    </row>
    <row r="2666" spans="5:5" x14ac:dyDescent="0.25">
      <c r="E2666" s="120"/>
    </row>
    <row r="2667" spans="5:5" x14ac:dyDescent="0.25">
      <c r="E2667" s="120"/>
    </row>
    <row r="2668" spans="5:5" x14ac:dyDescent="0.25">
      <c r="E2668" s="120"/>
    </row>
    <row r="2669" spans="5:5" x14ac:dyDescent="0.25">
      <c r="E2669" s="120"/>
    </row>
    <row r="2670" spans="5:5" x14ac:dyDescent="0.25">
      <c r="E2670" s="120"/>
    </row>
    <row r="2671" spans="5:5" x14ac:dyDescent="0.25">
      <c r="E2671" s="120"/>
    </row>
    <row r="2672" spans="5:5" x14ac:dyDescent="0.25">
      <c r="E2672" s="120"/>
    </row>
    <row r="2673" spans="5:5" x14ac:dyDescent="0.25">
      <c r="E2673" s="120"/>
    </row>
    <row r="2674" spans="5:5" x14ac:dyDescent="0.25">
      <c r="E2674" s="120"/>
    </row>
    <row r="2675" spans="5:5" x14ac:dyDescent="0.25">
      <c r="E2675" s="120"/>
    </row>
    <row r="2676" spans="5:5" x14ac:dyDescent="0.25">
      <c r="E2676" s="120"/>
    </row>
    <row r="2677" spans="5:5" x14ac:dyDescent="0.25">
      <c r="E2677" s="120"/>
    </row>
    <row r="2678" spans="5:5" x14ac:dyDescent="0.25">
      <c r="E2678" s="120"/>
    </row>
    <row r="2679" spans="5:5" x14ac:dyDescent="0.25">
      <c r="E2679" s="120"/>
    </row>
    <row r="2680" spans="5:5" x14ac:dyDescent="0.25">
      <c r="E2680" s="120"/>
    </row>
    <row r="2681" spans="5:5" x14ac:dyDescent="0.25">
      <c r="E2681" s="120"/>
    </row>
    <row r="2682" spans="5:5" x14ac:dyDescent="0.25">
      <c r="E2682" s="120"/>
    </row>
    <row r="2683" spans="5:5" x14ac:dyDescent="0.25">
      <c r="E2683" s="120"/>
    </row>
    <row r="2684" spans="5:5" x14ac:dyDescent="0.25">
      <c r="E2684" s="120"/>
    </row>
    <row r="2685" spans="5:5" x14ac:dyDescent="0.25">
      <c r="E2685" s="120"/>
    </row>
    <row r="2686" spans="5:5" x14ac:dyDescent="0.25">
      <c r="E2686" s="120"/>
    </row>
    <row r="2687" spans="5:5" x14ac:dyDescent="0.25">
      <c r="E2687" s="120"/>
    </row>
    <row r="2688" spans="5:5" x14ac:dyDescent="0.25">
      <c r="E2688" s="120"/>
    </row>
    <row r="2689" spans="5:5" x14ac:dyDescent="0.25">
      <c r="E2689" s="120"/>
    </row>
    <row r="2690" spans="5:5" x14ac:dyDescent="0.25">
      <c r="E2690" s="120"/>
    </row>
    <row r="2691" spans="5:5" x14ac:dyDescent="0.25">
      <c r="E2691" s="120"/>
    </row>
    <row r="2692" spans="5:5" x14ac:dyDescent="0.25">
      <c r="E2692" s="120"/>
    </row>
    <row r="2693" spans="5:5" x14ac:dyDescent="0.25">
      <c r="E2693" s="120"/>
    </row>
    <row r="2694" spans="5:5" x14ac:dyDescent="0.25">
      <c r="E2694" s="120"/>
    </row>
    <row r="2695" spans="5:5" x14ac:dyDescent="0.25">
      <c r="E2695" s="120"/>
    </row>
    <row r="2696" spans="5:5" x14ac:dyDescent="0.25">
      <c r="E2696" s="120"/>
    </row>
    <row r="2697" spans="5:5" x14ac:dyDescent="0.25">
      <c r="E2697" s="120"/>
    </row>
    <row r="2698" spans="5:5" x14ac:dyDescent="0.25">
      <c r="E2698" s="120"/>
    </row>
    <row r="2699" spans="5:5" x14ac:dyDescent="0.25">
      <c r="E2699" s="120"/>
    </row>
    <row r="2700" spans="5:5" x14ac:dyDescent="0.25">
      <c r="E2700" s="120"/>
    </row>
    <row r="2701" spans="5:5" x14ac:dyDescent="0.25">
      <c r="E2701" s="120"/>
    </row>
    <row r="2702" spans="5:5" x14ac:dyDescent="0.25">
      <c r="E2702" s="120"/>
    </row>
    <row r="2703" spans="5:5" x14ac:dyDescent="0.25">
      <c r="E2703" s="120"/>
    </row>
    <row r="2704" spans="5:5" x14ac:dyDescent="0.25">
      <c r="E2704" s="120"/>
    </row>
    <row r="2705" spans="5:5" x14ac:dyDescent="0.25">
      <c r="E2705" s="120"/>
    </row>
    <row r="2706" spans="5:5" x14ac:dyDescent="0.25">
      <c r="E2706" s="120"/>
    </row>
    <row r="2707" spans="5:5" x14ac:dyDescent="0.25">
      <c r="E2707" s="120"/>
    </row>
    <row r="2708" spans="5:5" x14ac:dyDescent="0.25">
      <c r="E2708" s="120"/>
    </row>
    <row r="2709" spans="5:5" x14ac:dyDescent="0.25">
      <c r="E2709" s="120"/>
    </row>
    <row r="2710" spans="5:5" x14ac:dyDescent="0.25">
      <c r="E2710" s="120"/>
    </row>
    <row r="2711" spans="5:5" x14ac:dyDescent="0.25">
      <c r="E2711" s="120"/>
    </row>
    <row r="2712" spans="5:5" x14ac:dyDescent="0.25">
      <c r="E2712" s="120"/>
    </row>
    <row r="2713" spans="5:5" x14ac:dyDescent="0.25">
      <c r="E2713" s="120"/>
    </row>
    <row r="2714" spans="5:5" x14ac:dyDescent="0.25">
      <c r="E2714" s="120"/>
    </row>
    <row r="2715" spans="5:5" x14ac:dyDescent="0.25">
      <c r="E2715" s="120"/>
    </row>
    <row r="2716" spans="5:5" x14ac:dyDescent="0.25">
      <c r="E2716" s="120"/>
    </row>
    <row r="2717" spans="5:5" x14ac:dyDescent="0.25">
      <c r="E2717" s="120"/>
    </row>
    <row r="2718" spans="5:5" x14ac:dyDescent="0.25">
      <c r="E2718" s="120"/>
    </row>
    <row r="2719" spans="5:5" x14ac:dyDescent="0.25">
      <c r="E2719" s="120"/>
    </row>
    <row r="2720" spans="5:5" x14ac:dyDescent="0.25">
      <c r="E2720" s="120"/>
    </row>
    <row r="2721" spans="5:5" x14ac:dyDescent="0.25">
      <c r="E2721" s="120"/>
    </row>
    <row r="2722" spans="5:5" x14ac:dyDescent="0.25">
      <c r="E2722" s="120"/>
    </row>
    <row r="2723" spans="5:5" x14ac:dyDescent="0.25">
      <c r="E2723" s="120"/>
    </row>
    <row r="2724" spans="5:5" x14ac:dyDescent="0.25">
      <c r="E2724" s="120"/>
    </row>
    <row r="2725" spans="5:5" x14ac:dyDescent="0.25">
      <c r="E2725" s="120"/>
    </row>
    <row r="2726" spans="5:5" x14ac:dyDescent="0.25">
      <c r="E2726" s="120"/>
    </row>
    <row r="2727" spans="5:5" x14ac:dyDescent="0.25">
      <c r="E2727" s="120"/>
    </row>
    <row r="2728" spans="5:5" x14ac:dyDescent="0.25">
      <c r="E2728" s="120"/>
    </row>
    <row r="2729" spans="5:5" x14ac:dyDescent="0.25">
      <c r="E2729" s="120"/>
    </row>
    <row r="2730" spans="5:5" x14ac:dyDescent="0.25">
      <c r="E2730" s="120"/>
    </row>
    <row r="2731" spans="5:5" x14ac:dyDescent="0.25">
      <c r="E2731" s="120"/>
    </row>
    <row r="2732" spans="5:5" x14ac:dyDescent="0.25">
      <c r="E2732" s="120"/>
    </row>
    <row r="2733" spans="5:5" x14ac:dyDescent="0.25">
      <c r="E2733" s="120"/>
    </row>
    <row r="2734" spans="5:5" x14ac:dyDescent="0.25">
      <c r="E2734" s="120"/>
    </row>
    <row r="2735" spans="5:5" x14ac:dyDescent="0.25">
      <c r="E2735" s="120"/>
    </row>
    <row r="2736" spans="5:5" x14ac:dyDescent="0.25">
      <c r="E2736" s="120"/>
    </row>
    <row r="2737" spans="5:5" x14ac:dyDescent="0.25">
      <c r="E2737" s="120"/>
    </row>
    <row r="2738" spans="5:5" x14ac:dyDescent="0.25">
      <c r="E2738" s="120"/>
    </row>
    <row r="2739" spans="5:5" x14ac:dyDescent="0.25">
      <c r="E2739" s="120"/>
    </row>
    <row r="2740" spans="5:5" x14ac:dyDescent="0.25">
      <c r="E2740" s="120"/>
    </row>
    <row r="2741" spans="5:5" x14ac:dyDescent="0.25">
      <c r="E2741" s="120"/>
    </row>
    <row r="2742" spans="5:5" x14ac:dyDescent="0.25">
      <c r="E2742" s="120"/>
    </row>
    <row r="2743" spans="5:5" x14ac:dyDescent="0.25">
      <c r="E2743" s="120"/>
    </row>
    <row r="2744" spans="5:5" x14ac:dyDescent="0.25">
      <c r="E2744" s="120"/>
    </row>
    <row r="2745" spans="5:5" x14ac:dyDescent="0.25">
      <c r="E2745" s="120"/>
    </row>
    <row r="2746" spans="5:5" x14ac:dyDescent="0.25">
      <c r="E2746" s="120"/>
    </row>
    <row r="2747" spans="5:5" x14ac:dyDescent="0.25">
      <c r="E2747" s="120"/>
    </row>
    <row r="2748" spans="5:5" x14ac:dyDescent="0.25">
      <c r="E2748" s="120"/>
    </row>
    <row r="2749" spans="5:5" x14ac:dyDescent="0.25">
      <c r="E2749" s="120"/>
    </row>
    <row r="2750" spans="5:5" x14ac:dyDescent="0.25">
      <c r="E2750" s="120"/>
    </row>
    <row r="2751" spans="5:5" x14ac:dyDescent="0.25">
      <c r="E2751" s="120"/>
    </row>
    <row r="2752" spans="5:5" x14ac:dyDescent="0.25">
      <c r="E2752" s="120"/>
    </row>
    <row r="2753" spans="5:5" x14ac:dyDescent="0.25">
      <c r="E2753" s="120"/>
    </row>
    <row r="2754" spans="5:5" x14ac:dyDescent="0.25">
      <c r="E2754" s="120"/>
    </row>
    <row r="2755" spans="5:5" x14ac:dyDescent="0.25">
      <c r="E2755" s="120"/>
    </row>
    <row r="2756" spans="5:5" x14ac:dyDescent="0.25">
      <c r="E2756" s="120"/>
    </row>
    <row r="2757" spans="5:5" x14ac:dyDescent="0.25">
      <c r="E2757" s="120"/>
    </row>
    <row r="2758" spans="5:5" x14ac:dyDescent="0.25">
      <c r="E2758" s="120"/>
    </row>
    <row r="2759" spans="5:5" x14ac:dyDescent="0.25">
      <c r="E2759" s="120"/>
    </row>
    <row r="2760" spans="5:5" x14ac:dyDescent="0.25">
      <c r="E2760" s="120"/>
    </row>
    <row r="2761" spans="5:5" x14ac:dyDescent="0.25">
      <c r="E2761" s="120"/>
    </row>
    <row r="2762" spans="5:5" x14ac:dyDescent="0.25">
      <c r="E2762" s="120"/>
    </row>
    <row r="2763" spans="5:5" x14ac:dyDescent="0.25">
      <c r="E2763" s="120"/>
    </row>
    <row r="2764" spans="5:5" x14ac:dyDescent="0.25">
      <c r="E2764" s="120"/>
    </row>
    <row r="2765" spans="5:5" x14ac:dyDescent="0.25">
      <c r="E2765" s="120"/>
    </row>
    <row r="2766" spans="5:5" x14ac:dyDescent="0.25">
      <c r="E2766" s="120"/>
    </row>
    <row r="2767" spans="5:5" x14ac:dyDescent="0.25">
      <c r="E2767" s="120"/>
    </row>
    <row r="2768" spans="5:5" x14ac:dyDescent="0.25">
      <c r="E2768" s="120"/>
    </row>
    <row r="2769" spans="5:5" x14ac:dyDescent="0.25">
      <c r="E2769" s="120"/>
    </row>
    <row r="2770" spans="5:5" x14ac:dyDescent="0.25">
      <c r="E2770" s="120"/>
    </row>
    <row r="2771" spans="5:5" x14ac:dyDescent="0.25">
      <c r="E2771" s="120"/>
    </row>
    <row r="2772" spans="5:5" x14ac:dyDescent="0.25">
      <c r="E2772" s="120"/>
    </row>
    <row r="2773" spans="5:5" x14ac:dyDescent="0.25">
      <c r="E2773" s="120"/>
    </row>
    <row r="2774" spans="5:5" x14ac:dyDescent="0.25">
      <c r="E2774" s="120"/>
    </row>
    <row r="2775" spans="5:5" x14ac:dyDescent="0.25">
      <c r="E2775" s="120"/>
    </row>
    <row r="2776" spans="5:5" x14ac:dyDescent="0.25">
      <c r="E2776" s="120"/>
    </row>
    <row r="2777" spans="5:5" x14ac:dyDescent="0.25">
      <c r="E2777" s="120"/>
    </row>
    <row r="2778" spans="5:5" x14ac:dyDescent="0.25">
      <c r="E2778" s="120"/>
    </row>
    <row r="2779" spans="5:5" x14ac:dyDescent="0.25">
      <c r="E2779" s="120"/>
    </row>
    <row r="2780" spans="5:5" x14ac:dyDescent="0.25">
      <c r="E2780" s="120"/>
    </row>
    <row r="2781" spans="5:5" x14ac:dyDescent="0.25">
      <c r="E2781" s="120"/>
    </row>
    <row r="2782" spans="5:5" x14ac:dyDescent="0.25">
      <c r="E2782" s="120"/>
    </row>
    <row r="2783" spans="5:5" x14ac:dyDescent="0.25">
      <c r="E2783" s="120"/>
    </row>
    <row r="2784" spans="5:5" x14ac:dyDescent="0.25">
      <c r="E2784" s="120"/>
    </row>
    <row r="2785" spans="5:5" x14ac:dyDescent="0.25">
      <c r="E2785" s="120"/>
    </row>
    <row r="2786" spans="5:5" x14ac:dyDescent="0.25">
      <c r="E2786" s="120"/>
    </row>
    <row r="2787" spans="5:5" x14ac:dyDescent="0.25">
      <c r="E2787" s="120"/>
    </row>
    <row r="2788" spans="5:5" x14ac:dyDescent="0.25">
      <c r="E2788" s="120"/>
    </row>
    <row r="2789" spans="5:5" x14ac:dyDescent="0.25">
      <c r="E2789" s="120"/>
    </row>
    <row r="2790" spans="5:5" x14ac:dyDescent="0.25">
      <c r="E2790" s="120"/>
    </row>
    <row r="2791" spans="5:5" x14ac:dyDescent="0.25">
      <c r="E2791" s="120"/>
    </row>
    <row r="2792" spans="5:5" x14ac:dyDescent="0.25">
      <c r="E2792" s="120"/>
    </row>
    <row r="2793" spans="5:5" x14ac:dyDescent="0.25">
      <c r="E2793" s="120"/>
    </row>
    <row r="2794" spans="5:5" x14ac:dyDescent="0.25">
      <c r="E2794" s="120"/>
    </row>
    <row r="2795" spans="5:5" x14ac:dyDescent="0.25">
      <c r="E2795" s="120"/>
    </row>
    <row r="2796" spans="5:5" x14ac:dyDescent="0.25">
      <c r="E2796" s="120"/>
    </row>
    <row r="2797" spans="5:5" x14ac:dyDescent="0.25">
      <c r="E2797" s="120"/>
    </row>
    <row r="2798" spans="5:5" x14ac:dyDescent="0.25">
      <c r="E2798" s="120"/>
    </row>
    <row r="2799" spans="5:5" x14ac:dyDescent="0.25">
      <c r="E2799" s="120"/>
    </row>
    <row r="2800" spans="5:5" x14ac:dyDescent="0.25">
      <c r="E2800" s="120"/>
    </row>
    <row r="2801" spans="5:5" x14ac:dyDescent="0.25">
      <c r="E2801" s="120"/>
    </row>
    <row r="2802" spans="5:5" x14ac:dyDescent="0.25">
      <c r="E2802" s="120"/>
    </row>
    <row r="2803" spans="5:5" x14ac:dyDescent="0.25">
      <c r="E2803" s="120"/>
    </row>
    <row r="2804" spans="5:5" x14ac:dyDescent="0.25">
      <c r="E2804" s="120"/>
    </row>
    <row r="2805" spans="5:5" x14ac:dyDescent="0.25">
      <c r="E2805" s="120"/>
    </row>
    <row r="2806" spans="5:5" x14ac:dyDescent="0.25">
      <c r="E2806" s="120"/>
    </row>
    <row r="2807" spans="5:5" x14ac:dyDescent="0.25">
      <c r="E2807" s="120"/>
    </row>
    <row r="2808" spans="5:5" x14ac:dyDescent="0.25">
      <c r="E2808" s="120"/>
    </row>
    <row r="2809" spans="5:5" x14ac:dyDescent="0.25">
      <c r="E2809" s="120"/>
    </row>
    <row r="2810" spans="5:5" x14ac:dyDescent="0.25">
      <c r="E2810" s="120"/>
    </row>
    <row r="2811" spans="5:5" x14ac:dyDescent="0.25">
      <c r="E2811" s="120"/>
    </row>
    <row r="2812" spans="5:5" x14ac:dyDescent="0.25">
      <c r="E2812" s="120"/>
    </row>
    <row r="2813" spans="5:5" x14ac:dyDescent="0.25">
      <c r="E2813" s="120"/>
    </row>
    <row r="2814" spans="5:5" x14ac:dyDescent="0.25">
      <c r="E2814" s="120"/>
    </row>
    <row r="2815" spans="5:5" x14ac:dyDescent="0.25">
      <c r="E2815" s="120"/>
    </row>
    <row r="2816" spans="5:5" x14ac:dyDescent="0.25">
      <c r="E2816" s="120"/>
    </row>
    <row r="2817" spans="5:5" x14ac:dyDescent="0.25">
      <c r="E2817" s="120"/>
    </row>
    <row r="2818" spans="5:5" x14ac:dyDescent="0.25">
      <c r="E2818" s="120"/>
    </row>
    <row r="2819" spans="5:5" x14ac:dyDescent="0.25">
      <c r="E2819" s="120"/>
    </row>
    <row r="2820" spans="5:5" x14ac:dyDescent="0.25">
      <c r="E2820" s="120"/>
    </row>
    <row r="2821" spans="5:5" x14ac:dyDescent="0.25">
      <c r="E2821" s="120"/>
    </row>
    <row r="2822" spans="5:5" x14ac:dyDescent="0.25">
      <c r="E2822" s="120"/>
    </row>
    <row r="2823" spans="5:5" x14ac:dyDescent="0.25">
      <c r="E2823" s="120"/>
    </row>
    <row r="2824" spans="5:5" x14ac:dyDescent="0.25">
      <c r="E2824" s="120"/>
    </row>
    <row r="2825" spans="5:5" x14ac:dyDescent="0.25">
      <c r="E2825" s="120"/>
    </row>
    <row r="2826" spans="5:5" x14ac:dyDescent="0.25">
      <c r="E2826" s="120"/>
    </row>
    <row r="2827" spans="5:5" x14ac:dyDescent="0.25">
      <c r="E2827" s="120"/>
    </row>
    <row r="2828" spans="5:5" x14ac:dyDescent="0.25">
      <c r="E2828" s="120"/>
    </row>
    <row r="2829" spans="5:5" x14ac:dyDescent="0.25">
      <c r="E2829" s="120"/>
    </row>
    <row r="2830" spans="5:5" x14ac:dyDescent="0.25">
      <c r="E2830" s="120"/>
    </row>
    <row r="2831" spans="5:5" x14ac:dyDescent="0.25">
      <c r="E2831" s="120"/>
    </row>
    <row r="2832" spans="5:5" x14ac:dyDescent="0.25">
      <c r="E2832" s="120"/>
    </row>
    <row r="2833" spans="5:5" x14ac:dyDescent="0.25">
      <c r="E2833" s="120"/>
    </row>
    <row r="2834" spans="5:5" x14ac:dyDescent="0.25">
      <c r="E2834" s="120"/>
    </row>
    <row r="2835" spans="5:5" x14ac:dyDescent="0.25">
      <c r="E2835" s="120"/>
    </row>
    <row r="2836" spans="5:5" x14ac:dyDescent="0.25">
      <c r="E2836" s="120"/>
    </row>
    <row r="2837" spans="5:5" x14ac:dyDescent="0.25">
      <c r="E2837" s="120"/>
    </row>
    <row r="2838" spans="5:5" x14ac:dyDescent="0.25">
      <c r="E2838" s="120"/>
    </row>
    <row r="2839" spans="5:5" x14ac:dyDescent="0.25">
      <c r="E2839" s="120"/>
    </row>
    <row r="2840" spans="5:5" x14ac:dyDescent="0.25">
      <c r="E2840" s="120"/>
    </row>
    <row r="2841" spans="5:5" x14ac:dyDescent="0.25">
      <c r="E2841" s="120"/>
    </row>
    <row r="2842" spans="5:5" x14ac:dyDescent="0.25">
      <c r="E2842" s="120"/>
    </row>
    <row r="2843" spans="5:5" x14ac:dyDescent="0.25">
      <c r="E2843" s="120"/>
    </row>
    <row r="2844" spans="5:5" x14ac:dyDescent="0.25">
      <c r="E2844" s="120"/>
    </row>
    <row r="2845" spans="5:5" x14ac:dyDescent="0.25">
      <c r="E2845" s="120"/>
    </row>
    <row r="2846" spans="5:5" x14ac:dyDescent="0.25">
      <c r="E2846" s="120"/>
    </row>
    <row r="2847" spans="5:5" x14ac:dyDescent="0.25">
      <c r="E2847" s="120"/>
    </row>
    <row r="2848" spans="5:5" x14ac:dyDescent="0.25">
      <c r="E2848" s="120"/>
    </row>
    <row r="2849" spans="5:5" x14ac:dyDescent="0.25">
      <c r="E2849" s="120"/>
    </row>
    <row r="2850" spans="5:5" x14ac:dyDescent="0.25">
      <c r="E2850" s="120"/>
    </row>
    <row r="2851" spans="5:5" x14ac:dyDescent="0.25">
      <c r="E2851" s="120"/>
    </row>
    <row r="2852" spans="5:5" x14ac:dyDescent="0.25">
      <c r="E2852" s="120"/>
    </row>
    <row r="2853" spans="5:5" x14ac:dyDescent="0.25">
      <c r="E2853" s="120"/>
    </row>
    <row r="2854" spans="5:5" x14ac:dyDescent="0.25">
      <c r="E2854" s="120"/>
    </row>
    <row r="2855" spans="5:5" x14ac:dyDescent="0.25">
      <c r="E2855" s="120"/>
    </row>
    <row r="2856" spans="5:5" x14ac:dyDescent="0.25">
      <c r="E2856" s="120"/>
    </row>
    <row r="2857" spans="5:5" x14ac:dyDescent="0.25">
      <c r="E2857" s="120"/>
    </row>
    <row r="2858" spans="5:5" x14ac:dyDescent="0.25">
      <c r="E2858" s="120"/>
    </row>
    <row r="2859" spans="5:5" x14ac:dyDescent="0.25">
      <c r="E2859" s="120"/>
    </row>
    <row r="2860" spans="5:5" x14ac:dyDescent="0.25">
      <c r="E2860" s="120"/>
    </row>
    <row r="2861" spans="5:5" x14ac:dyDescent="0.25">
      <c r="E2861" s="120"/>
    </row>
    <row r="2862" spans="5:5" x14ac:dyDescent="0.25">
      <c r="E2862" s="120"/>
    </row>
    <row r="2863" spans="5:5" x14ac:dyDescent="0.25">
      <c r="E2863" s="120"/>
    </row>
    <row r="2864" spans="5:5" x14ac:dyDescent="0.25">
      <c r="E2864" s="120"/>
    </row>
    <row r="2865" spans="5:5" x14ac:dyDescent="0.25">
      <c r="E2865" s="120"/>
    </row>
    <row r="2866" spans="5:5" x14ac:dyDescent="0.25">
      <c r="E2866" s="120"/>
    </row>
    <row r="2867" spans="5:5" x14ac:dyDescent="0.25">
      <c r="E2867" s="120"/>
    </row>
    <row r="2868" spans="5:5" x14ac:dyDescent="0.25">
      <c r="E2868" s="120"/>
    </row>
    <row r="2869" spans="5:5" x14ac:dyDescent="0.25">
      <c r="E2869" s="120"/>
    </row>
    <row r="2870" spans="5:5" x14ac:dyDescent="0.25">
      <c r="E2870" s="120"/>
    </row>
    <row r="2871" spans="5:5" x14ac:dyDescent="0.25">
      <c r="E2871" s="120"/>
    </row>
    <row r="2872" spans="5:5" x14ac:dyDescent="0.25">
      <c r="E2872" s="120"/>
    </row>
    <row r="2873" spans="5:5" x14ac:dyDescent="0.25">
      <c r="E2873" s="120"/>
    </row>
    <row r="2874" spans="5:5" x14ac:dyDescent="0.25">
      <c r="E2874" s="120"/>
    </row>
    <row r="2875" spans="5:5" x14ac:dyDescent="0.25">
      <c r="E2875" s="120"/>
    </row>
    <row r="2876" spans="5:5" x14ac:dyDescent="0.25">
      <c r="E2876" s="120"/>
    </row>
    <row r="2877" spans="5:5" x14ac:dyDescent="0.25">
      <c r="E2877" s="120"/>
    </row>
    <row r="2878" spans="5:5" x14ac:dyDescent="0.25">
      <c r="E2878" s="120"/>
    </row>
    <row r="2879" spans="5:5" x14ac:dyDescent="0.25">
      <c r="E2879" s="120"/>
    </row>
    <row r="2880" spans="5:5" x14ac:dyDescent="0.25">
      <c r="E2880" s="120"/>
    </row>
    <row r="2881" spans="5:5" x14ac:dyDescent="0.25">
      <c r="E2881" s="120"/>
    </row>
    <row r="2882" spans="5:5" x14ac:dyDescent="0.25">
      <c r="E2882" s="120"/>
    </row>
    <row r="2883" spans="5:5" x14ac:dyDescent="0.25">
      <c r="E2883" s="120"/>
    </row>
    <row r="2884" spans="5:5" x14ac:dyDescent="0.25">
      <c r="E2884" s="120"/>
    </row>
    <row r="2885" spans="5:5" x14ac:dyDescent="0.25">
      <c r="E2885" s="120"/>
    </row>
    <row r="2886" spans="5:5" x14ac:dyDescent="0.25">
      <c r="E2886" s="120"/>
    </row>
    <row r="2887" spans="5:5" x14ac:dyDescent="0.25">
      <c r="E2887" s="120"/>
    </row>
    <row r="2888" spans="5:5" x14ac:dyDescent="0.25">
      <c r="E2888" s="120"/>
    </row>
    <row r="2889" spans="5:5" x14ac:dyDescent="0.25">
      <c r="E2889" s="120"/>
    </row>
    <row r="2890" spans="5:5" x14ac:dyDescent="0.25">
      <c r="E2890" s="120"/>
    </row>
    <row r="2891" spans="5:5" x14ac:dyDescent="0.25">
      <c r="E2891" s="120"/>
    </row>
    <row r="2892" spans="5:5" x14ac:dyDescent="0.25">
      <c r="E2892" s="120"/>
    </row>
    <row r="2893" spans="5:5" x14ac:dyDescent="0.25">
      <c r="E2893" s="120"/>
    </row>
    <row r="2894" spans="5:5" x14ac:dyDescent="0.25">
      <c r="E2894" s="120"/>
    </row>
    <row r="2895" spans="5:5" x14ac:dyDescent="0.25">
      <c r="E2895" s="120"/>
    </row>
    <row r="2896" spans="5:5" x14ac:dyDescent="0.25">
      <c r="E2896" s="120"/>
    </row>
    <row r="2897" spans="5:5" x14ac:dyDescent="0.25">
      <c r="E2897" s="120"/>
    </row>
    <row r="2898" spans="5:5" x14ac:dyDescent="0.25">
      <c r="E2898" s="120"/>
    </row>
    <row r="2899" spans="5:5" x14ac:dyDescent="0.25">
      <c r="E2899" s="120"/>
    </row>
    <row r="2900" spans="5:5" x14ac:dyDescent="0.25">
      <c r="E2900" s="120"/>
    </row>
    <row r="2901" spans="5:5" x14ac:dyDescent="0.25">
      <c r="E2901" s="120"/>
    </row>
    <row r="2902" spans="5:5" x14ac:dyDescent="0.25">
      <c r="E2902" s="120"/>
    </row>
    <row r="2903" spans="5:5" x14ac:dyDescent="0.25">
      <c r="E2903" s="120"/>
    </row>
    <row r="2904" spans="5:5" x14ac:dyDescent="0.25">
      <c r="E2904" s="120"/>
    </row>
    <row r="2905" spans="5:5" x14ac:dyDescent="0.25">
      <c r="E2905" s="120"/>
    </row>
    <row r="2906" spans="5:5" x14ac:dyDescent="0.25">
      <c r="E2906" s="120"/>
    </row>
    <row r="2907" spans="5:5" x14ac:dyDescent="0.25">
      <c r="E2907" s="120"/>
    </row>
    <row r="2908" spans="5:5" x14ac:dyDescent="0.25">
      <c r="E2908" s="120"/>
    </row>
    <row r="2909" spans="5:5" x14ac:dyDescent="0.25">
      <c r="E2909" s="120"/>
    </row>
    <row r="2910" spans="5:5" x14ac:dyDescent="0.25">
      <c r="E2910" s="120"/>
    </row>
    <row r="2911" spans="5:5" x14ac:dyDescent="0.25">
      <c r="E2911" s="120"/>
    </row>
    <row r="2912" spans="5:5" x14ac:dyDescent="0.25">
      <c r="E2912" s="120"/>
    </row>
    <row r="2913" spans="5:5" x14ac:dyDescent="0.25">
      <c r="E2913" s="120"/>
    </row>
    <row r="2914" spans="5:5" x14ac:dyDescent="0.25">
      <c r="E2914" s="120"/>
    </row>
    <row r="2915" spans="5:5" x14ac:dyDescent="0.25">
      <c r="E2915" s="120"/>
    </row>
    <row r="2916" spans="5:5" x14ac:dyDescent="0.25">
      <c r="E2916" s="120"/>
    </row>
    <row r="2917" spans="5:5" x14ac:dyDescent="0.25">
      <c r="E2917" s="120"/>
    </row>
    <row r="2918" spans="5:5" x14ac:dyDescent="0.25">
      <c r="E2918" s="120"/>
    </row>
    <row r="2919" spans="5:5" x14ac:dyDescent="0.25">
      <c r="E2919" s="120"/>
    </row>
    <row r="2920" spans="5:5" x14ac:dyDescent="0.25">
      <c r="E2920" s="120"/>
    </row>
    <row r="2921" spans="5:5" x14ac:dyDescent="0.25">
      <c r="E2921" s="120"/>
    </row>
    <row r="2922" spans="5:5" x14ac:dyDescent="0.25">
      <c r="E2922" s="120"/>
    </row>
    <row r="2923" spans="5:5" x14ac:dyDescent="0.25">
      <c r="E2923" s="120"/>
    </row>
    <row r="2924" spans="5:5" x14ac:dyDescent="0.25">
      <c r="E2924" s="120"/>
    </row>
    <row r="2925" spans="5:5" x14ac:dyDescent="0.25">
      <c r="E2925" s="120"/>
    </row>
    <row r="2926" spans="5:5" x14ac:dyDescent="0.25">
      <c r="E2926" s="120"/>
    </row>
    <row r="2927" spans="5:5" x14ac:dyDescent="0.25">
      <c r="E2927" s="120"/>
    </row>
    <row r="2928" spans="5:5" x14ac:dyDescent="0.25">
      <c r="E2928" s="120"/>
    </row>
    <row r="2929" spans="5:5" x14ac:dyDescent="0.25">
      <c r="E2929" s="120"/>
    </row>
    <row r="2930" spans="5:5" x14ac:dyDescent="0.25">
      <c r="E2930" s="120"/>
    </row>
    <row r="2931" spans="5:5" x14ac:dyDescent="0.25">
      <c r="E2931" s="120"/>
    </row>
    <row r="2932" spans="5:5" x14ac:dyDescent="0.25">
      <c r="E2932" s="120"/>
    </row>
    <row r="2933" spans="5:5" x14ac:dyDescent="0.25">
      <c r="E2933" s="120"/>
    </row>
    <row r="2934" spans="5:5" x14ac:dyDescent="0.25">
      <c r="E2934" s="120"/>
    </row>
    <row r="2935" spans="5:5" x14ac:dyDescent="0.25">
      <c r="E2935" s="120"/>
    </row>
    <row r="2936" spans="5:5" x14ac:dyDescent="0.25">
      <c r="E2936" s="120"/>
    </row>
    <row r="2937" spans="5:5" x14ac:dyDescent="0.25">
      <c r="E2937" s="120"/>
    </row>
    <row r="2938" spans="5:5" x14ac:dyDescent="0.25">
      <c r="E2938" s="120"/>
    </row>
    <row r="2939" spans="5:5" x14ac:dyDescent="0.25">
      <c r="E2939" s="120"/>
    </row>
    <row r="2940" spans="5:5" x14ac:dyDescent="0.25">
      <c r="E2940" s="120"/>
    </row>
    <row r="2941" spans="5:5" x14ac:dyDescent="0.25">
      <c r="E2941" s="120"/>
    </row>
    <row r="2942" spans="5:5" x14ac:dyDescent="0.25">
      <c r="E2942" s="120"/>
    </row>
    <row r="2943" spans="5:5" x14ac:dyDescent="0.25">
      <c r="E2943" s="120"/>
    </row>
    <row r="2944" spans="5:5" x14ac:dyDescent="0.25">
      <c r="E2944" s="120"/>
    </row>
    <row r="2945" spans="5:5" x14ac:dyDescent="0.25">
      <c r="E2945" s="120"/>
    </row>
    <row r="2946" spans="5:5" x14ac:dyDescent="0.25">
      <c r="E2946" s="120"/>
    </row>
    <row r="2947" spans="5:5" x14ac:dyDescent="0.25">
      <c r="E2947" s="120"/>
    </row>
    <row r="2948" spans="5:5" x14ac:dyDescent="0.25">
      <c r="E2948" s="120"/>
    </row>
    <row r="2949" spans="5:5" x14ac:dyDescent="0.25">
      <c r="E2949" s="120"/>
    </row>
    <row r="2950" spans="5:5" x14ac:dyDescent="0.25">
      <c r="E2950" s="120"/>
    </row>
    <row r="2951" spans="5:5" x14ac:dyDescent="0.25">
      <c r="E2951" s="120"/>
    </row>
    <row r="2952" spans="5:5" x14ac:dyDescent="0.25">
      <c r="E2952" s="120"/>
    </row>
    <row r="2953" spans="5:5" x14ac:dyDescent="0.25">
      <c r="E2953" s="120"/>
    </row>
    <row r="2954" spans="5:5" x14ac:dyDescent="0.25">
      <c r="E2954" s="120"/>
    </row>
    <row r="2955" spans="5:5" x14ac:dyDescent="0.25">
      <c r="E2955" s="120"/>
    </row>
    <row r="2956" spans="5:5" x14ac:dyDescent="0.25">
      <c r="E2956" s="120"/>
    </row>
    <row r="2957" spans="5:5" x14ac:dyDescent="0.25">
      <c r="E2957" s="120"/>
    </row>
    <row r="2958" spans="5:5" x14ac:dyDescent="0.25">
      <c r="E2958" s="120"/>
    </row>
    <row r="2959" spans="5:5" x14ac:dyDescent="0.25">
      <c r="E2959" s="120"/>
    </row>
    <row r="2960" spans="5:5" x14ac:dyDescent="0.25">
      <c r="E2960" s="120"/>
    </row>
    <row r="2961" spans="5:5" x14ac:dyDescent="0.25">
      <c r="E2961" s="120"/>
    </row>
    <row r="2962" spans="5:5" x14ac:dyDescent="0.25">
      <c r="E2962" s="120"/>
    </row>
    <row r="2963" spans="5:5" x14ac:dyDescent="0.25">
      <c r="E2963" s="120"/>
    </row>
    <row r="2964" spans="5:5" x14ac:dyDescent="0.25">
      <c r="E2964" s="120"/>
    </row>
    <row r="2965" spans="5:5" x14ac:dyDescent="0.25">
      <c r="E2965" s="120"/>
    </row>
    <row r="2966" spans="5:5" x14ac:dyDescent="0.25">
      <c r="E2966" s="120"/>
    </row>
    <row r="2967" spans="5:5" x14ac:dyDescent="0.25">
      <c r="E2967" s="120"/>
    </row>
    <row r="2968" spans="5:5" x14ac:dyDescent="0.25">
      <c r="E2968" s="120"/>
    </row>
    <row r="2969" spans="5:5" x14ac:dyDescent="0.25">
      <c r="E2969" s="120"/>
    </row>
    <row r="2970" spans="5:5" x14ac:dyDescent="0.25">
      <c r="E2970" s="120"/>
    </row>
    <row r="2971" spans="5:5" x14ac:dyDescent="0.25">
      <c r="E2971" s="120"/>
    </row>
    <row r="2972" spans="5:5" x14ac:dyDescent="0.25">
      <c r="E2972" s="120"/>
    </row>
    <row r="2973" spans="5:5" x14ac:dyDescent="0.25">
      <c r="E2973" s="120"/>
    </row>
    <row r="2974" spans="5:5" x14ac:dyDescent="0.25">
      <c r="E2974" s="120"/>
    </row>
    <row r="2975" spans="5:5" x14ac:dyDescent="0.25">
      <c r="E2975" s="120"/>
    </row>
    <row r="2976" spans="5:5" x14ac:dyDescent="0.25">
      <c r="E2976" s="120"/>
    </row>
    <row r="2977" spans="5:5" x14ac:dyDescent="0.25">
      <c r="E2977" s="120"/>
    </row>
    <row r="2978" spans="5:5" x14ac:dyDescent="0.25">
      <c r="E2978" s="120"/>
    </row>
    <row r="2979" spans="5:5" x14ac:dyDescent="0.25">
      <c r="E2979" s="120"/>
    </row>
    <row r="2980" spans="5:5" x14ac:dyDescent="0.25">
      <c r="E2980" s="120"/>
    </row>
    <row r="2981" spans="5:5" x14ac:dyDescent="0.25">
      <c r="E2981" s="120"/>
    </row>
    <row r="2982" spans="5:5" x14ac:dyDescent="0.25">
      <c r="E2982" s="120"/>
    </row>
    <row r="2983" spans="5:5" x14ac:dyDescent="0.25">
      <c r="E2983" s="120"/>
    </row>
    <row r="2984" spans="5:5" x14ac:dyDescent="0.25">
      <c r="E2984" s="120"/>
    </row>
    <row r="2985" spans="5:5" x14ac:dyDescent="0.25">
      <c r="E2985" s="120"/>
    </row>
    <row r="2986" spans="5:5" x14ac:dyDescent="0.25">
      <c r="E2986" s="120"/>
    </row>
    <row r="2987" spans="5:5" x14ac:dyDescent="0.25">
      <c r="E2987" s="120"/>
    </row>
    <row r="2988" spans="5:5" x14ac:dyDescent="0.25">
      <c r="E2988" s="120"/>
    </row>
    <row r="2989" spans="5:5" x14ac:dyDescent="0.25">
      <c r="E2989" s="120"/>
    </row>
    <row r="2990" spans="5:5" x14ac:dyDescent="0.25">
      <c r="E2990" s="120"/>
    </row>
    <row r="2991" spans="5:5" x14ac:dyDescent="0.25">
      <c r="E2991" s="120"/>
    </row>
    <row r="2992" spans="5:5" x14ac:dyDescent="0.25">
      <c r="E2992" s="120"/>
    </row>
    <row r="2993" spans="5:5" x14ac:dyDescent="0.25">
      <c r="E2993" s="120"/>
    </row>
    <row r="2994" spans="5:5" x14ac:dyDescent="0.25">
      <c r="E2994" s="120"/>
    </row>
    <row r="2995" spans="5:5" x14ac:dyDescent="0.25">
      <c r="E2995" s="120"/>
    </row>
    <row r="2996" spans="5:5" x14ac:dyDescent="0.25">
      <c r="E2996" s="120"/>
    </row>
    <row r="2997" spans="5:5" x14ac:dyDescent="0.25">
      <c r="E2997" s="120"/>
    </row>
    <row r="2998" spans="5:5" x14ac:dyDescent="0.25">
      <c r="E2998" s="120"/>
    </row>
    <row r="2999" spans="5:5" x14ac:dyDescent="0.25">
      <c r="E2999" s="120"/>
    </row>
    <row r="3000" spans="5:5" x14ac:dyDescent="0.25">
      <c r="E3000" s="120"/>
    </row>
    <row r="3001" spans="5:5" x14ac:dyDescent="0.25">
      <c r="E3001" s="120"/>
    </row>
    <row r="3002" spans="5:5" x14ac:dyDescent="0.25">
      <c r="E3002" s="120"/>
    </row>
    <row r="3003" spans="5:5" x14ac:dyDescent="0.25">
      <c r="E3003" s="120"/>
    </row>
    <row r="3004" spans="5:5" x14ac:dyDescent="0.25">
      <c r="E3004" s="120"/>
    </row>
    <row r="3005" spans="5:5" x14ac:dyDescent="0.25">
      <c r="E3005" s="120"/>
    </row>
    <row r="3006" spans="5:5" x14ac:dyDescent="0.25">
      <c r="E3006" s="120"/>
    </row>
    <row r="3007" spans="5:5" x14ac:dyDescent="0.25">
      <c r="E3007" s="120"/>
    </row>
    <row r="3008" spans="5:5" x14ac:dyDescent="0.25">
      <c r="E3008" s="120"/>
    </row>
    <row r="3009" spans="5:5" x14ac:dyDescent="0.25">
      <c r="E3009" s="120"/>
    </row>
    <row r="3010" spans="5:5" x14ac:dyDescent="0.25">
      <c r="E3010" s="120"/>
    </row>
    <row r="3011" spans="5:5" x14ac:dyDescent="0.25">
      <c r="E3011" s="120"/>
    </row>
    <row r="3012" spans="5:5" x14ac:dyDescent="0.25">
      <c r="E3012" s="120"/>
    </row>
    <row r="3013" spans="5:5" x14ac:dyDescent="0.25">
      <c r="E3013" s="120"/>
    </row>
    <row r="3014" spans="5:5" x14ac:dyDescent="0.25">
      <c r="E3014" s="120"/>
    </row>
    <row r="3015" spans="5:5" x14ac:dyDescent="0.25">
      <c r="E3015" s="120"/>
    </row>
    <row r="3016" spans="5:5" x14ac:dyDescent="0.25">
      <c r="E3016" s="120"/>
    </row>
    <row r="3017" spans="5:5" x14ac:dyDescent="0.25">
      <c r="E3017" s="120"/>
    </row>
    <row r="3018" spans="5:5" x14ac:dyDescent="0.25">
      <c r="E3018" s="120"/>
    </row>
    <row r="3019" spans="5:5" x14ac:dyDescent="0.25">
      <c r="E3019" s="120"/>
    </row>
    <row r="3020" spans="5:5" x14ac:dyDescent="0.25">
      <c r="E3020" s="120"/>
    </row>
    <row r="3021" spans="5:5" x14ac:dyDescent="0.25">
      <c r="E3021" s="120"/>
    </row>
    <row r="3022" spans="5:5" x14ac:dyDescent="0.25">
      <c r="E3022" s="120"/>
    </row>
    <row r="3023" spans="5:5" x14ac:dyDescent="0.25">
      <c r="E3023" s="120"/>
    </row>
    <row r="3024" spans="5:5" x14ac:dyDescent="0.25">
      <c r="E3024" s="120"/>
    </row>
    <row r="3025" spans="5:5" x14ac:dyDescent="0.25">
      <c r="E3025" s="120"/>
    </row>
    <row r="3026" spans="5:5" x14ac:dyDescent="0.25">
      <c r="E3026" s="120"/>
    </row>
    <row r="3027" spans="5:5" x14ac:dyDescent="0.25">
      <c r="E3027" s="120"/>
    </row>
    <row r="3028" spans="5:5" x14ac:dyDescent="0.25">
      <c r="E3028" s="120"/>
    </row>
    <row r="3029" spans="5:5" x14ac:dyDescent="0.25">
      <c r="E3029" s="120"/>
    </row>
    <row r="3030" spans="5:5" x14ac:dyDescent="0.25">
      <c r="E3030" s="120"/>
    </row>
    <row r="3031" spans="5:5" x14ac:dyDescent="0.25">
      <c r="E3031" s="120"/>
    </row>
    <row r="3032" spans="5:5" x14ac:dyDescent="0.25">
      <c r="E3032" s="120"/>
    </row>
    <row r="3033" spans="5:5" x14ac:dyDescent="0.25">
      <c r="E3033" s="120"/>
    </row>
    <row r="3034" spans="5:5" x14ac:dyDescent="0.25">
      <c r="E3034" s="120"/>
    </row>
    <row r="3035" spans="5:5" x14ac:dyDescent="0.25">
      <c r="E3035" s="120"/>
    </row>
    <row r="3036" spans="5:5" x14ac:dyDescent="0.25">
      <c r="E3036" s="120"/>
    </row>
    <row r="3037" spans="5:5" x14ac:dyDescent="0.25">
      <c r="E3037" s="120"/>
    </row>
    <row r="3038" spans="5:5" x14ac:dyDescent="0.25">
      <c r="E3038" s="120"/>
    </row>
    <row r="3039" spans="5:5" x14ac:dyDescent="0.25">
      <c r="E3039" s="120"/>
    </row>
    <row r="3040" spans="5:5" x14ac:dyDescent="0.25">
      <c r="E3040" s="120"/>
    </row>
    <row r="3041" spans="5:5" x14ac:dyDescent="0.25">
      <c r="E3041" s="120"/>
    </row>
    <row r="3042" spans="5:5" x14ac:dyDescent="0.25">
      <c r="E3042" s="120"/>
    </row>
    <row r="3043" spans="5:5" x14ac:dyDescent="0.25">
      <c r="E3043" s="120"/>
    </row>
    <row r="3044" spans="5:5" x14ac:dyDescent="0.25">
      <c r="E3044" s="120"/>
    </row>
    <row r="3045" spans="5:5" x14ac:dyDescent="0.25">
      <c r="E3045" s="120"/>
    </row>
    <row r="3046" spans="5:5" x14ac:dyDescent="0.25">
      <c r="E3046" s="120"/>
    </row>
    <row r="3047" spans="5:5" x14ac:dyDescent="0.25">
      <c r="E3047" s="120"/>
    </row>
    <row r="3048" spans="5:5" x14ac:dyDescent="0.25">
      <c r="E3048" s="120"/>
    </row>
    <row r="3049" spans="5:5" x14ac:dyDescent="0.25">
      <c r="E3049" s="120"/>
    </row>
    <row r="3050" spans="5:5" x14ac:dyDescent="0.25">
      <c r="E3050" s="120"/>
    </row>
    <row r="3051" spans="5:5" x14ac:dyDescent="0.25">
      <c r="E3051" s="120"/>
    </row>
    <row r="3052" spans="5:5" x14ac:dyDescent="0.25">
      <c r="E3052" s="120"/>
    </row>
    <row r="3053" spans="5:5" x14ac:dyDescent="0.25">
      <c r="E3053" s="120"/>
    </row>
    <row r="3054" spans="5:5" x14ac:dyDescent="0.25">
      <c r="E3054" s="120"/>
    </row>
    <row r="3055" spans="5:5" x14ac:dyDescent="0.25">
      <c r="E3055" s="120"/>
    </row>
    <row r="3056" spans="5:5" x14ac:dyDescent="0.25">
      <c r="E3056" s="120"/>
    </row>
    <row r="3057" spans="5:5" x14ac:dyDescent="0.25">
      <c r="E3057" s="120"/>
    </row>
    <row r="3058" spans="5:5" x14ac:dyDescent="0.25">
      <c r="E3058" s="120"/>
    </row>
    <row r="3059" spans="5:5" x14ac:dyDescent="0.25">
      <c r="E3059" s="120"/>
    </row>
    <row r="3060" spans="5:5" x14ac:dyDescent="0.25">
      <c r="E3060" s="120"/>
    </row>
    <row r="3061" spans="5:5" x14ac:dyDescent="0.25">
      <c r="E3061" s="120"/>
    </row>
    <row r="3062" spans="5:5" x14ac:dyDescent="0.25">
      <c r="E3062" s="120"/>
    </row>
    <row r="3063" spans="5:5" x14ac:dyDescent="0.25">
      <c r="E3063" s="120"/>
    </row>
    <row r="3064" spans="5:5" x14ac:dyDescent="0.25">
      <c r="E3064" s="120"/>
    </row>
    <row r="3065" spans="5:5" x14ac:dyDescent="0.25">
      <c r="E3065" s="120"/>
    </row>
    <row r="3066" spans="5:5" x14ac:dyDescent="0.25">
      <c r="E3066" s="120"/>
    </row>
    <row r="3067" spans="5:5" x14ac:dyDescent="0.25">
      <c r="E3067" s="120"/>
    </row>
    <row r="3068" spans="5:5" x14ac:dyDescent="0.25">
      <c r="E3068" s="120"/>
    </row>
    <row r="3069" spans="5:5" x14ac:dyDescent="0.25">
      <c r="E3069" s="120"/>
    </row>
    <row r="3070" spans="5:5" x14ac:dyDescent="0.25">
      <c r="E3070" s="120"/>
    </row>
    <row r="3071" spans="5:5" x14ac:dyDescent="0.25">
      <c r="E3071" s="120"/>
    </row>
    <row r="3072" spans="5:5" x14ac:dyDescent="0.25">
      <c r="E3072" s="120"/>
    </row>
    <row r="3073" spans="5:5" x14ac:dyDescent="0.25">
      <c r="E3073" s="120"/>
    </row>
    <row r="3074" spans="5:5" x14ac:dyDescent="0.25">
      <c r="E3074" s="120"/>
    </row>
    <row r="3075" spans="5:5" x14ac:dyDescent="0.25">
      <c r="E3075" s="120"/>
    </row>
    <row r="3076" spans="5:5" x14ac:dyDescent="0.25">
      <c r="E3076" s="120"/>
    </row>
    <row r="3077" spans="5:5" x14ac:dyDescent="0.25">
      <c r="E3077" s="120"/>
    </row>
    <row r="3078" spans="5:5" x14ac:dyDescent="0.25">
      <c r="E3078" s="120"/>
    </row>
    <row r="3079" spans="5:5" x14ac:dyDescent="0.25">
      <c r="E3079" s="120"/>
    </row>
    <row r="3080" spans="5:5" x14ac:dyDescent="0.25">
      <c r="E3080" s="120"/>
    </row>
    <row r="3081" spans="5:5" x14ac:dyDescent="0.25">
      <c r="E3081" s="120"/>
    </row>
    <row r="3082" spans="5:5" x14ac:dyDescent="0.25">
      <c r="E3082" s="120"/>
    </row>
    <row r="3083" spans="5:5" x14ac:dyDescent="0.25">
      <c r="E3083" s="120"/>
    </row>
    <row r="3084" spans="5:5" x14ac:dyDescent="0.25">
      <c r="E3084" s="120"/>
    </row>
    <row r="3085" spans="5:5" x14ac:dyDescent="0.25">
      <c r="E3085" s="120"/>
    </row>
    <row r="3086" spans="5:5" x14ac:dyDescent="0.25">
      <c r="E3086" s="120"/>
    </row>
    <row r="3087" spans="5:5" x14ac:dyDescent="0.25">
      <c r="E3087" s="120"/>
    </row>
    <row r="3088" spans="5:5" x14ac:dyDescent="0.25">
      <c r="E3088" s="120"/>
    </row>
    <row r="3089" spans="5:5" x14ac:dyDescent="0.25">
      <c r="E3089" s="120"/>
    </row>
    <row r="3090" spans="5:5" x14ac:dyDescent="0.25">
      <c r="E3090" s="120"/>
    </row>
    <row r="3091" spans="5:5" x14ac:dyDescent="0.25">
      <c r="E3091" s="120"/>
    </row>
    <row r="3092" spans="5:5" x14ac:dyDescent="0.25">
      <c r="E3092" s="120"/>
    </row>
    <row r="3093" spans="5:5" x14ac:dyDescent="0.25">
      <c r="E3093" s="120"/>
    </row>
    <row r="3094" spans="5:5" x14ac:dyDescent="0.25">
      <c r="E3094" s="120"/>
    </row>
    <row r="3095" spans="5:5" x14ac:dyDescent="0.25">
      <c r="E3095" s="120"/>
    </row>
    <row r="3096" spans="5:5" x14ac:dyDescent="0.25">
      <c r="E3096" s="120"/>
    </row>
    <row r="3097" spans="5:5" x14ac:dyDescent="0.25">
      <c r="E3097" s="120"/>
    </row>
    <row r="3098" spans="5:5" x14ac:dyDescent="0.25">
      <c r="E3098" s="120"/>
    </row>
    <row r="3099" spans="5:5" x14ac:dyDescent="0.25">
      <c r="E3099" s="120"/>
    </row>
    <row r="3100" spans="5:5" x14ac:dyDescent="0.25">
      <c r="E3100" s="120"/>
    </row>
    <row r="3101" spans="5:5" x14ac:dyDescent="0.25">
      <c r="E3101" s="120"/>
    </row>
    <row r="3102" spans="5:5" x14ac:dyDescent="0.25">
      <c r="E3102" s="120"/>
    </row>
    <row r="3103" spans="5:5" x14ac:dyDescent="0.25">
      <c r="E3103" s="120"/>
    </row>
    <row r="3104" spans="5:5" x14ac:dyDescent="0.25">
      <c r="E3104" s="120"/>
    </row>
    <row r="3105" spans="5:5" x14ac:dyDescent="0.25">
      <c r="E3105" s="120"/>
    </row>
    <row r="3106" spans="5:5" x14ac:dyDescent="0.25">
      <c r="E3106" s="120"/>
    </row>
    <row r="3107" spans="5:5" x14ac:dyDescent="0.25">
      <c r="E3107" s="120"/>
    </row>
    <row r="3108" spans="5:5" x14ac:dyDescent="0.25">
      <c r="E3108" s="120"/>
    </row>
    <row r="3109" spans="5:5" x14ac:dyDescent="0.25">
      <c r="E3109" s="120"/>
    </row>
    <row r="3110" spans="5:5" x14ac:dyDescent="0.25">
      <c r="E3110" s="120"/>
    </row>
    <row r="3111" spans="5:5" x14ac:dyDescent="0.25">
      <c r="E3111" s="120"/>
    </row>
    <row r="3112" spans="5:5" x14ac:dyDescent="0.25">
      <c r="E3112" s="120"/>
    </row>
    <row r="3113" spans="5:5" x14ac:dyDescent="0.25">
      <c r="E3113" s="120"/>
    </row>
    <row r="3114" spans="5:5" x14ac:dyDescent="0.25">
      <c r="E3114" s="120"/>
    </row>
    <row r="3115" spans="5:5" x14ac:dyDescent="0.25">
      <c r="E3115" s="120"/>
    </row>
    <row r="3116" spans="5:5" x14ac:dyDescent="0.25">
      <c r="E3116" s="120"/>
    </row>
    <row r="3117" spans="5:5" x14ac:dyDescent="0.25">
      <c r="E3117" s="120"/>
    </row>
    <row r="3118" spans="5:5" x14ac:dyDescent="0.25">
      <c r="E3118" s="120"/>
    </row>
    <row r="3119" spans="5:5" x14ac:dyDescent="0.25">
      <c r="E3119" s="120"/>
    </row>
    <row r="3120" spans="5:5" x14ac:dyDescent="0.25">
      <c r="E3120" s="120"/>
    </row>
    <row r="3121" spans="5:5" x14ac:dyDescent="0.25">
      <c r="E3121" s="120"/>
    </row>
    <row r="3122" spans="5:5" x14ac:dyDescent="0.25">
      <c r="E3122" s="120"/>
    </row>
    <row r="3123" spans="5:5" x14ac:dyDescent="0.25">
      <c r="E3123" s="120"/>
    </row>
    <row r="3124" spans="5:5" x14ac:dyDescent="0.25">
      <c r="E3124" s="120"/>
    </row>
    <row r="3125" spans="5:5" x14ac:dyDescent="0.25">
      <c r="E3125" s="120"/>
    </row>
    <row r="3126" spans="5:5" x14ac:dyDescent="0.25">
      <c r="E3126" s="120"/>
    </row>
    <row r="3127" spans="5:5" x14ac:dyDescent="0.25">
      <c r="E3127" s="120"/>
    </row>
    <row r="3128" spans="5:5" x14ac:dyDescent="0.25">
      <c r="E3128" s="120"/>
    </row>
    <row r="3129" spans="5:5" x14ac:dyDescent="0.25">
      <c r="E3129" s="120"/>
    </row>
    <row r="3130" spans="5:5" x14ac:dyDescent="0.25">
      <c r="E3130" s="120"/>
    </row>
    <row r="3131" spans="5:5" x14ac:dyDescent="0.25">
      <c r="E3131" s="120"/>
    </row>
    <row r="3132" spans="5:5" x14ac:dyDescent="0.25">
      <c r="E3132" s="120"/>
    </row>
    <row r="3133" spans="5:5" x14ac:dyDescent="0.25">
      <c r="E3133" s="120"/>
    </row>
    <row r="3134" spans="5:5" x14ac:dyDescent="0.25">
      <c r="E3134" s="120"/>
    </row>
    <row r="3135" spans="5:5" x14ac:dyDescent="0.25">
      <c r="E3135" s="120"/>
    </row>
    <row r="3136" spans="5:5" x14ac:dyDescent="0.25">
      <c r="E3136" s="120"/>
    </row>
    <row r="3137" spans="5:5" x14ac:dyDescent="0.25">
      <c r="E3137" s="120"/>
    </row>
    <row r="3138" spans="5:5" x14ac:dyDescent="0.25">
      <c r="E3138" s="120"/>
    </row>
    <row r="3139" spans="5:5" x14ac:dyDescent="0.25">
      <c r="E3139" s="120"/>
    </row>
    <row r="3140" spans="5:5" x14ac:dyDescent="0.25">
      <c r="E3140" s="120"/>
    </row>
    <row r="3141" spans="5:5" x14ac:dyDescent="0.25">
      <c r="E3141" s="120"/>
    </row>
    <row r="3142" spans="5:5" x14ac:dyDescent="0.25">
      <c r="E3142" s="120"/>
    </row>
    <row r="3143" spans="5:5" x14ac:dyDescent="0.25">
      <c r="E3143" s="120"/>
    </row>
    <row r="3144" spans="5:5" x14ac:dyDescent="0.25">
      <c r="E3144" s="120"/>
    </row>
    <row r="3145" spans="5:5" x14ac:dyDescent="0.25">
      <c r="E3145" s="120"/>
    </row>
    <row r="3146" spans="5:5" x14ac:dyDescent="0.25">
      <c r="E3146" s="120"/>
    </row>
    <row r="3147" spans="5:5" x14ac:dyDescent="0.25">
      <c r="E3147" s="120"/>
    </row>
    <row r="3148" spans="5:5" x14ac:dyDescent="0.25">
      <c r="E3148" s="120"/>
    </row>
    <row r="3149" spans="5:5" x14ac:dyDescent="0.25">
      <c r="E3149" s="120"/>
    </row>
    <row r="3150" spans="5:5" x14ac:dyDescent="0.25">
      <c r="E3150" s="120"/>
    </row>
    <row r="3151" spans="5:5" x14ac:dyDescent="0.25">
      <c r="E3151" s="120"/>
    </row>
    <row r="3152" spans="5:5" x14ac:dyDescent="0.25">
      <c r="E3152" s="120"/>
    </row>
    <row r="3153" spans="5:5" x14ac:dyDescent="0.25">
      <c r="E3153" s="120"/>
    </row>
    <row r="3154" spans="5:5" x14ac:dyDescent="0.25">
      <c r="E3154" s="120"/>
    </row>
    <row r="3155" spans="5:5" x14ac:dyDescent="0.25">
      <c r="E3155" s="120"/>
    </row>
    <row r="3156" spans="5:5" x14ac:dyDescent="0.25">
      <c r="E3156" s="120"/>
    </row>
    <row r="3157" spans="5:5" x14ac:dyDescent="0.25">
      <c r="E3157" s="120"/>
    </row>
    <row r="3158" spans="5:5" x14ac:dyDescent="0.25">
      <c r="E3158" s="120"/>
    </row>
    <row r="3159" spans="5:5" x14ac:dyDescent="0.25">
      <c r="E3159" s="120"/>
    </row>
    <row r="3160" spans="5:5" x14ac:dyDescent="0.25">
      <c r="E3160" s="120"/>
    </row>
    <row r="3161" spans="5:5" x14ac:dyDescent="0.25">
      <c r="E3161" s="120"/>
    </row>
    <row r="3162" spans="5:5" x14ac:dyDescent="0.25">
      <c r="E3162" s="120"/>
    </row>
    <row r="3163" spans="5:5" x14ac:dyDescent="0.25">
      <c r="E3163" s="120"/>
    </row>
    <row r="3164" spans="5:5" x14ac:dyDescent="0.25">
      <c r="E3164" s="120"/>
    </row>
    <row r="3165" spans="5:5" x14ac:dyDescent="0.25">
      <c r="E3165" s="120"/>
    </row>
    <row r="3166" spans="5:5" x14ac:dyDescent="0.25">
      <c r="E3166" s="120"/>
    </row>
    <row r="3167" spans="5:5" x14ac:dyDescent="0.25">
      <c r="E3167" s="120"/>
    </row>
    <row r="3168" spans="5:5" x14ac:dyDescent="0.25">
      <c r="E3168" s="120"/>
    </row>
    <row r="3169" spans="5:5" x14ac:dyDescent="0.25">
      <c r="E3169" s="120"/>
    </row>
    <row r="3170" spans="5:5" x14ac:dyDescent="0.25">
      <c r="E3170" s="120"/>
    </row>
    <row r="3171" spans="5:5" x14ac:dyDescent="0.25">
      <c r="E3171" s="120"/>
    </row>
    <row r="3172" spans="5:5" x14ac:dyDescent="0.25">
      <c r="E3172" s="120"/>
    </row>
    <row r="3173" spans="5:5" x14ac:dyDescent="0.25">
      <c r="E3173" s="120"/>
    </row>
    <row r="3174" spans="5:5" x14ac:dyDescent="0.25">
      <c r="E3174" s="120"/>
    </row>
    <row r="3175" spans="5:5" x14ac:dyDescent="0.25">
      <c r="E3175" s="120"/>
    </row>
    <row r="3176" spans="5:5" x14ac:dyDescent="0.25">
      <c r="E3176" s="120"/>
    </row>
    <row r="3177" spans="5:5" x14ac:dyDescent="0.25">
      <c r="E3177" s="120"/>
    </row>
    <row r="3178" spans="5:5" x14ac:dyDescent="0.25">
      <c r="E3178" s="120"/>
    </row>
    <row r="3179" spans="5:5" x14ac:dyDescent="0.25">
      <c r="E3179" s="120"/>
    </row>
    <row r="3180" spans="5:5" x14ac:dyDescent="0.25">
      <c r="E3180" s="120"/>
    </row>
    <row r="3181" spans="5:5" x14ac:dyDescent="0.25">
      <c r="E3181" s="120"/>
    </row>
    <row r="3182" spans="5:5" x14ac:dyDescent="0.25">
      <c r="E3182" s="120"/>
    </row>
    <row r="3183" spans="5:5" x14ac:dyDescent="0.25">
      <c r="E3183" s="120"/>
    </row>
    <row r="3184" spans="5:5" x14ac:dyDescent="0.25">
      <c r="E3184" s="120"/>
    </row>
    <row r="3185" spans="5:5" x14ac:dyDescent="0.25">
      <c r="E3185" s="120"/>
    </row>
    <row r="3186" spans="5:5" x14ac:dyDescent="0.25">
      <c r="E3186" s="120"/>
    </row>
    <row r="3187" spans="5:5" x14ac:dyDescent="0.25">
      <c r="E3187" s="120"/>
    </row>
    <row r="3188" spans="5:5" x14ac:dyDescent="0.25">
      <c r="E3188" s="120"/>
    </row>
    <row r="3189" spans="5:5" x14ac:dyDescent="0.25">
      <c r="E3189" s="120"/>
    </row>
    <row r="3190" spans="5:5" x14ac:dyDescent="0.25">
      <c r="E3190" s="120"/>
    </row>
    <row r="3191" spans="5:5" x14ac:dyDescent="0.25">
      <c r="E3191" s="120"/>
    </row>
    <row r="3192" spans="5:5" x14ac:dyDescent="0.25">
      <c r="E3192" s="120"/>
    </row>
    <row r="3193" spans="5:5" x14ac:dyDescent="0.25">
      <c r="E3193" s="120"/>
    </row>
    <row r="3194" spans="5:5" x14ac:dyDescent="0.25">
      <c r="E3194" s="120"/>
    </row>
    <row r="3195" spans="5:5" x14ac:dyDescent="0.25">
      <c r="E3195" s="120"/>
    </row>
    <row r="3196" spans="5:5" x14ac:dyDescent="0.25">
      <c r="E3196" s="120"/>
    </row>
    <row r="3197" spans="5:5" x14ac:dyDescent="0.25">
      <c r="E3197" s="120"/>
    </row>
    <row r="3198" spans="5:5" x14ac:dyDescent="0.25">
      <c r="E3198" s="120"/>
    </row>
    <row r="3199" spans="5:5" x14ac:dyDescent="0.25">
      <c r="E3199" s="120"/>
    </row>
    <row r="3200" spans="5:5" x14ac:dyDescent="0.25">
      <c r="E3200" s="120"/>
    </row>
    <row r="3201" spans="5:5" x14ac:dyDescent="0.25">
      <c r="E3201" s="120"/>
    </row>
    <row r="3202" spans="5:5" x14ac:dyDescent="0.25">
      <c r="E3202" s="120"/>
    </row>
    <row r="3203" spans="5:5" x14ac:dyDescent="0.25">
      <c r="E3203" s="120"/>
    </row>
    <row r="3204" spans="5:5" x14ac:dyDescent="0.25">
      <c r="E3204" s="120"/>
    </row>
    <row r="3205" spans="5:5" x14ac:dyDescent="0.25">
      <c r="E3205" s="120"/>
    </row>
    <row r="3206" spans="5:5" x14ac:dyDescent="0.25">
      <c r="E3206" s="120"/>
    </row>
    <row r="3207" spans="5:5" x14ac:dyDescent="0.25">
      <c r="E3207" s="120"/>
    </row>
    <row r="3208" spans="5:5" x14ac:dyDescent="0.25">
      <c r="E3208" s="120"/>
    </row>
    <row r="3209" spans="5:5" x14ac:dyDescent="0.25">
      <c r="E3209" s="120"/>
    </row>
    <row r="3210" spans="5:5" x14ac:dyDescent="0.25">
      <c r="E3210" s="120"/>
    </row>
    <row r="3211" spans="5:5" x14ac:dyDescent="0.25">
      <c r="E3211" s="120"/>
    </row>
    <row r="3212" spans="5:5" x14ac:dyDescent="0.25">
      <c r="E3212" s="120"/>
    </row>
    <row r="3213" spans="5:5" x14ac:dyDescent="0.25">
      <c r="E3213" s="120"/>
    </row>
    <row r="3214" spans="5:5" x14ac:dyDescent="0.25">
      <c r="E3214" s="120"/>
    </row>
    <row r="3215" spans="5:5" x14ac:dyDescent="0.25">
      <c r="E3215" s="120"/>
    </row>
    <row r="3216" spans="5:5" x14ac:dyDescent="0.25">
      <c r="E3216" s="120"/>
    </row>
    <row r="3217" spans="5:5" x14ac:dyDescent="0.25">
      <c r="E3217" s="120"/>
    </row>
    <row r="3218" spans="5:5" x14ac:dyDescent="0.25">
      <c r="E3218" s="120"/>
    </row>
    <row r="3219" spans="5:5" x14ac:dyDescent="0.25">
      <c r="E3219" s="120"/>
    </row>
    <row r="3220" spans="5:5" x14ac:dyDescent="0.25">
      <c r="E3220" s="120"/>
    </row>
    <row r="3221" spans="5:5" x14ac:dyDescent="0.25">
      <c r="E3221" s="120"/>
    </row>
    <row r="3222" spans="5:5" x14ac:dyDescent="0.25">
      <c r="E3222" s="120"/>
    </row>
    <row r="3223" spans="5:5" x14ac:dyDescent="0.25">
      <c r="E3223" s="120"/>
    </row>
    <row r="3224" spans="5:5" x14ac:dyDescent="0.25">
      <c r="E3224" s="120"/>
    </row>
    <row r="3225" spans="5:5" x14ac:dyDescent="0.25">
      <c r="E3225" s="120"/>
    </row>
    <row r="3226" spans="5:5" x14ac:dyDescent="0.25">
      <c r="E3226" s="120"/>
    </row>
    <row r="3227" spans="5:5" x14ac:dyDescent="0.25">
      <c r="E3227" s="120"/>
    </row>
    <row r="3228" spans="5:5" x14ac:dyDescent="0.25">
      <c r="E3228" s="120"/>
    </row>
    <row r="3229" spans="5:5" x14ac:dyDescent="0.25">
      <c r="E3229" s="120"/>
    </row>
    <row r="3230" spans="5:5" x14ac:dyDescent="0.25">
      <c r="E3230" s="120"/>
    </row>
    <row r="3231" spans="5:5" x14ac:dyDescent="0.25">
      <c r="E3231" s="120"/>
    </row>
    <row r="3232" spans="5:5" x14ac:dyDescent="0.25">
      <c r="E3232" s="120"/>
    </row>
    <row r="3233" spans="5:5" x14ac:dyDescent="0.25">
      <c r="E3233" s="120"/>
    </row>
    <row r="3234" spans="5:5" x14ac:dyDescent="0.25">
      <c r="E3234" s="120"/>
    </row>
    <row r="3235" spans="5:5" x14ac:dyDescent="0.25">
      <c r="E3235" s="120"/>
    </row>
    <row r="3236" spans="5:5" x14ac:dyDescent="0.25">
      <c r="E3236" s="120"/>
    </row>
    <row r="3237" spans="5:5" x14ac:dyDescent="0.25">
      <c r="E3237" s="120"/>
    </row>
    <row r="3238" spans="5:5" x14ac:dyDescent="0.25">
      <c r="E3238" s="120"/>
    </row>
    <row r="3239" spans="5:5" x14ac:dyDescent="0.25">
      <c r="E3239" s="120"/>
    </row>
    <row r="3240" spans="5:5" x14ac:dyDescent="0.25">
      <c r="E3240" s="120"/>
    </row>
    <row r="3241" spans="5:5" x14ac:dyDescent="0.25">
      <c r="E3241" s="120"/>
    </row>
    <row r="3242" spans="5:5" x14ac:dyDescent="0.25">
      <c r="E3242" s="120"/>
    </row>
    <row r="3243" spans="5:5" x14ac:dyDescent="0.25">
      <c r="E3243" s="120"/>
    </row>
    <row r="3244" spans="5:5" x14ac:dyDescent="0.25">
      <c r="E3244" s="120"/>
    </row>
    <row r="3245" spans="5:5" x14ac:dyDescent="0.25">
      <c r="E3245" s="120"/>
    </row>
    <row r="3246" spans="5:5" x14ac:dyDescent="0.25">
      <c r="E3246" s="120"/>
    </row>
    <row r="3247" spans="5:5" x14ac:dyDescent="0.25">
      <c r="E3247" s="120"/>
    </row>
    <row r="3248" spans="5:5" x14ac:dyDescent="0.25">
      <c r="E3248" s="120"/>
    </row>
    <row r="3249" spans="5:5" x14ac:dyDescent="0.25">
      <c r="E3249" s="120"/>
    </row>
    <row r="3250" spans="5:5" x14ac:dyDescent="0.25">
      <c r="E3250" s="120"/>
    </row>
    <row r="3251" spans="5:5" x14ac:dyDescent="0.25">
      <c r="E3251" s="120"/>
    </row>
    <row r="3252" spans="5:5" x14ac:dyDescent="0.25">
      <c r="E3252" s="120"/>
    </row>
    <row r="3253" spans="5:5" x14ac:dyDescent="0.25">
      <c r="E3253" s="120"/>
    </row>
    <row r="3254" spans="5:5" x14ac:dyDescent="0.25">
      <c r="E3254" s="120"/>
    </row>
    <row r="3255" spans="5:5" x14ac:dyDescent="0.25">
      <c r="E3255" s="120"/>
    </row>
    <row r="3256" spans="5:5" x14ac:dyDescent="0.25">
      <c r="E3256" s="120"/>
    </row>
    <row r="3257" spans="5:5" x14ac:dyDescent="0.25">
      <c r="E3257" s="120"/>
    </row>
    <row r="3258" spans="5:5" x14ac:dyDescent="0.25">
      <c r="E3258" s="120"/>
    </row>
    <row r="3259" spans="5:5" x14ac:dyDescent="0.25">
      <c r="E3259" s="120"/>
    </row>
    <row r="3260" spans="5:5" x14ac:dyDescent="0.25">
      <c r="E3260" s="120"/>
    </row>
    <row r="3261" spans="5:5" x14ac:dyDescent="0.25">
      <c r="E3261" s="120"/>
    </row>
    <row r="3262" spans="5:5" x14ac:dyDescent="0.25">
      <c r="E3262" s="120"/>
    </row>
    <row r="3263" spans="5:5" x14ac:dyDescent="0.25">
      <c r="E3263" s="120"/>
    </row>
    <row r="3264" spans="5:5" x14ac:dyDescent="0.25">
      <c r="E3264" s="120"/>
    </row>
    <row r="3265" spans="5:5" x14ac:dyDescent="0.25">
      <c r="E3265" s="120"/>
    </row>
    <row r="3266" spans="5:5" x14ac:dyDescent="0.25">
      <c r="E3266" s="120"/>
    </row>
    <row r="3267" spans="5:5" x14ac:dyDescent="0.25">
      <c r="E3267" s="120"/>
    </row>
    <row r="3268" spans="5:5" x14ac:dyDescent="0.25">
      <c r="E3268" s="120"/>
    </row>
    <row r="3269" spans="5:5" x14ac:dyDescent="0.25">
      <c r="E3269" s="120"/>
    </row>
    <row r="3270" spans="5:5" x14ac:dyDescent="0.25">
      <c r="E3270" s="120"/>
    </row>
    <row r="3271" spans="5:5" x14ac:dyDescent="0.25">
      <c r="E3271" s="120"/>
    </row>
    <row r="3272" spans="5:5" x14ac:dyDescent="0.25">
      <c r="E3272" s="120"/>
    </row>
    <row r="3273" spans="5:5" x14ac:dyDescent="0.25">
      <c r="E3273" s="120"/>
    </row>
    <row r="3274" spans="5:5" x14ac:dyDescent="0.25">
      <c r="E3274" s="120"/>
    </row>
    <row r="3275" spans="5:5" x14ac:dyDescent="0.25">
      <c r="E3275" s="120"/>
    </row>
    <row r="3276" spans="5:5" x14ac:dyDescent="0.25">
      <c r="E3276" s="120"/>
    </row>
    <row r="3277" spans="5:5" x14ac:dyDescent="0.25">
      <c r="E3277" s="120"/>
    </row>
    <row r="3278" spans="5:5" x14ac:dyDescent="0.25">
      <c r="E3278" s="120"/>
    </row>
    <row r="3279" spans="5:5" x14ac:dyDescent="0.25">
      <c r="E3279" s="120"/>
    </row>
    <row r="3280" spans="5:5" x14ac:dyDescent="0.25">
      <c r="E3280" s="120"/>
    </row>
    <row r="3281" spans="5:5" x14ac:dyDescent="0.25">
      <c r="E3281" s="120"/>
    </row>
    <row r="3282" spans="5:5" x14ac:dyDescent="0.25">
      <c r="E3282" s="120"/>
    </row>
    <row r="3283" spans="5:5" x14ac:dyDescent="0.25">
      <c r="E3283" s="120"/>
    </row>
    <row r="3284" spans="5:5" x14ac:dyDescent="0.25">
      <c r="E3284" s="120"/>
    </row>
    <row r="3285" spans="5:5" x14ac:dyDescent="0.25">
      <c r="E3285" s="120"/>
    </row>
    <row r="3286" spans="5:5" x14ac:dyDescent="0.25">
      <c r="E3286" s="120"/>
    </row>
    <row r="3287" spans="5:5" x14ac:dyDescent="0.25">
      <c r="E3287" s="120"/>
    </row>
    <row r="3288" spans="5:5" x14ac:dyDescent="0.25">
      <c r="E3288" s="120"/>
    </row>
    <row r="3289" spans="5:5" x14ac:dyDescent="0.25">
      <c r="E3289" s="120"/>
    </row>
    <row r="3290" spans="5:5" x14ac:dyDescent="0.25">
      <c r="E3290" s="120"/>
    </row>
    <row r="3291" spans="5:5" x14ac:dyDescent="0.25">
      <c r="E3291" s="120"/>
    </row>
    <row r="3292" spans="5:5" x14ac:dyDescent="0.25">
      <c r="E3292" s="120"/>
    </row>
    <row r="3293" spans="5:5" x14ac:dyDescent="0.25">
      <c r="E3293" s="120"/>
    </row>
    <row r="3294" spans="5:5" x14ac:dyDescent="0.25">
      <c r="E3294" s="120"/>
    </row>
    <row r="3295" spans="5:5" x14ac:dyDescent="0.25">
      <c r="E3295" s="120"/>
    </row>
    <row r="3296" spans="5:5" x14ac:dyDescent="0.25">
      <c r="E3296" s="120"/>
    </row>
    <row r="3297" spans="5:5" x14ac:dyDescent="0.25">
      <c r="E3297" s="120"/>
    </row>
    <row r="3298" spans="5:5" x14ac:dyDescent="0.25">
      <c r="E3298" s="120"/>
    </row>
    <row r="3299" spans="5:5" x14ac:dyDescent="0.25">
      <c r="E3299" s="120"/>
    </row>
    <row r="3300" spans="5:5" x14ac:dyDescent="0.25">
      <c r="E3300" s="120"/>
    </row>
    <row r="3301" spans="5:5" x14ac:dyDescent="0.25">
      <c r="E3301" s="120"/>
    </row>
    <row r="3302" spans="5:5" x14ac:dyDescent="0.25">
      <c r="E3302" s="120"/>
    </row>
    <row r="3303" spans="5:5" x14ac:dyDescent="0.25">
      <c r="E3303" s="120"/>
    </row>
    <row r="3304" spans="5:5" x14ac:dyDescent="0.25">
      <c r="E3304" s="120"/>
    </row>
    <row r="3305" spans="5:5" x14ac:dyDescent="0.25">
      <c r="E3305" s="120"/>
    </row>
    <row r="3306" spans="5:5" x14ac:dyDescent="0.25">
      <c r="E3306" s="120"/>
    </row>
    <row r="3307" spans="5:5" x14ac:dyDescent="0.25">
      <c r="E3307" s="120"/>
    </row>
    <row r="3308" spans="5:5" x14ac:dyDescent="0.25">
      <c r="E3308" s="120"/>
    </row>
    <row r="3309" spans="5:5" x14ac:dyDescent="0.25">
      <c r="E3309" s="120"/>
    </row>
    <row r="3310" spans="5:5" x14ac:dyDescent="0.25">
      <c r="E3310" s="120"/>
    </row>
    <row r="3311" spans="5:5" x14ac:dyDescent="0.25">
      <c r="E3311" s="120"/>
    </row>
    <row r="3312" spans="5:5" x14ac:dyDescent="0.25">
      <c r="E3312" s="120"/>
    </row>
    <row r="3313" spans="5:5" x14ac:dyDescent="0.25">
      <c r="E3313" s="120"/>
    </row>
    <row r="3314" spans="5:5" x14ac:dyDescent="0.25">
      <c r="E3314" s="120"/>
    </row>
    <row r="3315" spans="5:5" x14ac:dyDescent="0.25">
      <c r="E3315" s="120"/>
    </row>
    <row r="3316" spans="5:5" x14ac:dyDescent="0.25">
      <c r="E3316" s="120"/>
    </row>
    <row r="3317" spans="5:5" x14ac:dyDescent="0.25">
      <c r="E3317" s="120"/>
    </row>
    <row r="3318" spans="5:5" x14ac:dyDescent="0.25">
      <c r="E3318" s="120"/>
    </row>
    <row r="3319" spans="5:5" x14ac:dyDescent="0.25">
      <c r="E3319" s="120"/>
    </row>
    <row r="3320" spans="5:5" x14ac:dyDescent="0.25">
      <c r="E3320" s="120"/>
    </row>
    <row r="3321" spans="5:5" x14ac:dyDescent="0.25">
      <c r="E3321" s="120"/>
    </row>
    <row r="3322" spans="5:5" x14ac:dyDescent="0.25">
      <c r="E3322" s="120"/>
    </row>
    <row r="3323" spans="5:5" x14ac:dyDescent="0.25">
      <c r="E3323" s="120"/>
    </row>
    <row r="3324" spans="5:5" x14ac:dyDescent="0.25">
      <c r="E3324" s="120"/>
    </row>
    <row r="3325" spans="5:5" x14ac:dyDescent="0.25">
      <c r="E3325" s="120"/>
    </row>
    <row r="3326" spans="5:5" x14ac:dyDescent="0.25">
      <c r="E3326" s="120"/>
    </row>
    <row r="3327" spans="5:5" x14ac:dyDescent="0.25">
      <c r="E3327" s="120"/>
    </row>
    <row r="3328" spans="5:5" x14ac:dyDescent="0.25">
      <c r="E3328" s="120"/>
    </row>
    <row r="3329" spans="5:5" x14ac:dyDescent="0.25">
      <c r="E3329" s="120"/>
    </row>
    <row r="3330" spans="5:5" x14ac:dyDescent="0.25">
      <c r="E3330" s="120"/>
    </row>
    <row r="3331" spans="5:5" x14ac:dyDescent="0.25">
      <c r="E3331" s="120"/>
    </row>
    <row r="3332" spans="5:5" x14ac:dyDescent="0.25">
      <c r="E3332" s="120"/>
    </row>
    <row r="3333" spans="5:5" x14ac:dyDescent="0.25">
      <c r="E3333" s="120"/>
    </row>
    <row r="3334" spans="5:5" x14ac:dyDescent="0.25">
      <c r="E3334" s="120"/>
    </row>
    <row r="3335" spans="5:5" x14ac:dyDescent="0.25">
      <c r="E3335" s="120"/>
    </row>
    <row r="3336" spans="5:5" x14ac:dyDescent="0.25">
      <c r="E3336" s="120"/>
    </row>
    <row r="3337" spans="5:5" x14ac:dyDescent="0.25">
      <c r="E3337" s="120"/>
    </row>
    <row r="3338" spans="5:5" x14ac:dyDescent="0.25">
      <c r="E3338" s="120"/>
    </row>
    <row r="3339" spans="5:5" x14ac:dyDescent="0.25">
      <c r="E3339" s="120"/>
    </row>
    <row r="3340" spans="5:5" x14ac:dyDescent="0.25">
      <c r="E3340" s="120"/>
    </row>
    <row r="3341" spans="5:5" x14ac:dyDescent="0.25">
      <c r="E3341" s="120"/>
    </row>
    <row r="3342" spans="5:5" x14ac:dyDescent="0.25">
      <c r="E3342" s="120"/>
    </row>
    <row r="3343" spans="5:5" x14ac:dyDescent="0.25">
      <c r="E3343" s="120"/>
    </row>
    <row r="3344" spans="5:5" x14ac:dyDescent="0.25">
      <c r="E3344" s="120"/>
    </row>
    <row r="3345" spans="5:5" x14ac:dyDescent="0.25">
      <c r="E3345" s="120"/>
    </row>
    <row r="3346" spans="5:5" x14ac:dyDescent="0.25">
      <c r="E3346" s="120"/>
    </row>
    <row r="3347" spans="5:5" x14ac:dyDescent="0.25">
      <c r="E3347" s="120"/>
    </row>
    <row r="3348" spans="5:5" x14ac:dyDescent="0.25">
      <c r="E3348" s="120"/>
    </row>
    <row r="3349" spans="5:5" x14ac:dyDescent="0.25">
      <c r="E3349" s="120"/>
    </row>
    <row r="3350" spans="5:5" x14ac:dyDescent="0.25">
      <c r="E3350" s="120"/>
    </row>
    <row r="3351" spans="5:5" x14ac:dyDescent="0.25">
      <c r="E3351" s="120"/>
    </row>
    <row r="3352" spans="5:5" x14ac:dyDescent="0.25">
      <c r="E3352" s="120"/>
    </row>
    <row r="3353" spans="5:5" x14ac:dyDescent="0.25">
      <c r="E3353" s="120"/>
    </row>
    <row r="3354" spans="5:5" x14ac:dyDescent="0.25">
      <c r="E3354" s="120"/>
    </row>
    <row r="3355" spans="5:5" x14ac:dyDescent="0.25">
      <c r="E3355" s="120"/>
    </row>
    <row r="3356" spans="5:5" x14ac:dyDescent="0.25">
      <c r="E3356" s="120"/>
    </row>
    <row r="3357" spans="5:5" x14ac:dyDescent="0.25">
      <c r="E3357" s="120"/>
    </row>
    <row r="3358" spans="5:5" x14ac:dyDescent="0.25">
      <c r="E3358" s="120"/>
    </row>
    <row r="3359" spans="5:5" x14ac:dyDescent="0.25">
      <c r="E3359" s="120"/>
    </row>
    <row r="3360" spans="5:5" x14ac:dyDescent="0.25">
      <c r="E3360" s="120"/>
    </row>
    <row r="3361" spans="5:5" x14ac:dyDescent="0.25">
      <c r="E3361" s="120"/>
    </row>
    <row r="3362" spans="5:5" x14ac:dyDescent="0.25">
      <c r="E3362" s="120"/>
    </row>
    <row r="3363" spans="5:5" x14ac:dyDescent="0.25">
      <c r="E3363" s="120"/>
    </row>
    <row r="3364" spans="5:5" x14ac:dyDescent="0.25">
      <c r="E3364" s="120"/>
    </row>
    <row r="3365" spans="5:5" x14ac:dyDescent="0.25">
      <c r="E3365" s="120"/>
    </row>
    <row r="3366" spans="5:5" x14ac:dyDescent="0.25">
      <c r="E3366" s="120"/>
    </row>
    <row r="3367" spans="5:5" x14ac:dyDescent="0.25">
      <c r="E3367" s="120"/>
    </row>
    <row r="3368" spans="5:5" x14ac:dyDescent="0.25">
      <c r="E3368" s="120"/>
    </row>
    <row r="3369" spans="5:5" x14ac:dyDescent="0.25">
      <c r="E3369" s="120"/>
    </row>
    <row r="3370" spans="5:5" x14ac:dyDescent="0.25">
      <c r="E3370" s="120"/>
    </row>
    <row r="3371" spans="5:5" x14ac:dyDescent="0.25">
      <c r="E3371" s="120"/>
    </row>
    <row r="3372" spans="5:5" x14ac:dyDescent="0.25">
      <c r="E3372" s="120"/>
    </row>
    <row r="3373" spans="5:5" x14ac:dyDescent="0.25">
      <c r="E3373" s="120"/>
    </row>
    <row r="3374" spans="5:5" x14ac:dyDescent="0.25">
      <c r="E3374" s="120"/>
    </row>
    <row r="3375" spans="5:5" x14ac:dyDescent="0.25">
      <c r="E3375" s="120"/>
    </row>
    <row r="3376" spans="5:5" x14ac:dyDescent="0.25">
      <c r="E3376" s="120"/>
    </row>
    <row r="3377" spans="5:5" x14ac:dyDescent="0.25">
      <c r="E3377" s="120"/>
    </row>
    <row r="3378" spans="5:5" x14ac:dyDescent="0.25">
      <c r="E3378" s="120"/>
    </row>
    <row r="3379" spans="5:5" x14ac:dyDescent="0.25">
      <c r="E3379" s="120"/>
    </row>
    <row r="3380" spans="5:5" x14ac:dyDescent="0.25">
      <c r="E3380" s="120"/>
    </row>
    <row r="3381" spans="5:5" x14ac:dyDescent="0.25">
      <c r="E3381" s="120"/>
    </row>
    <row r="3382" spans="5:5" x14ac:dyDescent="0.25">
      <c r="E3382" s="120"/>
    </row>
    <row r="3383" spans="5:5" x14ac:dyDescent="0.25">
      <c r="E3383" s="120"/>
    </row>
    <row r="3384" spans="5:5" x14ac:dyDescent="0.25">
      <c r="E3384" s="120"/>
    </row>
    <row r="3385" spans="5:5" x14ac:dyDescent="0.25">
      <c r="E3385" s="120"/>
    </row>
    <row r="3386" spans="5:5" x14ac:dyDescent="0.25">
      <c r="E3386" s="120"/>
    </row>
    <row r="3387" spans="5:5" x14ac:dyDescent="0.25">
      <c r="E3387" s="120"/>
    </row>
    <row r="3388" spans="5:5" x14ac:dyDescent="0.25">
      <c r="E3388" s="120"/>
    </row>
    <row r="3389" spans="5:5" x14ac:dyDescent="0.25">
      <c r="E3389" s="120"/>
    </row>
    <row r="3390" spans="5:5" x14ac:dyDescent="0.25">
      <c r="E3390" s="120"/>
    </row>
    <row r="3391" spans="5:5" x14ac:dyDescent="0.25">
      <c r="E3391" s="120"/>
    </row>
    <row r="3392" spans="5:5" x14ac:dyDescent="0.25">
      <c r="E3392" s="120"/>
    </row>
    <row r="3393" spans="5:5" x14ac:dyDescent="0.25">
      <c r="E3393" s="120"/>
    </row>
    <row r="3394" spans="5:5" x14ac:dyDescent="0.25">
      <c r="E3394" s="120"/>
    </row>
    <row r="3395" spans="5:5" x14ac:dyDescent="0.25">
      <c r="E3395" s="120"/>
    </row>
    <row r="3396" spans="5:5" x14ac:dyDescent="0.25">
      <c r="E3396" s="120"/>
    </row>
    <row r="3397" spans="5:5" x14ac:dyDescent="0.25">
      <c r="E3397" s="120"/>
    </row>
    <row r="3398" spans="5:5" x14ac:dyDescent="0.25">
      <c r="E3398" s="120"/>
    </row>
    <row r="3399" spans="5:5" x14ac:dyDescent="0.25">
      <c r="E3399" s="120"/>
    </row>
    <row r="3400" spans="5:5" x14ac:dyDescent="0.25">
      <c r="E3400" s="120"/>
    </row>
    <row r="3401" spans="5:5" x14ac:dyDescent="0.25">
      <c r="E3401" s="120"/>
    </row>
    <row r="3402" spans="5:5" x14ac:dyDescent="0.25">
      <c r="E3402" s="120"/>
    </row>
    <row r="3403" spans="5:5" x14ac:dyDescent="0.25">
      <c r="E3403" s="120"/>
    </row>
    <row r="3404" spans="5:5" x14ac:dyDescent="0.25">
      <c r="E3404" s="120"/>
    </row>
    <row r="3405" spans="5:5" x14ac:dyDescent="0.25">
      <c r="E3405" s="120"/>
    </row>
    <row r="3406" spans="5:5" x14ac:dyDescent="0.25">
      <c r="E3406" s="120"/>
    </row>
    <row r="3407" spans="5:5" x14ac:dyDescent="0.25">
      <c r="E3407" s="120"/>
    </row>
    <row r="3408" spans="5:5" x14ac:dyDescent="0.25">
      <c r="E3408" s="120"/>
    </row>
    <row r="3409" spans="5:5" x14ac:dyDescent="0.25">
      <c r="E3409" s="120"/>
    </row>
    <row r="3410" spans="5:5" x14ac:dyDescent="0.25">
      <c r="E3410" s="120"/>
    </row>
    <row r="3411" spans="5:5" x14ac:dyDescent="0.25">
      <c r="E3411" s="120"/>
    </row>
    <row r="3412" spans="5:5" x14ac:dyDescent="0.25">
      <c r="E3412" s="120"/>
    </row>
    <row r="3413" spans="5:5" x14ac:dyDescent="0.25">
      <c r="E3413" s="120"/>
    </row>
    <row r="3414" spans="5:5" x14ac:dyDescent="0.25">
      <c r="E3414" s="120"/>
    </row>
    <row r="3415" spans="5:5" x14ac:dyDescent="0.25">
      <c r="E3415" s="120"/>
    </row>
    <row r="3416" spans="5:5" x14ac:dyDescent="0.25">
      <c r="E3416" s="120"/>
    </row>
    <row r="3417" spans="5:5" x14ac:dyDescent="0.25">
      <c r="E3417" s="120"/>
    </row>
    <row r="3418" spans="5:5" x14ac:dyDescent="0.25">
      <c r="E3418" s="120"/>
    </row>
    <row r="3419" spans="5:5" x14ac:dyDescent="0.25">
      <c r="E3419" s="120"/>
    </row>
    <row r="3420" spans="5:5" x14ac:dyDescent="0.25">
      <c r="E3420" s="120"/>
    </row>
    <row r="3421" spans="5:5" x14ac:dyDescent="0.25">
      <c r="E3421" s="120"/>
    </row>
    <row r="3422" spans="5:5" x14ac:dyDescent="0.25">
      <c r="E3422" s="120"/>
    </row>
    <row r="3423" spans="5:5" x14ac:dyDescent="0.25">
      <c r="E3423" s="120"/>
    </row>
    <row r="3424" spans="5:5" x14ac:dyDescent="0.25">
      <c r="E3424" s="120"/>
    </row>
    <row r="3425" spans="5:5" x14ac:dyDescent="0.25">
      <c r="E3425" s="120"/>
    </row>
    <row r="3426" spans="5:5" x14ac:dyDescent="0.25">
      <c r="E3426" s="120"/>
    </row>
    <row r="3427" spans="5:5" x14ac:dyDescent="0.25">
      <c r="E3427" s="120"/>
    </row>
    <row r="3428" spans="5:5" x14ac:dyDescent="0.25">
      <c r="E3428" s="120"/>
    </row>
    <row r="3429" spans="5:5" x14ac:dyDescent="0.25">
      <c r="E3429" s="120"/>
    </row>
    <row r="3430" spans="5:5" x14ac:dyDescent="0.25">
      <c r="E3430" s="120"/>
    </row>
    <row r="3431" spans="5:5" x14ac:dyDescent="0.25">
      <c r="E3431" s="120"/>
    </row>
    <row r="3432" spans="5:5" x14ac:dyDescent="0.25">
      <c r="E3432" s="120"/>
    </row>
    <row r="3433" spans="5:5" x14ac:dyDescent="0.25">
      <c r="E3433" s="120"/>
    </row>
    <row r="3434" spans="5:5" x14ac:dyDescent="0.25">
      <c r="E3434" s="120"/>
    </row>
    <row r="3435" spans="5:5" x14ac:dyDescent="0.25">
      <c r="E3435" s="120"/>
    </row>
    <row r="3436" spans="5:5" x14ac:dyDescent="0.25">
      <c r="E3436" s="120"/>
    </row>
    <row r="3437" spans="5:5" x14ac:dyDescent="0.25">
      <c r="E3437" s="120"/>
    </row>
    <row r="3438" spans="5:5" x14ac:dyDescent="0.25">
      <c r="E3438" s="120"/>
    </row>
    <row r="3439" spans="5:5" x14ac:dyDescent="0.25">
      <c r="E3439" s="120"/>
    </row>
    <row r="3440" spans="5:5" x14ac:dyDescent="0.25">
      <c r="E3440" s="120"/>
    </row>
    <row r="3441" spans="5:5" x14ac:dyDescent="0.25">
      <c r="E3441" s="120"/>
    </row>
    <row r="3442" spans="5:5" x14ac:dyDescent="0.25">
      <c r="E3442" s="120"/>
    </row>
    <row r="3443" spans="5:5" x14ac:dyDescent="0.25">
      <c r="E3443" s="120"/>
    </row>
    <row r="3444" spans="5:5" x14ac:dyDescent="0.25">
      <c r="E3444" s="120"/>
    </row>
    <row r="3445" spans="5:5" x14ac:dyDescent="0.25">
      <c r="E3445" s="120"/>
    </row>
    <row r="3446" spans="5:5" x14ac:dyDescent="0.25">
      <c r="E3446" s="120"/>
    </row>
    <row r="3447" spans="5:5" x14ac:dyDescent="0.25">
      <c r="E3447" s="120"/>
    </row>
    <row r="3448" spans="5:5" x14ac:dyDescent="0.25">
      <c r="E3448" s="120"/>
    </row>
    <row r="3449" spans="5:5" x14ac:dyDescent="0.25">
      <c r="E3449" s="120"/>
    </row>
    <row r="3450" spans="5:5" x14ac:dyDescent="0.25">
      <c r="E3450" s="120"/>
    </row>
    <row r="3451" spans="5:5" x14ac:dyDescent="0.25">
      <c r="E3451" s="120"/>
    </row>
    <row r="3452" spans="5:5" x14ac:dyDescent="0.25">
      <c r="E3452" s="120"/>
    </row>
    <row r="3453" spans="5:5" x14ac:dyDescent="0.25">
      <c r="E3453" s="120"/>
    </row>
    <row r="3454" spans="5:5" x14ac:dyDescent="0.25">
      <c r="E3454" s="120"/>
    </row>
    <row r="3455" spans="5:5" x14ac:dyDescent="0.25">
      <c r="E3455" s="120"/>
    </row>
    <row r="3456" spans="5:5" x14ac:dyDescent="0.25">
      <c r="E3456" s="120"/>
    </row>
    <row r="3457" spans="5:5" x14ac:dyDescent="0.25">
      <c r="E3457" s="120"/>
    </row>
    <row r="3458" spans="5:5" x14ac:dyDescent="0.25">
      <c r="E3458" s="120"/>
    </row>
    <row r="3459" spans="5:5" x14ac:dyDescent="0.25">
      <c r="E3459" s="120"/>
    </row>
    <row r="3460" spans="5:5" x14ac:dyDescent="0.25">
      <c r="E3460" s="120"/>
    </row>
    <row r="3461" spans="5:5" x14ac:dyDescent="0.25">
      <c r="E3461" s="120"/>
    </row>
    <row r="3462" spans="5:5" x14ac:dyDescent="0.25">
      <c r="E3462" s="120"/>
    </row>
    <row r="3463" spans="5:5" x14ac:dyDescent="0.25">
      <c r="E3463" s="120"/>
    </row>
    <row r="3464" spans="5:5" x14ac:dyDescent="0.25">
      <c r="E3464" s="120"/>
    </row>
    <row r="3465" spans="5:5" x14ac:dyDescent="0.25">
      <c r="E3465" s="120"/>
    </row>
    <row r="3466" spans="5:5" x14ac:dyDescent="0.25">
      <c r="E3466" s="120"/>
    </row>
    <row r="3467" spans="5:5" x14ac:dyDescent="0.25">
      <c r="E3467" s="120"/>
    </row>
    <row r="3468" spans="5:5" x14ac:dyDescent="0.25">
      <c r="E3468" s="120"/>
    </row>
    <row r="3469" spans="5:5" x14ac:dyDescent="0.25">
      <c r="E3469" s="120"/>
    </row>
    <row r="3470" spans="5:5" x14ac:dyDescent="0.25">
      <c r="E3470" s="120"/>
    </row>
    <row r="3471" spans="5:5" x14ac:dyDescent="0.25">
      <c r="E3471" s="120"/>
    </row>
    <row r="3472" spans="5:5" x14ac:dyDescent="0.25">
      <c r="E3472" s="120"/>
    </row>
    <row r="3473" spans="5:5" x14ac:dyDescent="0.25">
      <c r="E3473" s="120"/>
    </row>
    <row r="3474" spans="5:5" x14ac:dyDescent="0.25">
      <c r="E3474" s="120"/>
    </row>
    <row r="3475" spans="5:5" x14ac:dyDescent="0.25">
      <c r="E3475" s="120"/>
    </row>
    <row r="3476" spans="5:5" x14ac:dyDescent="0.25">
      <c r="E3476" s="120"/>
    </row>
    <row r="3477" spans="5:5" x14ac:dyDescent="0.25">
      <c r="E3477" s="120"/>
    </row>
    <row r="3478" spans="5:5" x14ac:dyDescent="0.25">
      <c r="E3478" s="120"/>
    </row>
    <row r="3479" spans="5:5" x14ac:dyDescent="0.25">
      <c r="E3479" s="120"/>
    </row>
    <row r="3480" spans="5:5" x14ac:dyDescent="0.25">
      <c r="E3480" s="120"/>
    </row>
    <row r="3481" spans="5:5" x14ac:dyDescent="0.25">
      <c r="E3481" s="120"/>
    </row>
    <row r="3482" spans="5:5" x14ac:dyDescent="0.25">
      <c r="E3482" s="120"/>
    </row>
    <row r="3483" spans="5:5" x14ac:dyDescent="0.25">
      <c r="E3483" s="120"/>
    </row>
    <row r="3484" spans="5:5" x14ac:dyDescent="0.25">
      <c r="E3484" s="120"/>
    </row>
    <row r="3485" spans="5:5" x14ac:dyDescent="0.25">
      <c r="E3485" s="120"/>
    </row>
    <row r="3486" spans="5:5" x14ac:dyDescent="0.25">
      <c r="E3486" s="120"/>
    </row>
    <row r="3487" spans="5:5" x14ac:dyDescent="0.25">
      <c r="E3487" s="120"/>
    </row>
    <row r="3488" spans="5:5" x14ac:dyDescent="0.25">
      <c r="E3488" s="120"/>
    </row>
    <row r="3489" spans="5:5" x14ac:dyDescent="0.25">
      <c r="E3489" s="120"/>
    </row>
    <row r="3490" spans="5:5" x14ac:dyDescent="0.25">
      <c r="E3490" s="120"/>
    </row>
    <row r="3491" spans="5:5" x14ac:dyDescent="0.25">
      <c r="E3491" s="120"/>
    </row>
    <row r="3492" spans="5:5" x14ac:dyDescent="0.25">
      <c r="E3492" s="120"/>
    </row>
    <row r="3493" spans="5:5" x14ac:dyDescent="0.25">
      <c r="E3493" s="120"/>
    </row>
    <row r="3494" spans="5:5" x14ac:dyDescent="0.25">
      <c r="E3494" s="120"/>
    </row>
    <row r="3495" spans="5:5" x14ac:dyDescent="0.25">
      <c r="E3495" s="120"/>
    </row>
    <row r="3496" spans="5:5" x14ac:dyDescent="0.25">
      <c r="E3496" s="120"/>
    </row>
    <row r="3497" spans="5:5" x14ac:dyDescent="0.25">
      <c r="E3497" s="120"/>
    </row>
    <row r="3498" spans="5:5" x14ac:dyDescent="0.25">
      <c r="E3498" s="120"/>
    </row>
    <row r="3499" spans="5:5" x14ac:dyDescent="0.25">
      <c r="E3499" s="120"/>
    </row>
    <row r="3500" spans="5:5" x14ac:dyDescent="0.25">
      <c r="E3500" s="120"/>
    </row>
    <row r="3501" spans="5:5" x14ac:dyDescent="0.25">
      <c r="E3501" s="120"/>
    </row>
    <row r="3502" spans="5:5" x14ac:dyDescent="0.25">
      <c r="E3502" s="120"/>
    </row>
    <row r="3503" spans="5:5" x14ac:dyDescent="0.25">
      <c r="E3503" s="120"/>
    </row>
    <row r="3504" spans="5:5" x14ac:dyDescent="0.25">
      <c r="E3504" s="120"/>
    </row>
    <row r="3505" spans="5:5" x14ac:dyDescent="0.25">
      <c r="E3505" s="120"/>
    </row>
    <row r="3506" spans="5:5" x14ac:dyDescent="0.25">
      <c r="E3506" s="120"/>
    </row>
    <row r="3507" spans="5:5" x14ac:dyDescent="0.25">
      <c r="E3507" s="120"/>
    </row>
    <row r="3508" spans="5:5" x14ac:dyDescent="0.25">
      <c r="E3508" s="120"/>
    </row>
    <row r="3509" spans="5:5" x14ac:dyDescent="0.25">
      <c r="E3509" s="120"/>
    </row>
    <row r="3510" spans="5:5" x14ac:dyDescent="0.25">
      <c r="E3510" s="120"/>
    </row>
    <row r="3511" spans="5:5" x14ac:dyDescent="0.25">
      <c r="E3511" s="120"/>
    </row>
    <row r="3512" spans="5:5" x14ac:dyDescent="0.25">
      <c r="E3512" s="120"/>
    </row>
    <row r="3513" spans="5:5" x14ac:dyDescent="0.25">
      <c r="E3513" s="120"/>
    </row>
    <row r="3514" spans="5:5" x14ac:dyDescent="0.25">
      <c r="E3514" s="120"/>
    </row>
    <row r="3515" spans="5:5" x14ac:dyDescent="0.25">
      <c r="E3515" s="120"/>
    </row>
    <row r="3516" spans="5:5" x14ac:dyDescent="0.25">
      <c r="E3516" s="120"/>
    </row>
    <row r="3517" spans="5:5" x14ac:dyDescent="0.25">
      <c r="E3517" s="120"/>
    </row>
    <row r="3518" spans="5:5" x14ac:dyDescent="0.25">
      <c r="E3518" s="120"/>
    </row>
    <row r="3519" spans="5:5" x14ac:dyDescent="0.25">
      <c r="E3519" s="120"/>
    </row>
    <row r="3520" spans="5:5" x14ac:dyDescent="0.25">
      <c r="E3520" s="120"/>
    </row>
    <row r="3521" spans="5:5" x14ac:dyDescent="0.25">
      <c r="E3521" s="120"/>
    </row>
    <row r="3522" spans="5:5" x14ac:dyDescent="0.25">
      <c r="E3522" s="120"/>
    </row>
    <row r="3523" spans="5:5" x14ac:dyDescent="0.25">
      <c r="E3523" s="120"/>
    </row>
    <row r="3524" spans="5:5" x14ac:dyDescent="0.25">
      <c r="E3524" s="120"/>
    </row>
    <row r="3525" spans="5:5" x14ac:dyDescent="0.25">
      <c r="E3525" s="120"/>
    </row>
    <row r="3526" spans="5:5" x14ac:dyDescent="0.25">
      <c r="E3526" s="120"/>
    </row>
    <row r="3527" spans="5:5" x14ac:dyDescent="0.25">
      <c r="E3527" s="120"/>
    </row>
    <row r="3528" spans="5:5" x14ac:dyDescent="0.25">
      <c r="E3528" s="120"/>
    </row>
    <row r="3529" spans="5:5" x14ac:dyDescent="0.25">
      <c r="E3529" s="120"/>
    </row>
    <row r="3530" spans="5:5" x14ac:dyDescent="0.25">
      <c r="E3530" s="120"/>
    </row>
    <row r="3531" spans="5:5" x14ac:dyDescent="0.25">
      <c r="E3531" s="120"/>
    </row>
    <row r="3532" spans="5:5" x14ac:dyDescent="0.25">
      <c r="E3532" s="120"/>
    </row>
    <row r="3533" spans="5:5" x14ac:dyDescent="0.25">
      <c r="E3533" s="120"/>
    </row>
    <row r="3534" spans="5:5" x14ac:dyDescent="0.25">
      <c r="E3534" s="120"/>
    </row>
    <row r="3535" spans="5:5" x14ac:dyDescent="0.25">
      <c r="E3535" s="120"/>
    </row>
    <row r="3536" spans="5:5" x14ac:dyDescent="0.25">
      <c r="E3536" s="120"/>
    </row>
    <row r="3537" spans="5:5" x14ac:dyDescent="0.25">
      <c r="E3537" s="120"/>
    </row>
    <row r="3538" spans="5:5" x14ac:dyDescent="0.25">
      <c r="E3538" s="120"/>
    </row>
    <row r="3539" spans="5:5" x14ac:dyDescent="0.25">
      <c r="E3539" s="120"/>
    </row>
    <row r="3540" spans="5:5" x14ac:dyDescent="0.25">
      <c r="E3540" s="120"/>
    </row>
    <row r="3541" spans="5:5" x14ac:dyDescent="0.25">
      <c r="E3541" s="120"/>
    </row>
    <row r="3542" spans="5:5" x14ac:dyDescent="0.25">
      <c r="E3542" s="120"/>
    </row>
    <row r="3543" spans="5:5" x14ac:dyDescent="0.25">
      <c r="E3543" s="120"/>
    </row>
    <row r="3544" spans="5:5" x14ac:dyDescent="0.25">
      <c r="E3544" s="120"/>
    </row>
    <row r="3545" spans="5:5" x14ac:dyDescent="0.25">
      <c r="E3545" s="120"/>
    </row>
    <row r="3546" spans="5:5" x14ac:dyDescent="0.25">
      <c r="E3546" s="120"/>
    </row>
    <row r="3547" spans="5:5" x14ac:dyDescent="0.25">
      <c r="E3547" s="120"/>
    </row>
    <row r="3548" spans="5:5" x14ac:dyDescent="0.25">
      <c r="E3548" s="120"/>
    </row>
    <row r="3549" spans="5:5" x14ac:dyDescent="0.25">
      <c r="E3549" s="120"/>
    </row>
    <row r="3550" spans="5:5" x14ac:dyDescent="0.25">
      <c r="E3550" s="120"/>
    </row>
    <row r="3551" spans="5:5" x14ac:dyDescent="0.25">
      <c r="E3551" s="120"/>
    </row>
    <row r="3552" spans="5:5" x14ac:dyDescent="0.25">
      <c r="E3552" s="120"/>
    </row>
    <row r="3553" spans="5:5" x14ac:dyDescent="0.25">
      <c r="E3553" s="120"/>
    </row>
    <row r="3554" spans="5:5" x14ac:dyDescent="0.25">
      <c r="E3554" s="120"/>
    </row>
    <row r="3555" spans="5:5" x14ac:dyDescent="0.25">
      <c r="E3555" s="120"/>
    </row>
    <row r="3556" spans="5:5" x14ac:dyDescent="0.25">
      <c r="E3556" s="120"/>
    </row>
    <row r="3557" spans="5:5" x14ac:dyDescent="0.25">
      <c r="E3557" s="120"/>
    </row>
    <row r="3558" spans="5:5" x14ac:dyDescent="0.25">
      <c r="E3558" s="120"/>
    </row>
    <row r="3559" spans="5:5" x14ac:dyDescent="0.25">
      <c r="E3559" s="120"/>
    </row>
    <row r="3560" spans="5:5" x14ac:dyDescent="0.25">
      <c r="E3560" s="120"/>
    </row>
    <row r="3561" spans="5:5" x14ac:dyDescent="0.25">
      <c r="E3561" s="120"/>
    </row>
    <row r="3562" spans="5:5" x14ac:dyDescent="0.25">
      <c r="E3562" s="120"/>
    </row>
    <row r="3563" spans="5:5" x14ac:dyDescent="0.25">
      <c r="E3563" s="120"/>
    </row>
    <row r="3564" spans="5:5" x14ac:dyDescent="0.25">
      <c r="E3564" s="120"/>
    </row>
    <row r="3565" spans="5:5" x14ac:dyDescent="0.25">
      <c r="E3565" s="120"/>
    </row>
    <row r="3566" spans="5:5" x14ac:dyDescent="0.25">
      <c r="E3566" s="120"/>
    </row>
    <row r="3567" spans="5:5" x14ac:dyDescent="0.25">
      <c r="E3567" s="120"/>
    </row>
    <row r="3568" spans="5:5" x14ac:dyDescent="0.25">
      <c r="E3568" s="120"/>
    </row>
    <row r="3569" spans="5:5" x14ac:dyDescent="0.25">
      <c r="E3569" s="120"/>
    </row>
    <row r="3570" spans="5:5" x14ac:dyDescent="0.25">
      <c r="E3570" s="120"/>
    </row>
    <row r="3571" spans="5:5" x14ac:dyDescent="0.25">
      <c r="E3571" s="120"/>
    </row>
    <row r="3572" spans="5:5" x14ac:dyDescent="0.25">
      <c r="E3572" s="120"/>
    </row>
    <row r="3573" spans="5:5" x14ac:dyDescent="0.25">
      <c r="E3573" s="120"/>
    </row>
    <row r="3574" spans="5:5" x14ac:dyDescent="0.25">
      <c r="E3574" s="120"/>
    </row>
    <row r="3575" spans="5:5" x14ac:dyDescent="0.25">
      <c r="E3575" s="120"/>
    </row>
    <row r="3576" spans="5:5" x14ac:dyDescent="0.25">
      <c r="E3576" s="120"/>
    </row>
    <row r="3577" spans="5:5" x14ac:dyDescent="0.25">
      <c r="E3577" s="120"/>
    </row>
    <row r="3578" spans="5:5" x14ac:dyDescent="0.25">
      <c r="E3578" s="120"/>
    </row>
    <row r="3579" spans="5:5" x14ac:dyDescent="0.25">
      <c r="E3579" s="120"/>
    </row>
    <row r="3580" spans="5:5" x14ac:dyDescent="0.25">
      <c r="E3580" s="120"/>
    </row>
    <row r="3581" spans="5:5" x14ac:dyDescent="0.25">
      <c r="E3581" s="120"/>
    </row>
    <row r="3582" spans="5:5" x14ac:dyDescent="0.25">
      <c r="E3582" s="120"/>
    </row>
    <row r="3583" spans="5:5" x14ac:dyDescent="0.25">
      <c r="E3583" s="120"/>
    </row>
    <row r="3584" spans="5:5" x14ac:dyDescent="0.25">
      <c r="E3584" s="120"/>
    </row>
    <row r="3585" spans="5:5" x14ac:dyDescent="0.25">
      <c r="E3585" s="120"/>
    </row>
    <row r="3586" spans="5:5" x14ac:dyDescent="0.25">
      <c r="E3586" s="120"/>
    </row>
    <row r="3587" spans="5:5" x14ac:dyDescent="0.25">
      <c r="E3587" s="120"/>
    </row>
    <row r="3588" spans="5:5" x14ac:dyDescent="0.25">
      <c r="E3588" s="120"/>
    </row>
    <row r="3589" spans="5:5" x14ac:dyDescent="0.25">
      <c r="E3589" s="120"/>
    </row>
    <row r="3590" spans="5:5" x14ac:dyDescent="0.25">
      <c r="E3590" s="120"/>
    </row>
    <row r="3591" spans="5:5" x14ac:dyDescent="0.25">
      <c r="E3591" s="120"/>
    </row>
    <row r="3592" spans="5:5" x14ac:dyDescent="0.25">
      <c r="E3592" s="120"/>
    </row>
    <row r="3593" spans="5:5" x14ac:dyDescent="0.25">
      <c r="E3593" s="120"/>
    </row>
    <row r="3594" spans="5:5" x14ac:dyDescent="0.25">
      <c r="E3594" s="120"/>
    </row>
    <row r="3595" spans="5:5" x14ac:dyDescent="0.25">
      <c r="E3595" s="120"/>
    </row>
    <row r="3596" spans="5:5" x14ac:dyDescent="0.25">
      <c r="E3596" s="120"/>
    </row>
    <row r="3597" spans="5:5" x14ac:dyDescent="0.25">
      <c r="E3597" s="120"/>
    </row>
    <row r="3598" spans="5:5" x14ac:dyDescent="0.25">
      <c r="E3598" s="120"/>
    </row>
    <row r="3599" spans="5:5" x14ac:dyDescent="0.25">
      <c r="E3599" s="120"/>
    </row>
    <row r="3600" spans="5:5" x14ac:dyDescent="0.25">
      <c r="E3600" s="120"/>
    </row>
    <row r="3601" spans="5:5" x14ac:dyDescent="0.25">
      <c r="E3601" s="120"/>
    </row>
    <row r="3602" spans="5:5" x14ac:dyDescent="0.25">
      <c r="E3602" s="120"/>
    </row>
    <row r="3603" spans="5:5" x14ac:dyDescent="0.25">
      <c r="E3603" s="120"/>
    </row>
    <row r="3604" spans="5:5" x14ac:dyDescent="0.25">
      <c r="E3604" s="120"/>
    </row>
    <row r="3605" spans="5:5" x14ac:dyDescent="0.25">
      <c r="E3605" s="120"/>
    </row>
    <row r="3606" spans="5:5" x14ac:dyDescent="0.25">
      <c r="E3606" s="120"/>
    </row>
    <row r="3607" spans="5:5" x14ac:dyDescent="0.25">
      <c r="E3607" s="120"/>
    </row>
    <row r="3608" spans="5:5" x14ac:dyDescent="0.25">
      <c r="E3608" s="120"/>
    </row>
    <row r="3609" spans="5:5" x14ac:dyDescent="0.25">
      <c r="E3609" s="120"/>
    </row>
    <row r="3610" spans="5:5" x14ac:dyDescent="0.25">
      <c r="E3610" s="120"/>
    </row>
    <row r="3611" spans="5:5" x14ac:dyDescent="0.25">
      <c r="E3611" s="120"/>
    </row>
    <row r="3612" spans="5:5" x14ac:dyDescent="0.25">
      <c r="E3612" s="120"/>
    </row>
    <row r="3613" spans="5:5" x14ac:dyDescent="0.25">
      <c r="E3613" s="120"/>
    </row>
    <row r="3614" spans="5:5" x14ac:dyDescent="0.25">
      <c r="E3614" s="120"/>
    </row>
    <row r="3615" spans="5:5" x14ac:dyDescent="0.25">
      <c r="E3615" s="120"/>
    </row>
    <row r="3616" spans="5:5" x14ac:dyDescent="0.25">
      <c r="E3616" s="120"/>
    </row>
    <row r="3617" spans="5:5" x14ac:dyDescent="0.25">
      <c r="E3617" s="120"/>
    </row>
    <row r="3618" spans="5:5" x14ac:dyDescent="0.25">
      <c r="E3618" s="120"/>
    </row>
    <row r="3619" spans="5:5" x14ac:dyDescent="0.25">
      <c r="E3619" s="120"/>
    </row>
    <row r="3620" spans="5:5" x14ac:dyDescent="0.25">
      <c r="E3620" s="120"/>
    </row>
    <row r="3621" spans="5:5" x14ac:dyDescent="0.25">
      <c r="E3621" s="120"/>
    </row>
    <row r="3622" spans="5:5" x14ac:dyDescent="0.25">
      <c r="E3622" s="120"/>
    </row>
    <row r="3623" spans="5:5" x14ac:dyDescent="0.25">
      <c r="E3623" s="120"/>
    </row>
    <row r="3624" spans="5:5" x14ac:dyDescent="0.25">
      <c r="E3624" s="120"/>
    </row>
    <row r="3625" spans="5:5" x14ac:dyDescent="0.25">
      <c r="E3625" s="120"/>
    </row>
    <row r="3626" spans="5:5" x14ac:dyDescent="0.25">
      <c r="E3626" s="120"/>
    </row>
    <row r="3627" spans="5:5" x14ac:dyDescent="0.25">
      <c r="E3627" s="120"/>
    </row>
    <row r="3628" spans="5:5" x14ac:dyDescent="0.25">
      <c r="E3628" s="120"/>
    </row>
    <row r="3629" spans="5:5" x14ac:dyDescent="0.25">
      <c r="E3629" s="120"/>
    </row>
    <row r="3630" spans="5:5" x14ac:dyDescent="0.25">
      <c r="E3630" s="120"/>
    </row>
    <row r="3631" spans="5:5" x14ac:dyDescent="0.25">
      <c r="E3631" s="120"/>
    </row>
    <row r="3632" spans="5:5" x14ac:dyDescent="0.25">
      <c r="E3632" s="120"/>
    </row>
    <row r="3633" spans="5:5" x14ac:dyDescent="0.25">
      <c r="E3633" s="120"/>
    </row>
    <row r="3634" spans="5:5" x14ac:dyDescent="0.25">
      <c r="E3634" s="120"/>
    </row>
    <row r="3635" spans="5:5" x14ac:dyDescent="0.25">
      <c r="E3635" s="120"/>
    </row>
    <row r="3636" spans="5:5" x14ac:dyDescent="0.25">
      <c r="E3636" s="120"/>
    </row>
    <row r="3637" spans="5:5" x14ac:dyDescent="0.25">
      <c r="E3637" s="120"/>
    </row>
    <row r="3638" spans="5:5" x14ac:dyDescent="0.25">
      <c r="E3638" s="120"/>
    </row>
    <row r="3639" spans="5:5" x14ac:dyDescent="0.25">
      <c r="E3639" s="120"/>
    </row>
    <row r="3640" spans="5:5" x14ac:dyDescent="0.25">
      <c r="E3640" s="120"/>
    </row>
    <row r="3641" spans="5:5" x14ac:dyDescent="0.25">
      <c r="E3641" s="120"/>
    </row>
    <row r="3642" spans="5:5" x14ac:dyDescent="0.25">
      <c r="E3642" s="120"/>
    </row>
    <row r="3643" spans="5:5" x14ac:dyDescent="0.25">
      <c r="E3643" s="120"/>
    </row>
    <row r="3644" spans="5:5" x14ac:dyDescent="0.25">
      <c r="E3644" s="120"/>
    </row>
    <row r="3645" spans="5:5" x14ac:dyDescent="0.25">
      <c r="E3645" s="120"/>
    </row>
    <row r="3646" spans="5:5" x14ac:dyDescent="0.25">
      <c r="E3646" s="120"/>
    </row>
    <row r="3647" spans="5:5" x14ac:dyDescent="0.25">
      <c r="E3647" s="120"/>
    </row>
    <row r="3648" spans="5:5" x14ac:dyDescent="0.25">
      <c r="E3648" s="120"/>
    </row>
    <row r="3649" spans="5:5" x14ac:dyDescent="0.25">
      <c r="E3649" s="120"/>
    </row>
    <row r="3650" spans="5:5" x14ac:dyDescent="0.25">
      <c r="E3650" s="120"/>
    </row>
    <row r="3651" spans="5:5" x14ac:dyDescent="0.25">
      <c r="E3651" s="120"/>
    </row>
    <row r="3652" spans="5:5" x14ac:dyDescent="0.25">
      <c r="E3652" s="120"/>
    </row>
    <row r="3653" spans="5:5" x14ac:dyDescent="0.25">
      <c r="E3653" s="120"/>
    </row>
    <row r="3654" spans="5:5" x14ac:dyDescent="0.25">
      <c r="E3654" s="120"/>
    </row>
    <row r="3655" spans="5:5" x14ac:dyDescent="0.25">
      <c r="E3655" s="120"/>
    </row>
    <row r="3656" spans="5:5" x14ac:dyDescent="0.25">
      <c r="E3656" s="120"/>
    </row>
    <row r="3657" spans="5:5" x14ac:dyDescent="0.25">
      <c r="E3657" s="120"/>
    </row>
    <row r="3658" spans="5:5" x14ac:dyDescent="0.25">
      <c r="E3658" s="120"/>
    </row>
    <row r="3659" spans="5:5" x14ac:dyDescent="0.25">
      <c r="E3659" s="120"/>
    </row>
    <row r="3660" spans="5:5" x14ac:dyDescent="0.25">
      <c r="E3660" s="120"/>
    </row>
    <row r="3661" spans="5:5" x14ac:dyDescent="0.25">
      <c r="E3661" s="120"/>
    </row>
    <row r="3662" spans="5:5" x14ac:dyDescent="0.25">
      <c r="E3662" s="120"/>
    </row>
    <row r="3663" spans="5:5" x14ac:dyDescent="0.25">
      <c r="E3663" s="120"/>
    </row>
    <row r="3664" spans="5:5" x14ac:dyDescent="0.25">
      <c r="E3664" s="120"/>
    </row>
    <row r="3665" spans="5:5" x14ac:dyDescent="0.25">
      <c r="E3665" s="120"/>
    </row>
    <row r="3666" spans="5:5" x14ac:dyDescent="0.25">
      <c r="E3666" s="120"/>
    </row>
    <row r="3667" spans="5:5" x14ac:dyDescent="0.25">
      <c r="E3667" s="120"/>
    </row>
    <row r="3668" spans="5:5" x14ac:dyDescent="0.25">
      <c r="E3668" s="120"/>
    </row>
    <row r="3669" spans="5:5" x14ac:dyDescent="0.25">
      <c r="E3669" s="120"/>
    </row>
    <row r="3670" spans="5:5" x14ac:dyDescent="0.25">
      <c r="E3670" s="120"/>
    </row>
    <row r="3671" spans="5:5" x14ac:dyDescent="0.25">
      <c r="E3671" s="120"/>
    </row>
    <row r="3672" spans="5:5" x14ac:dyDescent="0.25">
      <c r="E3672" s="120"/>
    </row>
    <row r="3673" spans="5:5" x14ac:dyDescent="0.25">
      <c r="E3673" s="120"/>
    </row>
    <row r="3674" spans="5:5" x14ac:dyDescent="0.25">
      <c r="E3674" s="120"/>
    </row>
    <row r="3675" spans="5:5" x14ac:dyDescent="0.25">
      <c r="E3675" s="120"/>
    </row>
    <row r="3676" spans="5:5" x14ac:dyDescent="0.25">
      <c r="E3676" s="120"/>
    </row>
    <row r="3677" spans="5:5" x14ac:dyDescent="0.25">
      <c r="E3677" s="120"/>
    </row>
    <row r="3678" spans="5:5" x14ac:dyDescent="0.25">
      <c r="E3678" s="120"/>
    </row>
    <row r="3679" spans="5:5" x14ac:dyDescent="0.25">
      <c r="E3679" s="120"/>
    </row>
    <row r="3680" spans="5:5" x14ac:dyDescent="0.25">
      <c r="E3680" s="120"/>
    </row>
    <row r="3681" spans="5:5" x14ac:dyDescent="0.25">
      <c r="E3681" s="120"/>
    </row>
    <row r="3682" spans="5:5" x14ac:dyDescent="0.25">
      <c r="E3682" s="120"/>
    </row>
    <row r="3683" spans="5:5" x14ac:dyDescent="0.25">
      <c r="E3683" s="120"/>
    </row>
    <row r="3684" spans="5:5" x14ac:dyDescent="0.25">
      <c r="E3684" s="120"/>
    </row>
    <row r="3685" spans="5:5" x14ac:dyDescent="0.25">
      <c r="E3685" s="120"/>
    </row>
    <row r="3686" spans="5:5" x14ac:dyDescent="0.25">
      <c r="E3686" s="120"/>
    </row>
    <row r="3687" spans="5:5" x14ac:dyDescent="0.25">
      <c r="E3687" s="120"/>
    </row>
    <row r="3688" spans="5:5" x14ac:dyDescent="0.25">
      <c r="E3688" s="120"/>
    </row>
    <row r="3689" spans="5:5" x14ac:dyDescent="0.25">
      <c r="E3689" s="120"/>
    </row>
    <row r="3690" spans="5:5" x14ac:dyDescent="0.25">
      <c r="E3690" s="120"/>
    </row>
    <row r="3691" spans="5:5" x14ac:dyDescent="0.25">
      <c r="E3691" s="120"/>
    </row>
    <row r="3692" spans="5:5" x14ac:dyDescent="0.25">
      <c r="E3692" s="120"/>
    </row>
    <row r="3693" spans="5:5" x14ac:dyDescent="0.25">
      <c r="E3693" s="120"/>
    </row>
    <row r="3694" spans="5:5" x14ac:dyDescent="0.25">
      <c r="E3694" s="120"/>
    </row>
    <row r="3695" spans="5:5" x14ac:dyDescent="0.25">
      <c r="E3695" s="120"/>
    </row>
    <row r="3696" spans="5:5" x14ac:dyDescent="0.25">
      <c r="E3696" s="120"/>
    </row>
    <row r="3697" spans="5:5" x14ac:dyDescent="0.25">
      <c r="E3697" s="120"/>
    </row>
    <row r="3698" spans="5:5" x14ac:dyDescent="0.25">
      <c r="E3698" s="120"/>
    </row>
    <row r="3699" spans="5:5" x14ac:dyDescent="0.25">
      <c r="E3699" s="120"/>
    </row>
    <row r="3700" spans="5:5" x14ac:dyDescent="0.25">
      <c r="E3700" s="120"/>
    </row>
    <row r="3701" spans="5:5" x14ac:dyDescent="0.25">
      <c r="E3701" s="120"/>
    </row>
    <row r="3702" spans="5:5" x14ac:dyDescent="0.25">
      <c r="E3702" s="120"/>
    </row>
    <row r="3703" spans="5:5" x14ac:dyDescent="0.25">
      <c r="E3703" s="120"/>
    </row>
    <row r="3704" spans="5:5" x14ac:dyDescent="0.25">
      <c r="E3704" s="120"/>
    </row>
    <row r="3705" spans="5:5" x14ac:dyDescent="0.25">
      <c r="E3705" s="120"/>
    </row>
    <row r="3706" spans="5:5" x14ac:dyDescent="0.25">
      <c r="E3706" s="120"/>
    </row>
    <row r="3707" spans="5:5" x14ac:dyDescent="0.25">
      <c r="E3707" s="120"/>
    </row>
    <row r="3708" spans="5:5" x14ac:dyDescent="0.25">
      <c r="E3708" s="120"/>
    </row>
    <row r="3709" spans="5:5" x14ac:dyDescent="0.25">
      <c r="E3709" s="120"/>
    </row>
    <row r="3710" spans="5:5" x14ac:dyDescent="0.25">
      <c r="E3710" s="120"/>
    </row>
    <row r="3711" spans="5:5" x14ac:dyDescent="0.25">
      <c r="E3711" s="120"/>
    </row>
    <row r="3712" spans="5:5" x14ac:dyDescent="0.25">
      <c r="E3712" s="120"/>
    </row>
    <row r="3713" spans="5:5" x14ac:dyDescent="0.25">
      <c r="E3713" s="120"/>
    </row>
    <row r="3714" spans="5:5" x14ac:dyDescent="0.25">
      <c r="E3714" s="120"/>
    </row>
    <row r="3715" spans="5:5" x14ac:dyDescent="0.25">
      <c r="E3715" s="120"/>
    </row>
    <row r="3716" spans="5:5" x14ac:dyDescent="0.25">
      <c r="E3716" s="120"/>
    </row>
    <row r="3717" spans="5:5" x14ac:dyDescent="0.25">
      <c r="E3717" s="120"/>
    </row>
    <row r="3718" spans="5:5" x14ac:dyDescent="0.25">
      <c r="E3718" s="120"/>
    </row>
    <row r="3719" spans="5:5" x14ac:dyDescent="0.25">
      <c r="E3719" s="120"/>
    </row>
    <row r="3720" spans="5:5" x14ac:dyDescent="0.25">
      <c r="E3720" s="120"/>
    </row>
    <row r="3721" spans="5:5" x14ac:dyDescent="0.25">
      <c r="E3721" s="120"/>
    </row>
    <row r="3722" spans="5:5" x14ac:dyDescent="0.25">
      <c r="E3722" s="120"/>
    </row>
    <row r="3723" spans="5:5" x14ac:dyDescent="0.25">
      <c r="E3723" s="120"/>
    </row>
    <row r="3724" spans="5:5" x14ac:dyDescent="0.25">
      <c r="E3724" s="120"/>
    </row>
    <row r="3725" spans="5:5" x14ac:dyDescent="0.25">
      <c r="E3725" s="120"/>
    </row>
    <row r="3726" spans="5:5" x14ac:dyDescent="0.25">
      <c r="E3726" s="120"/>
    </row>
    <row r="3727" spans="5:5" x14ac:dyDescent="0.25">
      <c r="E3727" s="120"/>
    </row>
    <row r="3728" spans="5:5" x14ac:dyDescent="0.25">
      <c r="E3728" s="120"/>
    </row>
    <row r="3729" spans="5:5" x14ac:dyDescent="0.25">
      <c r="E3729" s="120"/>
    </row>
    <row r="3730" spans="5:5" x14ac:dyDescent="0.25">
      <c r="E3730" s="120"/>
    </row>
    <row r="3731" spans="5:5" x14ac:dyDescent="0.25">
      <c r="E3731" s="120"/>
    </row>
    <row r="3732" spans="5:5" x14ac:dyDescent="0.25">
      <c r="E3732" s="120"/>
    </row>
    <row r="3733" spans="5:5" x14ac:dyDescent="0.25">
      <c r="E3733" s="120"/>
    </row>
    <row r="3734" spans="5:5" x14ac:dyDescent="0.25">
      <c r="E3734" s="120"/>
    </row>
    <row r="3735" spans="5:5" x14ac:dyDescent="0.25">
      <c r="E3735" s="120"/>
    </row>
    <row r="3736" spans="5:5" x14ac:dyDescent="0.25">
      <c r="E3736" s="120"/>
    </row>
    <row r="3737" spans="5:5" x14ac:dyDescent="0.25">
      <c r="E3737" s="120"/>
    </row>
    <row r="3738" spans="5:5" x14ac:dyDescent="0.25">
      <c r="E3738" s="120"/>
    </row>
    <row r="3739" spans="5:5" x14ac:dyDescent="0.25">
      <c r="E3739" s="120"/>
    </row>
    <row r="3740" spans="5:5" x14ac:dyDescent="0.25">
      <c r="E3740" s="120"/>
    </row>
    <row r="3741" spans="5:5" x14ac:dyDescent="0.25">
      <c r="E3741" s="120"/>
    </row>
    <row r="3742" spans="5:5" x14ac:dyDescent="0.25">
      <c r="E3742" s="120"/>
    </row>
    <row r="3743" spans="5:5" x14ac:dyDescent="0.25">
      <c r="E3743" s="120"/>
    </row>
    <row r="3744" spans="5:5" x14ac:dyDescent="0.25">
      <c r="E3744" s="120"/>
    </row>
    <row r="3745" spans="5:5" x14ac:dyDescent="0.25">
      <c r="E3745" s="120"/>
    </row>
    <row r="3746" spans="5:5" x14ac:dyDescent="0.25">
      <c r="E3746" s="120"/>
    </row>
    <row r="3747" spans="5:5" x14ac:dyDescent="0.25">
      <c r="E3747" s="120"/>
    </row>
    <row r="3748" spans="5:5" x14ac:dyDescent="0.25">
      <c r="E3748" s="120"/>
    </row>
    <row r="3749" spans="5:5" x14ac:dyDescent="0.25">
      <c r="E3749" s="120"/>
    </row>
    <row r="3750" spans="5:5" x14ac:dyDescent="0.25">
      <c r="E3750" s="120"/>
    </row>
    <row r="3751" spans="5:5" x14ac:dyDescent="0.25">
      <c r="E3751" s="120"/>
    </row>
    <row r="3752" spans="5:5" x14ac:dyDescent="0.25">
      <c r="E3752" s="120"/>
    </row>
    <row r="3753" spans="5:5" x14ac:dyDescent="0.25">
      <c r="E3753" s="120"/>
    </row>
    <row r="3754" spans="5:5" x14ac:dyDescent="0.25">
      <c r="E3754" s="120"/>
    </row>
    <row r="3755" spans="5:5" x14ac:dyDescent="0.25">
      <c r="E3755" s="120"/>
    </row>
    <row r="3756" spans="5:5" x14ac:dyDescent="0.25">
      <c r="E3756" s="120"/>
    </row>
    <row r="3757" spans="5:5" x14ac:dyDescent="0.25">
      <c r="E3757" s="120"/>
    </row>
    <row r="3758" spans="5:5" x14ac:dyDescent="0.25">
      <c r="E3758" s="120"/>
    </row>
    <row r="3759" spans="5:5" x14ac:dyDescent="0.25">
      <c r="E3759" s="120"/>
    </row>
    <row r="3760" spans="5:5" x14ac:dyDescent="0.25">
      <c r="E3760" s="120"/>
    </row>
    <row r="3761" spans="5:5" x14ac:dyDescent="0.25">
      <c r="E3761" s="120"/>
    </row>
    <row r="3762" spans="5:5" x14ac:dyDescent="0.25">
      <c r="E3762" s="120"/>
    </row>
    <row r="3763" spans="5:5" x14ac:dyDescent="0.25">
      <c r="E3763" s="120"/>
    </row>
    <row r="3764" spans="5:5" x14ac:dyDescent="0.25">
      <c r="E3764" s="120"/>
    </row>
    <row r="3765" spans="5:5" x14ac:dyDescent="0.25">
      <c r="E3765" s="120"/>
    </row>
    <row r="3766" spans="5:5" x14ac:dyDescent="0.25">
      <c r="E3766" s="120"/>
    </row>
    <row r="3767" spans="5:5" x14ac:dyDescent="0.25">
      <c r="E3767" s="120"/>
    </row>
    <row r="3768" spans="5:5" x14ac:dyDescent="0.25">
      <c r="E3768" s="120"/>
    </row>
    <row r="3769" spans="5:5" x14ac:dyDescent="0.25">
      <c r="E3769" s="120"/>
    </row>
    <row r="3770" spans="5:5" x14ac:dyDescent="0.25">
      <c r="E3770" s="120"/>
    </row>
    <row r="3771" spans="5:5" x14ac:dyDescent="0.25">
      <c r="E3771" s="120"/>
    </row>
    <row r="3772" spans="5:5" x14ac:dyDescent="0.25">
      <c r="E3772" s="120"/>
    </row>
    <row r="3773" spans="5:5" x14ac:dyDescent="0.25">
      <c r="E3773" s="120"/>
    </row>
    <row r="3774" spans="5:5" x14ac:dyDescent="0.25">
      <c r="E3774" s="120"/>
    </row>
    <row r="3775" spans="5:5" x14ac:dyDescent="0.25">
      <c r="E3775" s="120"/>
    </row>
    <row r="3776" spans="5:5" x14ac:dyDescent="0.25">
      <c r="E3776" s="120"/>
    </row>
    <row r="3777" spans="5:5" x14ac:dyDescent="0.25">
      <c r="E3777" s="120"/>
    </row>
    <row r="3778" spans="5:5" x14ac:dyDescent="0.25">
      <c r="E3778" s="120"/>
    </row>
    <row r="3779" spans="5:5" x14ac:dyDescent="0.25">
      <c r="E3779" s="120"/>
    </row>
    <row r="3780" spans="5:5" x14ac:dyDescent="0.25">
      <c r="E3780" s="120"/>
    </row>
    <row r="3781" spans="5:5" x14ac:dyDescent="0.25">
      <c r="E3781" s="120"/>
    </row>
    <row r="3782" spans="5:5" x14ac:dyDescent="0.25">
      <c r="E3782" s="120"/>
    </row>
    <row r="3783" spans="5:5" x14ac:dyDescent="0.25">
      <c r="E3783" s="120"/>
    </row>
    <row r="3784" spans="5:5" x14ac:dyDescent="0.25">
      <c r="E3784" s="120"/>
    </row>
    <row r="3785" spans="5:5" x14ac:dyDescent="0.25">
      <c r="E3785" s="120"/>
    </row>
    <row r="3786" spans="5:5" x14ac:dyDescent="0.25">
      <c r="E3786" s="120"/>
    </row>
    <row r="3787" spans="5:5" x14ac:dyDescent="0.25">
      <c r="E3787" s="120"/>
    </row>
    <row r="3788" spans="5:5" x14ac:dyDescent="0.25">
      <c r="E3788" s="120"/>
    </row>
    <row r="3789" spans="5:5" x14ac:dyDescent="0.25">
      <c r="E3789" s="120"/>
    </row>
    <row r="3790" spans="5:5" x14ac:dyDescent="0.25">
      <c r="E3790" s="120"/>
    </row>
    <row r="3791" spans="5:5" x14ac:dyDescent="0.25">
      <c r="E3791" s="120"/>
    </row>
    <row r="3792" spans="5:5" x14ac:dyDescent="0.25">
      <c r="E3792" s="120"/>
    </row>
    <row r="3793" spans="5:5" x14ac:dyDescent="0.25">
      <c r="E3793" s="120"/>
    </row>
    <row r="3794" spans="5:5" x14ac:dyDescent="0.25">
      <c r="E3794" s="120"/>
    </row>
    <row r="3795" spans="5:5" x14ac:dyDescent="0.25">
      <c r="E3795" s="120"/>
    </row>
    <row r="3796" spans="5:5" x14ac:dyDescent="0.25">
      <c r="E3796" s="120"/>
    </row>
    <row r="3797" spans="5:5" x14ac:dyDescent="0.25">
      <c r="E3797" s="120"/>
    </row>
    <row r="3798" spans="5:5" x14ac:dyDescent="0.25">
      <c r="E3798" s="120"/>
    </row>
    <row r="3799" spans="5:5" x14ac:dyDescent="0.25">
      <c r="E3799" s="120"/>
    </row>
    <row r="3800" spans="5:5" x14ac:dyDescent="0.25">
      <c r="E3800" s="120"/>
    </row>
    <row r="3801" spans="5:5" x14ac:dyDescent="0.25">
      <c r="E3801" s="120"/>
    </row>
    <row r="3802" spans="5:5" x14ac:dyDescent="0.25">
      <c r="E3802" s="120"/>
    </row>
    <row r="3803" spans="5:5" x14ac:dyDescent="0.25">
      <c r="E3803" s="120"/>
    </row>
    <row r="3804" spans="5:5" x14ac:dyDescent="0.25">
      <c r="E3804" s="120"/>
    </row>
    <row r="3805" spans="5:5" x14ac:dyDescent="0.25">
      <c r="E3805" s="120"/>
    </row>
    <row r="3806" spans="5:5" x14ac:dyDescent="0.25">
      <c r="E3806" s="120"/>
    </row>
    <row r="3807" spans="5:5" x14ac:dyDescent="0.25">
      <c r="E3807" s="120"/>
    </row>
    <row r="3808" spans="5:5" x14ac:dyDescent="0.25">
      <c r="E3808" s="120"/>
    </row>
    <row r="3809" spans="5:5" x14ac:dyDescent="0.25">
      <c r="E3809" s="120"/>
    </row>
    <row r="3810" spans="5:5" x14ac:dyDescent="0.25">
      <c r="E3810" s="120"/>
    </row>
    <row r="3811" spans="5:5" x14ac:dyDescent="0.25">
      <c r="E3811" s="120"/>
    </row>
    <row r="3812" spans="5:5" x14ac:dyDescent="0.25">
      <c r="E3812" s="120"/>
    </row>
    <row r="3813" spans="5:5" x14ac:dyDescent="0.25">
      <c r="E3813" s="120"/>
    </row>
    <row r="3814" spans="5:5" x14ac:dyDescent="0.25">
      <c r="E3814" s="120"/>
    </row>
    <row r="3815" spans="5:5" x14ac:dyDescent="0.25">
      <c r="E3815" s="120"/>
    </row>
    <row r="3816" spans="5:5" x14ac:dyDescent="0.25">
      <c r="E3816" s="120"/>
    </row>
    <row r="3817" spans="5:5" x14ac:dyDescent="0.25">
      <c r="E3817" s="120"/>
    </row>
    <row r="3818" spans="5:5" x14ac:dyDescent="0.25">
      <c r="E3818" s="120"/>
    </row>
    <row r="3819" spans="5:5" x14ac:dyDescent="0.25">
      <c r="E3819" s="120"/>
    </row>
    <row r="3820" spans="5:5" x14ac:dyDescent="0.25">
      <c r="E3820" s="120"/>
    </row>
    <row r="3821" spans="5:5" x14ac:dyDescent="0.25">
      <c r="E3821" s="120"/>
    </row>
    <row r="3822" spans="5:5" x14ac:dyDescent="0.25">
      <c r="E3822" s="120"/>
    </row>
    <row r="3823" spans="5:5" x14ac:dyDescent="0.25">
      <c r="E3823" s="120"/>
    </row>
    <row r="3824" spans="5:5" x14ac:dyDescent="0.25">
      <c r="E3824" s="120"/>
    </row>
    <row r="3825" spans="5:5" x14ac:dyDescent="0.25">
      <c r="E3825" s="120"/>
    </row>
    <row r="3826" spans="5:5" x14ac:dyDescent="0.25">
      <c r="E3826" s="120"/>
    </row>
    <row r="3827" spans="5:5" x14ac:dyDescent="0.25">
      <c r="E3827" s="120"/>
    </row>
    <row r="3828" spans="5:5" x14ac:dyDescent="0.25">
      <c r="E3828" s="120"/>
    </row>
    <row r="3829" spans="5:5" x14ac:dyDescent="0.25">
      <c r="E3829" s="120"/>
    </row>
    <row r="3830" spans="5:5" x14ac:dyDescent="0.25">
      <c r="E3830" s="120"/>
    </row>
    <row r="3831" spans="5:5" x14ac:dyDescent="0.25">
      <c r="E3831" s="120"/>
    </row>
    <row r="3832" spans="5:5" x14ac:dyDescent="0.25">
      <c r="E3832" s="120"/>
    </row>
    <row r="3833" spans="5:5" x14ac:dyDescent="0.25">
      <c r="E3833" s="120"/>
    </row>
    <row r="3834" spans="5:5" x14ac:dyDescent="0.25">
      <c r="E3834" s="120"/>
    </row>
    <row r="3835" spans="5:5" x14ac:dyDescent="0.25">
      <c r="E3835" s="120"/>
    </row>
    <row r="3836" spans="5:5" x14ac:dyDescent="0.25">
      <c r="E3836" s="120"/>
    </row>
    <row r="3837" spans="5:5" x14ac:dyDescent="0.25">
      <c r="E3837" s="120"/>
    </row>
    <row r="3838" spans="5:5" x14ac:dyDescent="0.25">
      <c r="E3838" s="120"/>
    </row>
    <row r="3839" spans="5:5" x14ac:dyDescent="0.25">
      <c r="E3839" s="120"/>
    </row>
    <row r="3840" spans="5:5" x14ac:dyDescent="0.25">
      <c r="E3840" s="120"/>
    </row>
    <row r="3841" spans="5:5" x14ac:dyDescent="0.25">
      <c r="E3841" s="120"/>
    </row>
    <row r="3842" spans="5:5" x14ac:dyDescent="0.25">
      <c r="E3842" s="120"/>
    </row>
    <row r="3843" spans="5:5" x14ac:dyDescent="0.25">
      <c r="E3843" s="120"/>
    </row>
    <row r="3844" spans="5:5" x14ac:dyDescent="0.25">
      <c r="E3844" s="120"/>
    </row>
    <row r="3845" spans="5:5" x14ac:dyDescent="0.25">
      <c r="E3845" s="120"/>
    </row>
    <row r="3846" spans="5:5" x14ac:dyDescent="0.25">
      <c r="E3846" s="120"/>
    </row>
    <row r="3847" spans="5:5" x14ac:dyDescent="0.25">
      <c r="E3847" s="120"/>
    </row>
    <row r="3848" spans="5:5" x14ac:dyDescent="0.25">
      <c r="E3848" s="120"/>
    </row>
    <row r="3849" spans="5:5" x14ac:dyDescent="0.25">
      <c r="E3849" s="120"/>
    </row>
    <row r="3850" spans="5:5" x14ac:dyDescent="0.25">
      <c r="E3850" s="120"/>
    </row>
    <row r="3851" spans="5:5" x14ac:dyDescent="0.25">
      <c r="E3851" s="120"/>
    </row>
    <row r="3852" spans="5:5" x14ac:dyDescent="0.25">
      <c r="E3852" s="120"/>
    </row>
    <row r="3853" spans="5:5" x14ac:dyDescent="0.25">
      <c r="E3853" s="120"/>
    </row>
    <row r="3854" spans="5:5" x14ac:dyDescent="0.25">
      <c r="E3854" s="120"/>
    </row>
    <row r="3855" spans="5:5" x14ac:dyDescent="0.25">
      <c r="E3855" s="120"/>
    </row>
    <row r="3856" spans="5:5" x14ac:dyDescent="0.25">
      <c r="E3856" s="120"/>
    </row>
    <row r="3857" spans="5:5" x14ac:dyDescent="0.25">
      <c r="E3857" s="120"/>
    </row>
    <row r="3858" spans="5:5" x14ac:dyDescent="0.25">
      <c r="E3858" s="120"/>
    </row>
    <row r="3859" spans="5:5" x14ac:dyDescent="0.25">
      <c r="E3859" s="120"/>
    </row>
    <row r="3860" spans="5:5" x14ac:dyDescent="0.25">
      <c r="E3860" s="120"/>
    </row>
    <row r="3861" spans="5:5" x14ac:dyDescent="0.25">
      <c r="E3861" s="120"/>
    </row>
    <row r="3862" spans="5:5" x14ac:dyDescent="0.25">
      <c r="E3862" s="120"/>
    </row>
    <row r="3863" spans="5:5" x14ac:dyDescent="0.25">
      <c r="E3863" s="120"/>
    </row>
    <row r="3864" spans="5:5" x14ac:dyDescent="0.25">
      <c r="E3864" s="120"/>
    </row>
    <row r="3865" spans="5:5" x14ac:dyDescent="0.25">
      <c r="E3865" s="120"/>
    </row>
    <row r="3866" spans="5:5" x14ac:dyDescent="0.25">
      <c r="E3866" s="120"/>
    </row>
    <row r="3867" spans="5:5" x14ac:dyDescent="0.25">
      <c r="E3867" s="120"/>
    </row>
    <row r="3868" spans="5:5" x14ac:dyDescent="0.25">
      <c r="E3868" s="120"/>
    </row>
    <row r="3869" spans="5:5" x14ac:dyDescent="0.25">
      <c r="E3869" s="120"/>
    </row>
    <row r="3870" spans="5:5" x14ac:dyDescent="0.25">
      <c r="E3870" s="120"/>
    </row>
    <row r="3871" spans="5:5" x14ac:dyDescent="0.25">
      <c r="E3871" s="120"/>
    </row>
    <row r="3872" spans="5:5" x14ac:dyDescent="0.25">
      <c r="E3872" s="120"/>
    </row>
    <row r="3873" spans="5:5" x14ac:dyDescent="0.25">
      <c r="E3873" s="120"/>
    </row>
    <row r="3874" spans="5:5" x14ac:dyDescent="0.25">
      <c r="E3874" s="120"/>
    </row>
    <row r="3875" spans="5:5" x14ac:dyDescent="0.25">
      <c r="E3875" s="120"/>
    </row>
    <row r="3876" spans="5:5" x14ac:dyDescent="0.25">
      <c r="E3876" s="120"/>
    </row>
    <row r="3877" spans="5:5" x14ac:dyDescent="0.25">
      <c r="E3877" s="120"/>
    </row>
    <row r="3878" spans="5:5" x14ac:dyDescent="0.25">
      <c r="E3878" s="120"/>
    </row>
    <row r="3879" spans="5:5" x14ac:dyDescent="0.25">
      <c r="E3879" s="120"/>
    </row>
    <row r="3880" spans="5:5" x14ac:dyDescent="0.25">
      <c r="E3880" s="120"/>
    </row>
    <row r="3881" spans="5:5" x14ac:dyDescent="0.25">
      <c r="E3881" s="120"/>
    </row>
    <row r="3882" spans="5:5" x14ac:dyDescent="0.25">
      <c r="E3882" s="120"/>
    </row>
    <row r="3883" spans="5:5" x14ac:dyDescent="0.25">
      <c r="E3883" s="120"/>
    </row>
    <row r="3884" spans="5:5" x14ac:dyDescent="0.25">
      <c r="E3884" s="120"/>
    </row>
    <row r="3885" spans="5:5" x14ac:dyDescent="0.25">
      <c r="E3885" s="120"/>
    </row>
    <row r="3886" spans="5:5" x14ac:dyDescent="0.25">
      <c r="E3886" s="120"/>
    </row>
    <row r="3887" spans="5:5" x14ac:dyDescent="0.25">
      <c r="E3887" s="120"/>
    </row>
    <row r="3888" spans="5:5" x14ac:dyDescent="0.25">
      <c r="E3888" s="120"/>
    </row>
    <row r="3889" spans="5:5" x14ac:dyDescent="0.25">
      <c r="E3889" s="120"/>
    </row>
    <row r="3890" spans="5:5" x14ac:dyDescent="0.25">
      <c r="E3890" s="120"/>
    </row>
    <row r="3891" spans="5:5" x14ac:dyDescent="0.25">
      <c r="E3891" s="120"/>
    </row>
    <row r="3892" spans="5:5" x14ac:dyDescent="0.25">
      <c r="E3892" s="120"/>
    </row>
    <row r="3893" spans="5:5" x14ac:dyDescent="0.25">
      <c r="E3893" s="120"/>
    </row>
    <row r="3894" spans="5:5" x14ac:dyDescent="0.25">
      <c r="E3894" s="120"/>
    </row>
    <row r="3895" spans="5:5" x14ac:dyDescent="0.25">
      <c r="E3895" s="120"/>
    </row>
    <row r="3896" spans="5:5" x14ac:dyDescent="0.25">
      <c r="E3896" s="120"/>
    </row>
    <row r="3897" spans="5:5" x14ac:dyDescent="0.25">
      <c r="E3897" s="120"/>
    </row>
    <row r="3898" spans="5:5" x14ac:dyDescent="0.25">
      <c r="E3898" s="120"/>
    </row>
    <row r="3899" spans="5:5" x14ac:dyDescent="0.25">
      <c r="E3899" s="120"/>
    </row>
    <row r="3900" spans="5:5" x14ac:dyDescent="0.25">
      <c r="E3900" s="120"/>
    </row>
    <row r="3901" spans="5:5" x14ac:dyDescent="0.25">
      <c r="E3901" s="120"/>
    </row>
    <row r="3902" spans="5:5" x14ac:dyDescent="0.25">
      <c r="E3902" s="120"/>
    </row>
    <row r="3903" spans="5:5" x14ac:dyDescent="0.25">
      <c r="E3903" s="120"/>
    </row>
    <row r="3904" spans="5:5" x14ac:dyDescent="0.25">
      <c r="E3904" s="120"/>
    </row>
    <row r="3905" spans="5:5" x14ac:dyDescent="0.25">
      <c r="E3905" s="120"/>
    </row>
    <row r="3906" spans="5:5" x14ac:dyDescent="0.25">
      <c r="E3906" s="120"/>
    </row>
    <row r="3907" spans="5:5" x14ac:dyDescent="0.25">
      <c r="E3907" s="120"/>
    </row>
    <row r="3908" spans="5:5" x14ac:dyDescent="0.25">
      <c r="E3908" s="120"/>
    </row>
    <row r="3909" spans="5:5" x14ac:dyDescent="0.25">
      <c r="E3909" s="120"/>
    </row>
    <row r="3910" spans="5:5" x14ac:dyDescent="0.25">
      <c r="E3910" s="120"/>
    </row>
    <row r="3911" spans="5:5" x14ac:dyDescent="0.25">
      <c r="E3911" s="120"/>
    </row>
    <row r="3912" spans="5:5" x14ac:dyDescent="0.25">
      <c r="E3912" s="120"/>
    </row>
    <row r="3913" spans="5:5" x14ac:dyDescent="0.25">
      <c r="E3913" s="120"/>
    </row>
    <row r="3914" spans="5:5" x14ac:dyDescent="0.25">
      <c r="E3914" s="120"/>
    </row>
    <row r="3915" spans="5:5" x14ac:dyDescent="0.25">
      <c r="E3915" s="120"/>
    </row>
    <row r="3916" spans="5:5" x14ac:dyDescent="0.25">
      <c r="E3916" s="120"/>
    </row>
    <row r="3917" spans="5:5" x14ac:dyDescent="0.25">
      <c r="E3917" s="120"/>
    </row>
    <row r="3918" spans="5:5" x14ac:dyDescent="0.25">
      <c r="E3918" s="120"/>
    </row>
    <row r="3919" spans="5:5" x14ac:dyDescent="0.25">
      <c r="E3919" s="120"/>
    </row>
    <row r="3920" spans="5:5" x14ac:dyDescent="0.25">
      <c r="E3920" s="120"/>
    </row>
    <row r="3921" spans="5:5" x14ac:dyDescent="0.25">
      <c r="E3921" s="120"/>
    </row>
    <row r="3922" spans="5:5" x14ac:dyDescent="0.25">
      <c r="E3922" s="120"/>
    </row>
    <row r="3923" spans="5:5" x14ac:dyDescent="0.25">
      <c r="E3923" s="120"/>
    </row>
    <row r="3924" spans="5:5" x14ac:dyDescent="0.25">
      <c r="E3924" s="120"/>
    </row>
    <row r="3925" spans="5:5" x14ac:dyDescent="0.25">
      <c r="E3925" s="120"/>
    </row>
    <row r="3926" spans="5:5" x14ac:dyDescent="0.25">
      <c r="E3926" s="120"/>
    </row>
    <row r="3927" spans="5:5" x14ac:dyDescent="0.25">
      <c r="E3927" s="120"/>
    </row>
    <row r="3928" spans="5:5" x14ac:dyDescent="0.25">
      <c r="E3928" s="120"/>
    </row>
    <row r="3929" spans="5:5" x14ac:dyDescent="0.25">
      <c r="E3929" s="120"/>
    </row>
    <row r="3930" spans="5:5" x14ac:dyDescent="0.25">
      <c r="E3930" s="120"/>
    </row>
    <row r="3931" spans="5:5" x14ac:dyDescent="0.25">
      <c r="E3931" s="120"/>
    </row>
    <row r="3932" spans="5:5" x14ac:dyDescent="0.25">
      <c r="E3932" s="120"/>
    </row>
    <row r="3933" spans="5:5" x14ac:dyDescent="0.25">
      <c r="E3933" s="120"/>
    </row>
    <row r="3934" spans="5:5" x14ac:dyDescent="0.25">
      <c r="E3934" s="120"/>
    </row>
    <row r="3935" spans="5:5" x14ac:dyDescent="0.25">
      <c r="E3935" s="120"/>
    </row>
    <row r="3936" spans="5:5" x14ac:dyDescent="0.25">
      <c r="E3936" s="120"/>
    </row>
    <row r="3937" spans="5:5" x14ac:dyDescent="0.25">
      <c r="E3937" s="120"/>
    </row>
    <row r="3938" spans="5:5" x14ac:dyDescent="0.25">
      <c r="E3938" s="120"/>
    </row>
    <row r="3939" spans="5:5" x14ac:dyDescent="0.25">
      <c r="E3939" s="120"/>
    </row>
    <row r="3940" spans="5:5" x14ac:dyDescent="0.25">
      <c r="E3940" s="120"/>
    </row>
    <row r="3941" spans="5:5" x14ac:dyDescent="0.25">
      <c r="E3941" s="120"/>
    </row>
    <row r="3942" spans="5:5" x14ac:dyDescent="0.25">
      <c r="E3942" s="120"/>
    </row>
    <row r="3943" spans="5:5" x14ac:dyDescent="0.25">
      <c r="E3943" s="120"/>
    </row>
    <row r="3944" spans="5:5" x14ac:dyDescent="0.25">
      <c r="E3944" s="120"/>
    </row>
    <row r="3945" spans="5:5" x14ac:dyDescent="0.25">
      <c r="E3945" s="120"/>
    </row>
    <row r="3946" spans="5:5" x14ac:dyDescent="0.25">
      <c r="E3946" s="120"/>
    </row>
    <row r="3947" spans="5:5" x14ac:dyDescent="0.25">
      <c r="E3947" s="120"/>
    </row>
    <row r="3948" spans="5:5" x14ac:dyDescent="0.25">
      <c r="E3948" s="120"/>
    </row>
    <row r="3949" spans="5:5" x14ac:dyDescent="0.25">
      <c r="E3949" s="120"/>
    </row>
    <row r="3950" spans="5:5" x14ac:dyDescent="0.25">
      <c r="E3950" s="120"/>
    </row>
    <row r="3951" spans="5:5" x14ac:dyDescent="0.25">
      <c r="E3951" s="120"/>
    </row>
    <row r="3952" spans="5:5" x14ac:dyDescent="0.25">
      <c r="E3952" s="120"/>
    </row>
    <row r="3953" spans="5:5" x14ac:dyDescent="0.25">
      <c r="E3953" s="120"/>
    </row>
    <row r="3954" spans="5:5" x14ac:dyDescent="0.25">
      <c r="E3954" s="120"/>
    </row>
    <row r="3955" spans="5:5" x14ac:dyDescent="0.25">
      <c r="E3955" s="120"/>
    </row>
    <row r="3956" spans="5:5" x14ac:dyDescent="0.25">
      <c r="E3956" s="120"/>
    </row>
    <row r="3957" spans="5:5" x14ac:dyDescent="0.25">
      <c r="E3957" s="120"/>
    </row>
    <row r="3958" spans="5:5" x14ac:dyDescent="0.25">
      <c r="E3958" s="120"/>
    </row>
    <row r="3959" spans="5:5" x14ac:dyDescent="0.25">
      <c r="E3959" s="120"/>
    </row>
    <row r="3960" spans="5:5" x14ac:dyDescent="0.25">
      <c r="E3960" s="120"/>
    </row>
    <row r="3961" spans="5:5" x14ac:dyDescent="0.25">
      <c r="E3961" s="120"/>
    </row>
    <row r="3962" spans="5:5" x14ac:dyDescent="0.25">
      <c r="E3962" s="120"/>
    </row>
    <row r="3963" spans="5:5" x14ac:dyDescent="0.25">
      <c r="E3963" s="120"/>
    </row>
    <row r="3964" spans="5:5" x14ac:dyDescent="0.25">
      <c r="E3964" s="120"/>
    </row>
    <row r="3965" spans="5:5" x14ac:dyDescent="0.25">
      <c r="E3965" s="120"/>
    </row>
    <row r="3966" spans="5:5" x14ac:dyDescent="0.25">
      <c r="E3966" s="120"/>
    </row>
    <row r="3967" spans="5:5" x14ac:dyDescent="0.25">
      <c r="E3967" s="120"/>
    </row>
    <row r="3968" spans="5:5" x14ac:dyDescent="0.25">
      <c r="E3968" s="120"/>
    </row>
    <row r="3969" spans="5:5" x14ac:dyDescent="0.25">
      <c r="E3969" s="120"/>
    </row>
    <row r="3970" spans="5:5" x14ac:dyDescent="0.25">
      <c r="E3970" s="120"/>
    </row>
    <row r="3971" spans="5:5" x14ac:dyDescent="0.25">
      <c r="E3971" s="120"/>
    </row>
    <row r="3972" spans="5:5" x14ac:dyDescent="0.25">
      <c r="E3972" s="120"/>
    </row>
    <row r="3973" spans="5:5" x14ac:dyDescent="0.25">
      <c r="E3973" s="120"/>
    </row>
    <row r="3974" spans="5:5" x14ac:dyDescent="0.25">
      <c r="E3974" s="120"/>
    </row>
    <row r="3975" spans="5:5" x14ac:dyDescent="0.25">
      <c r="E3975" s="120"/>
    </row>
    <row r="3976" spans="5:5" x14ac:dyDescent="0.25">
      <c r="E3976" s="120"/>
    </row>
    <row r="3977" spans="5:5" x14ac:dyDescent="0.25">
      <c r="E3977" s="120"/>
    </row>
    <row r="3978" spans="5:5" x14ac:dyDescent="0.25">
      <c r="E3978" s="120"/>
    </row>
    <row r="3979" spans="5:5" x14ac:dyDescent="0.25">
      <c r="E3979" s="120"/>
    </row>
    <row r="3980" spans="5:5" x14ac:dyDescent="0.25">
      <c r="E3980" s="120"/>
    </row>
    <row r="3981" spans="5:5" x14ac:dyDescent="0.25">
      <c r="E3981" s="120"/>
    </row>
    <row r="3982" spans="5:5" x14ac:dyDescent="0.25">
      <c r="E3982" s="120"/>
    </row>
    <row r="3983" spans="5:5" x14ac:dyDescent="0.25">
      <c r="E3983" s="120"/>
    </row>
    <row r="3984" spans="5:5" x14ac:dyDescent="0.25">
      <c r="E3984" s="120"/>
    </row>
    <row r="3985" spans="5:5" x14ac:dyDescent="0.25">
      <c r="E3985" s="120"/>
    </row>
    <row r="3986" spans="5:5" x14ac:dyDescent="0.25">
      <c r="E3986" s="120"/>
    </row>
    <row r="3987" spans="5:5" x14ac:dyDescent="0.25">
      <c r="E3987" s="120"/>
    </row>
    <row r="3988" spans="5:5" x14ac:dyDescent="0.25">
      <c r="E3988" s="120"/>
    </row>
    <row r="3989" spans="5:5" x14ac:dyDescent="0.25">
      <c r="E3989" s="120"/>
    </row>
    <row r="3990" spans="5:5" x14ac:dyDescent="0.25">
      <c r="E3990" s="120"/>
    </row>
    <row r="3991" spans="5:5" x14ac:dyDescent="0.25">
      <c r="E3991" s="120"/>
    </row>
    <row r="3992" spans="5:5" x14ac:dyDescent="0.25">
      <c r="E3992" s="120"/>
    </row>
    <row r="3993" spans="5:5" x14ac:dyDescent="0.25">
      <c r="E3993" s="120"/>
    </row>
    <row r="3994" spans="5:5" x14ac:dyDescent="0.25">
      <c r="E3994" s="120"/>
    </row>
    <row r="3995" spans="5:5" x14ac:dyDescent="0.25">
      <c r="E3995" s="120"/>
    </row>
    <row r="3996" spans="5:5" x14ac:dyDescent="0.25">
      <c r="E3996" s="120"/>
    </row>
    <row r="3997" spans="5:5" x14ac:dyDescent="0.25">
      <c r="E3997" s="120"/>
    </row>
    <row r="3998" spans="5:5" x14ac:dyDescent="0.25">
      <c r="E3998" s="120"/>
    </row>
    <row r="3999" spans="5:5" x14ac:dyDescent="0.25">
      <c r="E3999" s="120"/>
    </row>
    <row r="4000" spans="5:5" x14ac:dyDescent="0.25">
      <c r="E4000" s="120"/>
    </row>
    <row r="4001" spans="5:5" x14ac:dyDescent="0.25">
      <c r="E4001" s="120"/>
    </row>
    <row r="4002" spans="5:5" x14ac:dyDescent="0.25">
      <c r="E4002" s="120"/>
    </row>
    <row r="4003" spans="5:5" x14ac:dyDescent="0.25">
      <c r="E4003" s="120"/>
    </row>
    <row r="4004" spans="5:5" x14ac:dyDescent="0.25">
      <c r="E4004" s="120"/>
    </row>
    <row r="4005" spans="5:5" x14ac:dyDescent="0.25">
      <c r="E4005" s="120"/>
    </row>
    <row r="4006" spans="5:5" x14ac:dyDescent="0.25">
      <c r="E4006" s="120"/>
    </row>
    <row r="4007" spans="5:5" x14ac:dyDescent="0.25">
      <c r="E4007" s="120"/>
    </row>
    <row r="4008" spans="5:5" x14ac:dyDescent="0.25">
      <c r="E4008" s="120"/>
    </row>
    <row r="4009" spans="5:5" x14ac:dyDescent="0.25">
      <c r="E4009" s="120"/>
    </row>
    <row r="4010" spans="5:5" x14ac:dyDescent="0.25">
      <c r="E4010" s="120"/>
    </row>
    <row r="4011" spans="5:5" x14ac:dyDescent="0.25">
      <c r="E4011" s="120"/>
    </row>
    <row r="4012" spans="5:5" x14ac:dyDescent="0.25">
      <c r="E4012" s="120"/>
    </row>
    <row r="4013" spans="5:5" x14ac:dyDescent="0.25">
      <c r="E4013" s="120"/>
    </row>
    <row r="4014" spans="5:5" x14ac:dyDescent="0.25">
      <c r="E4014" s="120"/>
    </row>
    <row r="4015" spans="5:5" x14ac:dyDescent="0.25">
      <c r="E4015" s="120"/>
    </row>
    <row r="4016" spans="5:5" x14ac:dyDescent="0.25">
      <c r="E4016" s="120"/>
    </row>
    <row r="4017" spans="5:5" x14ac:dyDescent="0.25">
      <c r="E4017" s="120"/>
    </row>
    <row r="4018" spans="5:5" x14ac:dyDescent="0.25">
      <c r="E4018" s="120"/>
    </row>
    <row r="4019" spans="5:5" x14ac:dyDescent="0.25">
      <c r="E4019" s="120"/>
    </row>
    <row r="4020" spans="5:5" x14ac:dyDescent="0.25">
      <c r="E4020" s="120"/>
    </row>
    <row r="4021" spans="5:5" x14ac:dyDescent="0.25">
      <c r="E4021" s="120"/>
    </row>
    <row r="4022" spans="5:5" x14ac:dyDescent="0.25">
      <c r="E4022" s="120"/>
    </row>
    <row r="4023" spans="5:5" x14ac:dyDescent="0.25">
      <c r="E4023" s="120"/>
    </row>
    <row r="4024" spans="5:5" x14ac:dyDescent="0.25">
      <c r="E4024" s="120"/>
    </row>
    <row r="4025" spans="5:5" x14ac:dyDescent="0.25">
      <c r="E4025" s="120"/>
    </row>
    <row r="4026" spans="5:5" x14ac:dyDescent="0.25">
      <c r="E4026" s="120"/>
    </row>
    <row r="4027" spans="5:5" x14ac:dyDescent="0.25">
      <c r="E4027" s="120"/>
    </row>
    <row r="4028" spans="5:5" x14ac:dyDescent="0.25">
      <c r="E4028" s="120"/>
    </row>
    <row r="4029" spans="5:5" x14ac:dyDescent="0.25">
      <c r="E4029" s="120"/>
    </row>
    <row r="4030" spans="5:5" x14ac:dyDescent="0.25">
      <c r="E4030" s="120"/>
    </row>
    <row r="4031" spans="5:5" x14ac:dyDescent="0.25">
      <c r="E4031" s="120"/>
    </row>
    <row r="4032" spans="5:5" x14ac:dyDescent="0.25">
      <c r="E4032" s="120"/>
    </row>
    <row r="4033" spans="5:5" x14ac:dyDescent="0.25">
      <c r="E4033" s="120"/>
    </row>
    <row r="4034" spans="5:5" x14ac:dyDescent="0.25">
      <c r="E4034" s="120"/>
    </row>
    <row r="4035" spans="5:5" x14ac:dyDescent="0.25">
      <c r="E4035" s="120"/>
    </row>
    <row r="4036" spans="5:5" x14ac:dyDescent="0.25">
      <c r="E4036" s="120"/>
    </row>
    <row r="4037" spans="5:5" x14ac:dyDescent="0.25">
      <c r="E4037" s="120"/>
    </row>
    <row r="4038" spans="5:5" x14ac:dyDescent="0.25">
      <c r="E4038" s="120"/>
    </row>
    <row r="4039" spans="5:5" x14ac:dyDescent="0.25">
      <c r="E4039" s="120"/>
    </row>
    <row r="4040" spans="5:5" x14ac:dyDescent="0.25">
      <c r="E4040" s="120"/>
    </row>
    <row r="4041" spans="5:5" x14ac:dyDescent="0.25">
      <c r="E4041" s="120"/>
    </row>
    <row r="4042" spans="5:5" x14ac:dyDescent="0.25">
      <c r="E4042" s="120"/>
    </row>
    <row r="4043" spans="5:5" x14ac:dyDescent="0.25">
      <c r="E4043" s="120"/>
    </row>
    <row r="4044" spans="5:5" x14ac:dyDescent="0.25">
      <c r="E4044" s="120"/>
    </row>
    <row r="4045" spans="5:5" x14ac:dyDescent="0.25">
      <c r="E4045" s="120"/>
    </row>
    <row r="4046" spans="5:5" x14ac:dyDescent="0.25">
      <c r="E4046" s="120"/>
    </row>
    <row r="4047" spans="5:5" x14ac:dyDescent="0.25">
      <c r="E4047" s="120"/>
    </row>
    <row r="4048" spans="5:5" x14ac:dyDescent="0.25">
      <c r="E4048" s="120"/>
    </row>
    <row r="4049" spans="5:5" x14ac:dyDescent="0.25">
      <c r="E4049" s="120"/>
    </row>
    <row r="4050" spans="5:5" x14ac:dyDescent="0.25">
      <c r="E4050" s="120"/>
    </row>
    <row r="4051" spans="5:5" x14ac:dyDescent="0.25">
      <c r="E4051" s="120"/>
    </row>
    <row r="4052" spans="5:5" x14ac:dyDescent="0.25">
      <c r="E4052" s="120"/>
    </row>
    <row r="4053" spans="5:5" x14ac:dyDescent="0.25">
      <c r="E4053" s="120"/>
    </row>
    <row r="4054" spans="5:5" x14ac:dyDescent="0.25">
      <c r="E4054" s="120"/>
    </row>
    <row r="4055" spans="5:5" x14ac:dyDescent="0.25">
      <c r="E4055" s="120"/>
    </row>
    <row r="4056" spans="5:5" x14ac:dyDescent="0.25">
      <c r="E4056" s="120"/>
    </row>
    <row r="4057" spans="5:5" x14ac:dyDescent="0.25">
      <c r="E4057" s="120"/>
    </row>
    <row r="4058" spans="5:5" x14ac:dyDescent="0.25">
      <c r="E4058" s="120"/>
    </row>
    <row r="4059" spans="5:5" x14ac:dyDescent="0.25">
      <c r="E4059" s="120"/>
    </row>
    <row r="4060" spans="5:5" x14ac:dyDescent="0.25">
      <c r="E4060" s="120"/>
    </row>
    <row r="4061" spans="5:5" x14ac:dyDescent="0.25">
      <c r="E4061" s="120"/>
    </row>
    <row r="4062" spans="5:5" x14ac:dyDescent="0.25">
      <c r="E4062" s="120"/>
    </row>
    <row r="4063" spans="5:5" x14ac:dyDescent="0.25">
      <c r="E4063" s="120"/>
    </row>
    <row r="4064" spans="5:5" x14ac:dyDescent="0.25">
      <c r="E4064" s="120"/>
    </row>
    <row r="4065" spans="5:5" x14ac:dyDescent="0.25">
      <c r="E4065" s="120"/>
    </row>
    <row r="4066" spans="5:5" x14ac:dyDescent="0.25">
      <c r="E4066" s="120"/>
    </row>
    <row r="4067" spans="5:5" x14ac:dyDescent="0.25">
      <c r="E4067" s="120"/>
    </row>
    <row r="4068" spans="5:5" x14ac:dyDescent="0.25">
      <c r="E4068" s="120"/>
    </row>
    <row r="4069" spans="5:5" x14ac:dyDescent="0.25">
      <c r="E4069" s="120"/>
    </row>
    <row r="4070" spans="5:5" x14ac:dyDescent="0.25">
      <c r="E4070" s="120"/>
    </row>
    <row r="4071" spans="5:5" x14ac:dyDescent="0.25">
      <c r="E4071" s="120"/>
    </row>
    <row r="4072" spans="5:5" x14ac:dyDescent="0.25">
      <c r="E4072" s="120"/>
    </row>
    <row r="4073" spans="5:5" x14ac:dyDescent="0.25">
      <c r="E4073" s="120"/>
    </row>
    <row r="4074" spans="5:5" x14ac:dyDescent="0.25">
      <c r="E4074" s="120"/>
    </row>
    <row r="4075" spans="5:5" x14ac:dyDescent="0.25">
      <c r="E4075" s="120"/>
    </row>
    <row r="4076" spans="5:5" x14ac:dyDescent="0.25">
      <c r="E4076" s="120"/>
    </row>
    <row r="4077" spans="5:5" x14ac:dyDescent="0.25">
      <c r="E4077" s="120"/>
    </row>
    <row r="4078" spans="5:5" x14ac:dyDescent="0.25">
      <c r="E4078" s="120"/>
    </row>
    <row r="4079" spans="5:5" x14ac:dyDescent="0.25">
      <c r="E4079" s="120"/>
    </row>
    <row r="4080" spans="5:5" x14ac:dyDescent="0.25">
      <c r="E4080" s="120"/>
    </row>
    <row r="4081" spans="5:5" x14ac:dyDescent="0.25">
      <c r="E4081" s="120"/>
    </row>
    <row r="4082" spans="5:5" x14ac:dyDescent="0.25">
      <c r="E4082" s="120"/>
    </row>
    <row r="4083" spans="5:5" x14ac:dyDescent="0.25">
      <c r="E4083" s="120"/>
    </row>
    <row r="4084" spans="5:5" x14ac:dyDescent="0.25">
      <c r="E4084" s="120"/>
    </row>
    <row r="4085" spans="5:5" x14ac:dyDescent="0.25">
      <c r="E4085" s="120"/>
    </row>
    <row r="4086" spans="5:5" x14ac:dyDescent="0.25">
      <c r="E4086" s="120"/>
    </row>
    <row r="4087" spans="5:5" x14ac:dyDescent="0.25">
      <c r="E4087" s="120"/>
    </row>
    <row r="4088" spans="5:5" x14ac:dyDescent="0.25">
      <c r="E4088" s="120"/>
    </row>
    <row r="4089" spans="5:5" x14ac:dyDescent="0.25">
      <c r="E4089" s="120"/>
    </row>
    <row r="4090" spans="5:5" x14ac:dyDescent="0.25">
      <c r="E4090" s="120"/>
    </row>
    <row r="4091" spans="5:5" x14ac:dyDescent="0.25">
      <c r="E4091" s="120"/>
    </row>
    <row r="4092" spans="5:5" x14ac:dyDescent="0.25">
      <c r="E4092" s="120"/>
    </row>
    <row r="4093" spans="5:5" x14ac:dyDescent="0.25">
      <c r="E4093" s="120"/>
    </row>
    <row r="4094" spans="5:5" x14ac:dyDescent="0.25">
      <c r="E4094" s="120"/>
    </row>
    <row r="4095" spans="5:5" x14ac:dyDescent="0.25">
      <c r="E4095" s="120"/>
    </row>
    <row r="4096" spans="5:5" x14ac:dyDescent="0.25">
      <c r="E4096" s="120"/>
    </row>
    <row r="4097" spans="5:5" x14ac:dyDescent="0.25">
      <c r="E4097" s="120"/>
    </row>
    <row r="4098" spans="5:5" x14ac:dyDescent="0.25">
      <c r="E4098" s="120"/>
    </row>
    <row r="4099" spans="5:5" x14ac:dyDescent="0.25">
      <c r="E4099" s="120"/>
    </row>
    <row r="4100" spans="5:5" x14ac:dyDescent="0.25">
      <c r="E4100" s="120"/>
    </row>
    <row r="4101" spans="5:5" x14ac:dyDescent="0.25">
      <c r="E4101" s="120"/>
    </row>
    <row r="4102" spans="5:5" x14ac:dyDescent="0.25">
      <c r="E4102" s="120"/>
    </row>
    <row r="4103" spans="5:5" x14ac:dyDescent="0.25">
      <c r="E4103" s="120"/>
    </row>
    <row r="4104" spans="5:5" x14ac:dyDescent="0.25">
      <c r="E4104" s="120"/>
    </row>
    <row r="4105" spans="5:5" x14ac:dyDescent="0.25">
      <c r="E4105" s="120"/>
    </row>
    <row r="4106" spans="5:5" x14ac:dyDescent="0.25">
      <c r="E4106" s="120"/>
    </row>
    <row r="4107" spans="5:5" x14ac:dyDescent="0.25">
      <c r="E4107" s="120"/>
    </row>
    <row r="4108" spans="5:5" x14ac:dyDescent="0.25">
      <c r="E4108" s="120"/>
    </row>
    <row r="4109" spans="5:5" x14ac:dyDescent="0.25">
      <c r="E4109" s="120"/>
    </row>
    <row r="4110" spans="5:5" x14ac:dyDescent="0.25">
      <c r="E4110" s="120"/>
    </row>
    <row r="4111" spans="5:5" x14ac:dyDescent="0.25">
      <c r="E4111" s="120"/>
    </row>
    <row r="4112" spans="5:5" x14ac:dyDescent="0.25">
      <c r="E4112" s="120"/>
    </row>
    <row r="4113" spans="5:5" x14ac:dyDescent="0.25">
      <c r="E4113" s="120"/>
    </row>
    <row r="4114" spans="5:5" x14ac:dyDescent="0.25">
      <c r="E4114" s="120"/>
    </row>
    <row r="4115" spans="5:5" x14ac:dyDescent="0.25">
      <c r="E4115" s="120"/>
    </row>
    <row r="4116" spans="5:5" x14ac:dyDescent="0.25">
      <c r="E4116" s="120"/>
    </row>
    <row r="4117" spans="5:5" x14ac:dyDescent="0.25">
      <c r="E4117" s="120"/>
    </row>
    <row r="4118" spans="5:5" x14ac:dyDescent="0.25">
      <c r="E4118" s="120"/>
    </row>
    <row r="4119" spans="5:5" x14ac:dyDescent="0.25">
      <c r="E4119" s="120"/>
    </row>
    <row r="4120" spans="5:5" x14ac:dyDescent="0.25">
      <c r="E4120" s="120"/>
    </row>
    <row r="4121" spans="5:5" x14ac:dyDescent="0.25">
      <c r="E4121" s="120"/>
    </row>
    <row r="4122" spans="5:5" x14ac:dyDescent="0.25">
      <c r="E4122" s="120"/>
    </row>
    <row r="4123" spans="5:5" x14ac:dyDescent="0.25">
      <c r="E4123" s="120"/>
    </row>
    <row r="4124" spans="5:5" x14ac:dyDescent="0.25">
      <c r="E4124" s="120"/>
    </row>
    <row r="4125" spans="5:5" x14ac:dyDescent="0.25">
      <c r="E4125" s="120"/>
    </row>
    <row r="4126" spans="5:5" x14ac:dyDescent="0.25">
      <c r="E4126" s="120"/>
    </row>
    <row r="4127" spans="5:5" x14ac:dyDescent="0.25">
      <c r="E4127" s="120"/>
    </row>
    <row r="4128" spans="5:5" x14ac:dyDescent="0.25">
      <c r="E4128" s="120"/>
    </row>
    <row r="4129" spans="5:5" x14ac:dyDescent="0.25">
      <c r="E4129" s="120"/>
    </row>
    <row r="4130" spans="5:5" x14ac:dyDescent="0.25">
      <c r="E4130" s="120"/>
    </row>
    <row r="4131" spans="5:5" x14ac:dyDescent="0.25">
      <c r="E4131" s="120"/>
    </row>
    <row r="4132" spans="5:5" x14ac:dyDescent="0.25">
      <c r="E4132" s="120"/>
    </row>
    <row r="4133" spans="5:5" x14ac:dyDescent="0.25">
      <c r="E4133" s="120"/>
    </row>
    <row r="4134" spans="5:5" x14ac:dyDescent="0.25">
      <c r="E4134" s="120"/>
    </row>
    <row r="4135" spans="5:5" x14ac:dyDescent="0.25">
      <c r="E4135" s="120"/>
    </row>
    <row r="4136" spans="5:5" x14ac:dyDescent="0.25">
      <c r="E4136" s="120"/>
    </row>
    <row r="4137" spans="5:5" x14ac:dyDescent="0.25">
      <c r="E4137" s="120"/>
    </row>
    <row r="4138" spans="5:5" x14ac:dyDescent="0.25">
      <c r="E4138" s="120"/>
    </row>
    <row r="4139" spans="5:5" x14ac:dyDescent="0.25">
      <c r="E4139" s="120"/>
    </row>
    <row r="4140" spans="5:5" x14ac:dyDescent="0.25">
      <c r="E4140" s="120"/>
    </row>
    <row r="4141" spans="5:5" x14ac:dyDescent="0.25">
      <c r="E4141" s="120"/>
    </row>
    <row r="4142" spans="5:5" x14ac:dyDescent="0.25">
      <c r="E4142" s="120"/>
    </row>
    <row r="4143" spans="5:5" x14ac:dyDescent="0.25">
      <c r="E4143" s="120"/>
    </row>
    <row r="4144" spans="5:5" x14ac:dyDescent="0.25">
      <c r="E4144" s="120"/>
    </row>
    <row r="4145" spans="5:5" x14ac:dyDescent="0.25">
      <c r="E4145" s="120"/>
    </row>
    <row r="4146" spans="5:5" x14ac:dyDescent="0.25">
      <c r="E4146" s="120"/>
    </row>
    <row r="4147" spans="5:5" x14ac:dyDescent="0.25">
      <c r="E4147" s="120"/>
    </row>
    <row r="4148" spans="5:5" x14ac:dyDescent="0.25">
      <c r="E4148" s="120"/>
    </row>
    <row r="4149" spans="5:5" x14ac:dyDescent="0.25">
      <c r="E4149" s="120"/>
    </row>
    <row r="4150" spans="5:5" x14ac:dyDescent="0.25">
      <c r="E4150" s="120"/>
    </row>
    <row r="4151" spans="5:5" x14ac:dyDescent="0.25">
      <c r="E4151" s="120"/>
    </row>
    <row r="4152" spans="5:5" x14ac:dyDescent="0.25">
      <c r="E4152" s="120"/>
    </row>
    <row r="4153" spans="5:5" x14ac:dyDescent="0.25">
      <c r="E4153" s="120"/>
    </row>
    <row r="4154" spans="5:5" x14ac:dyDescent="0.25">
      <c r="E4154" s="120"/>
    </row>
    <row r="4155" spans="5:5" x14ac:dyDescent="0.25">
      <c r="E4155" s="120"/>
    </row>
    <row r="4156" spans="5:5" x14ac:dyDescent="0.25">
      <c r="E4156" s="120"/>
    </row>
    <row r="4157" spans="5:5" x14ac:dyDescent="0.25">
      <c r="E4157" s="120"/>
    </row>
    <row r="4158" spans="5:5" x14ac:dyDescent="0.25">
      <c r="E4158" s="120"/>
    </row>
    <row r="4159" spans="5:5" x14ac:dyDescent="0.25">
      <c r="E4159" s="120"/>
    </row>
    <row r="4160" spans="5:5" x14ac:dyDescent="0.25">
      <c r="E4160" s="120"/>
    </row>
    <row r="4161" spans="5:5" x14ac:dyDescent="0.25">
      <c r="E4161" s="120"/>
    </row>
    <row r="4162" spans="5:5" x14ac:dyDescent="0.25">
      <c r="E4162" s="120"/>
    </row>
    <row r="4163" spans="5:5" x14ac:dyDescent="0.25">
      <c r="E4163" s="120"/>
    </row>
    <row r="4164" spans="5:5" x14ac:dyDescent="0.25">
      <c r="E4164" s="120"/>
    </row>
    <row r="4165" spans="5:5" x14ac:dyDescent="0.25">
      <c r="E4165" s="120"/>
    </row>
    <row r="4166" spans="5:5" x14ac:dyDescent="0.25">
      <c r="E4166" s="120"/>
    </row>
    <row r="4167" spans="5:5" x14ac:dyDescent="0.25">
      <c r="E4167" s="120"/>
    </row>
    <row r="4168" spans="5:5" x14ac:dyDescent="0.25">
      <c r="E4168" s="120"/>
    </row>
    <row r="4169" spans="5:5" x14ac:dyDescent="0.25">
      <c r="E4169" s="120"/>
    </row>
    <row r="4170" spans="5:5" x14ac:dyDescent="0.25">
      <c r="E4170" s="120"/>
    </row>
    <row r="4171" spans="5:5" x14ac:dyDescent="0.25">
      <c r="E4171" s="120"/>
    </row>
    <row r="4172" spans="5:5" x14ac:dyDescent="0.25">
      <c r="E4172" s="120"/>
    </row>
    <row r="4173" spans="5:5" x14ac:dyDescent="0.25">
      <c r="E4173" s="120"/>
    </row>
    <row r="4174" spans="5:5" x14ac:dyDescent="0.25">
      <c r="E4174" s="120"/>
    </row>
    <row r="4175" spans="5:5" x14ac:dyDescent="0.25">
      <c r="E4175" s="120"/>
    </row>
    <row r="4176" spans="5:5" x14ac:dyDescent="0.25">
      <c r="E4176" s="120"/>
    </row>
    <row r="4177" spans="5:5" x14ac:dyDescent="0.25">
      <c r="E4177" s="120"/>
    </row>
    <row r="4178" spans="5:5" x14ac:dyDescent="0.25">
      <c r="E4178" s="120"/>
    </row>
    <row r="4179" spans="5:5" x14ac:dyDescent="0.25">
      <c r="E4179" s="120"/>
    </row>
    <row r="4180" spans="5:5" x14ac:dyDescent="0.25">
      <c r="E4180" s="120"/>
    </row>
    <row r="4181" spans="5:5" x14ac:dyDescent="0.25">
      <c r="E4181" s="120"/>
    </row>
    <row r="4182" spans="5:5" x14ac:dyDescent="0.25">
      <c r="E4182" s="120"/>
    </row>
    <row r="4183" spans="5:5" x14ac:dyDescent="0.25">
      <c r="E4183" s="120"/>
    </row>
    <row r="4184" spans="5:5" x14ac:dyDescent="0.25">
      <c r="E4184" s="120"/>
    </row>
    <row r="4185" spans="5:5" x14ac:dyDescent="0.25">
      <c r="E4185" s="120"/>
    </row>
    <row r="4186" spans="5:5" x14ac:dyDescent="0.25">
      <c r="E4186" s="120"/>
    </row>
    <row r="4187" spans="5:5" x14ac:dyDescent="0.25">
      <c r="E4187" s="120"/>
    </row>
    <row r="4188" spans="5:5" x14ac:dyDescent="0.25">
      <c r="E4188" s="120"/>
    </row>
    <row r="4189" spans="5:5" x14ac:dyDescent="0.25">
      <c r="E4189" s="120"/>
    </row>
    <row r="4190" spans="5:5" x14ac:dyDescent="0.25">
      <c r="E4190" s="120"/>
    </row>
    <row r="4191" spans="5:5" x14ac:dyDescent="0.25">
      <c r="E4191" s="120"/>
    </row>
    <row r="4192" spans="5:5" x14ac:dyDescent="0.25">
      <c r="E4192" s="120"/>
    </row>
    <row r="4193" spans="5:5" x14ac:dyDescent="0.25">
      <c r="E4193" s="120"/>
    </row>
    <row r="4194" spans="5:5" x14ac:dyDescent="0.25">
      <c r="E4194" s="120"/>
    </row>
    <row r="4195" spans="5:5" x14ac:dyDescent="0.25">
      <c r="E4195" s="120"/>
    </row>
    <row r="4196" spans="5:5" x14ac:dyDescent="0.25">
      <c r="E4196" s="120"/>
    </row>
    <row r="4197" spans="5:5" x14ac:dyDescent="0.25">
      <c r="E4197" s="120"/>
    </row>
    <row r="4198" spans="5:5" x14ac:dyDescent="0.25">
      <c r="E4198" s="120"/>
    </row>
    <row r="4199" spans="5:5" x14ac:dyDescent="0.25">
      <c r="E4199" s="120"/>
    </row>
    <row r="4200" spans="5:5" x14ac:dyDescent="0.25">
      <c r="E4200" s="120"/>
    </row>
    <row r="4201" spans="5:5" x14ac:dyDescent="0.25">
      <c r="E4201" s="120"/>
    </row>
    <row r="4202" spans="5:5" x14ac:dyDescent="0.25">
      <c r="E4202" s="120"/>
    </row>
    <row r="4203" spans="5:5" x14ac:dyDescent="0.25">
      <c r="E4203" s="120"/>
    </row>
    <row r="4204" spans="5:5" x14ac:dyDescent="0.25">
      <c r="E4204" s="120"/>
    </row>
    <row r="4205" spans="5:5" x14ac:dyDescent="0.25">
      <c r="E4205" s="120"/>
    </row>
    <row r="4206" spans="5:5" x14ac:dyDescent="0.25">
      <c r="E4206" s="120"/>
    </row>
    <row r="4207" spans="5:5" x14ac:dyDescent="0.25">
      <c r="E4207" s="120"/>
    </row>
    <row r="4208" spans="5:5" x14ac:dyDescent="0.25">
      <c r="E4208" s="120"/>
    </row>
    <row r="4209" spans="5:5" x14ac:dyDescent="0.25">
      <c r="E4209" s="120"/>
    </row>
    <row r="4210" spans="5:5" x14ac:dyDescent="0.25">
      <c r="E4210" s="120"/>
    </row>
    <row r="4211" spans="5:5" x14ac:dyDescent="0.25">
      <c r="E4211" s="120"/>
    </row>
    <row r="4212" spans="5:5" x14ac:dyDescent="0.25">
      <c r="E4212" s="120"/>
    </row>
    <row r="4213" spans="5:5" x14ac:dyDescent="0.25">
      <c r="E4213" s="120"/>
    </row>
    <row r="4214" spans="5:5" x14ac:dyDescent="0.25">
      <c r="E4214" s="120"/>
    </row>
    <row r="4215" spans="5:5" x14ac:dyDescent="0.25">
      <c r="E4215" s="120"/>
    </row>
    <row r="4216" spans="5:5" x14ac:dyDescent="0.25">
      <c r="E4216" s="120"/>
    </row>
    <row r="4217" spans="5:5" x14ac:dyDescent="0.25">
      <c r="E4217" s="120"/>
    </row>
    <row r="4218" spans="5:5" x14ac:dyDescent="0.25">
      <c r="E4218" s="120"/>
    </row>
    <row r="4219" spans="5:5" x14ac:dyDescent="0.25">
      <c r="E4219" s="120"/>
    </row>
    <row r="4220" spans="5:5" x14ac:dyDescent="0.25">
      <c r="E4220" s="120"/>
    </row>
    <row r="4221" spans="5:5" x14ac:dyDescent="0.25">
      <c r="E4221" s="120"/>
    </row>
    <row r="4222" spans="5:5" x14ac:dyDescent="0.25">
      <c r="E4222" s="120"/>
    </row>
    <row r="4223" spans="5:5" x14ac:dyDescent="0.25">
      <c r="E4223" s="120"/>
    </row>
    <row r="4224" spans="5:5" x14ac:dyDescent="0.25">
      <c r="E4224" s="120"/>
    </row>
    <row r="4225" spans="5:5" x14ac:dyDescent="0.25">
      <c r="E4225" s="120"/>
    </row>
    <row r="4226" spans="5:5" x14ac:dyDescent="0.25">
      <c r="E4226" s="120"/>
    </row>
    <row r="4227" spans="5:5" x14ac:dyDescent="0.25">
      <c r="E4227" s="120"/>
    </row>
    <row r="4228" spans="5:5" x14ac:dyDescent="0.25">
      <c r="E4228" s="120"/>
    </row>
    <row r="4229" spans="5:5" x14ac:dyDescent="0.25">
      <c r="E4229" s="120"/>
    </row>
    <row r="4230" spans="5:5" x14ac:dyDescent="0.25">
      <c r="E4230" s="120"/>
    </row>
    <row r="4231" spans="5:5" x14ac:dyDescent="0.25">
      <c r="E4231" s="120"/>
    </row>
    <row r="4232" spans="5:5" x14ac:dyDescent="0.25">
      <c r="E4232" s="120"/>
    </row>
    <row r="4233" spans="5:5" x14ac:dyDescent="0.25">
      <c r="E4233" s="120"/>
    </row>
    <row r="4234" spans="5:5" x14ac:dyDescent="0.25">
      <c r="E4234" s="120"/>
    </row>
    <row r="4235" spans="5:5" x14ac:dyDescent="0.25">
      <c r="E4235" s="120"/>
    </row>
    <row r="4236" spans="5:5" x14ac:dyDescent="0.25">
      <c r="E4236" s="120"/>
    </row>
    <row r="4237" spans="5:5" x14ac:dyDescent="0.25">
      <c r="E4237" s="120"/>
    </row>
    <row r="4238" spans="5:5" x14ac:dyDescent="0.25">
      <c r="E4238" s="120"/>
    </row>
    <row r="4239" spans="5:5" x14ac:dyDescent="0.25">
      <c r="E4239" s="120"/>
    </row>
    <row r="4240" spans="5:5" x14ac:dyDescent="0.25">
      <c r="E4240" s="120"/>
    </row>
    <row r="4241" spans="5:5" x14ac:dyDescent="0.25">
      <c r="E4241" s="120"/>
    </row>
    <row r="4242" spans="5:5" x14ac:dyDescent="0.25">
      <c r="E4242" s="120"/>
    </row>
    <row r="4243" spans="5:5" x14ac:dyDescent="0.25">
      <c r="E4243" s="120"/>
    </row>
    <row r="4244" spans="5:5" x14ac:dyDescent="0.25">
      <c r="E4244" s="120"/>
    </row>
    <row r="4245" spans="5:5" x14ac:dyDescent="0.25">
      <c r="E4245" s="120"/>
    </row>
    <row r="4246" spans="5:5" x14ac:dyDescent="0.25">
      <c r="E4246" s="120"/>
    </row>
    <row r="4247" spans="5:5" x14ac:dyDescent="0.25">
      <c r="E4247" s="120"/>
    </row>
    <row r="4248" spans="5:5" x14ac:dyDescent="0.25">
      <c r="E4248" s="120"/>
    </row>
    <row r="4249" spans="5:5" x14ac:dyDescent="0.25">
      <c r="E4249" s="120"/>
    </row>
    <row r="4250" spans="5:5" x14ac:dyDescent="0.25">
      <c r="E4250" s="120"/>
    </row>
    <row r="4251" spans="5:5" x14ac:dyDescent="0.25">
      <c r="E4251" s="120"/>
    </row>
    <row r="4252" spans="5:5" x14ac:dyDescent="0.25">
      <c r="E4252" s="120"/>
    </row>
    <row r="4253" spans="5:5" x14ac:dyDescent="0.25">
      <c r="E4253" s="120"/>
    </row>
    <row r="4254" spans="5:5" x14ac:dyDescent="0.25">
      <c r="E4254" s="120"/>
    </row>
    <row r="4255" spans="5:5" x14ac:dyDescent="0.25">
      <c r="E4255" s="120"/>
    </row>
    <row r="4256" spans="5:5" x14ac:dyDescent="0.25">
      <c r="E4256" s="120"/>
    </row>
    <row r="4257" spans="5:5" x14ac:dyDescent="0.25">
      <c r="E4257" s="120"/>
    </row>
    <row r="4258" spans="5:5" x14ac:dyDescent="0.25">
      <c r="E4258" s="120"/>
    </row>
    <row r="4259" spans="5:5" x14ac:dyDescent="0.25">
      <c r="E4259" s="120"/>
    </row>
    <row r="4260" spans="5:5" x14ac:dyDescent="0.25">
      <c r="E4260" s="120"/>
    </row>
    <row r="4261" spans="5:5" x14ac:dyDescent="0.25">
      <c r="E4261" s="120"/>
    </row>
    <row r="4262" spans="5:5" x14ac:dyDescent="0.25">
      <c r="E4262" s="120"/>
    </row>
    <row r="4263" spans="5:5" x14ac:dyDescent="0.25">
      <c r="E4263" s="120"/>
    </row>
    <row r="4264" spans="5:5" x14ac:dyDescent="0.25">
      <c r="E4264" s="120"/>
    </row>
    <row r="4265" spans="5:5" x14ac:dyDescent="0.25">
      <c r="E4265" s="120"/>
    </row>
    <row r="4266" spans="5:5" x14ac:dyDescent="0.25">
      <c r="E4266" s="120"/>
    </row>
    <row r="4267" spans="5:5" x14ac:dyDescent="0.25">
      <c r="E4267" s="120"/>
    </row>
    <row r="4268" spans="5:5" x14ac:dyDescent="0.25">
      <c r="E4268" s="120"/>
    </row>
    <row r="4269" spans="5:5" x14ac:dyDescent="0.25">
      <c r="E4269" s="120"/>
    </row>
    <row r="4270" spans="5:5" x14ac:dyDescent="0.25">
      <c r="E4270" s="120"/>
    </row>
    <row r="4271" spans="5:5" x14ac:dyDescent="0.25">
      <c r="E4271" s="120"/>
    </row>
    <row r="4272" spans="5:5" x14ac:dyDescent="0.25">
      <c r="E4272" s="120"/>
    </row>
    <row r="4273" spans="5:5" x14ac:dyDescent="0.25">
      <c r="E4273" s="120"/>
    </row>
    <row r="4274" spans="5:5" x14ac:dyDescent="0.25">
      <c r="E4274" s="120"/>
    </row>
    <row r="4275" spans="5:5" x14ac:dyDescent="0.25">
      <c r="E4275" s="120"/>
    </row>
    <row r="4276" spans="5:5" x14ac:dyDescent="0.25">
      <c r="E4276" s="120"/>
    </row>
    <row r="4277" spans="5:5" x14ac:dyDescent="0.25">
      <c r="E4277" s="120"/>
    </row>
    <row r="4278" spans="5:5" x14ac:dyDescent="0.25">
      <c r="E4278" s="120"/>
    </row>
    <row r="4279" spans="5:5" x14ac:dyDescent="0.25">
      <c r="E4279" s="120"/>
    </row>
    <row r="4280" spans="5:5" x14ac:dyDescent="0.25">
      <c r="E4280" s="120"/>
    </row>
    <row r="4281" spans="5:5" x14ac:dyDescent="0.25">
      <c r="E4281" s="120"/>
    </row>
    <row r="4282" spans="5:5" x14ac:dyDescent="0.25">
      <c r="E4282" s="120"/>
    </row>
    <row r="4283" spans="5:5" x14ac:dyDescent="0.25">
      <c r="E4283" s="120"/>
    </row>
    <row r="4284" spans="5:5" x14ac:dyDescent="0.25">
      <c r="E4284" s="120"/>
    </row>
    <row r="4285" spans="5:5" x14ac:dyDescent="0.25">
      <c r="E4285" s="120"/>
    </row>
    <row r="4286" spans="5:5" x14ac:dyDescent="0.25">
      <c r="E4286" s="120"/>
    </row>
    <row r="4287" spans="5:5" x14ac:dyDescent="0.25">
      <c r="E4287" s="120"/>
    </row>
    <row r="4288" spans="5:5" x14ac:dyDescent="0.25">
      <c r="E4288" s="120"/>
    </row>
    <row r="4289" spans="5:5" x14ac:dyDescent="0.25">
      <c r="E4289" s="120"/>
    </row>
    <row r="4290" spans="5:5" x14ac:dyDescent="0.25">
      <c r="E4290" s="120"/>
    </row>
    <row r="4291" spans="5:5" x14ac:dyDescent="0.25">
      <c r="E4291" s="120"/>
    </row>
    <row r="4292" spans="5:5" x14ac:dyDescent="0.25">
      <c r="E4292" s="120"/>
    </row>
    <row r="4293" spans="5:5" x14ac:dyDescent="0.25">
      <c r="E4293" s="120"/>
    </row>
    <row r="4294" spans="5:5" x14ac:dyDescent="0.25">
      <c r="E4294" s="120"/>
    </row>
    <row r="4295" spans="5:5" x14ac:dyDescent="0.25">
      <c r="E4295" s="120"/>
    </row>
    <row r="4296" spans="5:5" x14ac:dyDescent="0.25">
      <c r="E4296" s="120"/>
    </row>
    <row r="4297" spans="5:5" x14ac:dyDescent="0.25">
      <c r="E4297" s="120"/>
    </row>
    <row r="4298" spans="5:5" x14ac:dyDescent="0.25">
      <c r="E4298" s="120"/>
    </row>
    <row r="4299" spans="5:5" x14ac:dyDescent="0.25">
      <c r="E4299" s="120"/>
    </row>
    <row r="4300" spans="5:5" x14ac:dyDescent="0.25">
      <c r="E4300" s="120"/>
    </row>
    <row r="4301" spans="5:5" x14ac:dyDescent="0.25">
      <c r="E4301" s="120"/>
    </row>
    <row r="4302" spans="5:5" x14ac:dyDescent="0.25">
      <c r="E4302" s="120"/>
    </row>
    <row r="4303" spans="5:5" x14ac:dyDescent="0.25">
      <c r="E4303" s="120"/>
    </row>
    <row r="4304" spans="5:5" x14ac:dyDescent="0.25">
      <c r="E4304" s="120"/>
    </row>
    <row r="4305" spans="5:5" x14ac:dyDescent="0.25">
      <c r="E4305" s="120"/>
    </row>
    <row r="4306" spans="5:5" x14ac:dyDescent="0.25">
      <c r="E4306" s="120"/>
    </row>
    <row r="4307" spans="5:5" x14ac:dyDescent="0.25">
      <c r="E4307" s="120"/>
    </row>
    <row r="4308" spans="5:5" x14ac:dyDescent="0.25">
      <c r="E4308" s="120"/>
    </row>
    <row r="4309" spans="5:5" x14ac:dyDescent="0.25">
      <c r="E4309" s="120"/>
    </row>
    <row r="4310" spans="5:5" x14ac:dyDescent="0.25">
      <c r="E4310" s="120"/>
    </row>
    <row r="4311" spans="5:5" x14ac:dyDescent="0.25">
      <c r="E4311" s="120"/>
    </row>
    <row r="4312" spans="5:5" x14ac:dyDescent="0.25">
      <c r="E4312" s="120"/>
    </row>
    <row r="4313" spans="5:5" x14ac:dyDescent="0.25">
      <c r="E4313" s="120"/>
    </row>
    <row r="4314" spans="5:5" x14ac:dyDescent="0.25">
      <c r="E4314" s="120"/>
    </row>
    <row r="4315" spans="5:5" x14ac:dyDescent="0.25">
      <c r="E4315" s="120"/>
    </row>
    <row r="4316" spans="5:5" x14ac:dyDescent="0.25">
      <c r="E4316" s="120"/>
    </row>
    <row r="4317" spans="5:5" x14ac:dyDescent="0.25">
      <c r="E4317" s="120"/>
    </row>
    <row r="4318" spans="5:5" x14ac:dyDescent="0.25">
      <c r="E4318" s="120"/>
    </row>
    <row r="4319" spans="5:5" x14ac:dyDescent="0.25">
      <c r="E4319" s="120"/>
    </row>
    <row r="4320" spans="5:5" x14ac:dyDescent="0.25">
      <c r="E4320" s="120"/>
    </row>
    <row r="4321" spans="5:5" x14ac:dyDescent="0.25">
      <c r="E4321" s="120"/>
    </row>
    <row r="4322" spans="5:5" x14ac:dyDescent="0.25">
      <c r="E4322" s="120"/>
    </row>
    <row r="4323" spans="5:5" x14ac:dyDescent="0.25">
      <c r="E4323" s="120"/>
    </row>
    <row r="4324" spans="5:5" x14ac:dyDescent="0.25">
      <c r="E4324" s="120"/>
    </row>
    <row r="4325" spans="5:5" x14ac:dyDescent="0.25">
      <c r="E4325" s="120"/>
    </row>
    <row r="4326" spans="5:5" x14ac:dyDescent="0.25">
      <c r="E4326" s="120"/>
    </row>
    <row r="4327" spans="5:5" x14ac:dyDescent="0.25">
      <c r="E4327" s="120"/>
    </row>
    <row r="4328" spans="5:5" x14ac:dyDescent="0.25">
      <c r="E4328" s="120"/>
    </row>
    <row r="4329" spans="5:5" x14ac:dyDescent="0.25">
      <c r="E4329" s="120"/>
    </row>
    <row r="4330" spans="5:5" x14ac:dyDescent="0.25">
      <c r="E4330" s="120"/>
    </row>
    <row r="4331" spans="5:5" x14ac:dyDescent="0.25">
      <c r="E4331" s="120"/>
    </row>
    <row r="4332" spans="5:5" x14ac:dyDescent="0.25">
      <c r="E4332" s="120"/>
    </row>
    <row r="4333" spans="5:5" x14ac:dyDescent="0.25">
      <c r="E4333" s="120"/>
    </row>
    <row r="4334" spans="5:5" x14ac:dyDescent="0.25">
      <c r="E4334" s="120"/>
    </row>
    <row r="4335" spans="5:5" x14ac:dyDescent="0.25">
      <c r="E4335" s="120"/>
    </row>
    <row r="4336" spans="5:5" x14ac:dyDescent="0.25">
      <c r="E4336" s="120"/>
    </row>
    <row r="4337" spans="5:5" x14ac:dyDescent="0.25">
      <c r="E4337" s="120"/>
    </row>
    <row r="4338" spans="5:5" x14ac:dyDescent="0.25">
      <c r="E4338" s="120"/>
    </row>
    <row r="4339" spans="5:5" x14ac:dyDescent="0.25">
      <c r="E4339" s="120"/>
    </row>
    <row r="4340" spans="5:5" x14ac:dyDescent="0.25">
      <c r="E4340" s="120"/>
    </row>
    <row r="4341" spans="5:5" x14ac:dyDescent="0.25">
      <c r="E4341" s="120"/>
    </row>
    <row r="4342" spans="5:5" x14ac:dyDescent="0.25">
      <c r="E4342" s="120"/>
    </row>
    <row r="4343" spans="5:5" x14ac:dyDescent="0.25">
      <c r="E4343" s="120"/>
    </row>
    <row r="4344" spans="5:5" x14ac:dyDescent="0.25">
      <c r="E4344" s="120"/>
    </row>
    <row r="4345" spans="5:5" x14ac:dyDescent="0.25">
      <c r="E4345" s="120"/>
    </row>
    <row r="4346" spans="5:5" x14ac:dyDescent="0.25">
      <c r="E4346" s="120"/>
    </row>
    <row r="4347" spans="5:5" x14ac:dyDescent="0.25">
      <c r="E4347" s="120"/>
    </row>
    <row r="4348" spans="5:5" x14ac:dyDescent="0.25">
      <c r="E4348" s="120"/>
    </row>
    <row r="4349" spans="5:5" x14ac:dyDescent="0.25">
      <c r="E4349" s="120"/>
    </row>
    <row r="4350" spans="5:5" x14ac:dyDescent="0.25">
      <c r="E4350" s="120"/>
    </row>
    <row r="4351" spans="5:5" x14ac:dyDescent="0.25">
      <c r="E4351" s="120"/>
    </row>
    <row r="4352" spans="5:5" x14ac:dyDescent="0.25">
      <c r="E4352" s="120"/>
    </row>
    <row r="4353" spans="5:5" x14ac:dyDescent="0.25">
      <c r="E4353" s="120"/>
    </row>
    <row r="4354" spans="5:5" x14ac:dyDescent="0.25">
      <c r="E4354" s="120"/>
    </row>
    <row r="4355" spans="5:5" x14ac:dyDescent="0.25">
      <c r="E4355" s="120"/>
    </row>
    <row r="4356" spans="5:5" x14ac:dyDescent="0.25">
      <c r="E4356" s="120"/>
    </row>
    <row r="4357" spans="5:5" x14ac:dyDescent="0.25">
      <c r="E4357" s="120"/>
    </row>
    <row r="4358" spans="5:5" x14ac:dyDescent="0.25">
      <c r="E4358" s="120"/>
    </row>
    <row r="4359" spans="5:5" x14ac:dyDescent="0.25">
      <c r="E4359" s="120"/>
    </row>
    <row r="4360" spans="5:5" x14ac:dyDescent="0.25">
      <c r="E4360" s="120"/>
    </row>
    <row r="4361" spans="5:5" x14ac:dyDescent="0.25">
      <c r="E4361" s="120"/>
    </row>
    <row r="4362" spans="5:5" x14ac:dyDescent="0.25">
      <c r="E4362" s="120"/>
    </row>
    <row r="4363" spans="5:5" x14ac:dyDescent="0.25">
      <c r="E4363" s="120"/>
    </row>
    <row r="4364" spans="5:5" x14ac:dyDescent="0.25">
      <c r="E4364" s="120"/>
    </row>
    <row r="4365" spans="5:5" x14ac:dyDescent="0.25">
      <c r="E4365" s="120"/>
    </row>
    <row r="4366" spans="5:5" x14ac:dyDescent="0.25">
      <c r="E4366" s="120"/>
    </row>
    <row r="4367" spans="5:5" x14ac:dyDescent="0.25">
      <c r="E4367" s="120"/>
    </row>
    <row r="4368" spans="5:5" x14ac:dyDescent="0.25">
      <c r="E4368" s="120"/>
    </row>
    <row r="4369" spans="5:5" x14ac:dyDescent="0.25">
      <c r="E4369" s="120"/>
    </row>
    <row r="4370" spans="5:5" x14ac:dyDescent="0.25">
      <c r="E4370" s="120"/>
    </row>
    <row r="4371" spans="5:5" x14ac:dyDescent="0.25">
      <c r="E4371" s="120"/>
    </row>
    <row r="4372" spans="5:5" x14ac:dyDescent="0.25">
      <c r="E4372" s="120"/>
    </row>
    <row r="4373" spans="5:5" x14ac:dyDescent="0.25">
      <c r="E4373" s="120"/>
    </row>
    <row r="4374" spans="5:5" x14ac:dyDescent="0.25">
      <c r="E4374" s="120"/>
    </row>
    <row r="4375" spans="5:5" x14ac:dyDescent="0.25">
      <c r="E4375" s="120"/>
    </row>
    <row r="4376" spans="5:5" x14ac:dyDescent="0.25">
      <c r="E4376" s="120"/>
    </row>
    <row r="4377" spans="5:5" x14ac:dyDescent="0.25">
      <c r="E4377" s="120"/>
    </row>
    <row r="4378" spans="5:5" x14ac:dyDescent="0.25">
      <c r="E4378" s="120"/>
    </row>
    <row r="4379" spans="5:5" x14ac:dyDescent="0.25">
      <c r="E4379" s="120"/>
    </row>
    <row r="4380" spans="5:5" x14ac:dyDescent="0.25">
      <c r="E4380" s="120"/>
    </row>
    <row r="4381" spans="5:5" x14ac:dyDescent="0.25">
      <c r="E4381" s="120"/>
    </row>
    <row r="4382" spans="5:5" x14ac:dyDescent="0.25">
      <c r="E4382" s="120"/>
    </row>
    <row r="4383" spans="5:5" x14ac:dyDescent="0.25">
      <c r="E4383" s="120"/>
    </row>
    <row r="4384" spans="5:5" x14ac:dyDescent="0.25">
      <c r="E4384" s="120"/>
    </row>
    <row r="4385" spans="5:5" x14ac:dyDescent="0.25">
      <c r="E4385" s="120"/>
    </row>
    <row r="4386" spans="5:5" x14ac:dyDescent="0.25">
      <c r="E4386" s="120"/>
    </row>
    <row r="4387" spans="5:5" x14ac:dyDescent="0.25">
      <c r="E4387" s="120"/>
    </row>
    <row r="4388" spans="5:5" x14ac:dyDescent="0.25">
      <c r="E4388" s="120"/>
    </row>
    <row r="4389" spans="5:5" x14ac:dyDescent="0.25">
      <c r="E4389" s="120"/>
    </row>
    <row r="4390" spans="5:5" x14ac:dyDescent="0.25">
      <c r="E4390" s="120"/>
    </row>
    <row r="4391" spans="5:5" x14ac:dyDescent="0.25">
      <c r="E4391" s="120"/>
    </row>
    <row r="4392" spans="5:5" x14ac:dyDescent="0.25">
      <c r="E4392" s="120"/>
    </row>
    <row r="4393" spans="5:5" x14ac:dyDescent="0.25">
      <c r="E4393" s="120"/>
    </row>
    <row r="4394" spans="5:5" x14ac:dyDescent="0.25">
      <c r="E4394" s="120"/>
    </row>
    <row r="4395" spans="5:5" x14ac:dyDescent="0.25">
      <c r="E4395" s="120"/>
    </row>
    <row r="4396" spans="5:5" x14ac:dyDescent="0.25">
      <c r="E4396" s="120"/>
    </row>
    <row r="4397" spans="5:5" x14ac:dyDescent="0.25">
      <c r="E4397" s="120"/>
    </row>
    <row r="4398" spans="5:5" x14ac:dyDescent="0.25">
      <c r="E4398" s="120"/>
    </row>
    <row r="4399" spans="5:5" x14ac:dyDescent="0.25">
      <c r="E4399" s="120"/>
    </row>
    <row r="4400" spans="5:5" x14ac:dyDescent="0.25">
      <c r="E4400" s="120"/>
    </row>
    <row r="4401" spans="5:5" x14ac:dyDescent="0.25">
      <c r="E4401" s="120"/>
    </row>
    <row r="4402" spans="5:5" x14ac:dyDescent="0.25">
      <c r="E4402" s="120"/>
    </row>
    <row r="4403" spans="5:5" x14ac:dyDescent="0.25">
      <c r="E4403" s="120"/>
    </row>
    <row r="4404" spans="5:5" x14ac:dyDescent="0.25">
      <c r="E4404" s="120"/>
    </row>
    <row r="4405" spans="5:5" x14ac:dyDescent="0.25">
      <c r="E4405" s="120"/>
    </row>
    <row r="4406" spans="5:5" x14ac:dyDescent="0.25">
      <c r="E4406" s="120"/>
    </row>
    <row r="4407" spans="5:5" x14ac:dyDescent="0.25">
      <c r="E4407" s="120"/>
    </row>
    <row r="4408" spans="5:5" x14ac:dyDescent="0.25">
      <c r="E4408" s="120"/>
    </row>
    <row r="4409" spans="5:5" x14ac:dyDescent="0.25">
      <c r="E4409" s="120"/>
    </row>
    <row r="4410" spans="5:5" x14ac:dyDescent="0.25">
      <c r="E4410" s="120"/>
    </row>
    <row r="4411" spans="5:5" x14ac:dyDescent="0.25">
      <c r="E4411" s="120"/>
    </row>
    <row r="4412" spans="5:5" x14ac:dyDescent="0.25">
      <c r="E4412" s="120"/>
    </row>
    <row r="4413" spans="5:5" x14ac:dyDescent="0.25">
      <c r="E4413" s="120"/>
    </row>
    <row r="4414" spans="5:5" x14ac:dyDescent="0.25">
      <c r="E4414" s="120"/>
    </row>
    <row r="4415" spans="5:5" x14ac:dyDescent="0.25">
      <c r="E4415" s="120"/>
    </row>
    <row r="4416" spans="5:5" x14ac:dyDescent="0.25">
      <c r="E4416" s="120"/>
    </row>
    <row r="4417" spans="5:5" x14ac:dyDescent="0.25">
      <c r="E4417" s="120"/>
    </row>
    <row r="4418" spans="5:5" x14ac:dyDescent="0.25">
      <c r="E4418" s="120"/>
    </row>
    <row r="4419" spans="5:5" x14ac:dyDescent="0.25">
      <c r="E4419" s="120"/>
    </row>
    <row r="4420" spans="5:5" x14ac:dyDescent="0.25">
      <c r="E4420" s="120"/>
    </row>
    <row r="4421" spans="5:5" x14ac:dyDescent="0.25">
      <c r="E4421" s="120"/>
    </row>
    <row r="4422" spans="5:5" x14ac:dyDescent="0.25">
      <c r="E4422" s="120"/>
    </row>
    <row r="4423" spans="5:5" x14ac:dyDescent="0.25">
      <c r="E4423" s="120"/>
    </row>
    <row r="4424" spans="5:5" x14ac:dyDescent="0.25">
      <c r="E4424" s="120"/>
    </row>
    <row r="4425" spans="5:5" x14ac:dyDescent="0.25">
      <c r="E4425" s="120"/>
    </row>
    <row r="4426" spans="5:5" x14ac:dyDescent="0.25">
      <c r="E4426" s="120"/>
    </row>
    <row r="4427" spans="5:5" x14ac:dyDescent="0.25">
      <c r="E4427" s="120"/>
    </row>
    <row r="4428" spans="5:5" x14ac:dyDescent="0.25">
      <c r="E4428" s="120"/>
    </row>
    <row r="4429" spans="5:5" x14ac:dyDescent="0.25">
      <c r="E4429" s="120"/>
    </row>
    <row r="4430" spans="5:5" x14ac:dyDescent="0.25">
      <c r="E4430" s="120"/>
    </row>
    <row r="4431" spans="5:5" x14ac:dyDescent="0.25">
      <c r="E4431" s="120"/>
    </row>
    <row r="4432" spans="5:5" x14ac:dyDescent="0.25">
      <c r="E4432" s="120"/>
    </row>
    <row r="4433" spans="5:5" x14ac:dyDescent="0.25">
      <c r="E4433" s="120"/>
    </row>
    <row r="4434" spans="5:5" x14ac:dyDescent="0.25">
      <c r="E4434" s="120"/>
    </row>
    <row r="4435" spans="5:5" x14ac:dyDescent="0.25">
      <c r="E4435" s="120"/>
    </row>
    <row r="4436" spans="5:5" x14ac:dyDescent="0.25">
      <c r="E4436" s="120"/>
    </row>
    <row r="4437" spans="5:5" x14ac:dyDescent="0.25">
      <c r="E4437" s="120"/>
    </row>
    <row r="4438" spans="5:5" x14ac:dyDescent="0.25">
      <c r="E4438" s="120"/>
    </row>
    <row r="4439" spans="5:5" x14ac:dyDescent="0.25">
      <c r="E4439" s="120"/>
    </row>
    <row r="4440" spans="5:5" x14ac:dyDescent="0.25">
      <c r="E4440" s="120"/>
    </row>
    <row r="4441" spans="5:5" x14ac:dyDescent="0.25">
      <c r="E4441" s="120"/>
    </row>
    <row r="4442" spans="5:5" x14ac:dyDescent="0.25">
      <c r="E4442" s="120"/>
    </row>
    <row r="4443" spans="5:5" x14ac:dyDescent="0.25">
      <c r="E4443" s="120"/>
    </row>
    <row r="4444" spans="5:5" x14ac:dyDescent="0.25">
      <c r="E4444" s="120"/>
    </row>
    <row r="4445" spans="5:5" x14ac:dyDescent="0.25">
      <c r="E4445" s="120"/>
    </row>
    <row r="4446" spans="5:5" x14ac:dyDescent="0.25">
      <c r="E4446" s="120"/>
    </row>
    <row r="4447" spans="5:5" x14ac:dyDescent="0.25">
      <c r="E4447" s="120"/>
    </row>
    <row r="4448" spans="5:5" x14ac:dyDescent="0.25">
      <c r="E4448" s="120"/>
    </row>
    <row r="4449" spans="5:5" x14ac:dyDescent="0.25">
      <c r="E4449" s="120"/>
    </row>
    <row r="4450" spans="5:5" x14ac:dyDescent="0.25">
      <c r="E4450" s="120"/>
    </row>
    <row r="4451" spans="5:5" x14ac:dyDescent="0.25">
      <c r="E4451" s="120"/>
    </row>
    <row r="4452" spans="5:5" x14ac:dyDescent="0.25">
      <c r="E4452" s="120"/>
    </row>
    <row r="4453" spans="5:5" x14ac:dyDescent="0.25">
      <c r="E4453" s="120"/>
    </row>
    <row r="4454" spans="5:5" x14ac:dyDescent="0.25">
      <c r="E4454" s="120"/>
    </row>
    <row r="4455" spans="5:5" x14ac:dyDescent="0.25">
      <c r="E4455" s="120"/>
    </row>
    <row r="4456" spans="5:5" x14ac:dyDescent="0.25">
      <c r="E4456" s="120"/>
    </row>
    <row r="4457" spans="5:5" x14ac:dyDescent="0.25">
      <c r="E4457" s="120"/>
    </row>
    <row r="4458" spans="5:5" x14ac:dyDescent="0.25">
      <c r="E4458" s="120"/>
    </row>
    <row r="4459" spans="5:5" x14ac:dyDescent="0.25">
      <c r="E4459" s="120"/>
    </row>
    <row r="4460" spans="5:5" x14ac:dyDescent="0.25">
      <c r="E4460" s="120"/>
    </row>
    <row r="4461" spans="5:5" x14ac:dyDescent="0.25">
      <c r="E4461" s="120"/>
    </row>
    <row r="4462" spans="5:5" x14ac:dyDescent="0.25">
      <c r="E4462" s="120"/>
    </row>
    <row r="4463" spans="5:5" x14ac:dyDescent="0.25">
      <c r="E4463" s="120"/>
    </row>
    <row r="4464" spans="5:5" x14ac:dyDescent="0.25">
      <c r="E4464" s="120"/>
    </row>
    <row r="4465" spans="5:5" x14ac:dyDescent="0.25">
      <c r="E4465" s="120"/>
    </row>
    <row r="4466" spans="5:5" x14ac:dyDescent="0.25">
      <c r="E4466" s="120"/>
    </row>
    <row r="4467" spans="5:5" x14ac:dyDescent="0.25">
      <c r="E4467" s="120"/>
    </row>
    <row r="4468" spans="5:5" x14ac:dyDescent="0.25">
      <c r="E4468" s="120"/>
    </row>
    <row r="4469" spans="5:5" x14ac:dyDescent="0.25">
      <c r="E4469" s="120"/>
    </row>
    <row r="4470" spans="5:5" x14ac:dyDescent="0.25">
      <c r="E4470" s="120"/>
    </row>
    <row r="4471" spans="5:5" x14ac:dyDescent="0.25">
      <c r="E4471" s="120"/>
    </row>
    <row r="4472" spans="5:5" x14ac:dyDescent="0.25">
      <c r="E4472" s="120"/>
    </row>
    <row r="4473" spans="5:5" x14ac:dyDescent="0.25">
      <c r="E4473" s="120"/>
    </row>
    <row r="4474" spans="5:5" x14ac:dyDescent="0.25">
      <c r="E4474" s="120"/>
    </row>
    <row r="4475" spans="5:5" x14ac:dyDescent="0.25">
      <c r="E4475" s="120"/>
    </row>
    <row r="4476" spans="5:5" x14ac:dyDescent="0.25">
      <c r="E4476" s="120"/>
    </row>
    <row r="4477" spans="5:5" x14ac:dyDescent="0.25">
      <c r="E4477" s="120"/>
    </row>
    <row r="4478" spans="5:5" x14ac:dyDescent="0.25">
      <c r="E4478" s="120"/>
    </row>
    <row r="4479" spans="5:5" x14ac:dyDescent="0.25">
      <c r="E4479" s="120"/>
    </row>
    <row r="4480" spans="5:5" x14ac:dyDescent="0.25">
      <c r="E4480" s="120"/>
    </row>
    <row r="4481" spans="5:5" x14ac:dyDescent="0.25">
      <c r="E4481" s="120"/>
    </row>
    <row r="4482" spans="5:5" x14ac:dyDescent="0.25">
      <c r="E4482" s="120"/>
    </row>
    <row r="4483" spans="5:5" x14ac:dyDescent="0.25">
      <c r="E4483" s="120"/>
    </row>
    <row r="4484" spans="5:5" x14ac:dyDescent="0.25">
      <c r="E4484" s="120"/>
    </row>
    <row r="4485" spans="5:5" x14ac:dyDescent="0.25">
      <c r="E4485" s="120"/>
    </row>
    <row r="4486" spans="5:5" x14ac:dyDescent="0.25">
      <c r="E4486" s="120"/>
    </row>
    <row r="4487" spans="5:5" x14ac:dyDescent="0.25">
      <c r="E4487" s="120"/>
    </row>
    <row r="4488" spans="5:5" x14ac:dyDescent="0.25">
      <c r="E4488" s="120"/>
    </row>
    <row r="4489" spans="5:5" x14ac:dyDescent="0.25">
      <c r="E4489" s="120"/>
    </row>
    <row r="4490" spans="5:5" x14ac:dyDescent="0.25">
      <c r="E4490" s="120"/>
    </row>
    <row r="4491" spans="5:5" x14ac:dyDescent="0.25">
      <c r="E4491" s="120"/>
    </row>
    <row r="4492" spans="5:5" x14ac:dyDescent="0.25">
      <c r="E4492" s="120"/>
    </row>
    <row r="4493" spans="5:5" x14ac:dyDescent="0.25">
      <c r="E4493" s="120"/>
    </row>
    <row r="4494" spans="5:5" x14ac:dyDescent="0.25">
      <c r="E4494" s="120"/>
    </row>
    <row r="4495" spans="5:5" x14ac:dyDescent="0.25">
      <c r="E4495" s="120"/>
    </row>
    <row r="4496" spans="5:5" x14ac:dyDescent="0.25">
      <c r="E4496" s="120"/>
    </row>
    <row r="4497" spans="5:5" x14ac:dyDescent="0.25">
      <c r="E4497" s="120"/>
    </row>
    <row r="4498" spans="5:5" x14ac:dyDescent="0.25">
      <c r="E4498" s="120"/>
    </row>
    <row r="4499" spans="5:5" x14ac:dyDescent="0.25">
      <c r="E4499" s="120"/>
    </row>
    <row r="4500" spans="5:5" x14ac:dyDescent="0.25">
      <c r="E4500" s="120"/>
    </row>
    <row r="4501" spans="5:5" x14ac:dyDescent="0.25">
      <c r="E4501" s="120"/>
    </row>
    <row r="4502" spans="5:5" x14ac:dyDescent="0.25">
      <c r="E4502" s="120"/>
    </row>
    <row r="4503" spans="5:5" x14ac:dyDescent="0.25">
      <c r="E4503" s="120"/>
    </row>
    <row r="4504" spans="5:5" x14ac:dyDescent="0.25">
      <c r="E4504" s="120"/>
    </row>
    <row r="4505" spans="5:5" x14ac:dyDescent="0.25">
      <c r="E4505" s="120"/>
    </row>
    <row r="4506" spans="5:5" x14ac:dyDescent="0.25">
      <c r="E4506" s="120"/>
    </row>
    <row r="4507" spans="5:5" x14ac:dyDescent="0.25">
      <c r="E4507" s="120"/>
    </row>
    <row r="4508" spans="5:5" x14ac:dyDescent="0.25">
      <c r="E4508" s="120"/>
    </row>
    <row r="4509" spans="5:5" x14ac:dyDescent="0.25">
      <c r="E4509" s="120"/>
    </row>
    <row r="4510" spans="5:5" x14ac:dyDescent="0.25">
      <c r="E4510" s="120"/>
    </row>
    <row r="4511" spans="5:5" x14ac:dyDescent="0.25">
      <c r="E4511" s="120"/>
    </row>
    <row r="4512" spans="5:5" x14ac:dyDescent="0.25">
      <c r="E4512" s="120"/>
    </row>
    <row r="4513" spans="5:5" x14ac:dyDescent="0.25">
      <c r="E4513" s="120"/>
    </row>
    <row r="4514" spans="5:5" x14ac:dyDescent="0.25">
      <c r="E4514" s="120"/>
    </row>
    <row r="4515" spans="5:5" x14ac:dyDescent="0.25">
      <c r="E4515" s="120"/>
    </row>
    <row r="4516" spans="5:5" x14ac:dyDescent="0.25">
      <c r="E4516" s="120"/>
    </row>
    <row r="4517" spans="5:5" x14ac:dyDescent="0.25">
      <c r="E4517" s="120"/>
    </row>
    <row r="4518" spans="5:5" x14ac:dyDescent="0.25">
      <c r="E4518" s="120"/>
    </row>
    <row r="4519" spans="5:5" x14ac:dyDescent="0.25">
      <c r="E4519" s="120"/>
    </row>
    <row r="4520" spans="5:5" x14ac:dyDescent="0.25">
      <c r="E4520" s="120"/>
    </row>
    <row r="4521" spans="5:5" x14ac:dyDescent="0.25">
      <c r="E4521" s="120"/>
    </row>
    <row r="4522" spans="5:5" x14ac:dyDescent="0.25">
      <c r="E4522" s="120"/>
    </row>
    <row r="4523" spans="5:5" x14ac:dyDescent="0.25">
      <c r="E4523" s="120"/>
    </row>
    <row r="4524" spans="5:5" x14ac:dyDescent="0.25">
      <c r="E4524" s="120"/>
    </row>
    <row r="4525" spans="5:5" x14ac:dyDescent="0.25">
      <c r="E4525" s="120"/>
    </row>
    <row r="4526" spans="5:5" x14ac:dyDescent="0.25">
      <c r="E4526" s="120"/>
    </row>
    <row r="4527" spans="5:5" x14ac:dyDescent="0.25">
      <c r="E4527" s="120"/>
    </row>
    <row r="4528" spans="5:5" x14ac:dyDescent="0.25">
      <c r="E4528" s="120"/>
    </row>
    <row r="4529" spans="5:5" x14ac:dyDescent="0.25">
      <c r="E4529" s="120"/>
    </row>
    <row r="4530" spans="5:5" x14ac:dyDescent="0.25">
      <c r="E4530" s="120"/>
    </row>
    <row r="4531" spans="5:5" x14ac:dyDescent="0.25">
      <c r="E4531" s="120"/>
    </row>
    <row r="4532" spans="5:5" x14ac:dyDescent="0.25">
      <c r="E4532" s="120"/>
    </row>
    <row r="4533" spans="5:5" x14ac:dyDescent="0.25">
      <c r="E4533" s="120"/>
    </row>
    <row r="4534" spans="5:5" x14ac:dyDescent="0.25">
      <c r="E4534" s="120"/>
    </row>
    <row r="4535" spans="5:5" x14ac:dyDescent="0.25">
      <c r="E4535" s="120"/>
    </row>
    <row r="4536" spans="5:5" x14ac:dyDescent="0.25">
      <c r="E4536" s="120"/>
    </row>
    <row r="4537" spans="5:5" x14ac:dyDescent="0.25">
      <c r="E4537" s="120"/>
    </row>
    <row r="4538" spans="5:5" x14ac:dyDescent="0.25">
      <c r="E4538" s="120"/>
    </row>
    <row r="4539" spans="5:5" x14ac:dyDescent="0.25">
      <c r="E4539" s="120"/>
    </row>
    <row r="4540" spans="5:5" x14ac:dyDescent="0.25">
      <c r="E4540" s="120"/>
    </row>
    <row r="4541" spans="5:5" x14ac:dyDescent="0.25">
      <c r="E4541" s="120"/>
    </row>
    <row r="4542" spans="5:5" x14ac:dyDescent="0.25">
      <c r="E4542" s="120"/>
    </row>
    <row r="4543" spans="5:5" x14ac:dyDescent="0.25">
      <c r="E4543" s="120"/>
    </row>
    <row r="4544" spans="5:5" x14ac:dyDescent="0.25">
      <c r="E4544" s="120"/>
    </row>
    <row r="4545" spans="5:5" x14ac:dyDescent="0.25">
      <c r="E4545" s="120"/>
    </row>
    <row r="4546" spans="5:5" x14ac:dyDescent="0.25">
      <c r="E4546" s="120"/>
    </row>
    <row r="4547" spans="5:5" x14ac:dyDescent="0.25">
      <c r="E4547" s="120"/>
    </row>
    <row r="4548" spans="5:5" x14ac:dyDescent="0.25">
      <c r="E4548" s="120"/>
    </row>
    <row r="4549" spans="5:5" x14ac:dyDescent="0.25">
      <c r="E4549" s="120"/>
    </row>
    <row r="4550" spans="5:5" x14ac:dyDescent="0.25">
      <c r="E4550" s="120"/>
    </row>
    <row r="4551" spans="5:5" x14ac:dyDescent="0.25">
      <c r="E4551" s="120"/>
    </row>
    <row r="4552" spans="5:5" x14ac:dyDescent="0.25">
      <c r="E4552" s="120"/>
    </row>
    <row r="4553" spans="5:5" x14ac:dyDescent="0.25">
      <c r="E4553" s="120"/>
    </row>
    <row r="4554" spans="5:5" x14ac:dyDescent="0.25">
      <c r="E4554" s="120"/>
    </row>
    <row r="4555" spans="5:5" x14ac:dyDescent="0.25">
      <c r="E4555" s="120"/>
    </row>
    <row r="4556" spans="5:5" x14ac:dyDescent="0.25">
      <c r="E4556" s="120"/>
    </row>
    <row r="4557" spans="5:5" x14ac:dyDescent="0.25">
      <c r="E4557" s="120"/>
    </row>
    <row r="4558" spans="5:5" x14ac:dyDescent="0.25">
      <c r="E4558" s="120"/>
    </row>
    <row r="4559" spans="5:5" x14ac:dyDescent="0.25">
      <c r="E4559" s="120"/>
    </row>
    <row r="4560" spans="5:5" x14ac:dyDescent="0.25">
      <c r="E4560" s="120"/>
    </row>
    <row r="4561" spans="5:5" x14ac:dyDescent="0.25">
      <c r="E4561" s="120"/>
    </row>
    <row r="4562" spans="5:5" x14ac:dyDescent="0.25">
      <c r="E4562" s="120"/>
    </row>
    <row r="4563" spans="5:5" x14ac:dyDescent="0.25">
      <c r="E4563" s="120"/>
    </row>
    <row r="4564" spans="5:5" x14ac:dyDescent="0.25">
      <c r="E4564" s="120"/>
    </row>
    <row r="4565" spans="5:5" x14ac:dyDescent="0.25">
      <c r="E4565" s="120"/>
    </row>
    <row r="4566" spans="5:5" x14ac:dyDescent="0.25">
      <c r="E4566" s="120"/>
    </row>
    <row r="4567" spans="5:5" x14ac:dyDescent="0.25">
      <c r="E4567" s="120"/>
    </row>
    <row r="4568" spans="5:5" x14ac:dyDescent="0.25">
      <c r="E4568" s="120"/>
    </row>
    <row r="4569" spans="5:5" x14ac:dyDescent="0.25">
      <c r="E4569" s="120"/>
    </row>
    <row r="4570" spans="5:5" x14ac:dyDescent="0.25">
      <c r="E4570" s="120"/>
    </row>
    <row r="4571" spans="5:5" x14ac:dyDescent="0.25">
      <c r="E4571" s="120"/>
    </row>
    <row r="4572" spans="5:5" x14ac:dyDescent="0.25">
      <c r="E4572" s="120"/>
    </row>
    <row r="4573" spans="5:5" x14ac:dyDescent="0.25">
      <c r="E4573" s="120"/>
    </row>
    <row r="4574" spans="5:5" x14ac:dyDescent="0.25">
      <c r="E4574" s="120"/>
    </row>
    <row r="4575" spans="5:5" x14ac:dyDescent="0.25">
      <c r="E4575" s="120"/>
    </row>
    <row r="4576" spans="5:5" x14ac:dyDescent="0.25">
      <c r="E4576" s="120"/>
    </row>
    <row r="4577" spans="5:5" x14ac:dyDescent="0.25">
      <c r="E4577" s="120"/>
    </row>
    <row r="4578" spans="5:5" x14ac:dyDescent="0.25">
      <c r="E4578" s="120"/>
    </row>
    <row r="4579" spans="5:5" x14ac:dyDescent="0.25">
      <c r="E4579" s="120"/>
    </row>
    <row r="4580" spans="5:5" x14ac:dyDescent="0.25">
      <c r="E4580" s="120"/>
    </row>
    <row r="4581" spans="5:5" x14ac:dyDescent="0.25">
      <c r="E4581" s="120"/>
    </row>
    <row r="4582" spans="5:5" x14ac:dyDescent="0.25">
      <c r="E4582" s="120"/>
    </row>
    <row r="4583" spans="5:5" x14ac:dyDescent="0.25">
      <c r="E4583" s="120"/>
    </row>
    <row r="4584" spans="5:5" x14ac:dyDescent="0.25">
      <c r="E4584" s="120"/>
    </row>
    <row r="4585" spans="5:5" x14ac:dyDescent="0.25">
      <c r="E4585" s="120"/>
    </row>
    <row r="4586" spans="5:5" x14ac:dyDescent="0.25">
      <c r="E4586" s="120"/>
    </row>
    <row r="4587" spans="5:5" x14ac:dyDescent="0.25">
      <c r="E4587" s="120"/>
    </row>
    <row r="4588" spans="5:5" x14ac:dyDescent="0.25">
      <c r="E4588" s="120"/>
    </row>
    <row r="4589" spans="5:5" x14ac:dyDescent="0.25">
      <c r="E4589" s="120"/>
    </row>
    <row r="4590" spans="5:5" x14ac:dyDescent="0.25">
      <c r="E4590" s="120"/>
    </row>
    <row r="4591" spans="5:5" x14ac:dyDescent="0.25">
      <c r="E4591" s="120"/>
    </row>
    <row r="4592" spans="5:5" x14ac:dyDescent="0.25">
      <c r="E4592" s="120"/>
    </row>
    <row r="4593" spans="5:5" x14ac:dyDescent="0.25">
      <c r="E4593" s="120"/>
    </row>
    <row r="4594" spans="5:5" x14ac:dyDescent="0.25">
      <c r="E4594" s="120"/>
    </row>
    <row r="4595" spans="5:5" x14ac:dyDescent="0.25">
      <c r="E4595" s="120"/>
    </row>
    <row r="4596" spans="5:5" x14ac:dyDescent="0.25">
      <c r="E4596" s="120"/>
    </row>
    <row r="4597" spans="5:5" x14ac:dyDescent="0.25">
      <c r="E4597" s="120"/>
    </row>
    <row r="4598" spans="5:5" x14ac:dyDescent="0.25">
      <c r="E4598" s="120"/>
    </row>
    <row r="4599" spans="5:5" x14ac:dyDescent="0.25">
      <c r="E4599" s="120"/>
    </row>
    <row r="4600" spans="5:5" x14ac:dyDescent="0.25">
      <c r="E4600" s="120"/>
    </row>
    <row r="4601" spans="5:5" x14ac:dyDescent="0.25">
      <c r="E4601" s="120"/>
    </row>
    <row r="4602" spans="5:5" x14ac:dyDescent="0.25">
      <c r="E4602" s="120"/>
    </row>
    <row r="4603" spans="5:5" x14ac:dyDescent="0.25">
      <c r="E4603" s="120"/>
    </row>
    <row r="4604" spans="5:5" x14ac:dyDescent="0.25">
      <c r="E4604" s="120"/>
    </row>
    <row r="4605" spans="5:5" x14ac:dyDescent="0.25">
      <c r="E4605" s="120"/>
    </row>
    <row r="4606" spans="5:5" x14ac:dyDescent="0.25">
      <c r="E4606" s="120"/>
    </row>
    <row r="4607" spans="5:5" x14ac:dyDescent="0.25">
      <c r="E4607" s="120"/>
    </row>
    <row r="4608" spans="5:5" x14ac:dyDescent="0.25">
      <c r="E4608" s="120"/>
    </row>
    <row r="4609" spans="5:5" x14ac:dyDescent="0.25">
      <c r="E4609" s="120"/>
    </row>
    <row r="4610" spans="5:5" x14ac:dyDescent="0.25">
      <c r="E4610" s="120"/>
    </row>
    <row r="4611" spans="5:5" x14ac:dyDescent="0.25">
      <c r="E4611" s="120"/>
    </row>
    <row r="4612" spans="5:5" x14ac:dyDescent="0.25">
      <c r="E4612" s="120"/>
    </row>
    <row r="4613" spans="5:5" x14ac:dyDescent="0.25">
      <c r="E4613" s="120"/>
    </row>
    <row r="4614" spans="5:5" x14ac:dyDescent="0.25">
      <c r="E4614" s="120"/>
    </row>
    <row r="4615" spans="5:5" x14ac:dyDescent="0.25">
      <c r="E4615" s="120"/>
    </row>
    <row r="4616" spans="5:5" x14ac:dyDescent="0.25">
      <c r="E4616" s="120"/>
    </row>
    <row r="4617" spans="5:5" x14ac:dyDescent="0.25">
      <c r="E4617" s="120"/>
    </row>
    <row r="4618" spans="5:5" x14ac:dyDescent="0.25">
      <c r="E4618" s="120"/>
    </row>
    <row r="4619" spans="5:5" x14ac:dyDescent="0.25">
      <c r="E4619" s="120"/>
    </row>
    <row r="4620" spans="5:5" x14ac:dyDescent="0.25">
      <c r="E4620" s="120"/>
    </row>
    <row r="4621" spans="5:5" x14ac:dyDescent="0.25">
      <c r="E4621" s="120"/>
    </row>
    <row r="4622" spans="5:5" x14ac:dyDescent="0.25">
      <c r="E4622" s="120"/>
    </row>
    <row r="4623" spans="5:5" x14ac:dyDescent="0.25">
      <c r="E4623" s="120"/>
    </row>
    <row r="4624" spans="5:5" x14ac:dyDescent="0.25">
      <c r="E4624" s="120"/>
    </row>
    <row r="4625" spans="5:5" x14ac:dyDescent="0.25">
      <c r="E4625" s="120"/>
    </row>
    <row r="4626" spans="5:5" x14ac:dyDescent="0.25">
      <c r="E4626" s="120"/>
    </row>
    <row r="4627" spans="5:5" x14ac:dyDescent="0.25">
      <c r="E4627" s="120"/>
    </row>
    <row r="4628" spans="5:5" x14ac:dyDescent="0.25">
      <c r="E4628" s="120"/>
    </row>
    <row r="4629" spans="5:5" x14ac:dyDescent="0.25">
      <c r="E4629" s="120"/>
    </row>
    <row r="4630" spans="5:5" x14ac:dyDescent="0.25">
      <c r="E4630" s="120"/>
    </row>
    <row r="4631" spans="5:5" x14ac:dyDescent="0.25">
      <c r="E4631" s="120"/>
    </row>
    <row r="4632" spans="5:5" x14ac:dyDescent="0.25">
      <c r="E4632" s="120"/>
    </row>
    <row r="4633" spans="5:5" x14ac:dyDescent="0.25">
      <c r="E4633" s="120"/>
    </row>
    <row r="4634" spans="5:5" x14ac:dyDescent="0.25">
      <c r="E4634" s="120"/>
    </row>
    <row r="4635" spans="5:5" x14ac:dyDescent="0.25">
      <c r="E4635" s="120"/>
    </row>
    <row r="4636" spans="5:5" x14ac:dyDescent="0.25">
      <c r="E4636" s="120"/>
    </row>
    <row r="4637" spans="5:5" x14ac:dyDescent="0.25">
      <c r="E4637" s="120"/>
    </row>
    <row r="4638" spans="5:5" x14ac:dyDescent="0.25">
      <c r="E4638" s="120"/>
    </row>
    <row r="4639" spans="5:5" x14ac:dyDescent="0.25">
      <c r="E4639" s="120"/>
    </row>
    <row r="4640" spans="5:5" x14ac:dyDescent="0.25">
      <c r="E4640" s="120"/>
    </row>
    <row r="4641" spans="5:5" x14ac:dyDescent="0.25">
      <c r="E4641" s="120"/>
    </row>
    <row r="4642" spans="5:5" x14ac:dyDescent="0.25">
      <c r="E4642" s="120"/>
    </row>
    <row r="4643" spans="5:5" x14ac:dyDescent="0.25">
      <c r="E4643" s="120"/>
    </row>
    <row r="4644" spans="5:5" x14ac:dyDescent="0.25">
      <c r="E4644" s="120"/>
    </row>
    <row r="4645" spans="5:5" x14ac:dyDescent="0.25">
      <c r="E4645" s="120"/>
    </row>
    <row r="4646" spans="5:5" x14ac:dyDescent="0.25">
      <c r="E4646" s="120"/>
    </row>
    <row r="4647" spans="5:5" x14ac:dyDescent="0.25">
      <c r="E4647" s="120"/>
    </row>
    <row r="4648" spans="5:5" x14ac:dyDescent="0.25">
      <c r="E4648" s="120"/>
    </row>
    <row r="4649" spans="5:5" x14ac:dyDescent="0.25">
      <c r="E4649" s="120"/>
    </row>
    <row r="4650" spans="5:5" x14ac:dyDescent="0.25">
      <c r="E4650" s="120"/>
    </row>
    <row r="4651" spans="5:5" x14ac:dyDescent="0.25">
      <c r="E4651" s="120"/>
    </row>
    <row r="4652" spans="5:5" x14ac:dyDescent="0.25">
      <c r="E4652" s="120"/>
    </row>
    <row r="4653" spans="5:5" x14ac:dyDescent="0.25">
      <c r="E4653" s="120"/>
    </row>
    <row r="4654" spans="5:5" x14ac:dyDescent="0.25">
      <c r="E4654" s="120"/>
    </row>
    <row r="4655" spans="5:5" x14ac:dyDescent="0.25">
      <c r="E4655" s="120"/>
    </row>
    <row r="4656" spans="5:5" x14ac:dyDescent="0.25">
      <c r="E4656" s="120"/>
    </row>
    <row r="4657" spans="5:5" x14ac:dyDescent="0.25">
      <c r="E4657" s="120"/>
    </row>
    <row r="4658" spans="5:5" x14ac:dyDescent="0.25">
      <c r="E4658" s="120"/>
    </row>
    <row r="4659" spans="5:5" x14ac:dyDescent="0.25">
      <c r="E4659" s="120"/>
    </row>
    <row r="4660" spans="5:5" x14ac:dyDescent="0.25">
      <c r="E4660" s="120"/>
    </row>
    <row r="4661" spans="5:5" x14ac:dyDescent="0.25">
      <c r="E4661" s="120"/>
    </row>
    <row r="4662" spans="5:5" x14ac:dyDescent="0.25">
      <c r="E4662" s="120"/>
    </row>
    <row r="4663" spans="5:5" x14ac:dyDescent="0.25">
      <c r="E4663" s="120"/>
    </row>
    <row r="4664" spans="5:5" x14ac:dyDescent="0.25">
      <c r="E4664" s="120"/>
    </row>
    <row r="4665" spans="5:5" x14ac:dyDescent="0.25">
      <c r="E4665" s="120"/>
    </row>
    <row r="4666" spans="5:5" x14ac:dyDescent="0.25">
      <c r="E4666" s="120"/>
    </row>
    <row r="4667" spans="5:5" x14ac:dyDescent="0.25">
      <c r="E4667" s="120"/>
    </row>
    <row r="4668" spans="5:5" x14ac:dyDescent="0.25">
      <c r="E4668" s="120"/>
    </row>
    <row r="4669" spans="5:5" x14ac:dyDescent="0.25">
      <c r="E4669" s="120"/>
    </row>
    <row r="4670" spans="5:5" x14ac:dyDescent="0.25">
      <c r="E4670" s="120"/>
    </row>
    <row r="4671" spans="5:5" x14ac:dyDescent="0.25">
      <c r="E4671" s="120"/>
    </row>
    <row r="4672" spans="5:5" x14ac:dyDescent="0.25">
      <c r="E4672" s="120"/>
    </row>
    <row r="4673" spans="5:5" x14ac:dyDescent="0.25">
      <c r="E4673" s="120"/>
    </row>
    <row r="4674" spans="5:5" x14ac:dyDescent="0.25">
      <c r="E4674" s="120"/>
    </row>
    <row r="4675" spans="5:5" x14ac:dyDescent="0.25">
      <c r="E4675" s="120"/>
    </row>
    <row r="4676" spans="5:5" x14ac:dyDescent="0.25">
      <c r="E4676" s="120"/>
    </row>
    <row r="4677" spans="5:5" x14ac:dyDescent="0.25">
      <c r="E4677" s="120"/>
    </row>
    <row r="4678" spans="5:5" x14ac:dyDescent="0.25">
      <c r="E4678" s="120"/>
    </row>
    <row r="4679" spans="5:5" x14ac:dyDescent="0.25">
      <c r="E4679" s="120"/>
    </row>
    <row r="4680" spans="5:5" x14ac:dyDescent="0.25">
      <c r="E4680" s="120"/>
    </row>
    <row r="4681" spans="5:5" x14ac:dyDescent="0.25">
      <c r="E4681" s="120"/>
    </row>
    <row r="4682" spans="5:5" x14ac:dyDescent="0.25">
      <c r="E4682" s="120"/>
    </row>
    <row r="4683" spans="5:5" x14ac:dyDescent="0.25">
      <c r="E4683" s="120"/>
    </row>
    <row r="4684" spans="5:5" x14ac:dyDescent="0.25">
      <c r="E4684" s="120"/>
    </row>
    <row r="4685" spans="5:5" x14ac:dyDescent="0.25">
      <c r="E4685" s="120"/>
    </row>
    <row r="4686" spans="5:5" x14ac:dyDescent="0.25">
      <c r="E4686" s="120"/>
    </row>
    <row r="4687" spans="5:5" x14ac:dyDescent="0.25">
      <c r="E4687" s="120"/>
    </row>
    <row r="4688" spans="5:5" x14ac:dyDescent="0.25">
      <c r="E4688" s="120"/>
    </row>
    <row r="4689" spans="5:5" x14ac:dyDescent="0.25">
      <c r="E4689" s="120"/>
    </row>
    <row r="4690" spans="5:5" x14ac:dyDescent="0.25">
      <c r="E4690" s="120"/>
    </row>
    <row r="4691" spans="5:5" x14ac:dyDescent="0.25">
      <c r="E4691" s="120"/>
    </row>
    <row r="4692" spans="5:5" x14ac:dyDescent="0.25">
      <c r="E4692" s="120"/>
    </row>
    <row r="4693" spans="5:5" x14ac:dyDescent="0.25">
      <c r="E4693" s="120"/>
    </row>
    <row r="4694" spans="5:5" x14ac:dyDescent="0.25">
      <c r="E4694" s="120"/>
    </row>
    <row r="4695" spans="5:5" x14ac:dyDescent="0.25">
      <c r="E4695" s="120"/>
    </row>
    <row r="4696" spans="5:5" x14ac:dyDescent="0.25">
      <c r="E4696" s="120"/>
    </row>
    <row r="4697" spans="5:5" x14ac:dyDescent="0.25">
      <c r="E4697" s="120"/>
    </row>
    <row r="4698" spans="5:5" x14ac:dyDescent="0.25">
      <c r="E4698" s="120"/>
    </row>
    <row r="4699" spans="5:5" x14ac:dyDescent="0.25">
      <c r="E4699" s="120"/>
    </row>
    <row r="4700" spans="5:5" x14ac:dyDescent="0.25">
      <c r="E4700" s="120"/>
    </row>
    <row r="4701" spans="5:5" x14ac:dyDescent="0.25">
      <c r="E4701" s="120"/>
    </row>
    <row r="4702" spans="5:5" x14ac:dyDescent="0.25">
      <c r="E4702" s="120"/>
    </row>
    <row r="4703" spans="5:5" x14ac:dyDescent="0.25">
      <c r="E4703" s="120"/>
    </row>
    <row r="4704" spans="5:5" x14ac:dyDescent="0.25">
      <c r="E4704" s="120"/>
    </row>
    <row r="4705" spans="5:5" x14ac:dyDescent="0.25">
      <c r="E4705" s="120"/>
    </row>
    <row r="4706" spans="5:5" x14ac:dyDescent="0.25">
      <c r="E4706" s="120"/>
    </row>
    <row r="4707" spans="5:5" x14ac:dyDescent="0.25">
      <c r="E4707" s="120"/>
    </row>
    <row r="4708" spans="5:5" x14ac:dyDescent="0.25">
      <c r="E4708" s="120"/>
    </row>
    <row r="4709" spans="5:5" x14ac:dyDescent="0.25">
      <c r="E4709" s="120"/>
    </row>
    <row r="4710" spans="5:5" x14ac:dyDescent="0.25">
      <c r="E4710" s="120"/>
    </row>
    <row r="4711" spans="5:5" x14ac:dyDescent="0.25">
      <c r="E4711" s="120"/>
    </row>
    <row r="4712" spans="5:5" x14ac:dyDescent="0.25">
      <c r="E4712" s="120"/>
    </row>
    <row r="4713" spans="5:5" x14ac:dyDescent="0.25">
      <c r="E4713" s="120"/>
    </row>
    <row r="4714" spans="5:5" x14ac:dyDescent="0.25">
      <c r="E4714" s="120"/>
    </row>
    <row r="4715" spans="5:5" x14ac:dyDescent="0.25">
      <c r="E4715" s="120"/>
    </row>
    <row r="4716" spans="5:5" x14ac:dyDescent="0.25">
      <c r="E4716" s="120"/>
    </row>
    <row r="4717" spans="5:5" x14ac:dyDescent="0.25">
      <c r="E4717" s="120"/>
    </row>
    <row r="4718" spans="5:5" x14ac:dyDescent="0.25">
      <c r="E4718" s="120"/>
    </row>
    <row r="4719" spans="5:5" x14ac:dyDescent="0.25">
      <c r="E4719" s="120"/>
    </row>
    <row r="4720" spans="5:5" x14ac:dyDescent="0.25">
      <c r="E4720" s="120"/>
    </row>
    <row r="4721" spans="5:5" x14ac:dyDescent="0.25">
      <c r="E4721" s="120"/>
    </row>
    <row r="4722" spans="5:5" x14ac:dyDescent="0.25">
      <c r="E4722" s="120"/>
    </row>
    <row r="4723" spans="5:5" x14ac:dyDescent="0.25">
      <c r="E4723" s="120"/>
    </row>
    <row r="4724" spans="5:5" x14ac:dyDescent="0.25">
      <c r="E4724" s="120"/>
    </row>
    <row r="4725" spans="5:5" x14ac:dyDescent="0.25">
      <c r="E4725" s="120"/>
    </row>
    <row r="4726" spans="5:5" x14ac:dyDescent="0.25">
      <c r="E4726" s="120"/>
    </row>
    <row r="4727" spans="5:5" x14ac:dyDescent="0.25">
      <c r="E4727" s="120"/>
    </row>
    <row r="4728" spans="5:5" x14ac:dyDescent="0.25">
      <c r="E4728" s="120"/>
    </row>
    <row r="4729" spans="5:5" x14ac:dyDescent="0.25">
      <c r="E4729" s="120"/>
    </row>
    <row r="4730" spans="5:5" x14ac:dyDescent="0.25">
      <c r="E4730" s="120"/>
    </row>
    <row r="4731" spans="5:5" x14ac:dyDescent="0.25">
      <c r="E4731" s="120"/>
    </row>
    <row r="4732" spans="5:5" x14ac:dyDescent="0.25">
      <c r="E4732" s="120"/>
    </row>
    <row r="4733" spans="5:5" x14ac:dyDescent="0.25">
      <c r="E4733" s="120"/>
    </row>
    <row r="4734" spans="5:5" x14ac:dyDescent="0.25">
      <c r="E4734" s="120"/>
    </row>
    <row r="4735" spans="5:5" x14ac:dyDescent="0.25">
      <c r="E4735" s="120"/>
    </row>
    <row r="4736" spans="5:5" x14ac:dyDescent="0.25">
      <c r="E4736" s="120"/>
    </row>
    <row r="4737" spans="5:5" x14ac:dyDescent="0.25">
      <c r="E4737" s="120"/>
    </row>
    <row r="4738" spans="5:5" x14ac:dyDescent="0.25">
      <c r="E4738" s="120"/>
    </row>
    <row r="4739" spans="5:5" x14ac:dyDescent="0.25">
      <c r="E4739" s="120"/>
    </row>
    <row r="4740" spans="5:5" x14ac:dyDescent="0.25">
      <c r="E4740" s="120"/>
    </row>
    <row r="4741" spans="5:5" x14ac:dyDescent="0.25">
      <c r="E4741" s="120"/>
    </row>
    <row r="4742" spans="5:5" x14ac:dyDescent="0.25">
      <c r="E4742" s="120"/>
    </row>
    <row r="4743" spans="5:5" x14ac:dyDescent="0.25">
      <c r="E4743" s="120"/>
    </row>
    <row r="4744" spans="5:5" x14ac:dyDescent="0.25">
      <c r="E4744" s="120"/>
    </row>
    <row r="4745" spans="5:5" x14ac:dyDescent="0.25">
      <c r="E4745" s="120"/>
    </row>
    <row r="4746" spans="5:5" x14ac:dyDescent="0.25">
      <c r="E4746" s="120"/>
    </row>
    <row r="4747" spans="5:5" x14ac:dyDescent="0.25">
      <c r="E4747" s="120"/>
    </row>
    <row r="4748" spans="5:5" x14ac:dyDescent="0.25">
      <c r="E4748" s="120"/>
    </row>
    <row r="4749" spans="5:5" x14ac:dyDescent="0.25">
      <c r="E4749" s="120"/>
    </row>
    <row r="4750" spans="5:5" x14ac:dyDescent="0.25">
      <c r="E4750" s="120"/>
    </row>
    <row r="4751" spans="5:5" x14ac:dyDescent="0.25">
      <c r="E4751" s="120"/>
    </row>
    <row r="4752" spans="5:5" x14ac:dyDescent="0.25">
      <c r="E4752" s="120"/>
    </row>
    <row r="4753" spans="5:5" x14ac:dyDescent="0.25">
      <c r="E4753" s="120"/>
    </row>
    <row r="4754" spans="5:5" x14ac:dyDescent="0.25">
      <c r="E4754" s="120"/>
    </row>
    <row r="4755" spans="5:5" x14ac:dyDescent="0.25">
      <c r="E4755" s="120"/>
    </row>
    <row r="4756" spans="5:5" x14ac:dyDescent="0.25">
      <c r="E4756" s="120"/>
    </row>
    <row r="4757" spans="5:5" x14ac:dyDescent="0.25">
      <c r="E4757" s="120"/>
    </row>
    <row r="4758" spans="5:5" x14ac:dyDescent="0.25">
      <c r="E4758" s="120"/>
    </row>
    <row r="4759" spans="5:5" x14ac:dyDescent="0.25">
      <c r="E4759" s="120"/>
    </row>
    <row r="4760" spans="5:5" x14ac:dyDescent="0.25">
      <c r="E4760" s="120"/>
    </row>
    <row r="4761" spans="5:5" x14ac:dyDescent="0.25">
      <c r="E4761" s="120"/>
    </row>
    <row r="4762" spans="5:5" x14ac:dyDescent="0.25">
      <c r="E4762" s="120"/>
    </row>
    <row r="4763" spans="5:5" x14ac:dyDescent="0.25">
      <c r="E4763" s="120"/>
    </row>
    <row r="4764" spans="5:5" x14ac:dyDescent="0.25">
      <c r="E4764" s="120"/>
    </row>
    <row r="4765" spans="5:5" x14ac:dyDescent="0.25">
      <c r="E4765" s="120"/>
    </row>
    <row r="4766" spans="5:5" x14ac:dyDescent="0.25">
      <c r="E4766" s="120"/>
    </row>
    <row r="4767" spans="5:5" x14ac:dyDescent="0.25">
      <c r="E4767" s="120"/>
    </row>
    <row r="4768" spans="5:5" x14ac:dyDescent="0.25">
      <c r="E4768" s="120"/>
    </row>
    <row r="4769" spans="5:5" x14ac:dyDescent="0.25">
      <c r="E4769" s="120"/>
    </row>
    <row r="4770" spans="5:5" x14ac:dyDescent="0.25">
      <c r="E4770" s="120"/>
    </row>
    <row r="4771" spans="5:5" x14ac:dyDescent="0.25">
      <c r="E4771" s="120"/>
    </row>
    <row r="4772" spans="5:5" x14ac:dyDescent="0.25">
      <c r="E4772" s="120"/>
    </row>
    <row r="4773" spans="5:5" x14ac:dyDescent="0.25">
      <c r="E4773" s="120"/>
    </row>
    <row r="4774" spans="5:5" x14ac:dyDescent="0.25">
      <c r="E4774" s="120"/>
    </row>
    <row r="4775" spans="5:5" x14ac:dyDescent="0.25">
      <c r="E4775" s="120"/>
    </row>
    <row r="4776" spans="5:5" x14ac:dyDescent="0.25">
      <c r="E4776" s="120"/>
    </row>
    <row r="4777" spans="5:5" x14ac:dyDescent="0.25">
      <c r="E4777" s="120"/>
    </row>
    <row r="4778" spans="5:5" x14ac:dyDescent="0.25">
      <c r="E4778" s="120"/>
    </row>
    <row r="4779" spans="5:5" x14ac:dyDescent="0.25">
      <c r="E4779" s="120"/>
    </row>
    <row r="4780" spans="5:5" x14ac:dyDescent="0.25">
      <c r="E4780" s="120"/>
    </row>
    <row r="4781" spans="5:5" x14ac:dyDescent="0.25">
      <c r="E4781" s="120"/>
    </row>
    <row r="4782" spans="5:5" x14ac:dyDescent="0.25">
      <c r="E4782" s="120"/>
    </row>
    <row r="4783" spans="5:5" x14ac:dyDescent="0.25">
      <c r="E4783" s="120"/>
    </row>
    <row r="4784" spans="5:5" x14ac:dyDescent="0.25">
      <c r="E4784" s="120"/>
    </row>
    <row r="4785" spans="5:5" x14ac:dyDescent="0.25">
      <c r="E4785" s="120"/>
    </row>
    <row r="4786" spans="5:5" x14ac:dyDescent="0.25">
      <c r="E4786" s="120"/>
    </row>
    <row r="4787" spans="5:5" x14ac:dyDescent="0.25">
      <c r="E4787" s="120"/>
    </row>
    <row r="4788" spans="5:5" x14ac:dyDescent="0.25">
      <c r="E4788" s="120"/>
    </row>
    <row r="4789" spans="5:5" x14ac:dyDescent="0.25">
      <c r="E4789" s="120"/>
    </row>
    <row r="4790" spans="5:5" x14ac:dyDescent="0.25">
      <c r="E4790" s="120"/>
    </row>
    <row r="4791" spans="5:5" x14ac:dyDescent="0.25">
      <c r="E4791" s="120"/>
    </row>
    <row r="4792" spans="5:5" x14ac:dyDescent="0.25">
      <c r="E4792" s="120"/>
    </row>
    <row r="4793" spans="5:5" x14ac:dyDescent="0.25">
      <c r="E4793" s="120"/>
    </row>
    <row r="4794" spans="5:5" x14ac:dyDescent="0.25">
      <c r="E4794" s="120"/>
    </row>
    <row r="4795" spans="5:5" x14ac:dyDescent="0.25">
      <c r="E4795" s="120"/>
    </row>
    <row r="4796" spans="5:5" x14ac:dyDescent="0.25">
      <c r="E4796" s="120"/>
    </row>
    <row r="4797" spans="5:5" x14ac:dyDescent="0.25">
      <c r="E4797" s="120"/>
    </row>
    <row r="4798" spans="5:5" x14ac:dyDescent="0.25">
      <c r="E4798" s="120"/>
    </row>
    <row r="4799" spans="5:5" x14ac:dyDescent="0.25">
      <c r="E4799" s="120"/>
    </row>
    <row r="4800" spans="5:5" x14ac:dyDescent="0.25">
      <c r="E4800" s="120"/>
    </row>
    <row r="4801" spans="5:5" x14ac:dyDescent="0.25">
      <c r="E4801" s="120"/>
    </row>
    <row r="4802" spans="5:5" x14ac:dyDescent="0.25">
      <c r="E4802" s="120"/>
    </row>
    <row r="4803" spans="5:5" x14ac:dyDescent="0.25">
      <c r="E4803" s="120"/>
    </row>
    <row r="4804" spans="5:5" x14ac:dyDescent="0.25">
      <c r="E4804" s="120"/>
    </row>
    <row r="4805" spans="5:5" x14ac:dyDescent="0.25">
      <c r="E4805" s="120"/>
    </row>
    <row r="4806" spans="5:5" x14ac:dyDescent="0.25">
      <c r="E4806" s="120"/>
    </row>
    <row r="4807" spans="5:5" x14ac:dyDescent="0.25">
      <c r="E4807" s="120"/>
    </row>
    <row r="4808" spans="5:5" x14ac:dyDescent="0.25">
      <c r="E4808" s="120"/>
    </row>
    <row r="4809" spans="5:5" x14ac:dyDescent="0.25">
      <c r="E4809" s="120"/>
    </row>
    <row r="4810" spans="5:5" x14ac:dyDescent="0.25">
      <c r="E4810" s="120"/>
    </row>
    <row r="4811" spans="5:5" x14ac:dyDescent="0.25">
      <c r="E4811" s="120"/>
    </row>
    <row r="4812" spans="5:5" x14ac:dyDescent="0.25">
      <c r="E4812" s="120"/>
    </row>
    <row r="4813" spans="5:5" x14ac:dyDescent="0.25">
      <c r="E4813" s="120"/>
    </row>
    <row r="4814" spans="5:5" x14ac:dyDescent="0.25">
      <c r="E4814" s="120"/>
    </row>
    <row r="4815" spans="5:5" x14ac:dyDescent="0.25">
      <c r="E4815" s="120"/>
    </row>
    <row r="4816" spans="5:5" x14ac:dyDescent="0.25">
      <c r="E4816" s="120"/>
    </row>
    <row r="4817" spans="5:5" x14ac:dyDescent="0.25">
      <c r="E4817" s="120"/>
    </row>
    <row r="4818" spans="5:5" x14ac:dyDescent="0.25">
      <c r="E4818" s="120"/>
    </row>
    <row r="4819" spans="5:5" x14ac:dyDescent="0.25">
      <c r="E4819" s="120"/>
    </row>
    <row r="4820" spans="5:5" x14ac:dyDescent="0.25">
      <c r="E4820" s="120"/>
    </row>
    <row r="4821" spans="5:5" x14ac:dyDescent="0.25">
      <c r="E4821" s="120"/>
    </row>
    <row r="4822" spans="5:5" x14ac:dyDescent="0.25">
      <c r="E4822" s="120"/>
    </row>
    <row r="4823" spans="5:5" x14ac:dyDescent="0.25">
      <c r="E4823" s="120"/>
    </row>
    <row r="4824" spans="5:5" x14ac:dyDescent="0.25">
      <c r="E4824" s="120"/>
    </row>
    <row r="4825" spans="5:5" x14ac:dyDescent="0.25">
      <c r="E4825" s="120"/>
    </row>
    <row r="4826" spans="5:5" x14ac:dyDescent="0.25">
      <c r="E4826" s="120"/>
    </row>
    <row r="4827" spans="5:5" x14ac:dyDescent="0.25">
      <c r="E4827" s="120"/>
    </row>
    <row r="4828" spans="5:5" x14ac:dyDescent="0.25">
      <c r="E4828" s="120"/>
    </row>
    <row r="4829" spans="5:5" x14ac:dyDescent="0.25">
      <c r="E4829" s="120"/>
    </row>
    <row r="4830" spans="5:5" x14ac:dyDescent="0.25">
      <c r="E4830" s="120"/>
    </row>
    <row r="4831" spans="5:5" x14ac:dyDescent="0.25">
      <c r="E4831" s="120"/>
    </row>
    <row r="4832" spans="5:5" x14ac:dyDescent="0.25">
      <c r="E4832" s="120"/>
    </row>
    <row r="4833" spans="5:5" x14ac:dyDescent="0.25">
      <c r="E4833" s="120"/>
    </row>
    <row r="4834" spans="5:5" x14ac:dyDescent="0.25">
      <c r="E4834" s="120"/>
    </row>
    <row r="4835" spans="5:5" x14ac:dyDescent="0.25">
      <c r="E4835" s="120"/>
    </row>
    <row r="4836" spans="5:5" x14ac:dyDescent="0.25">
      <c r="E4836" s="120"/>
    </row>
    <row r="4837" spans="5:5" x14ac:dyDescent="0.25">
      <c r="E4837" s="120"/>
    </row>
    <row r="4838" spans="5:5" x14ac:dyDescent="0.25">
      <c r="E4838" s="120"/>
    </row>
    <row r="4839" spans="5:5" x14ac:dyDescent="0.25">
      <c r="E4839" s="120"/>
    </row>
    <row r="4840" spans="5:5" x14ac:dyDescent="0.25">
      <c r="E4840" s="120"/>
    </row>
    <row r="4841" spans="5:5" x14ac:dyDescent="0.25">
      <c r="E4841" s="120"/>
    </row>
    <row r="4842" spans="5:5" x14ac:dyDescent="0.25">
      <c r="E4842" s="120"/>
    </row>
    <row r="4843" spans="5:5" x14ac:dyDescent="0.25">
      <c r="E4843" s="120"/>
    </row>
    <row r="4844" spans="5:5" x14ac:dyDescent="0.25">
      <c r="E4844" s="120"/>
    </row>
    <row r="4845" spans="5:5" x14ac:dyDescent="0.25">
      <c r="E4845" s="120"/>
    </row>
    <row r="4846" spans="5:5" x14ac:dyDescent="0.25">
      <c r="E4846" s="120"/>
    </row>
    <row r="4847" spans="5:5" x14ac:dyDescent="0.25">
      <c r="E4847" s="120"/>
    </row>
    <row r="4848" spans="5:5" x14ac:dyDescent="0.25">
      <c r="E4848" s="120"/>
    </row>
    <row r="4849" spans="5:5" x14ac:dyDescent="0.25">
      <c r="E4849" s="120"/>
    </row>
    <row r="4850" spans="5:5" x14ac:dyDescent="0.25">
      <c r="E4850" s="120"/>
    </row>
    <row r="4851" spans="5:5" x14ac:dyDescent="0.25">
      <c r="E4851" s="120"/>
    </row>
    <row r="4852" spans="5:5" x14ac:dyDescent="0.25">
      <c r="E4852" s="120"/>
    </row>
    <row r="4853" spans="5:5" x14ac:dyDescent="0.25">
      <c r="E4853" s="120"/>
    </row>
    <row r="4854" spans="5:5" x14ac:dyDescent="0.25">
      <c r="E4854" s="120"/>
    </row>
    <row r="4855" spans="5:5" x14ac:dyDescent="0.25">
      <c r="E4855" s="120"/>
    </row>
    <row r="4856" spans="5:5" x14ac:dyDescent="0.25">
      <c r="E4856" s="120"/>
    </row>
    <row r="4857" spans="5:5" x14ac:dyDescent="0.25">
      <c r="E4857" s="120"/>
    </row>
    <row r="4858" spans="5:5" x14ac:dyDescent="0.25">
      <c r="E4858" s="120"/>
    </row>
    <row r="4859" spans="5:5" x14ac:dyDescent="0.25">
      <c r="E4859" s="120"/>
    </row>
    <row r="4860" spans="5:5" x14ac:dyDescent="0.25">
      <c r="E4860" s="120"/>
    </row>
    <row r="4861" spans="5:5" x14ac:dyDescent="0.25">
      <c r="E4861" s="120"/>
    </row>
    <row r="4862" spans="5:5" x14ac:dyDescent="0.25">
      <c r="E4862" s="120"/>
    </row>
    <row r="4863" spans="5:5" x14ac:dyDescent="0.25">
      <c r="E4863" s="120"/>
    </row>
    <row r="4864" spans="5:5" x14ac:dyDescent="0.25">
      <c r="E4864" s="120"/>
    </row>
    <row r="4865" spans="5:5" x14ac:dyDescent="0.25">
      <c r="E4865" s="120"/>
    </row>
    <row r="4866" spans="5:5" x14ac:dyDescent="0.25">
      <c r="E4866" s="120"/>
    </row>
    <row r="4867" spans="5:5" x14ac:dyDescent="0.25">
      <c r="E4867" s="120"/>
    </row>
    <row r="4868" spans="5:5" x14ac:dyDescent="0.25">
      <c r="E4868" s="120"/>
    </row>
    <row r="4869" spans="5:5" x14ac:dyDescent="0.25">
      <c r="E4869" s="120"/>
    </row>
    <row r="4870" spans="5:5" x14ac:dyDescent="0.25">
      <c r="E4870" s="120"/>
    </row>
    <row r="4871" spans="5:5" x14ac:dyDescent="0.25">
      <c r="E4871" s="120"/>
    </row>
    <row r="4872" spans="5:5" x14ac:dyDescent="0.25">
      <c r="E4872" s="120"/>
    </row>
    <row r="4873" spans="5:5" x14ac:dyDescent="0.25">
      <c r="E4873" s="120"/>
    </row>
    <row r="4874" spans="5:5" x14ac:dyDescent="0.25">
      <c r="E4874" s="120"/>
    </row>
    <row r="4875" spans="5:5" x14ac:dyDescent="0.25">
      <c r="E4875" s="120"/>
    </row>
    <row r="4876" spans="5:5" x14ac:dyDescent="0.25">
      <c r="E4876" s="120"/>
    </row>
    <row r="4877" spans="5:5" x14ac:dyDescent="0.25">
      <c r="E4877" s="120"/>
    </row>
    <row r="4878" spans="5:5" x14ac:dyDescent="0.25">
      <c r="E4878" s="120"/>
    </row>
    <row r="4879" spans="5:5" x14ac:dyDescent="0.25">
      <c r="E4879" s="120"/>
    </row>
    <row r="4880" spans="5:5" x14ac:dyDescent="0.25">
      <c r="E4880" s="120"/>
    </row>
    <row r="4881" spans="5:5" x14ac:dyDescent="0.25">
      <c r="E4881" s="120"/>
    </row>
    <row r="4882" spans="5:5" x14ac:dyDescent="0.25">
      <c r="E4882" s="120"/>
    </row>
    <row r="4883" spans="5:5" x14ac:dyDescent="0.25">
      <c r="E4883" s="120"/>
    </row>
    <row r="4884" spans="5:5" x14ac:dyDescent="0.25">
      <c r="E4884" s="120"/>
    </row>
    <row r="4885" spans="5:5" x14ac:dyDescent="0.25">
      <c r="E4885" s="120"/>
    </row>
    <row r="4886" spans="5:5" x14ac:dyDescent="0.25">
      <c r="E4886" s="120"/>
    </row>
    <row r="4887" spans="5:5" x14ac:dyDescent="0.25">
      <c r="E4887" s="120"/>
    </row>
    <row r="4888" spans="5:5" x14ac:dyDescent="0.25">
      <c r="E4888" s="120"/>
    </row>
    <row r="4889" spans="5:5" x14ac:dyDescent="0.25">
      <c r="E4889" s="120"/>
    </row>
    <row r="4890" spans="5:5" x14ac:dyDescent="0.25">
      <c r="E4890" s="120"/>
    </row>
    <row r="4891" spans="5:5" x14ac:dyDescent="0.25">
      <c r="E4891" s="120"/>
    </row>
    <row r="4892" spans="5:5" x14ac:dyDescent="0.25">
      <c r="E4892" s="120"/>
    </row>
    <row r="4893" spans="5:5" x14ac:dyDescent="0.25">
      <c r="E4893" s="120"/>
    </row>
    <row r="4894" spans="5:5" x14ac:dyDescent="0.25">
      <c r="E4894" s="120"/>
    </row>
    <row r="4895" spans="5:5" x14ac:dyDescent="0.25">
      <c r="E4895" s="120"/>
    </row>
    <row r="4896" spans="5:5" x14ac:dyDescent="0.25">
      <c r="E4896" s="120"/>
    </row>
    <row r="4897" spans="5:5" x14ac:dyDescent="0.25">
      <c r="E4897" s="120"/>
    </row>
    <row r="4898" spans="5:5" x14ac:dyDescent="0.25">
      <c r="E4898" s="120"/>
    </row>
    <row r="4899" spans="5:5" x14ac:dyDescent="0.25">
      <c r="E4899" s="120"/>
    </row>
    <row r="4900" spans="5:5" x14ac:dyDescent="0.25">
      <c r="E4900" s="120"/>
    </row>
    <row r="4901" spans="5:5" x14ac:dyDescent="0.25">
      <c r="E4901" s="120"/>
    </row>
    <row r="4902" spans="5:5" x14ac:dyDescent="0.25">
      <c r="E4902" s="120"/>
    </row>
    <row r="4903" spans="5:5" x14ac:dyDescent="0.25">
      <c r="E4903" s="120"/>
    </row>
    <row r="4904" spans="5:5" x14ac:dyDescent="0.25">
      <c r="E4904" s="120"/>
    </row>
    <row r="4905" spans="5:5" x14ac:dyDescent="0.25">
      <c r="E4905" s="120"/>
    </row>
    <row r="4906" spans="5:5" x14ac:dyDescent="0.25">
      <c r="E4906" s="120"/>
    </row>
    <row r="4907" spans="5:5" x14ac:dyDescent="0.25">
      <c r="E4907" s="120"/>
    </row>
    <row r="4908" spans="5:5" x14ac:dyDescent="0.25">
      <c r="E4908" s="120"/>
    </row>
    <row r="4909" spans="5:5" x14ac:dyDescent="0.25">
      <c r="E4909" s="120"/>
    </row>
    <row r="4910" spans="5:5" x14ac:dyDescent="0.25">
      <c r="E4910" s="120"/>
    </row>
    <row r="4911" spans="5:5" x14ac:dyDescent="0.25">
      <c r="E4911" s="120"/>
    </row>
    <row r="4912" spans="5:5" x14ac:dyDescent="0.25">
      <c r="E4912" s="120"/>
    </row>
    <row r="4913" spans="5:5" x14ac:dyDescent="0.25">
      <c r="E4913" s="120"/>
    </row>
    <row r="4914" spans="5:5" x14ac:dyDescent="0.25">
      <c r="E4914" s="120"/>
    </row>
    <row r="4915" spans="5:5" x14ac:dyDescent="0.25">
      <c r="E4915" s="120"/>
    </row>
    <row r="4916" spans="5:5" x14ac:dyDescent="0.25">
      <c r="E4916" s="120"/>
    </row>
    <row r="4917" spans="5:5" x14ac:dyDescent="0.25">
      <c r="E4917" s="120"/>
    </row>
    <row r="4918" spans="5:5" x14ac:dyDescent="0.25">
      <c r="E4918" s="120"/>
    </row>
    <row r="4919" spans="5:5" x14ac:dyDescent="0.25">
      <c r="E4919" s="120"/>
    </row>
    <row r="4920" spans="5:5" x14ac:dyDescent="0.25">
      <c r="E4920" s="120"/>
    </row>
    <row r="4921" spans="5:5" x14ac:dyDescent="0.25">
      <c r="E4921" s="120"/>
    </row>
    <row r="4922" spans="5:5" x14ac:dyDescent="0.25">
      <c r="E4922" s="120"/>
    </row>
    <row r="4923" spans="5:5" x14ac:dyDescent="0.25">
      <c r="E4923" s="120"/>
    </row>
    <row r="4924" spans="5:5" x14ac:dyDescent="0.25">
      <c r="E4924" s="120"/>
    </row>
    <row r="4925" spans="5:5" x14ac:dyDescent="0.25">
      <c r="E4925" s="120"/>
    </row>
    <row r="4926" spans="5:5" x14ac:dyDescent="0.25">
      <c r="E4926" s="120"/>
    </row>
    <row r="4927" spans="5:5" x14ac:dyDescent="0.25">
      <c r="E4927" s="120"/>
    </row>
    <row r="4928" spans="5:5" x14ac:dyDescent="0.25">
      <c r="E4928" s="120"/>
    </row>
    <row r="4929" spans="5:5" x14ac:dyDescent="0.25">
      <c r="E4929" s="120"/>
    </row>
    <row r="4930" spans="5:5" x14ac:dyDescent="0.25">
      <c r="E4930" s="120"/>
    </row>
    <row r="4931" spans="5:5" x14ac:dyDescent="0.25">
      <c r="E4931" s="120"/>
    </row>
    <row r="4932" spans="5:5" x14ac:dyDescent="0.25">
      <c r="E4932" s="120"/>
    </row>
    <row r="4933" spans="5:5" x14ac:dyDescent="0.25">
      <c r="E4933" s="120"/>
    </row>
    <row r="4934" spans="5:5" x14ac:dyDescent="0.25">
      <c r="E4934" s="120"/>
    </row>
    <row r="4935" spans="5:5" x14ac:dyDescent="0.25">
      <c r="E4935" s="120"/>
    </row>
    <row r="4936" spans="5:5" x14ac:dyDescent="0.25">
      <c r="E4936" s="120"/>
    </row>
    <row r="4937" spans="5:5" x14ac:dyDescent="0.25">
      <c r="E4937" s="120"/>
    </row>
    <row r="4938" spans="5:5" x14ac:dyDescent="0.25">
      <c r="E4938" s="120"/>
    </row>
    <row r="4939" spans="5:5" x14ac:dyDescent="0.25">
      <c r="E4939" s="120"/>
    </row>
    <row r="4940" spans="5:5" x14ac:dyDescent="0.25">
      <c r="E4940" s="120"/>
    </row>
    <row r="4941" spans="5:5" x14ac:dyDescent="0.25">
      <c r="E4941" s="120"/>
    </row>
    <row r="4942" spans="5:5" x14ac:dyDescent="0.25">
      <c r="E4942" s="120"/>
    </row>
    <row r="4943" spans="5:5" x14ac:dyDescent="0.25">
      <c r="E4943" s="120"/>
    </row>
    <row r="4944" spans="5:5" x14ac:dyDescent="0.25">
      <c r="E4944" s="120"/>
    </row>
    <row r="4945" spans="5:5" x14ac:dyDescent="0.25">
      <c r="E4945" s="120"/>
    </row>
    <row r="4946" spans="5:5" x14ac:dyDescent="0.25">
      <c r="E4946" s="120"/>
    </row>
    <row r="4947" spans="5:5" x14ac:dyDescent="0.25">
      <c r="E4947" s="120"/>
    </row>
    <row r="4948" spans="5:5" x14ac:dyDescent="0.25">
      <c r="E4948" s="120"/>
    </row>
    <row r="4949" spans="5:5" x14ac:dyDescent="0.25">
      <c r="E4949" s="120"/>
    </row>
    <row r="4950" spans="5:5" x14ac:dyDescent="0.25">
      <c r="E4950" s="120"/>
    </row>
    <row r="4951" spans="5:5" x14ac:dyDescent="0.25">
      <c r="E4951" s="120"/>
    </row>
    <row r="4952" spans="5:5" x14ac:dyDescent="0.25">
      <c r="E4952" s="120"/>
    </row>
    <row r="4953" spans="5:5" x14ac:dyDescent="0.25">
      <c r="E4953" s="120"/>
    </row>
    <row r="4954" spans="5:5" x14ac:dyDescent="0.25">
      <c r="E4954" s="120"/>
    </row>
    <row r="4955" spans="5:5" x14ac:dyDescent="0.25">
      <c r="E4955" s="120"/>
    </row>
    <row r="4956" spans="5:5" x14ac:dyDescent="0.25">
      <c r="E4956" s="120"/>
    </row>
    <row r="4957" spans="5:5" x14ac:dyDescent="0.25">
      <c r="E4957" s="120"/>
    </row>
    <row r="4958" spans="5:5" x14ac:dyDescent="0.25">
      <c r="E4958" s="120"/>
    </row>
    <row r="4959" spans="5:5" x14ac:dyDescent="0.25">
      <c r="E4959" s="120"/>
    </row>
    <row r="4960" spans="5:5" x14ac:dyDescent="0.25">
      <c r="E4960" s="120"/>
    </row>
    <row r="4961" spans="5:5" x14ac:dyDescent="0.25">
      <c r="E4961" s="120"/>
    </row>
    <row r="4962" spans="5:5" x14ac:dyDescent="0.25">
      <c r="E4962" s="120"/>
    </row>
    <row r="4963" spans="5:5" x14ac:dyDescent="0.25">
      <c r="E4963" s="120"/>
    </row>
    <row r="4964" spans="5:5" x14ac:dyDescent="0.25">
      <c r="E4964" s="120"/>
    </row>
    <row r="4965" spans="5:5" x14ac:dyDescent="0.25">
      <c r="E4965" s="120"/>
    </row>
    <row r="4966" spans="5:5" x14ac:dyDescent="0.25">
      <c r="E4966" s="120"/>
    </row>
    <row r="4967" spans="5:5" x14ac:dyDescent="0.25">
      <c r="E4967" s="120"/>
    </row>
    <row r="4968" spans="5:5" x14ac:dyDescent="0.25">
      <c r="E4968" s="120"/>
    </row>
    <row r="4969" spans="5:5" x14ac:dyDescent="0.25">
      <c r="E4969" s="120"/>
    </row>
    <row r="4970" spans="5:5" x14ac:dyDescent="0.25">
      <c r="E4970" s="120"/>
    </row>
    <row r="4971" spans="5:5" x14ac:dyDescent="0.25">
      <c r="E4971" s="120"/>
    </row>
    <row r="4972" spans="5:5" x14ac:dyDescent="0.25">
      <c r="E4972" s="120"/>
    </row>
    <row r="4973" spans="5:5" x14ac:dyDescent="0.25">
      <c r="E4973" s="120"/>
    </row>
    <row r="4974" spans="5:5" x14ac:dyDescent="0.25">
      <c r="E4974" s="120"/>
    </row>
    <row r="4975" spans="5:5" x14ac:dyDescent="0.25">
      <c r="E4975" s="120"/>
    </row>
    <row r="4976" spans="5:5" x14ac:dyDescent="0.25">
      <c r="E4976" s="120"/>
    </row>
    <row r="4977" spans="5:5" x14ac:dyDescent="0.25">
      <c r="E4977" s="120"/>
    </row>
    <row r="4978" spans="5:5" x14ac:dyDescent="0.25">
      <c r="E4978" s="120"/>
    </row>
    <row r="4979" spans="5:5" x14ac:dyDescent="0.25">
      <c r="E4979" s="120"/>
    </row>
    <row r="4980" spans="5:5" x14ac:dyDescent="0.25">
      <c r="E4980" s="120"/>
    </row>
    <row r="4981" spans="5:5" x14ac:dyDescent="0.25">
      <c r="E4981" s="120"/>
    </row>
    <row r="4982" spans="5:5" x14ac:dyDescent="0.25">
      <c r="E4982" s="120"/>
    </row>
    <row r="4983" spans="5:5" x14ac:dyDescent="0.25">
      <c r="E4983" s="120"/>
    </row>
    <row r="4984" spans="5:5" x14ac:dyDescent="0.25">
      <c r="E4984" s="120"/>
    </row>
    <row r="4985" spans="5:5" x14ac:dyDescent="0.25">
      <c r="E4985" s="120"/>
    </row>
    <row r="4986" spans="5:5" x14ac:dyDescent="0.25">
      <c r="E4986" s="120"/>
    </row>
    <row r="4987" spans="5:5" x14ac:dyDescent="0.25">
      <c r="E4987" s="120"/>
    </row>
    <row r="4988" spans="5:5" x14ac:dyDescent="0.25">
      <c r="E4988" s="120"/>
    </row>
    <row r="4989" spans="5:5" x14ac:dyDescent="0.25">
      <c r="E4989" s="120"/>
    </row>
    <row r="4990" spans="5:5" x14ac:dyDescent="0.25">
      <c r="E4990" s="120"/>
    </row>
    <row r="4991" spans="5:5" x14ac:dyDescent="0.25">
      <c r="E4991" s="120"/>
    </row>
    <row r="4992" spans="5:5" x14ac:dyDescent="0.25">
      <c r="E4992" s="120"/>
    </row>
    <row r="4993" spans="5:5" x14ac:dyDescent="0.25">
      <c r="E4993" s="120"/>
    </row>
    <row r="4994" spans="5:5" x14ac:dyDescent="0.25">
      <c r="E4994" s="120"/>
    </row>
    <row r="4995" spans="5:5" x14ac:dyDescent="0.25">
      <c r="E4995" s="120"/>
    </row>
    <row r="4996" spans="5:5" x14ac:dyDescent="0.25">
      <c r="E4996" s="120"/>
    </row>
    <row r="4997" spans="5:5" x14ac:dyDescent="0.25">
      <c r="E4997" s="120"/>
    </row>
    <row r="4998" spans="5:5" x14ac:dyDescent="0.25">
      <c r="E4998" s="120"/>
    </row>
    <row r="4999" spans="5:5" x14ac:dyDescent="0.25">
      <c r="E4999" s="120"/>
    </row>
    <row r="5000" spans="5:5" x14ac:dyDescent="0.25">
      <c r="E5000" s="120"/>
    </row>
    <row r="5001" spans="5:5" x14ac:dyDescent="0.25">
      <c r="E5001" s="120"/>
    </row>
    <row r="5002" spans="5:5" x14ac:dyDescent="0.25">
      <c r="E5002" s="120"/>
    </row>
    <row r="5003" spans="5:5" x14ac:dyDescent="0.25">
      <c r="E5003" s="120"/>
    </row>
    <row r="5004" spans="5:5" x14ac:dyDescent="0.25">
      <c r="E5004" s="120"/>
    </row>
    <row r="5005" spans="5:5" x14ac:dyDescent="0.25">
      <c r="E5005" s="120"/>
    </row>
    <row r="5006" spans="5:5" x14ac:dyDescent="0.25">
      <c r="E5006" s="120"/>
    </row>
    <row r="5007" spans="5:5" x14ac:dyDescent="0.25">
      <c r="E5007" s="120"/>
    </row>
    <row r="5008" spans="5:5" x14ac:dyDescent="0.25">
      <c r="E5008" s="120"/>
    </row>
    <row r="5009" spans="5:5" x14ac:dyDescent="0.25">
      <c r="E5009" s="120"/>
    </row>
    <row r="5010" spans="5:5" x14ac:dyDescent="0.25">
      <c r="E5010" s="120"/>
    </row>
    <row r="5011" spans="5:5" x14ac:dyDescent="0.25">
      <c r="E5011" s="120"/>
    </row>
    <row r="5012" spans="5:5" x14ac:dyDescent="0.25">
      <c r="E5012" s="120"/>
    </row>
    <row r="5013" spans="5:5" x14ac:dyDescent="0.25">
      <c r="E5013" s="120"/>
    </row>
    <row r="5014" spans="5:5" x14ac:dyDescent="0.25">
      <c r="E5014" s="120"/>
    </row>
    <row r="5015" spans="5:5" x14ac:dyDescent="0.25">
      <c r="E5015" s="120"/>
    </row>
    <row r="5016" spans="5:5" x14ac:dyDescent="0.25">
      <c r="E5016" s="120"/>
    </row>
    <row r="5017" spans="5:5" x14ac:dyDescent="0.25">
      <c r="E5017" s="120"/>
    </row>
    <row r="5018" spans="5:5" x14ac:dyDescent="0.25">
      <c r="E5018" s="120"/>
    </row>
    <row r="5019" spans="5:5" x14ac:dyDescent="0.25">
      <c r="E5019" s="120"/>
    </row>
    <row r="5020" spans="5:5" x14ac:dyDescent="0.25">
      <c r="E5020" s="120"/>
    </row>
    <row r="5021" spans="5:5" x14ac:dyDescent="0.25">
      <c r="E5021" s="120"/>
    </row>
    <row r="5022" spans="5:5" x14ac:dyDescent="0.25">
      <c r="E5022" s="120"/>
    </row>
    <row r="5023" spans="5:5" x14ac:dyDescent="0.25">
      <c r="E5023" s="120"/>
    </row>
    <row r="5024" spans="5:5" x14ac:dyDescent="0.25">
      <c r="E5024" s="120"/>
    </row>
    <row r="5025" spans="5:5" x14ac:dyDescent="0.25">
      <c r="E5025" s="120"/>
    </row>
    <row r="5026" spans="5:5" x14ac:dyDescent="0.25">
      <c r="E5026" s="120"/>
    </row>
    <row r="5027" spans="5:5" x14ac:dyDescent="0.25">
      <c r="E5027" s="120"/>
    </row>
    <row r="5028" spans="5:5" x14ac:dyDescent="0.25">
      <c r="E5028" s="120"/>
    </row>
    <row r="5029" spans="5:5" x14ac:dyDescent="0.25">
      <c r="E5029" s="120"/>
    </row>
    <row r="5030" spans="5:5" x14ac:dyDescent="0.25">
      <c r="E5030" s="120"/>
    </row>
    <row r="5031" spans="5:5" x14ac:dyDescent="0.25">
      <c r="E5031" s="120"/>
    </row>
    <row r="5032" spans="5:5" x14ac:dyDescent="0.25">
      <c r="E5032" s="120"/>
    </row>
    <row r="5033" spans="5:5" x14ac:dyDescent="0.25">
      <c r="E5033" s="120"/>
    </row>
    <row r="5034" spans="5:5" x14ac:dyDescent="0.25">
      <c r="E5034" s="120"/>
    </row>
    <row r="5035" spans="5:5" x14ac:dyDescent="0.25">
      <c r="E5035" s="120"/>
    </row>
    <row r="5036" spans="5:5" x14ac:dyDescent="0.25">
      <c r="E5036" s="120"/>
    </row>
    <row r="5037" spans="5:5" x14ac:dyDescent="0.25">
      <c r="E5037" s="120"/>
    </row>
    <row r="5038" spans="5:5" x14ac:dyDescent="0.25">
      <c r="E5038" s="120"/>
    </row>
    <row r="5039" spans="5:5" x14ac:dyDescent="0.25">
      <c r="E5039" s="120"/>
    </row>
    <row r="5040" spans="5:5" x14ac:dyDescent="0.25">
      <c r="E5040" s="120"/>
    </row>
    <row r="5041" spans="5:5" x14ac:dyDescent="0.25">
      <c r="E5041" s="120"/>
    </row>
    <row r="5042" spans="5:5" x14ac:dyDescent="0.25">
      <c r="E5042" s="120"/>
    </row>
    <row r="5043" spans="5:5" x14ac:dyDescent="0.25">
      <c r="E5043" s="120"/>
    </row>
    <row r="5044" spans="5:5" x14ac:dyDescent="0.25">
      <c r="E5044" s="120"/>
    </row>
    <row r="5045" spans="5:5" x14ac:dyDescent="0.25">
      <c r="E5045" s="120"/>
    </row>
    <row r="5046" spans="5:5" x14ac:dyDescent="0.25">
      <c r="E5046" s="120"/>
    </row>
    <row r="5047" spans="5:5" x14ac:dyDescent="0.25">
      <c r="E5047" s="120"/>
    </row>
    <row r="5048" spans="5:5" x14ac:dyDescent="0.25">
      <c r="E5048" s="120"/>
    </row>
    <row r="5049" spans="5:5" x14ac:dyDescent="0.25">
      <c r="E5049" s="120"/>
    </row>
    <row r="5050" spans="5:5" x14ac:dyDescent="0.25">
      <c r="E5050" s="120"/>
    </row>
    <row r="5051" spans="5:5" x14ac:dyDescent="0.25">
      <c r="E5051" s="120"/>
    </row>
    <row r="5052" spans="5:5" x14ac:dyDescent="0.25">
      <c r="E5052" s="120"/>
    </row>
    <row r="5053" spans="5:5" x14ac:dyDescent="0.25">
      <c r="E5053" s="120"/>
    </row>
    <row r="5054" spans="5:5" x14ac:dyDescent="0.25">
      <c r="E5054" s="120"/>
    </row>
    <row r="5055" spans="5:5" x14ac:dyDescent="0.25">
      <c r="E5055" s="120"/>
    </row>
    <row r="5056" spans="5:5" x14ac:dyDescent="0.25">
      <c r="E5056" s="120"/>
    </row>
    <row r="5057" spans="5:5" x14ac:dyDescent="0.25">
      <c r="E5057" s="120"/>
    </row>
    <row r="5058" spans="5:5" x14ac:dyDescent="0.25">
      <c r="E5058" s="120"/>
    </row>
    <row r="5059" spans="5:5" x14ac:dyDescent="0.25">
      <c r="E5059" s="120"/>
    </row>
    <row r="5060" spans="5:5" x14ac:dyDescent="0.25">
      <c r="E5060" s="120"/>
    </row>
    <row r="5061" spans="5:5" x14ac:dyDescent="0.25">
      <c r="E5061" s="120"/>
    </row>
    <row r="5062" spans="5:5" x14ac:dyDescent="0.25">
      <c r="E5062" s="120"/>
    </row>
    <row r="5063" spans="5:5" x14ac:dyDescent="0.25">
      <c r="E5063" s="120"/>
    </row>
    <row r="5064" spans="5:5" x14ac:dyDescent="0.25">
      <c r="E5064" s="120"/>
    </row>
    <row r="5065" spans="5:5" x14ac:dyDescent="0.25">
      <c r="E5065" s="120"/>
    </row>
    <row r="5066" spans="5:5" x14ac:dyDescent="0.25">
      <c r="E5066" s="120"/>
    </row>
    <row r="5067" spans="5:5" x14ac:dyDescent="0.25">
      <c r="E5067" s="120"/>
    </row>
    <row r="5068" spans="5:5" x14ac:dyDescent="0.25">
      <c r="E5068" s="120"/>
    </row>
    <row r="5069" spans="5:5" x14ac:dyDescent="0.25">
      <c r="E5069" s="120"/>
    </row>
    <row r="5070" spans="5:5" x14ac:dyDescent="0.25">
      <c r="E5070" s="120"/>
    </row>
    <row r="5071" spans="5:5" x14ac:dyDescent="0.25">
      <c r="E5071" s="120"/>
    </row>
    <row r="5072" spans="5:5" x14ac:dyDescent="0.25">
      <c r="E5072" s="120"/>
    </row>
    <row r="5073" spans="5:5" x14ac:dyDescent="0.25">
      <c r="E5073" s="120"/>
    </row>
    <row r="5074" spans="5:5" x14ac:dyDescent="0.25">
      <c r="E5074" s="120"/>
    </row>
    <row r="5075" spans="5:5" x14ac:dyDescent="0.25">
      <c r="E5075" s="120"/>
    </row>
    <row r="5076" spans="5:5" x14ac:dyDescent="0.25">
      <c r="E5076" s="120"/>
    </row>
    <row r="5077" spans="5:5" x14ac:dyDescent="0.25">
      <c r="E5077" s="120"/>
    </row>
    <row r="5078" spans="5:5" x14ac:dyDescent="0.25">
      <c r="E5078" s="120"/>
    </row>
    <row r="5079" spans="5:5" x14ac:dyDescent="0.25">
      <c r="E5079" s="120"/>
    </row>
    <row r="5080" spans="5:5" x14ac:dyDescent="0.25">
      <c r="E5080" s="120"/>
    </row>
    <row r="5081" spans="5:5" x14ac:dyDescent="0.25">
      <c r="E5081" s="120"/>
    </row>
    <row r="5082" spans="5:5" x14ac:dyDescent="0.25">
      <c r="E5082" s="120"/>
    </row>
    <row r="5083" spans="5:5" x14ac:dyDescent="0.25">
      <c r="E5083" s="120"/>
    </row>
    <row r="5084" spans="5:5" x14ac:dyDescent="0.25">
      <c r="E5084" s="120"/>
    </row>
    <row r="5085" spans="5:5" x14ac:dyDescent="0.25">
      <c r="E5085" s="120"/>
    </row>
    <row r="5086" spans="5:5" x14ac:dyDescent="0.25">
      <c r="E5086" s="120"/>
    </row>
    <row r="5087" spans="5:5" x14ac:dyDescent="0.25">
      <c r="E5087" s="120"/>
    </row>
    <row r="5088" spans="5:5" x14ac:dyDescent="0.25">
      <c r="E5088" s="120"/>
    </row>
    <row r="5089" spans="5:5" x14ac:dyDescent="0.25">
      <c r="E5089" s="120"/>
    </row>
    <row r="5090" spans="5:5" x14ac:dyDescent="0.25">
      <c r="E5090" s="120"/>
    </row>
    <row r="5091" spans="5:5" x14ac:dyDescent="0.25">
      <c r="E5091" s="120"/>
    </row>
    <row r="5092" spans="5:5" x14ac:dyDescent="0.25">
      <c r="E5092" s="120"/>
    </row>
    <row r="5093" spans="5:5" x14ac:dyDescent="0.25">
      <c r="E5093" s="120"/>
    </row>
    <row r="5094" spans="5:5" x14ac:dyDescent="0.25">
      <c r="E5094" s="120"/>
    </row>
    <row r="5095" spans="5:5" x14ac:dyDescent="0.25">
      <c r="E5095" s="120"/>
    </row>
    <row r="5096" spans="5:5" x14ac:dyDescent="0.25">
      <c r="E5096" s="120"/>
    </row>
    <row r="5097" spans="5:5" x14ac:dyDescent="0.25">
      <c r="E5097" s="120"/>
    </row>
    <row r="5098" spans="5:5" x14ac:dyDescent="0.25">
      <c r="E5098" s="120"/>
    </row>
    <row r="5099" spans="5:5" x14ac:dyDescent="0.25">
      <c r="E5099" s="120"/>
    </row>
    <row r="5100" spans="5:5" x14ac:dyDescent="0.25">
      <c r="E5100" s="120"/>
    </row>
    <row r="5101" spans="5:5" x14ac:dyDescent="0.25">
      <c r="E5101" s="120"/>
    </row>
    <row r="5102" spans="5:5" x14ac:dyDescent="0.25">
      <c r="E5102" s="120"/>
    </row>
    <row r="5103" spans="5:5" x14ac:dyDescent="0.25">
      <c r="E5103" s="120"/>
    </row>
    <row r="5104" spans="5:5" x14ac:dyDescent="0.25">
      <c r="E5104" s="120"/>
    </row>
    <row r="5105" spans="5:5" x14ac:dyDescent="0.25">
      <c r="E5105" s="120"/>
    </row>
    <row r="5106" spans="5:5" x14ac:dyDescent="0.25">
      <c r="E5106" s="120"/>
    </row>
    <row r="5107" spans="5:5" x14ac:dyDescent="0.25">
      <c r="E5107" s="120"/>
    </row>
    <row r="5108" spans="5:5" x14ac:dyDescent="0.25">
      <c r="E5108" s="120"/>
    </row>
    <row r="5109" spans="5:5" x14ac:dyDescent="0.25">
      <c r="E5109" s="120"/>
    </row>
    <row r="5110" spans="5:5" x14ac:dyDescent="0.25">
      <c r="E5110" s="120"/>
    </row>
    <row r="5111" spans="5:5" x14ac:dyDescent="0.25">
      <c r="E5111" s="120"/>
    </row>
    <row r="5112" spans="5:5" x14ac:dyDescent="0.25">
      <c r="E5112" s="120"/>
    </row>
    <row r="5113" spans="5:5" x14ac:dyDescent="0.25">
      <c r="E5113" s="120"/>
    </row>
    <row r="5114" spans="5:5" x14ac:dyDescent="0.25">
      <c r="E5114" s="120"/>
    </row>
    <row r="5115" spans="5:5" x14ac:dyDescent="0.25">
      <c r="E5115" s="120"/>
    </row>
    <row r="5116" spans="5:5" x14ac:dyDescent="0.25">
      <c r="E5116" s="120"/>
    </row>
    <row r="5117" spans="5:5" x14ac:dyDescent="0.25">
      <c r="E5117" s="120"/>
    </row>
    <row r="5118" spans="5:5" x14ac:dyDescent="0.25">
      <c r="E5118" s="120"/>
    </row>
    <row r="5119" spans="5:5" x14ac:dyDescent="0.25">
      <c r="E5119" s="120"/>
    </row>
    <row r="5120" spans="5:5" x14ac:dyDescent="0.25">
      <c r="E5120" s="120"/>
    </row>
    <row r="5121" spans="5:5" x14ac:dyDescent="0.25">
      <c r="E5121" s="120"/>
    </row>
    <row r="5122" spans="5:5" x14ac:dyDescent="0.25">
      <c r="E5122" s="120"/>
    </row>
    <row r="5123" spans="5:5" x14ac:dyDescent="0.25">
      <c r="E5123" s="120"/>
    </row>
    <row r="5124" spans="5:5" x14ac:dyDescent="0.25">
      <c r="E5124" s="120"/>
    </row>
    <row r="5125" spans="5:5" x14ac:dyDescent="0.25">
      <c r="E5125" s="120"/>
    </row>
    <row r="5126" spans="5:5" x14ac:dyDescent="0.25">
      <c r="E5126" s="120"/>
    </row>
    <row r="5127" spans="5:5" x14ac:dyDescent="0.25">
      <c r="E5127" s="120"/>
    </row>
    <row r="5128" spans="5:5" x14ac:dyDescent="0.25">
      <c r="E5128" s="120"/>
    </row>
    <row r="5129" spans="5:5" x14ac:dyDescent="0.25">
      <c r="E5129" s="120"/>
    </row>
    <row r="5130" spans="5:5" x14ac:dyDescent="0.25">
      <c r="E5130" s="120"/>
    </row>
    <row r="5131" spans="5:5" x14ac:dyDescent="0.25">
      <c r="E5131" s="120"/>
    </row>
    <row r="5132" spans="5:5" x14ac:dyDescent="0.25">
      <c r="E5132" s="120"/>
    </row>
    <row r="5133" spans="5:5" x14ac:dyDescent="0.25">
      <c r="E5133" s="120"/>
    </row>
    <row r="5134" spans="5:5" x14ac:dyDescent="0.25">
      <c r="E5134" s="120"/>
    </row>
    <row r="5135" spans="5:5" x14ac:dyDescent="0.25">
      <c r="E5135" s="120"/>
    </row>
    <row r="5136" spans="5:5" x14ac:dyDescent="0.25">
      <c r="E5136" s="120"/>
    </row>
    <row r="5137" spans="5:5" x14ac:dyDescent="0.25">
      <c r="E5137" s="120"/>
    </row>
    <row r="5138" spans="5:5" x14ac:dyDescent="0.25">
      <c r="E5138" s="120"/>
    </row>
    <row r="5139" spans="5:5" x14ac:dyDescent="0.25">
      <c r="E5139" s="120"/>
    </row>
    <row r="5140" spans="5:5" x14ac:dyDescent="0.25">
      <c r="E5140" s="120"/>
    </row>
    <row r="5141" spans="5:5" x14ac:dyDescent="0.25">
      <c r="E5141" s="120"/>
    </row>
    <row r="5142" spans="5:5" x14ac:dyDescent="0.25">
      <c r="E5142" s="120"/>
    </row>
    <row r="5143" spans="5:5" x14ac:dyDescent="0.25">
      <c r="E5143" s="120"/>
    </row>
    <row r="5144" spans="5:5" x14ac:dyDescent="0.25">
      <c r="E5144" s="120"/>
    </row>
    <row r="5145" spans="5:5" x14ac:dyDescent="0.25">
      <c r="E5145" s="120"/>
    </row>
    <row r="5146" spans="5:5" x14ac:dyDescent="0.25">
      <c r="E5146" s="120"/>
    </row>
    <row r="5147" spans="5:5" x14ac:dyDescent="0.25">
      <c r="E5147" s="120"/>
    </row>
    <row r="5148" spans="5:5" x14ac:dyDescent="0.25">
      <c r="E5148" s="120"/>
    </row>
    <row r="5149" spans="5:5" x14ac:dyDescent="0.25">
      <c r="E5149" s="120"/>
    </row>
    <row r="5150" spans="5:5" x14ac:dyDescent="0.25">
      <c r="E5150" s="120"/>
    </row>
    <row r="5151" spans="5:5" x14ac:dyDescent="0.25">
      <c r="E5151" s="120"/>
    </row>
    <row r="5152" spans="5:5" x14ac:dyDescent="0.25">
      <c r="E5152" s="120"/>
    </row>
    <row r="5153" spans="5:5" x14ac:dyDescent="0.25">
      <c r="E5153" s="120"/>
    </row>
    <row r="5154" spans="5:5" x14ac:dyDescent="0.25">
      <c r="E5154" s="120"/>
    </row>
    <row r="5155" spans="5:5" x14ac:dyDescent="0.25">
      <c r="E5155" s="120"/>
    </row>
    <row r="5156" spans="5:5" x14ac:dyDescent="0.25">
      <c r="E5156" s="120"/>
    </row>
    <row r="5157" spans="5:5" x14ac:dyDescent="0.25">
      <c r="E5157" s="120"/>
    </row>
    <row r="5158" spans="5:5" x14ac:dyDescent="0.25">
      <c r="E5158" s="120"/>
    </row>
    <row r="5159" spans="5:5" x14ac:dyDescent="0.25">
      <c r="E5159" s="120"/>
    </row>
    <row r="5160" spans="5:5" x14ac:dyDescent="0.25">
      <c r="E5160" s="120"/>
    </row>
    <row r="5161" spans="5:5" x14ac:dyDescent="0.25">
      <c r="E5161" s="120"/>
    </row>
    <row r="5162" spans="5:5" x14ac:dyDescent="0.25">
      <c r="E5162" s="120"/>
    </row>
    <row r="5163" spans="5:5" x14ac:dyDescent="0.25">
      <c r="E5163" s="120"/>
    </row>
    <row r="5164" spans="5:5" x14ac:dyDescent="0.25">
      <c r="E5164" s="120"/>
    </row>
    <row r="5165" spans="5:5" x14ac:dyDescent="0.25">
      <c r="E5165" s="120"/>
    </row>
    <row r="5166" spans="5:5" x14ac:dyDescent="0.25">
      <c r="E5166" s="120"/>
    </row>
    <row r="5167" spans="5:5" x14ac:dyDescent="0.25">
      <c r="E5167" s="120"/>
    </row>
    <row r="5168" spans="5:5" x14ac:dyDescent="0.25">
      <c r="E5168" s="120"/>
    </row>
    <row r="5169" spans="5:5" x14ac:dyDescent="0.25">
      <c r="E5169" s="120"/>
    </row>
    <row r="5170" spans="5:5" x14ac:dyDescent="0.25">
      <c r="E5170" s="120"/>
    </row>
    <row r="5171" spans="5:5" x14ac:dyDescent="0.25">
      <c r="E5171" s="120"/>
    </row>
    <row r="5172" spans="5:5" x14ac:dyDescent="0.25">
      <c r="E5172" s="120"/>
    </row>
    <row r="5173" spans="5:5" x14ac:dyDescent="0.25">
      <c r="E5173" s="120"/>
    </row>
    <row r="5174" spans="5:5" x14ac:dyDescent="0.25">
      <c r="E5174" s="120"/>
    </row>
    <row r="5175" spans="5:5" x14ac:dyDescent="0.25">
      <c r="E5175" s="120"/>
    </row>
    <row r="5176" spans="5:5" x14ac:dyDescent="0.25">
      <c r="E5176" s="120"/>
    </row>
    <row r="5177" spans="5:5" x14ac:dyDescent="0.25">
      <c r="E5177" s="120"/>
    </row>
    <row r="5178" spans="5:5" x14ac:dyDescent="0.25">
      <c r="E5178" s="120"/>
    </row>
    <row r="5179" spans="5:5" x14ac:dyDescent="0.25">
      <c r="E5179" s="120"/>
    </row>
    <row r="5180" spans="5:5" x14ac:dyDescent="0.25">
      <c r="E5180" s="120"/>
    </row>
    <row r="5181" spans="5:5" x14ac:dyDescent="0.25">
      <c r="E5181" s="120"/>
    </row>
    <row r="5182" spans="5:5" x14ac:dyDescent="0.25">
      <c r="E5182" s="120"/>
    </row>
    <row r="5183" spans="5:5" x14ac:dyDescent="0.25">
      <c r="E5183" s="120"/>
    </row>
    <row r="5184" spans="5:5" x14ac:dyDescent="0.25">
      <c r="E5184" s="120"/>
    </row>
    <row r="5185" spans="5:5" x14ac:dyDescent="0.25">
      <c r="E5185" s="120"/>
    </row>
    <row r="5186" spans="5:5" x14ac:dyDescent="0.25">
      <c r="E5186" s="120"/>
    </row>
    <row r="5187" spans="5:5" x14ac:dyDescent="0.25">
      <c r="E5187" s="120"/>
    </row>
    <row r="5188" spans="5:5" x14ac:dyDescent="0.25">
      <c r="E5188" s="120"/>
    </row>
    <row r="5189" spans="5:5" x14ac:dyDescent="0.25">
      <c r="E5189" s="120"/>
    </row>
    <row r="5190" spans="5:5" x14ac:dyDescent="0.25">
      <c r="E5190" s="120"/>
    </row>
    <row r="5191" spans="5:5" x14ac:dyDescent="0.25">
      <c r="E5191" s="120"/>
    </row>
    <row r="5192" spans="5:5" x14ac:dyDescent="0.25">
      <c r="E5192" s="120"/>
    </row>
    <row r="5193" spans="5:5" x14ac:dyDescent="0.25">
      <c r="E5193" s="120"/>
    </row>
    <row r="5194" spans="5:5" x14ac:dyDescent="0.25">
      <c r="E5194" s="120"/>
    </row>
    <row r="5195" spans="5:5" x14ac:dyDescent="0.25">
      <c r="E5195" s="120"/>
    </row>
    <row r="5196" spans="5:5" x14ac:dyDescent="0.25">
      <c r="E5196" s="120"/>
    </row>
    <row r="5197" spans="5:5" x14ac:dyDescent="0.25">
      <c r="E5197" s="120"/>
    </row>
    <row r="5198" spans="5:5" x14ac:dyDescent="0.25">
      <c r="E5198" s="120"/>
    </row>
    <row r="5199" spans="5:5" x14ac:dyDescent="0.25">
      <c r="E5199" s="120"/>
    </row>
    <row r="5200" spans="5:5" x14ac:dyDescent="0.25">
      <c r="E5200" s="120"/>
    </row>
    <row r="5201" spans="5:5" x14ac:dyDescent="0.25">
      <c r="E5201" s="120"/>
    </row>
    <row r="5202" spans="5:5" x14ac:dyDescent="0.25">
      <c r="E5202" s="120"/>
    </row>
    <row r="5203" spans="5:5" x14ac:dyDescent="0.25">
      <c r="E5203" s="120"/>
    </row>
    <row r="5204" spans="5:5" x14ac:dyDescent="0.25">
      <c r="E5204" s="120"/>
    </row>
    <row r="5205" spans="5:5" x14ac:dyDescent="0.25">
      <c r="E5205" s="120"/>
    </row>
    <row r="5206" spans="5:5" x14ac:dyDescent="0.25">
      <c r="E5206" s="120"/>
    </row>
    <row r="5207" spans="5:5" x14ac:dyDescent="0.25">
      <c r="E5207" s="120"/>
    </row>
    <row r="5208" spans="5:5" x14ac:dyDescent="0.25">
      <c r="E5208" s="120"/>
    </row>
    <row r="5209" spans="5:5" x14ac:dyDescent="0.25">
      <c r="E5209" s="120"/>
    </row>
    <row r="5210" spans="5:5" x14ac:dyDescent="0.25">
      <c r="E5210" s="120"/>
    </row>
    <row r="5211" spans="5:5" x14ac:dyDescent="0.25">
      <c r="E5211" s="120"/>
    </row>
    <row r="5212" spans="5:5" x14ac:dyDescent="0.25">
      <c r="E5212" s="120"/>
    </row>
    <row r="5213" spans="5:5" x14ac:dyDescent="0.25">
      <c r="E5213" s="120"/>
    </row>
    <row r="5214" spans="5:5" x14ac:dyDescent="0.25">
      <c r="E5214" s="120"/>
    </row>
    <row r="5215" spans="5:5" x14ac:dyDescent="0.25">
      <c r="E5215" s="120"/>
    </row>
    <row r="5216" spans="5:5" x14ac:dyDescent="0.25">
      <c r="E5216" s="120"/>
    </row>
    <row r="5217" spans="5:5" x14ac:dyDescent="0.25">
      <c r="E5217" s="120"/>
    </row>
    <row r="5218" spans="5:5" x14ac:dyDescent="0.25">
      <c r="E5218" s="120"/>
    </row>
    <row r="5219" spans="5:5" x14ac:dyDescent="0.25">
      <c r="E5219" s="120"/>
    </row>
    <row r="5220" spans="5:5" x14ac:dyDescent="0.25">
      <c r="E5220" s="120"/>
    </row>
    <row r="5221" spans="5:5" x14ac:dyDescent="0.25">
      <c r="E5221" s="120"/>
    </row>
    <row r="5222" spans="5:5" x14ac:dyDescent="0.25">
      <c r="E5222" s="120"/>
    </row>
    <row r="5223" spans="5:5" x14ac:dyDescent="0.25">
      <c r="E5223" s="120"/>
    </row>
    <row r="5224" spans="5:5" x14ac:dyDescent="0.25">
      <c r="E5224" s="120"/>
    </row>
    <row r="5225" spans="5:5" x14ac:dyDescent="0.25">
      <c r="E5225" s="120"/>
    </row>
    <row r="5226" spans="5:5" x14ac:dyDescent="0.25">
      <c r="E5226" s="120"/>
    </row>
    <row r="5227" spans="5:5" x14ac:dyDescent="0.25">
      <c r="E5227" s="120"/>
    </row>
    <row r="5228" spans="5:5" x14ac:dyDescent="0.25">
      <c r="E5228" s="120"/>
    </row>
    <row r="5229" spans="5:5" x14ac:dyDescent="0.25">
      <c r="E5229" s="120"/>
    </row>
    <row r="5230" spans="5:5" x14ac:dyDescent="0.25">
      <c r="E5230" s="120"/>
    </row>
    <row r="5231" spans="5:5" x14ac:dyDescent="0.25">
      <c r="E5231" s="120"/>
    </row>
    <row r="5232" spans="5:5" x14ac:dyDescent="0.25">
      <c r="E5232" s="120"/>
    </row>
    <row r="5233" spans="5:5" x14ac:dyDescent="0.25">
      <c r="E5233" s="120"/>
    </row>
    <row r="5234" spans="5:5" x14ac:dyDescent="0.25">
      <c r="E5234" s="120"/>
    </row>
    <row r="5235" spans="5:5" x14ac:dyDescent="0.25">
      <c r="E5235" s="120"/>
    </row>
    <row r="5236" spans="5:5" x14ac:dyDescent="0.25">
      <c r="E5236" s="120"/>
    </row>
    <row r="5237" spans="5:5" x14ac:dyDescent="0.25">
      <c r="E5237" s="120"/>
    </row>
    <row r="5238" spans="5:5" x14ac:dyDescent="0.25">
      <c r="E5238" s="120"/>
    </row>
    <row r="5239" spans="5:5" x14ac:dyDescent="0.25">
      <c r="E5239" s="120"/>
    </row>
    <row r="5240" spans="5:5" x14ac:dyDescent="0.25">
      <c r="E5240" s="120"/>
    </row>
    <row r="5241" spans="5:5" x14ac:dyDescent="0.25">
      <c r="E5241" s="120"/>
    </row>
    <row r="5242" spans="5:5" x14ac:dyDescent="0.25">
      <c r="E5242" s="120"/>
    </row>
    <row r="5243" spans="5:5" x14ac:dyDescent="0.25">
      <c r="E5243" s="120"/>
    </row>
    <row r="5244" spans="5:5" x14ac:dyDescent="0.25">
      <c r="E5244" s="120"/>
    </row>
    <row r="5245" spans="5:5" x14ac:dyDescent="0.25">
      <c r="E5245" s="120"/>
    </row>
    <row r="5246" spans="5:5" x14ac:dyDescent="0.25">
      <c r="E5246" s="120"/>
    </row>
    <row r="5247" spans="5:5" x14ac:dyDescent="0.25">
      <c r="E5247" s="120"/>
    </row>
    <row r="5248" spans="5:5" x14ac:dyDescent="0.25">
      <c r="E5248" s="120"/>
    </row>
    <row r="5249" spans="5:5" x14ac:dyDescent="0.25">
      <c r="E5249" s="120"/>
    </row>
    <row r="5250" spans="5:5" x14ac:dyDescent="0.25">
      <c r="E5250" s="120"/>
    </row>
    <row r="5251" spans="5:5" x14ac:dyDescent="0.25">
      <c r="E5251" s="120"/>
    </row>
    <row r="5252" spans="5:5" x14ac:dyDescent="0.25">
      <c r="E5252" s="120"/>
    </row>
    <row r="5253" spans="5:5" x14ac:dyDescent="0.25">
      <c r="E5253" s="120"/>
    </row>
    <row r="5254" spans="5:5" x14ac:dyDescent="0.25">
      <c r="E5254" s="120"/>
    </row>
    <row r="5255" spans="5:5" x14ac:dyDescent="0.25">
      <c r="E5255" s="120"/>
    </row>
    <row r="5256" spans="5:5" x14ac:dyDescent="0.25">
      <c r="E5256" s="120"/>
    </row>
    <row r="5257" spans="5:5" x14ac:dyDescent="0.25">
      <c r="E5257" s="120"/>
    </row>
    <row r="5258" spans="5:5" x14ac:dyDescent="0.25">
      <c r="E5258" s="120"/>
    </row>
    <row r="5259" spans="5:5" x14ac:dyDescent="0.25">
      <c r="E5259" s="120"/>
    </row>
    <row r="5260" spans="5:5" x14ac:dyDescent="0.25">
      <c r="E5260" s="120"/>
    </row>
    <row r="5261" spans="5:5" x14ac:dyDescent="0.25">
      <c r="E5261" s="120"/>
    </row>
    <row r="5262" spans="5:5" x14ac:dyDescent="0.25">
      <c r="E5262" s="120"/>
    </row>
    <row r="5263" spans="5:5" x14ac:dyDescent="0.25">
      <c r="E5263" s="120"/>
    </row>
    <row r="5264" spans="5:5" x14ac:dyDescent="0.25">
      <c r="E5264" s="120"/>
    </row>
    <row r="5265" spans="5:5" x14ac:dyDescent="0.25">
      <c r="E5265" s="120"/>
    </row>
    <row r="5266" spans="5:5" x14ac:dyDescent="0.25">
      <c r="E5266" s="120"/>
    </row>
    <row r="5267" spans="5:5" x14ac:dyDescent="0.25">
      <c r="E5267" s="120"/>
    </row>
    <row r="5268" spans="5:5" x14ac:dyDescent="0.25">
      <c r="E5268" s="120"/>
    </row>
    <row r="5269" spans="5:5" x14ac:dyDescent="0.25">
      <c r="E5269" s="120"/>
    </row>
    <row r="5270" spans="5:5" x14ac:dyDescent="0.25">
      <c r="E5270" s="120"/>
    </row>
    <row r="5271" spans="5:5" x14ac:dyDescent="0.25">
      <c r="E5271" s="120"/>
    </row>
    <row r="5272" spans="5:5" x14ac:dyDescent="0.25">
      <c r="E5272" s="120"/>
    </row>
    <row r="5273" spans="5:5" x14ac:dyDescent="0.25">
      <c r="E5273" s="120"/>
    </row>
    <row r="5274" spans="5:5" x14ac:dyDescent="0.25">
      <c r="E5274" s="120"/>
    </row>
    <row r="5275" spans="5:5" x14ac:dyDescent="0.25">
      <c r="E5275" s="120"/>
    </row>
    <row r="5276" spans="5:5" x14ac:dyDescent="0.25">
      <c r="E5276" s="120"/>
    </row>
    <row r="5277" spans="5:5" x14ac:dyDescent="0.25">
      <c r="E5277" s="120"/>
    </row>
    <row r="5278" spans="5:5" x14ac:dyDescent="0.25">
      <c r="E5278" s="120"/>
    </row>
    <row r="5279" spans="5:5" x14ac:dyDescent="0.25">
      <c r="E5279" s="120"/>
    </row>
    <row r="5280" spans="5:5" x14ac:dyDescent="0.25">
      <c r="E5280" s="120"/>
    </row>
    <row r="5281" spans="5:5" x14ac:dyDescent="0.25">
      <c r="E5281" s="120"/>
    </row>
    <row r="5282" spans="5:5" x14ac:dyDescent="0.25">
      <c r="E5282" s="120"/>
    </row>
    <row r="5283" spans="5:5" x14ac:dyDescent="0.25">
      <c r="E5283" s="120"/>
    </row>
    <row r="5284" spans="5:5" x14ac:dyDescent="0.25">
      <c r="E5284" s="120"/>
    </row>
    <row r="5285" spans="5:5" x14ac:dyDescent="0.25">
      <c r="E5285" s="120"/>
    </row>
    <row r="5286" spans="5:5" x14ac:dyDescent="0.25">
      <c r="E5286" s="120"/>
    </row>
    <row r="5287" spans="5:5" x14ac:dyDescent="0.25">
      <c r="E5287" s="120"/>
    </row>
    <row r="5288" spans="5:5" x14ac:dyDescent="0.25">
      <c r="E5288" s="120"/>
    </row>
    <row r="5289" spans="5:5" x14ac:dyDescent="0.25">
      <c r="E5289" s="120"/>
    </row>
    <row r="5290" spans="5:5" x14ac:dyDescent="0.25">
      <c r="E5290" s="120"/>
    </row>
    <row r="5291" spans="5:5" x14ac:dyDescent="0.25">
      <c r="E5291" s="120"/>
    </row>
    <row r="5292" spans="5:5" x14ac:dyDescent="0.25">
      <c r="E5292" s="120"/>
    </row>
    <row r="5293" spans="5:5" x14ac:dyDescent="0.25">
      <c r="E5293" s="120"/>
    </row>
    <row r="5294" spans="5:5" x14ac:dyDescent="0.25">
      <c r="E5294" s="120"/>
    </row>
    <row r="5295" spans="5:5" x14ac:dyDescent="0.25">
      <c r="E5295" s="120"/>
    </row>
    <row r="5296" spans="5:5" x14ac:dyDescent="0.25">
      <c r="E5296" s="120"/>
    </row>
    <row r="5297" spans="5:5" x14ac:dyDescent="0.25">
      <c r="E5297" s="120"/>
    </row>
    <row r="5298" spans="5:5" x14ac:dyDescent="0.25">
      <c r="E5298" s="120"/>
    </row>
    <row r="5299" spans="5:5" x14ac:dyDescent="0.25">
      <c r="E5299" s="120"/>
    </row>
    <row r="5300" spans="5:5" x14ac:dyDescent="0.25">
      <c r="E5300" s="120"/>
    </row>
    <row r="5301" spans="5:5" x14ac:dyDescent="0.25">
      <c r="E5301" s="120"/>
    </row>
    <row r="5302" spans="5:5" x14ac:dyDescent="0.25">
      <c r="E5302" s="120"/>
    </row>
    <row r="5303" spans="5:5" x14ac:dyDescent="0.25">
      <c r="E5303" s="120"/>
    </row>
    <row r="5304" spans="5:5" x14ac:dyDescent="0.25">
      <c r="E5304" s="120"/>
    </row>
    <row r="5305" spans="5:5" x14ac:dyDescent="0.25">
      <c r="E5305" s="120"/>
    </row>
    <row r="5306" spans="5:5" x14ac:dyDescent="0.25">
      <c r="E5306" s="120"/>
    </row>
    <row r="5307" spans="5:5" x14ac:dyDescent="0.25">
      <c r="E5307" s="120"/>
    </row>
    <row r="5308" spans="5:5" x14ac:dyDescent="0.25">
      <c r="E5308" s="120"/>
    </row>
    <row r="5309" spans="5:5" x14ac:dyDescent="0.25">
      <c r="E5309" s="120"/>
    </row>
    <row r="5310" spans="5:5" x14ac:dyDescent="0.25">
      <c r="E5310" s="120"/>
    </row>
    <row r="5311" spans="5:5" x14ac:dyDescent="0.25">
      <c r="E5311" s="120"/>
    </row>
    <row r="5312" spans="5:5" x14ac:dyDescent="0.25">
      <c r="E5312" s="120"/>
    </row>
    <row r="5313" spans="5:5" x14ac:dyDescent="0.25">
      <c r="E5313" s="120"/>
    </row>
    <row r="5314" spans="5:5" x14ac:dyDescent="0.25">
      <c r="E5314" s="120"/>
    </row>
    <row r="5315" spans="5:5" x14ac:dyDescent="0.25">
      <c r="E5315" s="120"/>
    </row>
    <row r="5316" spans="5:5" x14ac:dyDescent="0.25">
      <c r="E5316" s="120"/>
    </row>
    <row r="5317" spans="5:5" x14ac:dyDescent="0.25">
      <c r="E5317" s="120"/>
    </row>
    <row r="5318" spans="5:5" x14ac:dyDescent="0.25">
      <c r="E5318" s="120"/>
    </row>
    <row r="5319" spans="5:5" x14ac:dyDescent="0.25">
      <c r="E5319" s="120"/>
    </row>
    <row r="5320" spans="5:5" x14ac:dyDescent="0.25">
      <c r="E5320" s="120"/>
    </row>
    <row r="5321" spans="5:5" x14ac:dyDescent="0.25">
      <c r="E5321" s="120"/>
    </row>
    <row r="5322" spans="5:5" x14ac:dyDescent="0.25">
      <c r="E5322" s="120"/>
    </row>
    <row r="5323" spans="5:5" x14ac:dyDescent="0.25">
      <c r="E5323" s="120"/>
    </row>
    <row r="5324" spans="5:5" x14ac:dyDescent="0.25">
      <c r="E5324" s="120"/>
    </row>
    <row r="5325" spans="5:5" x14ac:dyDescent="0.25">
      <c r="E5325" s="120"/>
    </row>
    <row r="5326" spans="5:5" x14ac:dyDescent="0.25">
      <c r="E5326" s="120"/>
    </row>
    <row r="5327" spans="5:5" x14ac:dyDescent="0.25">
      <c r="E5327" s="120"/>
    </row>
    <row r="5328" spans="5:5" x14ac:dyDescent="0.25">
      <c r="E5328" s="120"/>
    </row>
    <row r="5329" spans="5:5" x14ac:dyDescent="0.25">
      <c r="E5329" s="120"/>
    </row>
    <row r="5330" spans="5:5" x14ac:dyDescent="0.25">
      <c r="E5330" s="120"/>
    </row>
    <row r="5331" spans="5:5" x14ac:dyDescent="0.25">
      <c r="E5331" s="120"/>
    </row>
    <row r="5332" spans="5:5" x14ac:dyDescent="0.25">
      <c r="E5332" s="120"/>
    </row>
    <row r="5333" spans="5:5" x14ac:dyDescent="0.25">
      <c r="E5333" s="120"/>
    </row>
    <row r="5334" spans="5:5" x14ac:dyDescent="0.25">
      <c r="E5334" s="120"/>
    </row>
    <row r="5335" spans="5:5" x14ac:dyDescent="0.25">
      <c r="E5335" s="120"/>
    </row>
    <row r="5336" spans="5:5" x14ac:dyDescent="0.25">
      <c r="E5336" s="120"/>
    </row>
    <row r="5337" spans="5:5" x14ac:dyDescent="0.25">
      <c r="E5337" s="120"/>
    </row>
    <row r="5338" spans="5:5" x14ac:dyDescent="0.25">
      <c r="E5338" s="120"/>
    </row>
    <row r="5339" spans="5:5" x14ac:dyDescent="0.25">
      <c r="E5339" s="120"/>
    </row>
    <row r="5340" spans="5:5" x14ac:dyDescent="0.25">
      <c r="E5340" s="120"/>
    </row>
    <row r="5341" spans="5:5" x14ac:dyDescent="0.25">
      <c r="E5341" s="120"/>
    </row>
    <row r="5342" spans="5:5" x14ac:dyDescent="0.25">
      <c r="E5342" s="120"/>
    </row>
    <row r="5343" spans="5:5" x14ac:dyDescent="0.25">
      <c r="E5343" s="120"/>
    </row>
    <row r="5344" spans="5:5" x14ac:dyDescent="0.25">
      <c r="E5344" s="120"/>
    </row>
    <row r="5345" spans="5:5" x14ac:dyDescent="0.25">
      <c r="E5345" s="120"/>
    </row>
    <row r="5346" spans="5:5" x14ac:dyDescent="0.25">
      <c r="E5346" s="120"/>
    </row>
    <row r="5347" spans="5:5" x14ac:dyDescent="0.25">
      <c r="E5347" s="120"/>
    </row>
    <row r="5348" spans="5:5" x14ac:dyDescent="0.25">
      <c r="E5348" s="120"/>
    </row>
    <row r="5349" spans="5:5" x14ac:dyDescent="0.25">
      <c r="E5349" s="120"/>
    </row>
    <row r="5350" spans="5:5" x14ac:dyDescent="0.25">
      <c r="E5350" s="120"/>
    </row>
    <row r="5351" spans="5:5" x14ac:dyDescent="0.25">
      <c r="E5351" s="120"/>
    </row>
    <row r="5352" spans="5:5" x14ac:dyDescent="0.25">
      <c r="E5352" s="120"/>
    </row>
    <row r="5353" spans="5:5" x14ac:dyDescent="0.25">
      <c r="E5353" s="120"/>
    </row>
    <row r="5354" spans="5:5" x14ac:dyDescent="0.25">
      <c r="E5354" s="120"/>
    </row>
    <row r="5355" spans="5:5" x14ac:dyDescent="0.25">
      <c r="E5355" s="120"/>
    </row>
    <row r="5356" spans="5:5" x14ac:dyDescent="0.25">
      <c r="E5356" s="120"/>
    </row>
    <row r="5357" spans="5:5" x14ac:dyDescent="0.25">
      <c r="E5357" s="120"/>
    </row>
    <row r="5358" spans="5:5" x14ac:dyDescent="0.25">
      <c r="E5358" s="120"/>
    </row>
    <row r="5359" spans="5:5" x14ac:dyDescent="0.25">
      <c r="E5359" s="120"/>
    </row>
    <row r="5360" spans="5:5" x14ac:dyDescent="0.25">
      <c r="E5360" s="120"/>
    </row>
    <row r="5361" spans="5:5" x14ac:dyDescent="0.25">
      <c r="E5361" s="120"/>
    </row>
    <row r="5362" spans="5:5" x14ac:dyDescent="0.25">
      <c r="E5362" s="120"/>
    </row>
    <row r="5363" spans="5:5" x14ac:dyDescent="0.25">
      <c r="E5363" s="120"/>
    </row>
    <row r="5364" spans="5:5" x14ac:dyDescent="0.25">
      <c r="E5364" s="120"/>
    </row>
    <row r="5365" spans="5:5" x14ac:dyDescent="0.25">
      <c r="E5365" s="120"/>
    </row>
    <row r="5366" spans="5:5" x14ac:dyDescent="0.25">
      <c r="E5366" s="120"/>
    </row>
    <row r="5367" spans="5:5" x14ac:dyDescent="0.25">
      <c r="E5367" s="120"/>
    </row>
    <row r="5368" spans="5:5" x14ac:dyDescent="0.25">
      <c r="E5368" s="120"/>
    </row>
    <row r="5369" spans="5:5" x14ac:dyDescent="0.25">
      <c r="E5369" s="120"/>
    </row>
    <row r="5370" spans="5:5" x14ac:dyDescent="0.25">
      <c r="E5370" s="120"/>
    </row>
    <row r="5371" spans="5:5" x14ac:dyDescent="0.25">
      <c r="E5371" s="120"/>
    </row>
    <row r="5372" spans="5:5" x14ac:dyDescent="0.25">
      <c r="E5372" s="120"/>
    </row>
    <row r="5373" spans="5:5" x14ac:dyDescent="0.25">
      <c r="E5373" s="120"/>
    </row>
    <row r="5374" spans="5:5" x14ac:dyDescent="0.25">
      <c r="E5374" s="120"/>
    </row>
    <row r="5375" spans="5:5" x14ac:dyDescent="0.25">
      <c r="E5375" s="120"/>
    </row>
    <row r="5376" spans="5:5" x14ac:dyDescent="0.25">
      <c r="E5376" s="120"/>
    </row>
    <row r="5377" spans="5:5" x14ac:dyDescent="0.25">
      <c r="E5377" s="120"/>
    </row>
    <row r="5378" spans="5:5" x14ac:dyDescent="0.25">
      <c r="E5378" s="120"/>
    </row>
    <row r="5379" spans="5:5" x14ac:dyDescent="0.25">
      <c r="E5379" s="120"/>
    </row>
    <row r="5380" spans="5:5" x14ac:dyDescent="0.25">
      <c r="E5380" s="120"/>
    </row>
    <row r="5381" spans="5:5" x14ac:dyDescent="0.25">
      <c r="E5381" s="120"/>
    </row>
    <row r="5382" spans="5:5" x14ac:dyDescent="0.25">
      <c r="E5382" s="120"/>
    </row>
    <row r="5383" spans="5:5" x14ac:dyDescent="0.25">
      <c r="E5383" s="120"/>
    </row>
    <row r="5384" spans="5:5" x14ac:dyDescent="0.25">
      <c r="E5384" s="120"/>
    </row>
    <row r="5385" spans="5:5" x14ac:dyDescent="0.25">
      <c r="E5385" s="120"/>
    </row>
    <row r="5386" spans="5:5" x14ac:dyDescent="0.25">
      <c r="E5386" s="120"/>
    </row>
    <row r="5387" spans="5:5" x14ac:dyDescent="0.25">
      <c r="E5387" s="120"/>
    </row>
    <row r="5388" spans="5:5" x14ac:dyDescent="0.25">
      <c r="E5388" s="120"/>
    </row>
    <row r="5389" spans="5:5" x14ac:dyDescent="0.25">
      <c r="E5389" s="120"/>
    </row>
    <row r="5390" spans="5:5" x14ac:dyDescent="0.25">
      <c r="E5390" s="120"/>
    </row>
    <row r="5391" spans="5:5" x14ac:dyDescent="0.25">
      <c r="E5391" s="120"/>
    </row>
    <row r="5392" spans="5:5" x14ac:dyDescent="0.25">
      <c r="E5392" s="120"/>
    </row>
    <row r="5393" spans="5:5" x14ac:dyDescent="0.25">
      <c r="E5393" s="120"/>
    </row>
    <row r="5394" spans="5:5" x14ac:dyDescent="0.25">
      <c r="E5394" s="120"/>
    </row>
    <row r="5395" spans="5:5" x14ac:dyDescent="0.25">
      <c r="E5395" s="120"/>
    </row>
    <row r="5396" spans="5:5" x14ac:dyDescent="0.25">
      <c r="E5396" s="120"/>
    </row>
    <row r="5397" spans="5:5" x14ac:dyDescent="0.25">
      <c r="E5397" s="120"/>
    </row>
    <row r="5398" spans="5:5" x14ac:dyDescent="0.25">
      <c r="E5398" s="120"/>
    </row>
    <row r="5399" spans="5:5" x14ac:dyDescent="0.25">
      <c r="E5399" s="120"/>
    </row>
    <row r="5400" spans="5:5" x14ac:dyDescent="0.25">
      <c r="E5400" s="120"/>
    </row>
    <row r="5401" spans="5:5" x14ac:dyDescent="0.25">
      <c r="E5401" s="120"/>
    </row>
    <row r="5402" spans="5:5" x14ac:dyDescent="0.25">
      <c r="E5402" s="120"/>
    </row>
    <row r="5403" spans="5:5" x14ac:dyDescent="0.25">
      <c r="E5403" s="120"/>
    </row>
    <row r="5404" spans="5:5" x14ac:dyDescent="0.25">
      <c r="E5404" s="120"/>
    </row>
    <row r="5405" spans="5:5" x14ac:dyDescent="0.25">
      <c r="E5405" s="120"/>
    </row>
    <row r="5406" spans="5:5" x14ac:dyDescent="0.25">
      <c r="E5406" s="120"/>
    </row>
    <row r="5407" spans="5:5" x14ac:dyDescent="0.25">
      <c r="E5407" s="120"/>
    </row>
    <row r="5408" spans="5:5" x14ac:dyDescent="0.25">
      <c r="E5408" s="120"/>
    </row>
    <row r="5409" spans="5:5" x14ac:dyDescent="0.25">
      <c r="E5409" s="120"/>
    </row>
    <row r="5410" spans="5:5" x14ac:dyDescent="0.25">
      <c r="E5410" s="120"/>
    </row>
    <row r="5411" spans="5:5" x14ac:dyDescent="0.25">
      <c r="E5411" s="120"/>
    </row>
    <row r="5412" spans="5:5" x14ac:dyDescent="0.25">
      <c r="E5412" s="120"/>
    </row>
    <row r="5413" spans="5:5" x14ac:dyDescent="0.25">
      <c r="E5413" s="120"/>
    </row>
    <row r="5414" spans="5:5" x14ac:dyDescent="0.25">
      <c r="E5414" s="120"/>
    </row>
    <row r="5415" spans="5:5" x14ac:dyDescent="0.25">
      <c r="E5415" s="120"/>
    </row>
    <row r="5416" spans="5:5" x14ac:dyDescent="0.25">
      <c r="E5416" s="120"/>
    </row>
    <row r="5417" spans="5:5" x14ac:dyDescent="0.25">
      <c r="E5417" s="120"/>
    </row>
    <row r="5418" spans="5:5" x14ac:dyDescent="0.25">
      <c r="E5418" s="120"/>
    </row>
    <row r="5419" spans="5:5" x14ac:dyDescent="0.25">
      <c r="E5419" s="120"/>
    </row>
    <row r="5420" spans="5:5" x14ac:dyDescent="0.25">
      <c r="E5420" s="120"/>
    </row>
    <row r="5421" spans="5:5" x14ac:dyDescent="0.25">
      <c r="E5421" s="120"/>
    </row>
    <row r="5422" spans="5:5" x14ac:dyDescent="0.25">
      <c r="E5422" s="120"/>
    </row>
    <row r="5423" spans="5:5" x14ac:dyDescent="0.25">
      <c r="E5423" s="120"/>
    </row>
    <row r="5424" spans="5:5" x14ac:dyDescent="0.25">
      <c r="E5424" s="120"/>
    </row>
    <row r="5425" spans="5:5" x14ac:dyDescent="0.25">
      <c r="E5425" s="120"/>
    </row>
    <row r="5426" spans="5:5" x14ac:dyDescent="0.25">
      <c r="E5426" s="120"/>
    </row>
    <row r="5427" spans="5:5" x14ac:dyDescent="0.25">
      <c r="E5427" s="120"/>
    </row>
    <row r="5428" spans="5:5" x14ac:dyDescent="0.25">
      <c r="E5428" s="120"/>
    </row>
    <row r="5429" spans="5:5" x14ac:dyDescent="0.25">
      <c r="E5429" s="120"/>
    </row>
    <row r="5430" spans="5:5" x14ac:dyDescent="0.25">
      <c r="E5430" s="120"/>
    </row>
    <row r="5431" spans="5:5" x14ac:dyDescent="0.25">
      <c r="E5431" s="120"/>
    </row>
    <row r="5432" spans="5:5" x14ac:dyDescent="0.25">
      <c r="E5432" s="120"/>
    </row>
    <row r="5433" spans="5:5" x14ac:dyDescent="0.25">
      <c r="E5433" s="120"/>
    </row>
    <row r="5434" spans="5:5" x14ac:dyDescent="0.25">
      <c r="E5434" s="120"/>
    </row>
    <row r="5435" spans="5:5" x14ac:dyDescent="0.25">
      <c r="E5435" s="120"/>
    </row>
    <row r="5436" spans="5:5" x14ac:dyDescent="0.25">
      <c r="E5436" s="120"/>
    </row>
    <row r="5437" spans="5:5" x14ac:dyDescent="0.25">
      <c r="E5437" s="120"/>
    </row>
    <row r="5438" spans="5:5" x14ac:dyDescent="0.25">
      <c r="E5438" s="120"/>
    </row>
    <row r="5439" spans="5:5" x14ac:dyDescent="0.25">
      <c r="E5439" s="120"/>
    </row>
    <row r="5440" spans="5:5" x14ac:dyDescent="0.25">
      <c r="E5440" s="120"/>
    </row>
    <row r="5441" spans="5:5" x14ac:dyDescent="0.25">
      <c r="E5441" s="120"/>
    </row>
    <row r="5442" spans="5:5" x14ac:dyDescent="0.25">
      <c r="E5442" s="120"/>
    </row>
    <row r="5443" spans="5:5" x14ac:dyDescent="0.25">
      <c r="E5443" s="120"/>
    </row>
    <row r="5444" spans="5:5" x14ac:dyDescent="0.25">
      <c r="E5444" s="120"/>
    </row>
    <row r="5445" spans="5:5" x14ac:dyDescent="0.25">
      <c r="E5445" s="120"/>
    </row>
    <row r="5446" spans="5:5" x14ac:dyDescent="0.25">
      <c r="E5446" s="120"/>
    </row>
    <row r="5447" spans="5:5" x14ac:dyDescent="0.25">
      <c r="E5447" s="120"/>
    </row>
    <row r="5448" spans="5:5" x14ac:dyDescent="0.25">
      <c r="E5448" s="120"/>
    </row>
    <row r="5449" spans="5:5" x14ac:dyDescent="0.25">
      <c r="E5449" s="120"/>
    </row>
    <row r="5450" spans="5:5" x14ac:dyDescent="0.25">
      <c r="E5450" s="120"/>
    </row>
    <row r="5451" spans="5:5" x14ac:dyDescent="0.25">
      <c r="E5451" s="120"/>
    </row>
    <row r="5452" spans="5:5" x14ac:dyDescent="0.25">
      <c r="E5452" s="120"/>
    </row>
    <row r="5453" spans="5:5" x14ac:dyDescent="0.25">
      <c r="E5453" s="120"/>
    </row>
    <row r="5454" spans="5:5" x14ac:dyDescent="0.25">
      <c r="E5454" s="120"/>
    </row>
    <row r="5455" spans="5:5" x14ac:dyDescent="0.25">
      <c r="E5455" s="120"/>
    </row>
    <row r="5456" spans="5:5" x14ac:dyDescent="0.25">
      <c r="E5456" s="120"/>
    </row>
    <row r="5457" spans="5:5" x14ac:dyDescent="0.25">
      <c r="E5457" s="120"/>
    </row>
    <row r="5458" spans="5:5" x14ac:dyDescent="0.25">
      <c r="E5458" s="120"/>
    </row>
    <row r="5459" spans="5:5" x14ac:dyDescent="0.25">
      <c r="E5459" s="120"/>
    </row>
    <row r="5460" spans="5:5" x14ac:dyDescent="0.25">
      <c r="E5460" s="120"/>
    </row>
    <row r="5461" spans="5:5" x14ac:dyDescent="0.25">
      <c r="E5461" s="120"/>
    </row>
    <row r="5462" spans="5:5" x14ac:dyDescent="0.25">
      <c r="E5462" s="120"/>
    </row>
    <row r="5463" spans="5:5" x14ac:dyDescent="0.25">
      <c r="E5463" s="120"/>
    </row>
    <row r="5464" spans="5:5" x14ac:dyDescent="0.25">
      <c r="E5464" s="120"/>
    </row>
    <row r="5465" spans="5:5" x14ac:dyDescent="0.25">
      <c r="E5465" s="120"/>
    </row>
    <row r="5466" spans="5:5" x14ac:dyDescent="0.25">
      <c r="E5466" s="120"/>
    </row>
    <row r="5467" spans="5:5" x14ac:dyDescent="0.25">
      <c r="E5467" s="120"/>
    </row>
    <row r="5468" spans="5:5" x14ac:dyDescent="0.25">
      <c r="E5468" s="120"/>
    </row>
    <row r="5469" spans="5:5" x14ac:dyDescent="0.25">
      <c r="E5469" s="120"/>
    </row>
    <row r="5470" spans="5:5" x14ac:dyDescent="0.25">
      <c r="E5470" s="120"/>
    </row>
    <row r="5471" spans="5:5" x14ac:dyDescent="0.25">
      <c r="E5471" s="120"/>
    </row>
    <row r="5472" spans="5:5" x14ac:dyDescent="0.25">
      <c r="E5472" s="120"/>
    </row>
    <row r="5473" spans="5:5" x14ac:dyDescent="0.25">
      <c r="E5473" s="120"/>
    </row>
    <row r="5474" spans="5:5" x14ac:dyDescent="0.25">
      <c r="E5474" s="120"/>
    </row>
    <row r="5475" spans="5:5" x14ac:dyDescent="0.25">
      <c r="E5475" s="120"/>
    </row>
    <row r="5476" spans="5:5" x14ac:dyDescent="0.25">
      <c r="E5476" s="120"/>
    </row>
    <row r="5477" spans="5:5" x14ac:dyDescent="0.25">
      <c r="E5477" s="120"/>
    </row>
    <row r="5478" spans="5:5" x14ac:dyDescent="0.25">
      <c r="E5478" s="120"/>
    </row>
    <row r="5479" spans="5:5" x14ac:dyDescent="0.25">
      <c r="E5479" s="120"/>
    </row>
    <row r="5480" spans="5:5" x14ac:dyDescent="0.25">
      <c r="E5480" s="120"/>
    </row>
    <row r="5481" spans="5:5" x14ac:dyDescent="0.25">
      <c r="E5481" s="120"/>
    </row>
    <row r="5482" spans="5:5" x14ac:dyDescent="0.25">
      <c r="E5482" s="120"/>
    </row>
    <row r="5483" spans="5:5" x14ac:dyDescent="0.25">
      <c r="E5483" s="120"/>
    </row>
    <row r="5484" spans="5:5" x14ac:dyDescent="0.25">
      <c r="E5484" s="120"/>
    </row>
    <row r="5485" spans="5:5" x14ac:dyDescent="0.25">
      <c r="E5485" s="120"/>
    </row>
    <row r="5486" spans="5:5" x14ac:dyDescent="0.25">
      <c r="E5486" s="120"/>
    </row>
    <row r="5487" spans="5:5" x14ac:dyDescent="0.25">
      <c r="E5487" s="120"/>
    </row>
    <row r="5488" spans="5:5" x14ac:dyDescent="0.25">
      <c r="E5488" s="120"/>
    </row>
    <row r="5489" spans="5:5" x14ac:dyDescent="0.25">
      <c r="E5489" s="120"/>
    </row>
    <row r="5490" spans="5:5" x14ac:dyDescent="0.25">
      <c r="E5490" s="120"/>
    </row>
    <row r="5491" spans="5:5" x14ac:dyDescent="0.25">
      <c r="E5491" s="120"/>
    </row>
    <row r="5492" spans="5:5" x14ac:dyDescent="0.25">
      <c r="E5492" s="120"/>
    </row>
    <row r="5493" spans="5:5" x14ac:dyDescent="0.25">
      <c r="E5493" s="120"/>
    </row>
    <row r="5494" spans="5:5" x14ac:dyDescent="0.25">
      <c r="E5494" s="120"/>
    </row>
    <row r="5495" spans="5:5" x14ac:dyDescent="0.25">
      <c r="E5495" s="120"/>
    </row>
    <row r="5496" spans="5:5" x14ac:dyDescent="0.25">
      <c r="E5496" s="120"/>
    </row>
    <row r="5497" spans="5:5" x14ac:dyDescent="0.25">
      <c r="E5497" s="120"/>
    </row>
    <row r="5498" spans="5:5" x14ac:dyDescent="0.25">
      <c r="E5498" s="120"/>
    </row>
    <row r="5499" spans="5:5" x14ac:dyDescent="0.25">
      <c r="E5499" s="120"/>
    </row>
    <row r="5500" spans="5:5" x14ac:dyDescent="0.25">
      <c r="E5500" s="120"/>
    </row>
    <row r="5501" spans="5:5" x14ac:dyDescent="0.25">
      <c r="E5501" s="120"/>
    </row>
    <row r="5502" spans="5:5" x14ac:dyDescent="0.25">
      <c r="E5502" s="120"/>
    </row>
    <row r="5503" spans="5:5" x14ac:dyDescent="0.25">
      <c r="E5503" s="120"/>
    </row>
    <row r="5504" spans="5:5" x14ac:dyDescent="0.25">
      <c r="E5504" s="120"/>
    </row>
    <row r="5505" spans="5:5" x14ac:dyDescent="0.25">
      <c r="E5505" s="120"/>
    </row>
    <row r="5506" spans="5:5" x14ac:dyDescent="0.25">
      <c r="E5506" s="120"/>
    </row>
    <row r="5507" spans="5:5" x14ac:dyDescent="0.25">
      <c r="E5507" s="120"/>
    </row>
    <row r="5508" spans="5:5" x14ac:dyDescent="0.25">
      <c r="E5508" s="120"/>
    </row>
    <row r="5509" spans="5:5" x14ac:dyDescent="0.25">
      <c r="E5509" s="120"/>
    </row>
    <row r="5510" spans="5:5" x14ac:dyDescent="0.25">
      <c r="E5510" s="120"/>
    </row>
    <row r="5511" spans="5:5" x14ac:dyDescent="0.25">
      <c r="E5511" s="120"/>
    </row>
    <row r="5512" spans="5:5" x14ac:dyDescent="0.25">
      <c r="E5512" s="120"/>
    </row>
    <row r="5513" spans="5:5" x14ac:dyDescent="0.25">
      <c r="E5513" s="120"/>
    </row>
    <row r="5514" spans="5:5" x14ac:dyDescent="0.25">
      <c r="E5514" s="120"/>
    </row>
    <row r="5515" spans="5:5" x14ac:dyDescent="0.25">
      <c r="E5515" s="120"/>
    </row>
    <row r="5516" spans="5:5" x14ac:dyDescent="0.25">
      <c r="E5516" s="120"/>
    </row>
    <row r="5517" spans="5:5" x14ac:dyDescent="0.25">
      <c r="E5517" s="120"/>
    </row>
    <row r="5518" spans="5:5" x14ac:dyDescent="0.25">
      <c r="E5518" s="120"/>
    </row>
    <row r="5519" spans="5:5" x14ac:dyDescent="0.25">
      <c r="E5519" s="120"/>
    </row>
    <row r="5520" spans="5:5" x14ac:dyDescent="0.25">
      <c r="E5520" s="120"/>
    </row>
    <row r="5521" spans="5:5" x14ac:dyDescent="0.25">
      <c r="E5521" s="120"/>
    </row>
    <row r="5522" spans="5:5" x14ac:dyDescent="0.25">
      <c r="E5522" s="120"/>
    </row>
    <row r="5523" spans="5:5" x14ac:dyDescent="0.25">
      <c r="E5523" s="120"/>
    </row>
    <row r="5524" spans="5:5" x14ac:dyDescent="0.25">
      <c r="E5524" s="120"/>
    </row>
    <row r="5525" spans="5:5" x14ac:dyDescent="0.25">
      <c r="E5525" s="120"/>
    </row>
    <row r="5526" spans="5:5" x14ac:dyDescent="0.25">
      <c r="E5526" s="120"/>
    </row>
    <row r="5527" spans="5:5" x14ac:dyDescent="0.25">
      <c r="E5527" s="120"/>
    </row>
    <row r="5528" spans="5:5" x14ac:dyDescent="0.25">
      <c r="E5528" s="120"/>
    </row>
    <row r="5529" spans="5:5" x14ac:dyDescent="0.25">
      <c r="E5529" s="120"/>
    </row>
    <row r="5530" spans="5:5" x14ac:dyDescent="0.25">
      <c r="E5530" s="120"/>
    </row>
    <row r="5531" spans="5:5" x14ac:dyDescent="0.25">
      <c r="E5531" s="120"/>
    </row>
    <row r="5532" spans="5:5" x14ac:dyDescent="0.25">
      <c r="E5532" s="120"/>
    </row>
    <row r="5533" spans="5:5" x14ac:dyDescent="0.25">
      <c r="E5533" s="120"/>
    </row>
    <row r="5534" spans="5:5" x14ac:dyDescent="0.25">
      <c r="E5534" s="120"/>
    </row>
    <row r="5535" spans="5:5" x14ac:dyDescent="0.25">
      <c r="E5535" s="120"/>
    </row>
    <row r="5536" spans="5:5" x14ac:dyDescent="0.25">
      <c r="E5536" s="120"/>
    </row>
    <row r="5537" spans="5:5" x14ac:dyDescent="0.25">
      <c r="E5537" s="120"/>
    </row>
    <row r="5538" spans="5:5" x14ac:dyDescent="0.25">
      <c r="E5538" s="120"/>
    </row>
    <row r="5539" spans="5:5" x14ac:dyDescent="0.25">
      <c r="E5539" s="120"/>
    </row>
    <row r="5540" spans="5:5" x14ac:dyDescent="0.25">
      <c r="E5540" s="120"/>
    </row>
    <row r="5541" spans="5:5" x14ac:dyDescent="0.25">
      <c r="E5541" s="120"/>
    </row>
    <row r="5542" spans="5:5" x14ac:dyDescent="0.25">
      <c r="E5542" s="120"/>
    </row>
    <row r="5543" spans="5:5" x14ac:dyDescent="0.25">
      <c r="E5543" s="120"/>
    </row>
    <row r="5544" spans="5:5" x14ac:dyDescent="0.25">
      <c r="E5544" s="120"/>
    </row>
    <row r="5545" spans="5:5" x14ac:dyDescent="0.25">
      <c r="E5545" s="120"/>
    </row>
    <row r="5546" spans="5:5" x14ac:dyDescent="0.25">
      <c r="E5546" s="120"/>
    </row>
    <row r="5547" spans="5:5" x14ac:dyDescent="0.25">
      <c r="E5547" s="120"/>
    </row>
    <row r="5548" spans="5:5" x14ac:dyDescent="0.25">
      <c r="E5548" s="120"/>
    </row>
    <row r="5549" spans="5:5" x14ac:dyDescent="0.25">
      <c r="E5549" s="120"/>
    </row>
    <row r="5550" spans="5:5" x14ac:dyDescent="0.25">
      <c r="E5550" s="120"/>
    </row>
    <row r="5551" spans="5:5" x14ac:dyDescent="0.25">
      <c r="E5551" s="120"/>
    </row>
    <row r="5552" spans="5:5" x14ac:dyDescent="0.25">
      <c r="E5552" s="120"/>
    </row>
    <row r="5553" spans="5:5" x14ac:dyDescent="0.25">
      <c r="E5553" s="120"/>
    </row>
    <row r="5554" spans="5:5" x14ac:dyDescent="0.25">
      <c r="E5554" s="120"/>
    </row>
    <row r="5555" spans="5:5" x14ac:dyDescent="0.25">
      <c r="E5555" s="120"/>
    </row>
    <row r="5556" spans="5:5" x14ac:dyDescent="0.25">
      <c r="E5556" s="120"/>
    </row>
    <row r="5557" spans="5:5" x14ac:dyDescent="0.25">
      <c r="E5557" s="120"/>
    </row>
    <row r="5558" spans="5:5" x14ac:dyDescent="0.25">
      <c r="E5558" s="120"/>
    </row>
    <row r="5559" spans="5:5" x14ac:dyDescent="0.25">
      <c r="E5559" s="120"/>
    </row>
    <row r="5560" spans="5:5" x14ac:dyDescent="0.25">
      <c r="E5560" s="120"/>
    </row>
    <row r="5561" spans="5:5" x14ac:dyDescent="0.25">
      <c r="E5561" s="120"/>
    </row>
    <row r="5562" spans="5:5" x14ac:dyDescent="0.25">
      <c r="E5562" s="120"/>
    </row>
    <row r="5563" spans="5:5" x14ac:dyDescent="0.25">
      <c r="E5563" s="120"/>
    </row>
    <row r="5564" spans="5:5" x14ac:dyDescent="0.25">
      <c r="E5564" s="120"/>
    </row>
    <row r="5565" spans="5:5" x14ac:dyDescent="0.25">
      <c r="E5565" s="120"/>
    </row>
    <row r="5566" spans="5:5" x14ac:dyDescent="0.25">
      <c r="E5566" s="120"/>
    </row>
    <row r="5567" spans="5:5" x14ac:dyDescent="0.25">
      <c r="E5567" s="120"/>
    </row>
    <row r="5568" spans="5:5" x14ac:dyDescent="0.25">
      <c r="E5568" s="120"/>
    </row>
    <row r="5569" spans="5:5" x14ac:dyDescent="0.25">
      <c r="E5569" s="120"/>
    </row>
    <row r="5570" spans="5:5" x14ac:dyDescent="0.25">
      <c r="E5570" s="120"/>
    </row>
    <row r="5571" spans="5:5" x14ac:dyDescent="0.25">
      <c r="E5571" s="120"/>
    </row>
    <row r="5572" spans="5:5" x14ac:dyDescent="0.25">
      <c r="E5572" s="120"/>
    </row>
    <row r="5573" spans="5:5" x14ac:dyDescent="0.25">
      <c r="E5573" s="120"/>
    </row>
    <row r="5574" spans="5:5" x14ac:dyDescent="0.25">
      <c r="E5574" s="120"/>
    </row>
    <row r="5575" spans="5:5" x14ac:dyDescent="0.25">
      <c r="E5575" s="120"/>
    </row>
    <row r="5576" spans="5:5" x14ac:dyDescent="0.25">
      <c r="E5576" s="120"/>
    </row>
    <row r="5577" spans="5:5" x14ac:dyDescent="0.25">
      <c r="E5577" s="120"/>
    </row>
    <row r="5578" spans="5:5" x14ac:dyDescent="0.25">
      <c r="E5578" s="120"/>
    </row>
    <row r="5579" spans="5:5" x14ac:dyDescent="0.25">
      <c r="E5579" s="120"/>
    </row>
    <row r="5580" spans="5:5" x14ac:dyDescent="0.25">
      <c r="E5580" s="120"/>
    </row>
    <row r="5581" spans="5:5" x14ac:dyDescent="0.25">
      <c r="E5581" s="120"/>
    </row>
    <row r="5582" spans="5:5" x14ac:dyDescent="0.25">
      <c r="E5582" s="120"/>
    </row>
    <row r="5583" spans="5:5" x14ac:dyDescent="0.25">
      <c r="E5583" s="120"/>
    </row>
    <row r="5584" spans="5:5" x14ac:dyDescent="0.25">
      <c r="E5584" s="120"/>
    </row>
    <row r="5585" spans="5:5" x14ac:dyDescent="0.25">
      <c r="E5585" s="120"/>
    </row>
    <row r="5586" spans="5:5" x14ac:dyDescent="0.25">
      <c r="E5586" s="120"/>
    </row>
    <row r="5587" spans="5:5" x14ac:dyDescent="0.25">
      <c r="E5587" s="120"/>
    </row>
    <row r="5588" spans="5:5" x14ac:dyDescent="0.25">
      <c r="E5588" s="120"/>
    </row>
    <row r="5589" spans="5:5" x14ac:dyDescent="0.25">
      <c r="E5589" s="120"/>
    </row>
    <row r="5590" spans="5:5" x14ac:dyDescent="0.25">
      <c r="E5590" s="120"/>
    </row>
    <row r="5591" spans="5:5" x14ac:dyDescent="0.25">
      <c r="E5591" s="120"/>
    </row>
    <row r="5592" spans="5:5" x14ac:dyDescent="0.25">
      <c r="E5592" s="120"/>
    </row>
    <row r="5593" spans="5:5" x14ac:dyDescent="0.25">
      <c r="E5593" s="120"/>
    </row>
    <row r="5594" spans="5:5" x14ac:dyDescent="0.25">
      <c r="E5594" s="120"/>
    </row>
    <row r="5595" spans="5:5" x14ac:dyDescent="0.25">
      <c r="E5595" s="120"/>
    </row>
    <row r="5596" spans="5:5" x14ac:dyDescent="0.25">
      <c r="E5596" s="120"/>
    </row>
    <row r="5597" spans="5:5" x14ac:dyDescent="0.25">
      <c r="E5597" s="120"/>
    </row>
    <row r="5598" spans="5:5" x14ac:dyDescent="0.25">
      <c r="E5598" s="120"/>
    </row>
    <row r="5599" spans="5:5" x14ac:dyDescent="0.25">
      <c r="E5599" s="120"/>
    </row>
    <row r="5600" spans="5:5" x14ac:dyDescent="0.25">
      <c r="E5600" s="120"/>
    </row>
    <row r="5601" spans="5:5" x14ac:dyDescent="0.25">
      <c r="E5601" s="120"/>
    </row>
    <row r="5602" spans="5:5" x14ac:dyDescent="0.25">
      <c r="E5602" s="120"/>
    </row>
    <row r="5603" spans="5:5" x14ac:dyDescent="0.25">
      <c r="E5603" s="120"/>
    </row>
    <row r="5604" spans="5:5" x14ac:dyDescent="0.25">
      <c r="E5604" s="120"/>
    </row>
    <row r="5605" spans="5:5" x14ac:dyDescent="0.25">
      <c r="E5605" s="120"/>
    </row>
    <row r="5606" spans="5:5" x14ac:dyDescent="0.25">
      <c r="E5606" s="120"/>
    </row>
    <row r="5607" spans="5:5" x14ac:dyDescent="0.25">
      <c r="E5607" s="120"/>
    </row>
    <row r="5608" spans="5:5" x14ac:dyDescent="0.25">
      <c r="E5608" s="120"/>
    </row>
    <row r="5609" spans="5:5" x14ac:dyDescent="0.25">
      <c r="E5609" s="120"/>
    </row>
    <row r="5610" spans="5:5" x14ac:dyDescent="0.25">
      <c r="E5610" s="120"/>
    </row>
    <row r="5611" spans="5:5" x14ac:dyDescent="0.25">
      <c r="E5611" s="120"/>
    </row>
    <row r="5612" spans="5:5" x14ac:dyDescent="0.25">
      <c r="E5612" s="120"/>
    </row>
    <row r="5613" spans="5:5" x14ac:dyDescent="0.25">
      <c r="E5613" s="120"/>
    </row>
    <row r="5614" spans="5:5" x14ac:dyDescent="0.25">
      <c r="E5614" s="120"/>
    </row>
    <row r="5615" spans="5:5" x14ac:dyDescent="0.25">
      <c r="E5615" s="120"/>
    </row>
    <row r="5616" spans="5:5" x14ac:dyDescent="0.25">
      <c r="E5616" s="120"/>
    </row>
    <row r="5617" spans="5:5" x14ac:dyDescent="0.25">
      <c r="E5617" s="120"/>
    </row>
    <row r="5618" spans="5:5" x14ac:dyDescent="0.25">
      <c r="E5618" s="120"/>
    </row>
    <row r="5619" spans="5:5" x14ac:dyDescent="0.25">
      <c r="E5619" s="120"/>
    </row>
    <row r="5620" spans="5:5" x14ac:dyDescent="0.25">
      <c r="E5620" s="120"/>
    </row>
    <row r="5621" spans="5:5" x14ac:dyDescent="0.25">
      <c r="E5621" s="120"/>
    </row>
    <row r="5622" spans="5:5" x14ac:dyDescent="0.25">
      <c r="E5622" s="120"/>
    </row>
    <row r="5623" spans="5:5" x14ac:dyDescent="0.25">
      <c r="E5623" s="120"/>
    </row>
    <row r="5624" spans="5:5" x14ac:dyDescent="0.25">
      <c r="E5624" s="120"/>
    </row>
    <row r="5625" spans="5:5" x14ac:dyDescent="0.25">
      <c r="E5625" s="120"/>
    </row>
    <row r="5626" spans="5:5" x14ac:dyDescent="0.25">
      <c r="E5626" s="120"/>
    </row>
    <row r="5627" spans="5:5" x14ac:dyDescent="0.25">
      <c r="E5627" s="120"/>
    </row>
    <row r="5628" spans="5:5" x14ac:dyDescent="0.25">
      <c r="E5628" s="120"/>
    </row>
    <row r="5629" spans="5:5" x14ac:dyDescent="0.25">
      <c r="E5629" s="120"/>
    </row>
    <row r="5630" spans="5:5" x14ac:dyDescent="0.25">
      <c r="E5630" s="120"/>
    </row>
    <row r="5631" spans="5:5" x14ac:dyDescent="0.25">
      <c r="E5631" s="120"/>
    </row>
    <row r="5632" spans="5:5" x14ac:dyDescent="0.25">
      <c r="E5632" s="120"/>
    </row>
    <row r="5633" spans="5:5" x14ac:dyDescent="0.25">
      <c r="E5633" s="120"/>
    </row>
    <row r="5634" spans="5:5" x14ac:dyDescent="0.25">
      <c r="E5634" s="120"/>
    </row>
    <row r="5635" spans="5:5" x14ac:dyDescent="0.25">
      <c r="E5635" s="120"/>
    </row>
    <row r="5636" spans="5:5" x14ac:dyDescent="0.25">
      <c r="E5636" s="120"/>
    </row>
    <row r="5637" spans="5:5" x14ac:dyDescent="0.25">
      <c r="E5637" s="120"/>
    </row>
    <row r="5638" spans="5:5" x14ac:dyDescent="0.25">
      <c r="E5638" s="120"/>
    </row>
    <row r="5639" spans="5:5" x14ac:dyDescent="0.25">
      <c r="E5639" s="120"/>
    </row>
    <row r="5640" spans="5:5" x14ac:dyDescent="0.25">
      <c r="E5640" s="120"/>
    </row>
    <row r="5641" spans="5:5" x14ac:dyDescent="0.25">
      <c r="E5641" s="120"/>
    </row>
    <row r="5642" spans="5:5" x14ac:dyDescent="0.25">
      <c r="E5642" s="120"/>
    </row>
    <row r="5643" spans="5:5" x14ac:dyDescent="0.25">
      <c r="E5643" s="120"/>
    </row>
    <row r="5644" spans="5:5" x14ac:dyDescent="0.25">
      <c r="E5644" s="120"/>
    </row>
    <row r="5645" spans="5:5" x14ac:dyDescent="0.25">
      <c r="E5645" s="120"/>
    </row>
    <row r="5646" spans="5:5" x14ac:dyDescent="0.25">
      <c r="E5646" s="120"/>
    </row>
    <row r="5647" spans="5:5" x14ac:dyDescent="0.25">
      <c r="E5647" s="120"/>
    </row>
    <row r="5648" spans="5:5" x14ac:dyDescent="0.25">
      <c r="E5648" s="120"/>
    </row>
    <row r="5649" spans="5:5" x14ac:dyDescent="0.25">
      <c r="E5649" s="120"/>
    </row>
    <row r="5650" spans="5:5" x14ac:dyDescent="0.25">
      <c r="E5650" s="120"/>
    </row>
    <row r="5651" spans="5:5" x14ac:dyDescent="0.25">
      <c r="E5651" s="120"/>
    </row>
    <row r="5652" spans="5:5" x14ac:dyDescent="0.25">
      <c r="E5652" s="120"/>
    </row>
    <row r="5653" spans="5:5" x14ac:dyDescent="0.25">
      <c r="E5653" s="120"/>
    </row>
    <row r="5654" spans="5:5" x14ac:dyDescent="0.25">
      <c r="E5654" s="120"/>
    </row>
    <row r="5655" spans="5:5" x14ac:dyDescent="0.25">
      <c r="E5655" s="120"/>
    </row>
    <row r="5656" spans="5:5" x14ac:dyDescent="0.25">
      <c r="E5656" s="120"/>
    </row>
    <row r="5657" spans="5:5" x14ac:dyDescent="0.25">
      <c r="E5657" s="120"/>
    </row>
    <row r="5658" spans="5:5" x14ac:dyDescent="0.25">
      <c r="E5658" s="120"/>
    </row>
    <row r="5659" spans="5:5" x14ac:dyDescent="0.25">
      <c r="E5659" s="120"/>
    </row>
    <row r="5660" spans="5:5" x14ac:dyDescent="0.25">
      <c r="E5660" s="120"/>
    </row>
    <row r="5661" spans="5:5" x14ac:dyDescent="0.25">
      <c r="E5661" s="120"/>
    </row>
    <row r="5662" spans="5:5" x14ac:dyDescent="0.25">
      <c r="E5662" s="120"/>
    </row>
    <row r="5663" spans="5:5" x14ac:dyDescent="0.25">
      <c r="E5663" s="120"/>
    </row>
    <row r="5664" spans="5:5" x14ac:dyDescent="0.25">
      <c r="E5664" s="120"/>
    </row>
    <row r="5665" spans="5:5" x14ac:dyDescent="0.25">
      <c r="E5665" s="120"/>
    </row>
    <row r="5666" spans="5:5" x14ac:dyDescent="0.25">
      <c r="E5666" s="120"/>
    </row>
    <row r="5667" spans="5:5" x14ac:dyDescent="0.25">
      <c r="E5667" s="120"/>
    </row>
    <row r="5668" spans="5:5" x14ac:dyDescent="0.25">
      <c r="E5668" s="120"/>
    </row>
    <row r="5669" spans="5:5" x14ac:dyDescent="0.25">
      <c r="E5669" s="120"/>
    </row>
    <row r="5670" spans="5:5" x14ac:dyDescent="0.25">
      <c r="E5670" s="120"/>
    </row>
    <row r="5671" spans="5:5" x14ac:dyDescent="0.25">
      <c r="E5671" s="120"/>
    </row>
    <row r="5672" spans="5:5" x14ac:dyDescent="0.25">
      <c r="E5672" s="120"/>
    </row>
    <row r="5673" spans="5:5" x14ac:dyDescent="0.25">
      <c r="E5673" s="120"/>
    </row>
    <row r="5674" spans="5:5" x14ac:dyDescent="0.25">
      <c r="E5674" s="120"/>
    </row>
    <row r="5675" spans="5:5" x14ac:dyDescent="0.25">
      <c r="E5675" s="120"/>
    </row>
    <row r="5676" spans="5:5" x14ac:dyDescent="0.25">
      <c r="E5676" s="120"/>
    </row>
    <row r="5677" spans="5:5" x14ac:dyDescent="0.25">
      <c r="E5677" s="120"/>
    </row>
    <row r="5678" spans="5:5" x14ac:dyDescent="0.25">
      <c r="E5678" s="120"/>
    </row>
    <row r="5679" spans="5:5" x14ac:dyDescent="0.25">
      <c r="E5679" s="120"/>
    </row>
    <row r="5680" spans="5:5" x14ac:dyDescent="0.25">
      <c r="E5680" s="120"/>
    </row>
    <row r="5681" spans="5:5" x14ac:dyDescent="0.25">
      <c r="E5681" s="120"/>
    </row>
    <row r="5682" spans="5:5" x14ac:dyDescent="0.25">
      <c r="E5682" s="120"/>
    </row>
    <row r="5683" spans="5:5" x14ac:dyDescent="0.25">
      <c r="E5683" s="120"/>
    </row>
    <row r="5684" spans="5:5" x14ac:dyDescent="0.25">
      <c r="E5684" s="120"/>
    </row>
    <row r="5685" spans="5:5" x14ac:dyDescent="0.25">
      <c r="E5685" s="120"/>
    </row>
    <row r="5686" spans="5:5" x14ac:dyDescent="0.25">
      <c r="E5686" s="120"/>
    </row>
    <row r="5687" spans="5:5" x14ac:dyDescent="0.25">
      <c r="E5687" s="120"/>
    </row>
    <row r="5688" spans="5:5" x14ac:dyDescent="0.25">
      <c r="E5688" s="120"/>
    </row>
    <row r="5689" spans="5:5" x14ac:dyDescent="0.25">
      <c r="E5689" s="120"/>
    </row>
    <row r="5690" spans="5:5" x14ac:dyDescent="0.25">
      <c r="E5690" s="120"/>
    </row>
    <row r="5691" spans="5:5" x14ac:dyDescent="0.25">
      <c r="E5691" s="120"/>
    </row>
    <row r="5692" spans="5:5" x14ac:dyDescent="0.25">
      <c r="E5692" s="120"/>
    </row>
    <row r="5693" spans="5:5" x14ac:dyDescent="0.25">
      <c r="E5693" s="120"/>
    </row>
    <row r="5694" spans="5:5" x14ac:dyDescent="0.25">
      <c r="E5694" s="120"/>
    </row>
    <row r="5695" spans="5:5" x14ac:dyDescent="0.25">
      <c r="E5695" s="120"/>
    </row>
    <row r="5696" spans="5:5" x14ac:dyDescent="0.25">
      <c r="E5696" s="120"/>
    </row>
    <row r="5697" spans="5:5" x14ac:dyDescent="0.25">
      <c r="E5697" s="120"/>
    </row>
    <row r="5698" spans="5:5" x14ac:dyDescent="0.25">
      <c r="E5698" s="120"/>
    </row>
    <row r="5699" spans="5:5" x14ac:dyDescent="0.25">
      <c r="E5699" s="120"/>
    </row>
    <row r="5700" spans="5:5" x14ac:dyDescent="0.25">
      <c r="E5700" s="120"/>
    </row>
    <row r="5701" spans="5:5" x14ac:dyDescent="0.25">
      <c r="E5701" s="120"/>
    </row>
    <row r="5702" spans="5:5" x14ac:dyDescent="0.25">
      <c r="E5702" s="120"/>
    </row>
    <row r="5703" spans="5:5" x14ac:dyDescent="0.25">
      <c r="E5703" s="120"/>
    </row>
    <row r="5704" spans="5:5" x14ac:dyDescent="0.25">
      <c r="E5704" s="120"/>
    </row>
    <row r="5705" spans="5:5" x14ac:dyDescent="0.25">
      <c r="E5705" s="120"/>
    </row>
    <row r="5706" spans="5:5" x14ac:dyDescent="0.25">
      <c r="E5706" s="120"/>
    </row>
    <row r="5707" spans="5:5" x14ac:dyDescent="0.25">
      <c r="E5707" s="120"/>
    </row>
    <row r="5708" spans="5:5" x14ac:dyDescent="0.25">
      <c r="E5708" s="120"/>
    </row>
    <row r="5709" spans="5:5" x14ac:dyDescent="0.25">
      <c r="E5709" s="120"/>
    </row>
    <row r="5710" spans="5:5" x14ac:dyDescent="0.25">
      <c r="E5710" s="120"/>
    </row>
    <row r="5711" spans="5:5" x14ac:dyDescent="0.25">
      <c r="E5711" s="120"/>
    </row>
    <row r="5712" spans="5:5" x14ac:dyDescent="0.25">
      <c r="E5712" s="120"/>
    </row>
    <row r="5713" spans="5:5" x14ac:dyDescent="0.25">
      <c r="E5713" s="120"/>
    </row>
    <row r="5714" spans="5:5" x14ac:dyDescent="0.25">
      <c r="E5714" s="120"/>
    </row>
    <row r="5715" spans="5:5" x14ac:dyDescent="0.25">
      <c r="E5715" s="120"/>
    </row>
    <row r="5716" spans="5:5" x14ac:dyDescent="0.25">
      <c r="E5716" s="120"/>
    </row>
    <row r="5717" spans="5:5" x14ac:dyDescent="0.25">
      <c r="E5717" s="120"/>
    </row>
    <row r="5718" spans="5:5" x14ac:dyDescent="0.25">
      <c r="E5718" s="120"/>
    </row>
    <row r="5719" spans="5:5" x14ac:dyDescent="0.25">
      <c r="E5719" s="120"/>
    </row>
    <row r="5720" spans="5:5" x14ac:dyDescent="0.25">
      <c r="E5720" s="120"/>
    </row>
    <row r="5721" spans="5:5" x14ac:dyDescent="0.25">
      <c r="E5721" s="120"/>
    </row>
    <row r="5722" spans="5:5" x14ac:dyDescent="0.25">
      <c r="E5722" s="120"/>
    </row>
    <row r="5723" spans="5:5" x14ac:dyDescent="0.25">
      <c r="E5723" s="120"/>
    </row>
    <row r="5724" spans="5:5" x14ac:dyDescent="0.25">
      <c r="E5724" s="120"/>
    </row>
    <row r="5725" spans="5:5" x14ac:dyDescent="0.25">
      <c r="E5725" s="120"/>
    </row>
    <row r="5726" spans="5:5" x14ac:dyDescent="0.25">
      <c r="E5726" s="120"/>
    </row>
    <row r="5727" spans="5:5" x14ac:dyDescent="0.25">
      <c r="E5727" s="120"/>
    </row>
    <row r="5728" spans="5:5" x14ac:dyDescent="0.25">
      <c r="E5728" s="120"/>
    </row>
    <row r="5729" spans="5:5" x14ac:dyDescent="0.25">
      <c r="E5729" s="120"/>
    </row>
    <row r="5730" spans="5:5" x14ac:dyDescent="0.25">
      <c r="E5730" s="120"/>
    </row>
    <row r="5731" spans="5:5" x14ac:dyDescent="0.25">
      <c r="E5731" s="120"/>
    </row>
    <row r="5732" spans="5:5" x14ac:dyDescent="0.25">
      <c r="E5732" s="120"/>
    </row>
    <row r="5733" spans="5:5" x14ac:dyDescent="0.25">
      <c r="E5733" s="120"/>
    </row>
    <row r="5734" spans="5:5" x14ac:dyDescent="0.25">
      <c r="E5734" s="120"/>
    </row>
    <row r="5735" spans="5:5" x14ac:dyDescent="0.25">
      <c r="E5735" s="120"/>
    </row>
    <row r="5736" spans="5:5" x14ac:dyDescent="0.25">
      <c r="E5736" s="120"/>
    </row>
    <row r="5737" spans="5:5" x14ac:dyDescent="0.25">
      <c r="E5737" s="120"/>
    </row>
    <row r="5738" spans="5:5" x14ac:dyDescent="0.25">
      <c r="E5738" s="120"/>
    </row>
    <row r="5739" spans="5:5" x14ac:dyDescent="0.25">
      <c r="E5739" s="120"/>
    </row>
    <row r="5740" spans="5:5" x14ac:dyDescent="0.25">
      <c r="E5740" s="120"/>
    </row>
    <row r="5741" spans="5:5" x14ac:dyDescent="0.25">
      <c r="E5741" s="120"/>
    </row>
    <row r="5742" spans="5:5" x14ac:dyDescent="0.25">
      <c r="E5742" s="120"/>
    </row>
    <row r="5743" spans="5:5" x14ac:dyDescent="0.25">
      <c r="E5743" s="120"/>
    </row>
    <row r="5744" spans="5:5" x14ac:dyDescent="0.25">
      <c r="E5744" s="120"/>
    </row>
    <row r="5745" spans="5:5" x14ac:dyDescent="0.25">
      <c r="E5745" s="120"/>
    </row>
    <row r="5746" spans="5:5" x14ac:dyDescent="0.25">
      <c r="E5746" s="120"/>
    </row>
    <row r="5747" spans="5:5" x14ac:dyDescent="0.25">
      <c r="E5747" s="120"/>
    </row>
    <row r="5748" spans="5:5" x14ac:dyDescent="0.25">
      <c r="E5748" s="120"/>
    </row>
    <row r="5749" spans="5:5" x14ac:dyDescent="0.25">
      <c r="E5749" s="120"/>
    </row>
    <row r="5750" spans="5:5" x14ac:dyDescent="0.25">
      <c r="E5750" s="120"/>
    </row>
    <row r="5751" spans="5:5" x14ac:dyDescent="0.25">
      <c r="E5751" s="120"/>
    </row>
    <row r="5752" spans="5:5" x14ac:dyDescent="0.25">
      <c r="E5752" s="120"/>
    </row>
    <row r="5753" spans="5:5" x14ac:dyDescent="0.25">
      <c r="E5753" s="120"/>
    </row>
    <row r="5754" spans="5:5" x14ac:dyDescent="0.25">
      <c r="E5754" s="120"/>
    </row>
    <row r="5755" spans="5:5" x14ac:dyDescent="0.25">
      <c r="E5755" s="120"/>
    </row>
    <row r="5756" spans="5:5" x14ac:dyDescent="0.25">
      <c r="E5756" s="120"/>
    </row>
    <row r="5757" spans="5:5" x14ac:dyDescent="0.25">
      <c r="E5757" s="120"/>
    </row>
    <row r="5758" spans="5:5" x14ac:dyDescent="0.25">
      <c r="E5758" s="120"/>
    </row>
    <row r="5759" spans="5:5" x14ac:dyDescent="0.25">
      <c r="E5759" s="120"/>
    </row>
    <row r="5760" spans="5:5" x14ac:dyDescent="0.25">
      <c r="E5760" s="120"/>
    </row>
    <row r="5761" spans="5:5" x14ac:dyDescent="0.25">
      <c r="E5761" s="120"/>
    </row>
    <row r="5762" spans="5:5" x14ac:dyDescent="0.25">
      <c r="E5762" s="120"/>
    </row>
    <row r="5763" spans="5:5" x14ac:dyDescent="0.25">
      <c r="E5763" s="120"/>
    </row>
    <row r="5764" spans="5:5" x14ac:dyDescent="0.25">
      <c r="E5764" s="120"/>
    </row>
    <row r="5765" spans="5:5" x14ac:dyDescent="0.25">
      <c r="E5765" s="120"/>
    </row>
    <row r="5766" spans="5:5" x14ac:dyDescent="0.25">
      <c r="E5766" s="120"/>
    </row>
    <row r="5767" spans="5:5" x14ac:dyDescent="0.25">
      <c r="E5767" s="120"/>
    </row>
    <row r="5768" spans="5:5" x14ac:dyDescent="0.25">
      <c r="E5768" s="120"/>
    </row>
    <row r="5769" spans="5:5" x14ac:dyDescent="0.25">
      <c r="E5769" s="120"/>
    </row>
    <row r="5770" spans="5:5" x14ac:dyDescent="0.25">
      <c r="E5770" s="120"/>
    </row>
    <row r="5771" spans="5:5" x14ac:dyDescent="0.25">
      <c r="E5771" s="120"/>
    </row>
    <row r="5772" spans="5:5" x14ac:dyDescent="0.25">
      <c r="E5772" s="120"/>
    </row>
    <row r="5773" spans="5:5" x14ac:dyDescent="0.25">
      <c r="E5773" s="120"/>
    </row>
    <row r="5774" spans="5:5" x14ac:dyDescent="0.25">
      <c r="E5774" s="120"/>
    </row>
    <row r="5775" spans="5:5" x14ac:dyDescent="0.25">
      <c r="E5775" s="120"/>
    </row>
    <row r="5776" spans="5:5" x14ac:dyDescent="0.25">
      <c r="E5776" s="120"/>
    </row>
    <row r="5777" spans="5:5" x14ac:dyDescent="0.25">
      <c r="E5777" s="120"/>
    </row>
    <row r="5778" spans="5:5" x14ac:dyDescent="0.25">
      <c r="E5778" s="120"/>
    </row>
    <row r="5779" spans="5:5" x14ac:dyDescent="0.25">
      <c r="E5779" s="120"/>
    </row>
    <row r="5780" spans="5:5" x14ac:dyDescent="0.25">
      <c r="E5780" s="120"/>
    </row>
    <row r="5781" spans="5:5" x14ac:dyDescent="0.25">
      <c r="E5781" s="120"/>
    </row>
    <row r="5782" spans="5:5" x14ac:dyDescent="0.25">
      <c r="E5782" s="120"/>
    </row>
    <row r="5783" spans="5:5" x14ac:dyDescent="0.25">
      <c r="E5783" s="120"/>
    </row>
    <row r="5784" spans="5:5" x14ac:dyDescent="0.25">
      <c r="E5784" s="120"/>
    </row>
    <row r="5785" spans="5:5" x14ac:dyDescent="0.25">
      <c r="E5785" s="120"/>
    </row>
    <row r="5786" spans="5:5" x14ac:dyDescent="0.25">
      <c r="E5786" s="120"/>
    </row>
    <row r="5787" spans="5:5" x14ac:dyDescent="0.25">
      <c r="E5787" s="120"/>
    </row>
    <row r="5788" spans="5:5" x14ac:dyDescent="0.25">
      <c r="E5788" s="120"/>
    </row>
    <row r="5789" spans="5:5" x14ac:dyDescent="0.25">
      <c r="E5789" s="120"/>
    </row>
    <row r="5790" spans="5:5" x14ac:dyDescent="0.25">
      <c r="E5790" s="120"/>
    </row>
    <row r="5791" spans="5:5" x14ac:dyDescent="0.25">
      <c r="E5791" s="120"/>
    </row>
    <row r="5792" spans="5:5" x14ac:dyDescent="0.25">
      <c r="E5792" s="120"/>
    </row>
    <row r="5793" spans="5:5" x14ac:dyDescent="0.25">
      <c r="E5793" s="120"/>
    </row>
    <row r="5794" spans="5:5" x14ac:dyDescent="0.25">
      <c r="E5794" s="120"/>
    </row>
    <row r="5795" spans="5:5" x14ac:dyDescent="0.25">
      <c r="E5795" s="120"/>
    </row>
    <row r="5796" spans="5:5" x14ac:dyDescent="0.25">
      <c r="E5796" s="120"/>
    </row>
    <row r="5797" spans="5:5" x14ac:dyDescent="0.25">
      <c r="E5797" s="120"/>
    </row>
    <row r="5798" spans="5:5" x14ac:dyDescent="0.25">
      <c r="E5798" s="120"/>
    </row>
    <row r="5799" spans="5:5" x14ac:dyDescent="0.25">
      <c r="E5799" s="120"/>
    </row>
    <row r="5800" spans="5:5" x14ac:dyDescent="0.25">
      <c r="E5800" s="120"/>
    </row>
    <row r="5801" spans="5:5" x14ac:dyDescent="0.25">
      <c r="E5801" s="120"/>
    </row>
    <row r="5802" spans="5:5" x14ac:dyDescent="0.25">
      <c r="E5802" s="120"/>
    </row>
    <row r="5803" spans="5:5" x14ac:dyDescent="0.25">
      <c r="E5803" s="120"/>
    </row>
    <row r="5804" spans="5:5" x14ac:dyDescent="0.25">
      <c r="E5804" s="120"/>
    </row>
    <row r="5805" spans="5:5" x14ac:dyDescent="0.25">
      <c r="E5805" s="120"/>
    </row>
    <row r="5806" spans="5:5" x14ac:dyDescent="0.25">
      <c r="E5806" s="120"/>
    </row>
    <row r="5807" spans="5:5" x14ac:dyDescent="0.25">
      <c r="E5807" s="120"/>
    </row>
    <row r="5808" spans="5:5" x14ac:dyDescent="0.25">
      <c r="E5808" s="120"/>
    </row>
    <row r="5809" spans="5:5" x14ac:dyDescent="0.25">
      <c r="E5809" s="120"/>
    </row>
    <row r="5810" spans="5:5" x14ac:dyDescent="0.25">
      <c r="E5810" s="120"/>
    </row>
    <row r="5811" spans="5:5" x14ac:dyDescent="0.25">
      <c r="E5811" s="120"/>
    </row>
    <row r="5812" spans="5:5" x14ac:dyDescent="0.25">
      <c r="E5812" s="120"/>
    </row>
    <row r="5813" spans="5:5" x14ac:dyDescent="0.25">
      <c r="E5813" s="120"/>
    </row>
    <row r="5814" spans="5:5" x14ac:dyDescent="0.25">
      <c r="E5814" s="120"/>
    </row>
    <row r="5815" spans="5:5" x14ac:dyDescent="0.25">
      <c r="E5815" s="120"/>
    </row>
    <row r="5816" spans="5:5" x14ac:dyDescent="0.25">
      <c r="E5816" s="120"/>
    </row>
    <row r="5817" spans="5:5" x14ac:dyDescent="0.25">
      <c r="E5817" s="120"/>
    </row>
    <row r="5818" spans="5:5" x14ac:dyDescent="0.25">
      <c r="E5818" s="120"/>
    </row>
    <row r="5819" spans="5:5" x14ac:dyDescent="0.25">
      <c r="E5819" s="120"/>
    </row>
    <row r="5820" spans="5:5" x14ac:dyDescent="0.25">
      <c r="E5820" s="120"/>
    </row>
    <row r="5821" spans="5:5" x14ac:dyDescent="0.25">
      <c r="E5821" s="120"/>
    </row>
    <row r="5822" spans="5:5" x14ac:dyDescent="0.25">
      <c r="E5822" s="120"/>
    </row>
    <row r="5823" spans="5:5" x14ac:dyDescent="0.25">
      <c r="E5823" s="120"/>
    </row>
    <row r="5824" spans="5:5" x14ac:dyDescent="0.25">
      <c r="E5824" s="120"/>
    </row>
    <row r="5825" spans="5:5" x14ac:dyDescent="0.25">
      <c r="E5825" s="120"/>
    </row>
    <row r="5826" spans="5:5" x14ac:dyDescent="0.25">
      <c r="E5826" s="120"/>
    </row>
    <row r="5827" spans="5:5" x14ac:dyDescent="0.25">
      <c r="E5827" s="120"/>
    </row>
    <row r="5828" spans="5:5" x14ac:dyDescent="0.25">
      <c r="E5828" s="120"/>
    </row>
    <row r="5829" spans="5:5" x14ac:dyDescent="0.25">
      <c r="E5829" s="120"/>
    </row>
    <row r="5830" spans="5:5" x14ac:dyDescent="0.25">
      <c r="E5830" s="120"/>
    </row>
    <row r="5831" spans="5:5" x14ac:dyDescent="0.25">
      <c r="E5831" s="120"/>
    </row>
    <row r="5832" spans="5:5" x14ac:dyDescent="0.25">
      <c r="E5832" s="120"/>
    </row>
    <row r="5833" spans="5:5" x14ac:dyDescent="0.25">
      <c r="E5833" s="120"/>
    </row>
    <row r="5834" spans="5:5" x14ac:dyDescent="0.25">
      <c r="E5834" s="120"/>
    </row>
    <row r="5835" spans="5:5" x14ac:dyDescent="0.25">
      <c r="E5835" s="120"/>
    </row>
    <row r="5836" spans="5:5" x14ac:dyDescent="0.25">
      <c r="E5836" s="120"/>
    </row>
    <row r="5837" spans="5:5" x14ac:dyDescent="0.25">
      <c r="E5837" s="120"/>
    </row>
    <row r="5838" spans="5:5" x14ac:dyDescent="0.25">
      <c r="E5838" s="120"/>
    </row>
    <row r="5839" spans="5:5" x14ac:dyDescent="0.25">
      <c r="E5839" s="120"/>
    </row>
    <row r="5840" spans="5:5" x14ac:dyDescent="0.25">
      <c r="E5840" s="120"/>
    </row>
    <row r="5841" spans="5:5" x14ac:dyDescent="0.25">
      <c r="E5841" s="120"/>
    </row>
    <row r="5842" spans="5:5" x14ac:dyDescent="0.25">
      <c r="E5842" s="120"/>
    </row>
    <row r="5843" spans="5:5" x14ac:dyDescent="0.25">
      <c r="E5843" s="120"/>
    </row>
    <row r="5844" spans="5:5" x14ac:dyDescent="0.25">
      <c r="E5844" s="120"/>
    </row>
    <row r="5845" spans="5:5" x14ac:dyDescent="0.25">
      <c r="E5845" s="120"/>
    </row>
    <row r="5846" spans="5:5" x14ac:dyDescent="0.25">
      <c r="E5846" s="120"/>
    </row>
    <row r="5847" spans="5:5" x14ac:dyDescent="0.25">
      <c r="E5847" s="120"/>
    </row>
    <row r="5848" spans="5:5" x14ac:dyDescent="0.25">
      <c r="E5848" s="120"/>
    </row>
    <row r="5849" spans="5:5" x14ac:dyDescent="0.25">
      <c r="E5849" s="120"/>
    </row>
    <row r="5850" spans="5:5" x14ac:dyDescent="0.25">
      <c r="E5850" s="120"/>
    </row>
    <row r="5851" spans="5:5" x14ac:dyDescent="0.25">
      <c r="E5851" s="120"/>
    </row>
    <row r="5852" spans="5:5" x14ac:dyDescent="0.25">
      <c r="E5852" s="120"/>
    </row>
    <row r="5853" spans="5:5" x14ac:dyDescent="0.25">
      <c r="E5853" s="120"/>
    </row>
    <row r="5854" spans="5:5" x14ac:dyDescent="0.25">
      <c r="E5854" s="120"/>
    </row>
    <row r="5855" spans="5:5" x14ac:dyDescent="0.25">
      <c r="E5855" s="120"/>
    </row>
    <row r="5856" spans="5:5" x14ac:dyDescent="0.25">
      <c r="E5856" s="120"/>
    </row>
    <row r="5857" spans="5:5" x14ac:dyDescent="0.25">
      <c r="E5857" s="120"/>
    </row>
    <row r="5858" spans="5:5" x14ac:dyDescent="0.25">
      <c r="E5858" s="120"/>
    </row>
    <row r="5859" spans="5:5" x14ac:dyDescent="0.25">
      <c r="E5859" s="120"/>
    </row>
    <row r="5860" spans="5:5" x14ac:dyDescent="0.25">
      <c r="E5860" s="120"/>
    </row>
    <row r="5861" spans="5:5" x14ac:dyDescent="0.25">
      <c r="E5861" s="120"/>
    </row>
    <row r="5862" spans="5:5" x14ac:dyDescent="0.25">
      <c r="E5862" s="120"/>
    </row>
    <row r="5863" spans="5:5" x14ac:dyDescent="0.25">
      <c r="E5863" s="120"/>
    </row>
    <row r="5864" spans="5:5" x14ac:dyDescent="0.25">
      <c r="E5864" s="120"/>
    </row>
    <row r="5865" spans="5:5" x14ac:dyDescent="0.25">
      <c r="E5865" s="120"/>
    </row>
    <row r="5866" spans="5:5" x14ac:dyDescent="0.25">
      <c r="E5866" s="120"/>
    </row>
    <row r="5867" spans="5:5" x14ac:dyDescent="0.25">
      <c r="E5867" s="120"/>
    </row>
    <row r="5868" spans="5:5" x14ac:dyDescent="0.25">
      <c r="E5868" s="120"/>
    </row>
    <row r="5869" spans="5:5" x14ac:dyDescent="0.25">
      <c r="E5869" s="120"/>
    </row>
    <row r="5870" spans="5:5" x14ac:dyDescent="0.25">
      <c r="E5870" s="120"/>
    </row>
    <row r="5871" spans="5:5" x14ac:dyDescent="0.25">
      <c r="E5871" s="120"/>
    </row>
    <row r="5872" spans="5:5" x14ac:dyDescent="0.25">
      <c r="E5872" s="120"/>
    </row>
    <row r="5873" spans="5:5" x14ac:dyDescent="0.25">
      <c r="E5873" s="120"/>
    </row>
    <row r="5874" spans="5:5" x14ac:dyDescent="0.25">
      <c r="E5874" s="120"/>
    </row>
    <row r="5875" spans="5:5" x14ac:dyDescent="0.25">
      <c r="E5875" s="120"/>
    </row>
    <row r="5876" spans="5:5" x14ac:dyDescent="0.25">
      <c r="E5876" s="120"/>
    </row>
    <row r="5877" spans="5:5" x14ac:dyDescent="0.25">
      <c r="E5877" s="120"/>
    </row>
    <row r="5878" spans="5:5" x14ac:dyDescent="0.25">
      <c r="E5878" s="120"/>
    </row>
    <row r="5879" spans="5:5" x14ac:dyDescent="0.25">
      <c r="E5879" s="120"/>
    </row>
    <row r="5880" spans="5:5" x14ac:dyDescent="0.25">
      <c r="E5880" s="120"/>
    </row>
    <row r="5881" spans="5:5" x14ac:dyDescent="0.25">
      <c r="E5881" s="120"/>
    </row>
    <row r="5882" spans="5:5" x14ac:dyDescent="0.25">
      <c r="E5882" s="120"/>
    </row>
    <row r="5883" spans="5:5" x14ac:dyDescent="0.25">
      <c r="E5883" s="120"/>
    </row>
    <row r="5884" spans="5:5" x14ac:dyDescent="0.25">
      <c r="E5884" s="120"/>
    </row>
    <row r="5885" spans="5:5" x14ac:dyDescent="0.25">
      <c r="E5885" s="120"/>
    </row>
    <row r="5886" spans="5:5" x14ac:dyDescent="0.25">
      <c r="E5886" s="120"/>
    </row>
    <row r="5887" spans="5:5" x14ac:dyDescent="0.25">
      <c r="E5887" s="120"/>
    </row>
    <row r="5888" spans="5:5" x14ac:dyDescent="0.25">
      <c r="E5888" s="120"/>
    </row>
    <row r="5889" spans="5:5" x14ac:dyDescent="0.25">
      <c r="E5889" s="120"/>
    </row>
    <row r="5890" spans="5:5" x14ac:dyDescent="0.25">
      <c r="E5890" s="120"/>
    </row>
    <row r="5891" spans="5:5" x14ac:dyDescent="0.25">
      <c r="E5891" s="120"/>
    </row>
    <row r="5892" spans="5:5" x14ac:dyDescent="0.25">
      <c r="E5892" s="120"/>
    </row>
    <row r="5893" spans="5:5" x14ac:dyDescent="0.25">
      <c r="E5893" s="120"/>
    </row>
    <row r="5894" spans="5:5" x14ac:dyDescent="0.25">
      <c r="E5894" s="120"/>
    </row>
    <row r="5895" spans="5:5" x14ac:dyDescent="0.25">
      <c r="E5895" s="120"/>
    </row>
    <row r="5896" spans="5:5" x14ac:dyDescent="0.25">
      <c r="E5896" s="120"/>
    </row>
    <row r="5897" spans="5:5" x14ac:dyDescent="0.25">
      <c r="E5897" s="120"/>
    </row>
    <row r="5898" spans="5:5" x14ac:dyDescent="0.25">
      <c r="E5898" s="120"/>
    </row>
    <row r="5899" spans="5:5" x14ac:dyDescent="0.25">
      <c r="E5899" s="120"/>
    </row>
    <row r="5900" spans="5:5" x14ac:dyDescent="0.25">
      <c r="E5900" s="120"/>
    </row>
    <row r="5901" spans="5:5" x14ac:dyDescent="0.25">
      <c r="E5901" s="120"/>
    </row>
    <row r="5902" spans="5:5" x14ac:dyDescent="0.25">
      <c r="E5902" s="120"/>
    </row>
    <row r="5903" spans="5:5" x14ac:dyDescent="0.25">
      <c r="E5903" s="120"/>
    </row>
    <row r="5904" spans="5:5" x14ac:dyDescent="0.25">
      <c r="E5904" s="120"/>
    </row>
    <row r="5905" spans="5:5" x14ac:dyDescent="0.25">
      <c r="E5905" s="120"/>
    </row>
    <row r="5906" spans="5:5" x14ac:dyDescent="0.25">
      <c r="E5906" s="120"/>
    </row>
    <row r="5907" spans="5:5" x14ac:dyDescent="0.25">
      <c r="E5907" s="120"/>
    </row>
    <row r="5908" spans="5:5" x14ac:dyDescent="0.25">
      <c r="E5908" s="120"/>
    </row>
    <row r="5909" spans="5:5" x14ac:dyDescent="0.25">
      <c r="E5909" s="120"/>
    </row>
    <row r="5910" spans="5:5" x14ac:dyDescent="0.25">
      <c r="E5910" s="120"/>
    </row>
    <row r="5911" spans="5:5" x14ac:dyDescent="0.25">
      <c r="E5911" s="120"/>
    </row>
    <row r="5912" spans="5:5" x14ac:dyDescent="0.25">
      <c r="E5912" s="120"/>
    </row>
    <row r="5913" spans="5:5" x14ac:dyDescent="0.25">
      <c r="E5913" s="120"/>
    </row>
    <row r="5914" spans="5:5" x14ac:dyDescent="0.25">
      <c r="E5914" s="120"/>
    </row>
    <row r="5915" spans="5:5" x14ac:dyDescent="0.25">
      <c r="E5915" s="120"/>
    </row>
    <row r="5916" spans="5:5" x14ac:dyDescent="0.25">
      <c r="E5916" s="120"/>
    </row>
    <row r="5917" spans="5:5" x14ac:dyDescent="0.25">
      <c r="E5917" s="120"/>
    </row>
    <row r="5918" spans="5:5" x14ac:dyDescent="0.25">
      <c r="E5918" s="120"/>
    </row>
    <row r="5919" spans="5:5" x14ac:dyDescent="0.25">
      <c r="E5919" s="120"/>
    </row>
    <row r="5920" spans="5:5" x14ac:dyDescent="0.25">
      <c r="E5920" s="120"/>
    </row>
    <row r="5921" spans="5:5" x14ac:dyDescent="0.25">
      <c r="E5921" s="120"/>
    </row>
    <row r="5922" spans="5:5" x14ac:dyDescent="0.25">
      <c r="E5922" s="120"/>
    </row>
    <row r="5923" spans="5:5" x14ac:dyDescent="0.25">
      <c r="E5923" s="120"/>
    </row>
    <row r="5924" spans="5:5" x14ac:dyDescent="0.25">
      <c r="E5924" s="120"/>
    </row>
    <row r="5925" spans="5:5" x14ac:dyDescent="0.25">
      <c r="E5925" s="120"/>
    </row>
    <row r="5926" spans="5:5" x14ac:dyDescent="0.25">
      <c r="E5926" s="120"/>
    </row>
    <row r="5927" spans="5:5" x14ac:dyDescent="0.25">
      <c r="E5927" s="120"/>
    </row>
    <row r="5928" spans="5:5" x14ac:dyDescent="0.25">
      <c r="E5928" s="120"/>
    </row>
    <row r="5929" spans="5:5" x14ac:dyDescent="0.25">
      <c r="E5929" s="120"/>
    </row>
    <row r="5930" spans="5:5" x14ac:dyDescent="0.25">
      <c r="E5930" s="120"/>
    </row>
    <row r="5931" spans="5:5" x14ac:dyDescent="0.25">
      <c r="E5931" s="120"/>
    </row>
    <row r="5932" spans="5:5" x14ac:dyDescent="0.25">
      <c r="E5932" s="120"/>
    </row>
    <row r="5933" spans="5:5" x14ac:dyDescent="0.25">
      <c r="E5933" s="120"/>
    </row>
    <row r="5934" spans="5:5" x14ac:dyDescent="0.25">
      <c r="E5934" s="120"/>
    </row>
    <row r="5935" spans="5:5" x14ac:dyDescent="0.25">
      <c r="E5935" s="120"/>
    </row>
    <row r="5936" spans="5:5" x14ac:dyDescent="0.25">
      <c r="E5936" s="120"/>
    </row>
    <row r="5937" spans="5:5" x14ac:dyDescent="0.25">
      <c r="E5937" s="120"/>
    </row>
    <row r="5938" spans="5:5" x14ac:dyDescent="0.25">
      <c r="E5938" s="120"/>
    </row>
    <row r="5939" spans="5:5" x14ac:dyDescent="0.25">
      <c r="E5939" s="120"/>
    </row>
    <row r="5940" spans="5:5" x14ac:dyDescent="0.25">
      <c r="E5940" s="120"/>
    </row>
    <row r="5941" spans="5:5" x14ac:dyDescent="0.25">
      <c r="E5941" s="120"/>
    </row>
    <row r="5942" spans="5:5" x14ac:dyDescent="0.25">
      <c r="E5942" s="120"/>
    </row>
    <row r="5943" spans="5:5" x14ac:dyDescent="0.25">
      <c r="E5943" s="120"/>
    </row>
    <row r="5944" spans="5:5" x14ac:dyDescent="0.25">
      <c r="E5944" s="120"/>
    </row>
    <row r="5945" spans="5:5" x14ac:dyDescent="0.25">
      <c r="E5945" s="120"/>
    </row>
    <row r="5946" spans="5:5" x14ac:dyDescent="0.25">
      <c r="E5946" s="120"/>
    </row>
    <row r="5947" spans="5:5" x14ac:dyDescent="0.25">
      <c r="E5947" s="120"/>
    </row>
    <row r="5948" spans="5:5" x14ac:dyDescent="0.25">
      <c r="E5948" s="120"/>
    </row>
    <row r="5949" spans="5:5" x14ac:dyDescent="0.25">
      <c r="E5949" s="120"/>
    </row>
    <row r="5950" spans="5:5" x14ac:dyDescent="0.25">
      <c r="E5950" s="120"/>
    </row>
    <row r="5951" spans="5:5" x14ac:dyDescent="0.25">
      <c r="E5951" s="120"/>
    </row>
    <row r="5952" spans="5:5" x14ac:dyDescent="0.25">
      <c r="E5952" s="120"/>
    </row>
    <row r="5953" spans="5:5" x14ac:dyDescent="0.25">
      <c r="E5953" s="120"/>
    </row>
    <row r="5954" spans="5:5" x14ac:dyDescent="0.25">
      <c r="E5954" s="120"/>
    </row>
    <row r="5955" spans="5:5" x14ac:dyDescent="0.25">
      <c r="E5955" s="120"/>
    </row>
    <row r="5956" spans="5:5" x14ac:dyDescent="0.25">
      <c r="E5956" s="120"/>
    </row>
    <row r="5957" spans="5:5" x14ac:dyDescent="0.25">
      <c r="E5957" s="120"/>
    </row>
    <row r="5958" spans="5:5" x14ac:dyDescent="0.25">
      <c r="E5958" s="120"/>
    </row>
    <row r="5959" spans="5:5" x14ac:dyDescent="0.25">
      <c r="E5959" s="120"/>
    </row>
    <row r="5960" spans="5:5" x14ac:dyDescent="0.25">
      <c r="E5960" s="120"/>
    </row>
    <row r="5961" spans="5:5" x14ac:dyDescent="0.25">
      <c r="E5961" s="120"/>
    </row>
    <row r="5962" spans="5:5" x14ac:dyDescent="0.25">
      <c r="E5962" s="120"/>
    </row>
    <row r="5963" spans="5:5" x14ac:dyDescent="0.25">
      <c r="E5963" s="120"/>
    </row>
    <row r="5964" spans="5:5" x14ac:dyDescent="0.25">
      <c r="E5964" s="120"/>
    </row>
    <row r="5965" spans="5:5" x14ac:dyDescent="0.25">
      <c r="E5965" s="120"/>
    </row>
    <row r="5966" spans="5:5" x14ac:dyDescent="0.25">
      <c r="E5966" s="120"/>
    </row>
    <row r="5967" spans="5:5" x14ac:dyDescent="0.25">
      <c r="E5967" s="120"/>
    </row>
    <row r="5968" spans="5:5" x14ac:dyDescent="0.25">
      <c r="E5968" s="120"/>
    </row>
    <row r="5969" spans="5:5" x14ac:dyDescent="0.25">
      <c r="E5969" s="120"/>
    </row>
    <row r="5970" spans="5:5" x14ac:dyDescent="0.25">
      <c r="E5970" s="120"/>
    </row>
    <row r="5971" spans="5:5" x14ac:dyDescent="0.25">
      <c r="E5971" s="120"/>
    </row>
    <row r="5972" spans="5:5" x14ac:dyDescent="0.25">
      <c r="E5972" s="120"/>
    </row>
    <row r="5973" spans="5:5" x14ac:dyDescent="0.25">
      <c r="E5973" s="120"/>
    </row>
    <row r="5974" spans="5:5" x14ac:dyDescent="0.25">
      <c r="E5974" s="120"/>
    </row>
    <row r="5975" spans="5:5" x14ac:dyDescent="0.25">
      <c r="E5975" s="120"/>
    </row>
    <row r="5976" spans="5:5" x14ac:dyDescent="0.25">
      <c r="E5976" s="120"/>
    </row>
    <row r="5977" spans="5:5" x14ac:dyDescent="0.25">
      <c r="E5977" s="120"/>
    </row>
    <row r="5978" spans="5:5" x14ac:dyDescent="0.25">
      <c r="E5978" s="120"/>
    </row>
    <row r="5979" spans="5:5" x14ac:dyDescent="0.25">
      <c r="E5979" s="120"/>
    </row>
    <row r="5980" spans="5:5" x14ac:dyDescent="0.25">
      <c r="E5980" s="120"/>
    </row>
    <row r="5981" spans="5:5" x14ac:dyDescent="0.25">
      <c r="E5981" s="120"/>
    </row>
    <row r="5982" spans="5:5" x14ac:dyDescent="0.25">
      <c r="E5982" s="120"/>
    </row>
    <row r="5983" spans="5:5" x14ac:dyDescent="0.25">
      <c r="E5983" s="120"/>
    </row>
    <row r="5984" spans="5:5" x14ac:dyDescent="0.25">
      <c r="E5984" s="120"/>
    </row>
    <row r="5985" spans="5:5" x14ac:dyDescent="0.25">
      <c r="E5985" s="120"/>
    </row>
    <row r="5986" spans="5:5" x14ac:dyDescent="0.25">
      <c r="E5986" s="120"/>
    </row>
    <row r="5987" spans="5:5" x14ac:dyDescent="0.25">
      <c r="E5987" s="120"/>
    </row>
    <row r="5988" spans="5:5" x14ac:dyDescent="0.25">
      <c r="E5988" s="120"/>
    </row>
    <row r="5989" spans="5:5" x14ac:dyDescent="0.25">
      <c r="E5989" s="120"/>
    </row>
    <row r="5990" spans="5:5" x14ac:dyDescent="0.25">
      <c r="E5990" s="120"/>
    </row>
    <row r="5991" spans="5:5" x14ac:dyDescent="0.25">
      <c r="E5991" s="120"/>
    </row>
    <row r="5992" spans="5:5" x14ac:dyDescent="0.25">
      <c r="E5992" s="120"/>
    </row>
    <row r="5993" spans="5:5" x14ac:dyDescent="0.25">
      <c r="E5993" s="120"/>
    </row>
    <row r="5994" spans="5:5" x14ac:dyDescent="0.25">
      <c r="E5994" s="120"/>
    </row>
    <row r="5995" spans="5:5" x14ac:dyDescent="0.25">
      <c r="E5995" s="120"/>
    </row>
    <row r="5996" spans="5:5" x14ac:dyDescent="0.25">
      <c r="E5996" s="120"/>
    </row>
    <row r="5997" spans="5:5" x14ac:dyDescent="0.25">
      <c r="E5997" s="120"/>
    </row>
    <row r="5998" spans="5:5" x14ac:dyDescent="0.25">
      <c r="E5998" s="120"/>
    </row>
    <row r="5999" spans="5:5" x14ac:dyDescent="0.25">
      <c r="E5999" s="120"/>
    </row>
    <row r="6000" spans="5:5" x14ac:dyDescent="0.25">
      <c r="E6000" s="120"/>
    </row>
    <row r="6001" spans="5:5" x14ac:dyDescent="0.25">
      <c r="E6001" s="120"/>
    </row>
    <row r="6002" spans="5:5" x14ac:dyDescent="0.25">
      <c r="E6002" s="120"/>
    </row>
    <row r="6003" spans="5:5" x14ac:dyDescent="0.25">
      <c r="E6003" s="120"/>
    </row>
    <row r="6004" spans="5:5" x14ac:dyDescent="0.25">
      <c r="E6004" s="120"/>
    </row>
    <row r="6005" spans="5:5" x14ac:dyDescent="0.25">
      <c r="E6005" s="120"/>
    </row>
    <row r="6006" spans="5:5" x14ac:dyDescent="0.25">
      <c r="E6006" s="120"/>
    </row>
    <row r="6007" spans="5:5" x14ac:dyDescent="0.25">
      <c r="E6007" s="120"/>
    </row>
    <row r="6008" spans="5:5" x14ac:dyDescent="0.25">
      <c r="E6008" s="120"/>
    </row>
    <row r="6009" spans="5:5" x14ac:dyDescent="0.25">
      <c r="E6009" s="120"/>
    </row>
    <row r="6010" spans="5:5" x14ac:dyDescent="0.25">
      <c r="E6010" s="120"/>
    </row>
    <row r="6011" spans="5:5" x14ac:dyDescent="0.25">
      <c r="E6011" s="120"/>
    </row>
    <row r="6012" spans="5:5" x14ac:dyDescent="0.25">
      <c r="E6012" s="120"/>
    </row>
    <row r="6013" spans="5:5" x14ac:dyDescent="0.25">
      <c r="E6013" s="120"/>
    </row>
    <row r="6014" spans="5:5" x14ac:dyDescent="0.25">
      <c r="E6014" s="120"/>
    </row>
    <row r="6015" spans="5:5" x14ac:dyDescent="0.25">
      <c r="E6015" s="120"/>
    </row>
    <row r="6016" spans="5:5" x14ac:dyDescent="0.25">
      <c r="E6016" s="120"/>
    </row>
    <row r="6017" spans="5:5" x14ac:dyDescent="0.25">
      <c r="E6017" s="120"/>
    </row>
    <row r="6018" spans="5:5" x14ac:dyDescent="0.25">
      <c r="E6018" s="120"/>
    </row>
    <row r="6019" spans="5:5" x14ac:dyDescent="0.25">
      <c r="E6019" s="120"/>
    </row>
    <row r="6020" spans="5:5" x14ac:dyDescent="0.25">
      <c r="E6020" s="120"/>
    </row>
    <row r="6021" spans="5:5" x14ac:dyDescent="0.25">
      <c r="E6021" s="120"/>
    </row>
    <row r="6022" spans="5:5" x14ac:dyDescent="0.25">
      <c r="E6022" s="120"/>
    </row>
    <row r="6023" spans="5:5" x14ac:dyDescent="0.25">
      <c r="E6023" s="120"/>
    </row>
    <row r="6024" spans="5:5" x14ac:dyDescent="0.25">
      <c r="E6024" s="120"/>
    </row>
    <row r="6025" spans="5:5" x14ac:dyDescent="0.25">
      <c r="E6025" s="120"/>
    </row>
    <row r="6026" spans="5:5" x14ac:dyDescent="0.25">
      <c r="E6026" s="120"/>
    </row>
    <row r="6027" spans="5:5" x14ac:dyDescent="0.25">
      <c r="E6027" s="120"/>
    </row>
    <row r="6028" spans="5:5" x14ac:dyDescent="0.25">
      <c r="E6028" s="120"/>
    </row>
    <row r="6029" spans="5:5" x14ac:dyDescent="0.25">
      <c r="E6029" s="120"/>
    </row>
    <row r="6030" spans="5:5" x14ac:dyDescent="0.25">
      <c r="E6030" s="120"/>
    </row>
    <row r="6031" spans="5:5" x14ac:dyDescent="0.25">
      <c r="E6031" s="120"/>
    </row>
    <row r="6032" spans="5:5" x14ac:dyDescent="0.25">
      <c r="E6032" s="120"/>
    </row>
    <row r="6033" spans="5:5" x14ac:dyDescent="0.25">
      <c r="E6033" s="120"/>
    </row>
    <row r="6034" spans="5:5" x14ac:dyDescent="0.25">
      <c r="E6034" s="120"/>
    </row>
    <row r="6035" spans="5:5" x14ac:dyDescent="0.25">
      <c r="E6035" s="120"/>
    </row>
    <row r="6036" spans="5:5" x14ac:dyDescent="0.25">
      <c r="E6036" s="120"/>
    </row>
    <row r="6037" spans="5:5" x14ac:dyDescent="0.25">
      <c r="E6037" s="120"/>
    </row>
    <row r="6038" spans="5:5" x14ac:dyDescent="0.25">
      <c r="E6038" s="120"/>
    </row>
    <row r="6039" spans="5:5" x14ac:dyDescent="0.25">
      <c r="E6039" s="120"/>
    </row>
    <row r="6040" spans="5:5" x14ac:dyDescent="0.25">
      <c r="E6040" s="120"/>
    </row>
    <row r="6041" spans="5:5" x14ac:dyDescent="0.25">
      <c r="E6041" s="120"/>
    </row>
    <row r="6042" spans="5:5" x14ac:dyDescent="0.25">
      <c r="E6042" s="120"/>
    </row>
    <row r="6043" spans="5:5" x14ac:dyDescent="0.25">
      <c r="E6043" s="120"/>
    </row>
    <row r="6044" spans="5:5" x14ac:dyDescent="0.25">
      <c r="E6044" s="120"/>
    </row>
    <row r="6045" spans="5:5" x14ac:dyDescent="0.25">
      <c r="E6045" s="120"/>
    </row>
    <row r="6046" spans="5:5" x14ac:dyDescent="0.25">
      <c r="E6046" s="120"/>
    </row>
    <row r="6047" spans="5:5" x14ac:dyDescent="0.25">
      <c r="E6047" s="120"/>
    </row>
    <row r="6048" spans="5:5" x14ac:dyDescent="0.25">
      <c r="E6048" s="120"/>
    </row>
    <row r="6049" spans="5:5" x14ac:dyDescent="0.25">
      <c r="E6049" s="120"/>
    </row>
    <row r="6050" spans="5:5" x14ac:dyDescent="0.25">
      <c r="E6050" s="120"/>
    </row>
    <row r="6051" spans="5:5" x14ac:dyDescent="0.25">
      <c r="E6051" s="120"/>
    </row>
    <row r="6052" spans="5:5" x14ac:dyDescent="0.25">
      <c r="E6052" s="120"/>
    </row>
    <row r="6053" spans="5:5" x14ac:dyDescent="0.25">
      <c r="E6053" s="120"/>
    </row>
    <row r="6054" spans="5:5" x14ac:dyDescent="0.25">
      <c r="E6054" s="120"/>
    </row>
    <row r="6055" spans="5:5" x14ac:dyDescent="0.25">
      <c r="E6055" s="120"/>
    </row>
    <row r="6056" spans="5:5" x14ac:dyDescent="0.25">
      <c r="E6056" s="120"/>
    </row>
    <row r="6057" spans="5:5" x14ac:dyDescent="0.25">
      <c r="E6057" s="120"/>
    </row>
    <row r="6058" spans="5:5" x14ac:dyDescent="0.25">
      <c r="E6058" s="120"/>
    </row>
    <row r="6059" spans="5:5" x14ac:dyDescent="0.25">
      <c r="E6059" s="120"/>
    </row>
    <row r="6060" spans="5:5" x14ac:dyDescent="0.25">
      <c r="E6060" s="120"/>
    </row>
    <row r="6061" spans="5:5" x14ac:dyDescent="0.25">
      <c r="E6061" s="120"/>
    </row>
    <row r="6062" spans="5:5" x14ac:dyDescent="0.25">
      <c r="E6062" s="120"/>
    </row>
    <row r="6063" spans="5:5" x14ac:dyDescent="0.25">
      <c r="E6063" s="120"/>
    </row>
    <row r="6064" spans="5:5" x14ac:dyDescent="0.25">
      <c r="E6064" s="120"/>
    </row>
    <row r="6065" spans="5:5" x14ac:dyDescent="0.25">
      <c r="E6065" s="120"/>
    </row>
    <row r="6066" spans="5:5" x14ac:dyDescent="0.25">
      <c r="E6066" s="120"/>
    </row>
    <row r="6067" spans="5:5" x14ac:dyDescent="0.25">
      <c r="E6067" s="120"/>
    </row>
    <row r="6068" spans="5:5" x14ac:dyDescent="0.25">
      <c r="E6068" s="120"/>
    </row>
    <row r="6069" spans="5:5" x14ac:dyDescent="0.25">
      <c r="E6069" s="120"/>
    </row>
    <row r="6070" spans="5:5" x14ac:dyDescent="0.25">
      <c r="E6070" s="120"/>
    </row>
    <row r="6071" spans="5:5" x14ac:dyDescent="0.25">
      <c r="E6071" s="120"/>
    </row>
    <row r="6072" spans="5:5" x14ac:dyDescent="0.25">
      <c r="E6072" s="120"/>
    </row>
    <row r="6073" spans="5:5" x14ac:dyDescent="0.25">
      <c r="E6073" s="120"/>
    </row>
    <row r="6074" spans="5:5" x14ac:dyDescent="0.25">
      <c r="E6074" s="120"/>
    </row>
    <row r="6075" spans="5:5" x14ac:dyDescent="0.25">
      <c r="E6075" s="120"/>
    </row>
    <row r="6076" spans="5:5" x14ac:dyDescent="0.25">
      <c r="E6076" s="120"/>
    </row>
    <row r="6077" spans="5:5" x14ac:dyDescent="0.25">
      <c r="E6077" s="120"/>
    </row>
    <row r="6078" spans="5:5" x14ac:dyDescent="0.25">
      <c r="E6078" s="120"/>
    </row>
    <row r="6079" spans="5:5" x14ac:dyDescent="0.25">
      <c r="E6079" s="120"/>
    </row>
    <row r="6080" spans="5:5" x14ac:dyDescent="0.25">
      <c r="E6080" s="120"/>
    </row>
    <row r="6081" spans="5:5" x14ac:dyDescent="0.25">
      <c r="E6081" s="120"/>
    </row>
    <row r="6082" spans="5:5" x14ac:dyDescent="0.25">
      <c r="E6082" s="120"/>
    </row>
    <row r="6083" spans="5:5" x14ac:dyDescent="0.25">
      <c r="E6083" s="120"/>
    </row>
    <row r="6084" spans="5:5" x14ac:dyDescent="0.25">
      <c r="E6084" s="120"/>
    </row>
    <row r="6085" spans="5:5" x14ac:dyDescent="0.25">
      <c r="E6085" s="120"/>
    </row>
    <row r="6086" spans="5:5" x14ac:dyDescent="0.25">
      <c r="E6086" s="120"/>
    </row>
    <row r="6087" spans="5:5" x14ac:dyDescent="0.25">
      <c r="E6087" s="120"/>
    </row>
    <row r="6088" spans="5:5" x14ac:dyDescent="0.25">
      <c r="E6088" s="120"/>
    </row>
    <row r="6089" spans="5:5" x14ac:dyDescent="0.25">
      <c r="E6089" s="120"/>
    </row>
    <row r="6090" spans="5:5" x14ac:dyDescent="0.25">
      <c r="E6090" s="120"/>
    </row>
    <row r="6091" spans="5:5" x14ac:dyDescent="0.25">
      <c r="E6091" s="120"/>
    </row>
    <row r="6092" spans="5:5" x14ac:dyDescent="0.25">
      <c r="E6092" s="120"/>
    </row>
    <row r="6093" spans="5:5" x14ac:dyDescent="0.25">
      <c r="E6093" s="120"/>
    </row>
    <row r="6094" spans="5:5" x14ac:dyDescent="0.25">
      <c r="E6094" s="120"/>
    </row>
    <row r="6095" spans="5:5" x14ac:dyDescent="0.25">
      <c r="E6095" s="120"/>
    </row>
    <row r="6096" spans="5:5" x14ac:dyDescent="0.25">
      <c r="E6096" s="120"/>
    </row>
    <row r="6097" spans="5:5" x14ac:dyDescent="0.25">
      <c r="E6097" s="120"/>
    </row>
    <row r="6098" spans="5:5" x14ac:dyDescent="0.25">
      <c r="E6098" s="120"/>
    </row>
    <row r="6099" spans="5:5" x14ac:dyDescent="0.25">
      <c r="E6099" s="120"/>
    </row>
    <row r="6100" spans="5:5" x14ac:dyDescent="0.25">
      <c r="E6100" s="120"/>
    </row>
    <row r="6101" spans="5:5" x14ac:dyDescent="0.25">
      <c r="E6101" s="120"/>
    </row>
    <row r="6102" spans="5:5" x14ac:dyDescent="0.25">
      <c r="E6102" s="120"/>
    </row>
    <row r="6103" spans="5:5" x14ac:dyDescent="0.25">
      <c r="E6103" s="120"/>
    </row>
    <row r="6104" spans="5:5" x14ac:dyDescent="0.25">
      <c r="E6104" s="120"/>
    </row>
    <row r="6105" spans="5:5" x14ac:dyDescent="0.25">
      <c r="E6105" s="120"/>
    </row>
    <row r="6106" spans="5:5" x14ac:dyDescent="0.25">
      <c r="E6106" s="120"/>
    </row>
    <row r="6107" spans="5:5" x14ac:dyDescent="0.25">
      <c r="E6107" s="120"/>
    </row>
    <row r="6108" spans="5:5" x14ac:dyDescent="0.25">
      <c r="E6108" s="120"/>
    </row>
    <row r="6109" spans="5:5" x14ac:dyDescent="0.25">
      <c r="E6109" s="120"/>
    </row>
    <row r="6110" spans="5:5" x14ac:dyDescent="0.25">
      <c r="E6110" s="120"/>
    </row>
    <row r="6111" spans="5:5" x14ac:dyDescent="0.25">
      <c r="E6111" s="120"/>
    </row>
    <row r="6112" spans="5:5" x14ac:dyDescent="0.25">
      <c r="E6112" s="120"/>
    </row>
    <row r="6113" spans="5:5" x14ac:dyDescent="0.25">
      <c r="E6113" s="120"/>
    </row>
    <row r="6114" spans="5:5" x14ac:dyDescent="0.25">
      <c r="E6114" s="120"/>
    </row>
    <row r="6115" spans="5:5" x14ac:dyDescent="0.25">
      <c r="E6115" s="120"/>
    </row>
    <row r="6116" spans="5:5" x14ac:dyDescent="0.25">
      <c r="E6116" s="120"/>
    </row>
    <row r="6117" spans="5:5" x14ac:dyDescent="0.25">
      <c r="E6117" s="120"/>
    </row>
    <row r="6118" spans="5:5" x14ac:dyDescent="0.25">
      <c r="E6118" s="120"/>
    </row>
    <row r="6119" spans="5:5" x14ac:dyDescent="0.25">
      <c r="E6119" s="120"/>
    </row>
    <row r="6120" spans="5:5" x14ac:dyDescent="0.25">
      <c r="E6120" s="120"/>
    </row>
    <row r="6121" spans="5:5" x14ac:dyDescent="0.25">
      <c r="E6121" s="120"/>
    </row>
    <row r="6122" spans="5:5" x14ac:dyDescent="0.25">
      <c r="E6122" s="120"/>
    </row>
    <row r="6123" spans="5:5" x14ac:dyDescent="0.25">
      <c r="E6123" s="120"/>
    </row>
    <row r="6124" spans="5:5" x14ac:dyDescent="0.25">
      <c r="E6124" s="120"/>
    </row>
    <row r="6125" spans="5:5" x14ac:dyDescent="0.25">
      <c r="E6125" s="120"/>
    </row>
    <row r="6126" spans="5:5" x14ac:dyDescent="0.25">
      <c r="E6126" s="120"/>
    </row>
    <row r="6127" spans="5:5" x14ac:dyDescent="0.25">
      <c r="E6127" s="120"/>
    </row>
    <row r="6128" spans="5:5" x14ac:dyDescent="0.25">
      <c r="E6128" s="120"/>
    </row>
    <row r="6129" spans="5:5" x14ac:dyDescent="0.25">
      <c r="E6129" s="120"/>
    </row>
    <row r="6130" spans="5:5" x14ac:dyDescent="0.25">
      <c r="E6130" s="120"/>
    </row>
    <row r="6131" spans="5:5" x14ac:dyDescent="0.25">
      <c r="E6131" s="120"/>
    </row>
    <row r="6132" spans="5:5" x14ac:dyDescent="0.25">
      <c r="E6132" s="120"/>
    </row>
    <row r="6133" spans="5:5" x14ac:dyDescent="0.25">
      <c r="E6133" s="120"/>
    </row>
    <row r="6134" spans="5:5" x14ac:dyDescent="0.25">
      <c r="E6134" s="120"/>
    </row>
    <row r="6135" spans="5:5" x14ac:dyDescent="0.25">
      <c r="E6135" s="120"/>
    </row>
    <row r="6136" spans="5:5" x14ac:dyDescent="0.25">
      <c r="E6136" s="120"/>
    </row>
    <row r="6137" spans="5:5" x14ac:dyDescent="0.25">
      <c r="E6137" s="120"/>
    </row>
    <row r="6138" spans="5:5" x14ac:dyDescent="0.25">
      <c r="E6138" s="120"/>
    </row>
    <row r="6139" spans="5:5" x14ac:dyDescent="0.25">
      <c r="E6139" s="120"/>
    </row>
    <row r="6140" spans="5:5" x14ac:dyDescent="0.25">
      <c r="E6140" s="120"/>
    </row>
    <row r="6141" spans="5:5" x14ac:dyDescent="0.25">
      <c r="E6141" s="120"/>
    </row>
    <row r="6142" spans="5:5" x14ac:dyDescent="0.25">
      <c r="E6142" s="120"/>
    </row>
    <row r="6143" spans="5:5" x14ac:dyDescent="0.25">
      <c r="E6143" s="120"/>
    </row>
    <row r="6144" spans="5:5" x14ac:dyDescent="0.25">
      <c r="E6144" s="120"/>
    </row>
    <row r="6145" spans="5:5" x14ac:dyDescent="0.25">
      <c r="E6145" s="120"/>
    </row>
    <row r="6146" spans="5:5" x14ac:dyDescent="0.25">
      <c r="E6146" s="120"/>
    </row>
    <row r="6147" spans="5:5" x14ac:dyDescent="0.25">
      <c r="E6147" s="120"/>
    </row>
    <row r="6148" spans="5:5" x14ac:dyDescent="0.25">
      <c r="E6148" s="120"/>
    </row>
    <row r="6149" spans="5:5" x14ac:dyDescent="0.25">
      <c r="E6149" s="120"/>
    </row>
    <row r="6150" spans="5:5" x14ac:dyDescent="0.25">
      <c r="E6150" s="120"/>
    </row>
    <row r="6151" spans="5:5" x14ac:dyDescent="0.25">
      <c r="E6151" s="120"/>
    </row>
    <row r="6152" spans="5:5" x14ac:dyDescent="0.25">
      <c r="E6152" s="120"/>
    </row>
    <row r="6153" spans="5:5" x14ac:dyDescent="0.25">
      <c r="E6153" s="120"/>
    </row>
    <row r="6154" spans="5:5" x14ac:dyDescent="0.25">
      <c r="E6154" s="120"/>
    </row>
    <row r="6155" spans="5:5" x14ac:dyDescent="0.25">
      <c r="E6155" s="120"/>
    </row>
    <row r="6156" spans="5:5" x14ac:dyDescent="0.25">
      <c r="E6156" s="120"/>
    </row>
    <row r="6157" spans="5:5" x14ac:dyDescent="0.25">
      <c r="E6157" s="120"/>
    </row>
    <row r="6158" spans="5:5" x14ac:dyDescent="0.25">
      <c r="E6158" s="120"/>
    </row>
    <row r="6159" spans="5:5" x14ac:dyDescent="0.25">
      <c r="E6159" s="120"/>
    </row>
    <row r="6160" spans="5:5" x14ac:dyDescent="0.25">
      <c r="E6160" s="120"/>
    </row>
    <row r="6161" spans="5:5" x14ac:dyDescent="0.25">
      <c r="E6161" s="120"/>
    </row>
    <row r="6162" spans="5:5" x14ac:dyDescent="0.25">
      <c r="E6162" s="120"/>
    </row>
    <row r="6163" spans="5:5" x14ac:dyDescent="0.25">
      <c r="E6163" s="120"/>
    </row>
    <row r="6164" spans="5:5" x14ac:dyDescent="0.25">
      <c r="E6164" s="120"/>
    </row>
    <row r="6165" spans="5:5" x14ac:dyDescent="0.25">
      <c r="E6165" s="120"/>
    </row>
    <row r="6166" spans="5:5" x14ac:dyDescent="0.25">
      <c r="E6166" s="120"/>
    </row>
    <row r="6167" spans="5:5" x14ac:dyDescent="0.25">
      <c r="E6167" s="120"/>
    </row>
    <row r="6168" spans="5:5" x14ac:dyDescent="0.25">
      <c r="E6168" s="120"/>
    </row>
    <row r="6169" spans="5:5" x14ac:dyDescent="0.25">
      <c r="E6169" s="120"/>
    </row>
    <row r="6170" spans="5:5" x14ac:dyDescent="0.25">
      <c r="E6170" s="120"/>
    </row>
    <row r="6171" spans="5:5" x14ac:dyDescent="0.25">
      <c r="E6171" s="120"/>
    </row>
    <row r="6172" spans="5:5" x14ac:dyDescent="0.25">
      <c r="E6172" s="120"/>
    </row>
    <row r="6173" spans="5:5" x14ac:dyDescent="0.25">
      <c r="E6173" s="120"/>
    </row>
    <row r="6174" spans="5:5" x14ac:dyDescent="0.25">
      <c r="E6174" s="120"/>
    </row>
    <row r="6175" spans="5:5" x14ac:dyDescent="0.25">
      <c r="E6175" s="120"/>
    </row>
    <row r="6176" spans="5:5" x14ac:dyDescent="0.25">
      <c r="E6176" s="120"/>
    </row>
    <row r="6177" spans="5:5" x14ac:dyDescent="0.25">
      <c r="E6177" s="120"/>
    </row>
    <row r="6178" spans="5:5" x14ac:dyDescent="0.25">
      <c r="E6178" s="120"/>
    </row>
    <row r="6179" spans="5:5" x14ac:dyDescent="0.25">
      <c r="E6179" s="120"/>
    </row>
    <row r="6180" spans="5:5" x14ac:dyDescent="0.25">
      <c r="E6180" s="120"/>
    </row>
    <row r="6181" spans="5:5" x14ac:dyDescent="0.25">
      <c r="E6181" s="120"/>
    </row>
    <row r="6182" spans="5:5" x14ac:dyDescent="0.25">
      <c r="E6182" s="120"/>
    </row>
    <row r="6183" spans="5:5" x14ac:dyDescent="0.25">
      <c r="E6183" s="120"/>
    </row>
    <row r="6184" spans="5:5" x14ac:dyDescent="0.25">
      <c r="E6184" s="120"/>
    </row>
    <row r="6185" spans="5:5" x14ac:dyDescent="0.25">
      <c r="E6185" s="120"/>
    </row>
    <row r="6186" spans="5:5" x14ac:dyDescent="0.25">
      <c r="E6186" s="120"/>
    </row>
    <row r="6187" spans="5:5" x14ac:dyDescent="0.25">
      <c r="E6187" s="120"/>
    </row>
    <row r="6188" spans="5:5" x14ac:dyDescent="0.25">
      <c r="E6188" s="120"/>
    </row>
    <row r="6189" spans="5:5" x14ac:dyDescent="0.25">
      <c r="E6189" s="120"/>
    </row>
    <row r="6190" spans="5:5" x14ac:dyDescent="0.25">
      <c r="E6190" s="120"/>
    </row>
    <row r="6191" spans="5:5" x14ac:dyDescent="0.25">
      <c r="E6191" s="120"/>
    </row>
    <row r="6192" spans="5:5" x14ac:dyDescent="0.25">
      <c r="E6192" s="120"/>
    </row>
    <row r="6193" spans="5:5" x14ac:dyDescent="0.25">
      <c r="E6193" s="120"/>
    </row>
    <row r="6194" spans="5:5" x14ac:dyDescent="0.25">
      <c r="E6194" s="120"/>
    </row>
    <row r="6195" spans="5:5" x14ac:dyDescent="0.25">
      <c r="E6195" s="120"/>
    </row>
    <row r="6196" spans="5:5" x14ac:dyDescent="0.25">
      <c r="E6196" s="120"/>
    </row>
    <row r="6197" spans="5:5" x14ac:dyDescent="0.25">
      <c r="E6197" s="120"/>
    </row>
    <row r="6198" spans="5:5" x14ac:dyDescent="0.25">
      <c r="E6198" s="120"/>
    </row>
    <row r="6199" spans="5:5" x14ac:dyDescent="0.25">
      <c r="E6199" s="120"/>
    </row>
    <row r="6200" spans="5:5" x14ac:dyDescent="0.25">
      <c r="E6200" s="120"/>
    </row>
    <row r="6201" spans="5:5" x14ac:dyDescent="0.25">
      <c r="E6201" s="120"/>
    </row>
    <row r="6202" spans="5:5" x14ac:dyDescent="0.25">
      <c r="E6202" s="120"/>
    </row>
    <row r="6203" spans="5:5" x14ac:dyDescent="0.25">
      <c r="E6203" s="120"/>
    </row>
    <row r="6204" spans="5:5" x14ac:dyDescent="0.25">
      <c r="E6204" s="120"/>
    </row>
    <row r="6205" spans="5:5" x14ac:dyDescent="0.25">
      <c r="E6205" s="120"/>
    </row>
    <row r="6206" spans="5:5" x14ac:dyDescent="0.25">
      <c r="E6206" s="120"/>
    </row>
    <row r="6207" spans="5:5" x14ac:dyDescent="0.25">
      <c r="E6207" s="120"/>
    </row>
    <row r="6208" spans="5:5" x14ac:dyDescent="0.25">
      <c r="E6208" s="120"/>
    </row>
    <row r="6209" spans="5:5" x14ac:dyDescent="0.25">
      <c r="E6209" s="120"/>
    </row>
    <row r="6210" spans="5:5" x14ac:dyDescent="0.25">
      <c r="E6210" s="120"/>
    </row>
    <row r="6211" spans="5:5" x14ac:dyDescent="0.25">
      <c r="E6211" s="120"/>
    </row>
    <row r="6212" spans="5:5" x14ac:dyDescent="0.25">
      <c r="E6212" s="120"/>
    </row>
    <row r="6213" spans="5:5" x14ac:dyDescent="0.25">
      <c r="E6213" s="120"/>
    </row>
    <row r="6214" spans="5:5" x14ac:dyDescent="0.25">
      <c r="E6214" s="120"/>
    </row>
    <row r="6215" spans="5:5" x14ac:dyDescent="0.25">
      <c r="E6215" s="120"/>
    </row>
    <row r="6216" spans="5:5" x14ac:dyDescent="0.25">
      <c r="E6216" s="120"/>
    </row>
    <row r="6217" spans="5:5" x14ac:dyDescent="0.25">
      <c r="E6217" s="120"/>
    </row>
    <row r="6218" spans="5:5" x14ac:dyDescent="0.25">
      <c r="E6218" s="120"/>
    </row>
    <row r="6219" spans="5:5" x14ac:dyDescent="0.25">
      <c r="E6219" s="120"/>
    </row>
    <row r="6220" spans="5:5" x14ac:dyDescent="0.25">
      <c r="E6220" s="120"/>
    </row>
    <row r="6221" spans="5:5" x14ac:dyDescent="0.25">
      <c r="E6221" s="120"/>
    </row>
    <row r="6222" spans="5:5" x14ac:dyDescent="0.25">
      <c r="E6222" s="120"/>
    </row>
    <row r="6223" spans="5:5" x14ac:dyDescent="0.25">
      <c r="E6223" s="120"/>
    </row>
    <row r="6224" spans="5:5" x14ac:dyDescent="0.25">
      <c r="E6224" s="120"/>
    </row>
    <row r="6225" spans="5:5" x14ac:dyDescent="0.25">
      <c r="E6225" s="120"/>
    </row>
    <row r="6226" spans="5:5" x14ac:dyDescent="0.25">
      <c r="E6226" s="120"/>
    </row>
    <row r="6227" spans="5:5" x14ac:dyDescent="0.25">
      <c r="E6227" s="120"/>
    </row>
    <row r="6228" spans="5:5" x14ac:dyDescent="0.25">
      <c r="E6228" s="120"/>
    </row>
    <row r="6229" spans="5:5" x14ac:dyDescent="0.25">
      <c r="E6229" s="120"/>
    </row>
    <row r="6230" spans="5:5" x14ac:dyDescent="0.25">
      <c r="E6230" s="120"/>
    </row>
    <row r="6231" spans="5:5" x14ac:dyDescent="0.25">
      <c r="E6231" s="120"/>
    </row>
    <row r="6232" spans="5:5" x14ac:dyDescent="0.25">
      <c r="E6232" s="120"/>
    </row>
    <row r="6233" spans="5:5" x14ac:dyDescent="0.25">
      <c r="E6233" s="120"/>
    </row>
    <row r="6234" spans="5:5" x14ac:dyDescent="0.25">
      <c r="E6234" s="120"/>
    </row>
    <row r="6235" spans="5:5" x14ac:dyDescent="0.25">
      <c r="E6235" s="120"/>
    </row>
    <row r="6236" spans="5:5" x14ac:dyDescent="0.25">
      <c r="E6236" s="120"/>
    </row>
    <row r="6237" spans="5:5" x14ac:dyDescent="0.25">
      <c r="E6237" s="120"/>
    </row>
    <row r="6238" spans="5:5" x14ac:dyDescent="0.25">
      <c r="E6238" s="120"/>
    </row>
    <row r="6239" spans="5:5" x14ac:dyDescent="0.25">
      <c r="E6239" s="120"/>
    </row>
    <row r="6240" spans="5:5" x14ac:dyDescent="0.25">
      <c r="E6240" s="120"/>
    </row>
    <row r="6241" spans="5:5" x14ac:dyDescent="0.25">
      <c r="E6241" s="120"/>
    </row>
    <row r="6242" spans="5:5" x14ac:dyDescent="0.25">
      <c r="E6242" s="120"/>
    </row>
    <row r="6243" spans="5:5" x14ac:dyDescent="0.25">
      <c r="E6243" s="120"/>
    </row>
    <row r="6244" spans="5:5" x14ac:dyDescent="0.25">
      <c r="E6244" s="120"/>
    </row>
    <row r="6245" spans="5:5" x14ac:dyDescent="0.25">
      <c r="E6245" s="120"/>
    </row>
    <row r="6246" spans="5:5" x14ac:dyDescent="0.25">
      <c r="E6246" s="120"/>
    </row>
    <row r="6247" spans="5:5" x14ac:dyDescent="0.25">
      <c r="E6247" s="120"/>
    </row>
    <row r="6248" spans="5:5" x14ac:dyDescent="0.25">
      <c r="E6248" s="120"/>
    </row>
    <row r="6249" spans="5:5" x14ac:dyDescent="0.25">
      <c r="E6249" s="120"/>
    </row>
    <row r="6250" spans="5:5" x14ac:dyDescent="0.25">
      <c r="E6250" s="120"/>
    </row>
    <row r="6251" spans="5:5" x14ac:dyDescent="0.25">
      <c r="E6251" s="120"/>
    </row>
    <row r="6252" spans="5:5" x14ac:dyDescent="0.25">
      <c r="E6252" s="120"/>
    </row>
    <row r="6253" spans="5:5" x14ac:dyDescent="0.25">
      <c r="E6253" s="120"/>
    </row>
    <row r="6254" spans="5:5" x14ac:dyDescent="0.25">
      <c r="E6254" s="120"/>
    </row>
    <row r="6255" spans="5:5" x14ac:dyDescent="0.25">
      <c r="E6255" s="120"/>
    </row>
    <row r="6256" spans="5:5" x14ac:dyDescent="0.25">
      <c r="E6256" s="120"/>
    </row>
    <row r="6257" spans="5:5" x14ac:dyDescent="0.25">
      <c r="E6257" s="120"/>
    </row>
    <row r="6258" spans="5:5" x14ac:dyDescent="0.25">
      <c r="E6258" s="120"/>
    </row>
    <row r="6259" spans="5:5" x14ac:dyDescent="0.25">
      <c r="E6259" s="120"/>
    </row>
    <row r="6260" spans="5:5" x14ac:dyDescent="0.25">
      <c r="E6260" s="120"/>
    </row>
    <row r="6261" spans="5:5" x14ac:dyDescent="0.25">
      <c r="E6261" s="120"/>
    </row>
    <row r="6262" spans="5:5" x14ac:dyDescent="0.25">
      <c r="E6262" s="120"/>
    </row>
    <row r="6263" spans="5:5" x14ac:dyDescent="0.25">
      <c r="E6263" s="120"/>
    </row>
    <row r="6264" spans="5:5" x14ac:dyDescent="0.25">
      <c r="E6264" s="120"/>
    </row>
    <row r="6265" spans="5:5" x14ac:dyDescent="0.25">
      <c r="E6265" s="120"/>
    </row>
    <row r="6266" spans="5:5" x14ac:dyDescent="0.25">
      <c r="E6266" s="120"/>
    </row>
    <row r="6267" spans="5:5" x14ac:dyDescent="0.25">
      <c r="E6267" s="120"/>
    </row>
    <row r="6268" spans="5:5" x14ac:dyDescent="0.25">
      <c r="E6268" s="120"/>
    </row>
    <row r="6269" spans="5:5" x14ac:dyDescent="0.25">
      <c r="E6269" s="120"/>
    </row>
    <row r="6270" spans="5:5" x14ac:dyDescent="0.25">
      <c r="E6270" s="120"/>
    </row>
    <row r="6271" spans="5:5" x14ac:dyDescent="0.25">
      <c r="E6271" s="120"/>
    </row>
    <row r="6272" spans="5:5" x14ac:dyDescent="0.25">
      <c r="E6272" s="120"/>
    </row>
    <row r="6273" spans="5:5" x14ac:dyDescent="0.25">
      <c r="E6273" s="120"/>
    </row>
    <row r="6274" spans="5:5" x14ac:dyDescent="0.25">
      <c r="E6274" s="120"/>
    </row>
    <row r="6275" spans="5:5" x14ac:dyDescent="0.25">
      <c r="E6275" s="120"/>
    </row>
    <row r="6276" spans="5:5" x14ac:dyDescent="0.25">
      <c r="E6276" s="120"/>
    </row>
    <row r="6277" spans="5:5" x14ac:dyDescent="0.25">
      <c r="E6277" s="120"/>
    </row>
    <row r="6278" spans="5:5" x14ac:dyDescent="0.25">
      <c r="E6278" s="120"/>
    </row>
    <row r="6279" spans="5:5" x14ac:dyDescent="0.25">
      <c r="E6279" s="120"/>
    </row>
    <row r="6280" spans="5:5" x14ac:dyDescent="0.25">
      <c r="E6280" s="120"/>
    </row>
    <row r="6281" spans="5:5" x14ac:dyDescent="0.25">
      <c r="E6281" s="120"/>
    </row>
    <row r="6282" spans="5:5" x14ac:dyDescent="0.25">
      <c r="E6282" s="120"/>
    </row>
    <row r="6283" spans="5:5" x14ac:dyDescent="0.25">
      <c r="E6283" s="120"/>
    </row>
    <row r="6284" spans="5:5" x14ac:dyDescent="0.25">
      <c r="E6284" s="120"/>
    </row>
    <row r="6285" spans="5:5" x14ac:dyDescent="0.25">
      <c r="E6285" s="120"/>
    </row>
    <row r="6286" spans="5:5" x14ac:dyDescent="0.25">
      <c r="E6286" s="120"/>
    </row>
    <row r="6287" spans="5:5" x14ac:dyDescent="0.25">
      <c r="E6287" s="120"/>
    </row>
    <row r="6288" spans="5:5" x14ac:dyDescent="0.25">
      <c r="E6288" s="120"/>
    </row>
    <row r="6289" spans="5:5" x14ac:dyDescent="0.25">
      <c r="E6289" s="120"/>
    </row>
    <row r="6290" spans="5:5" x14ac:dyDescent="0.25">
      <c r="E6290" s="120"/>
    </row>
    <row r="6291" spans="5:5" x14ac:dyDescent="0.25">
      <c r="E6291" s="120"/>
    </row>
    <row r="6292" spans="5:5" x14ac:dyDescent="0.25">
      <c r="E6292" s="120"/>
    </row>
    <row r="6293" spans="5:5" x14ac:dyDescent="0.25">
      <c r="E6293" s="120"/>
    </row>
    <row r="6294" spans="5:5" x14ac:dyDescent="0.25">
      <c r="E6294" s="120"/>
    </row>
    <row r="6295" spans="5:5" x14ac:dyDescent="0.25">
      <c r="E6295" s="120"/>
    </row>
    <row r="6296" spans="5:5" x14ac:dyDescent="0.25">
      <c r="E6296" s="120"/>
    </row>
    <row r="6297" spans="5:5" x14ac:dyDescent="0.25">
      <c r="E6297" s="120"/>
    </row>
    <row r="6298" spans="5:5" x14ac:dyDescent="0.25">
      <c r="E6298" s="120"/>
    </row>
    <row r="6299" spans="5:5" x14ac:dyDescent="0.25">
      <c r="E6299" s="120"/>
    </row>
    <row r="6300" spans="5:5" x14ac:dyDescent="0.25">
      <c r="E6300" s="120"/>
    </row>
    <row r="6301" spans="5:5" x14ac:dyDescent="0.25">
      <c r="E6301" s="120"/>
    </row>
    <row r="6302" spans="5:5" x14ac:dyDescent="0.25">
      <c r="E6302" s="120"/>
    </row>
    <row r="6303" spans="5:5" x14ac:dyDescent="0.25">
      <c r="E6303" s="120"/>
    </row>
    <row r="6304" spans="5:5" x14ac:dyDescent="0.25">
      <c r="E6304" s="120"/>
    </row>
    <row r="6305" spans="5:5" x14ac:dyDescent="0.25">
      <c r="E6305" s="120"/>
    </row>
    <row r="6306" spans="5:5" x14ac:dyDescent="0.25">
      <c r="E6306" s="120"/>
    </row>
    <row r="6307" spans="5:5" x14ac:dyDescent="0.25">
      <c r="E6307" s="120"/>
    </row>
    <row r="6308" spans="5:5" x14ac:dyDescent="0.25">
      <c r="E6308" s="120"/>
    </row>
    <row r="6309" spans="5:5" x14ac:dyDescent="0.25">
      <c r="E6309" s="120"/>
    </row>
    <row r="6310" spans="5:5" x14ac:dyDescent="0.25">
      <c r="E6310" s="120"/>
    </row>
    <row r="6311" spans="5:5" x14ac:dyDescent="0.25">
      <c r="E6311" s="120"/>
    </row>
    <row r="6312" spans="5:5" x14ac:dyDescent="0.25">
      <c r="E6312" s="120"/>
    </row>
    <row r="6313" spans="5:5" x14ac:dyDescent="0.25">
      <c r="E6313" s="120"/>
    </row>
    <row r="6314" spans="5:5" x14ac:dyDescent="0.25">
      <c r="E6314" s="120"/>
    </row>
    <row r="6315" spans="5:5" x14ac:dyDescent="0.25">
      <c r="E6315" s="120"/>
    </row>
    <row r="6316" spans="5:5" x14ac:dyDescent="0.25">
      <c r="E6316" s="120"/>
    </row>
    <row r="6317" spans="5:5" x14ac:dyDescent="0.25">
      <c r="E6317" s="120"/>
    </row>
    <row r="6318" spans="5:5" x14ac:dyDescent="0.25">
      <c r="E6318" s="120"/>
    </row>
    <row r="6319" spans="5:5" x14ac:dyDescent="0.25">
      <c r="E6319" s="120"/>
    </row>
    <row r="6320" spans="5:5" x14ac:dyDescent="0.25">
      <c r="E6320" s="120"/>
    </row>
    <row r="6321" spans="5:5" x14ac:dyDescent="0.25">
      <c r="E6321" s="120"/>
    </row>
    <row r="6322" spans="5:5" x14ac:dyDescent="0.25">
      <c r="E6322" s="120"/>
    </row>
    <row r="6323" spans="5:5" x14ac:dyDescent="0.25">
      <c r="E6323" s="120"/>
    </row>
    <row r="6324" spans="5:5" x14ac:dyDescent="0.25">
      <c r="E6324" s="120"/>
    </row>
    <row r="6325" spans="5:5" x14ac:dyDescent="0.25">
      <c r="E6325" s="120"/>
    </row>
    <row r="6326" spans="5:5" x14ac:dyDescent="0.25">
      <c r="E6326" s="120"/>
    </row>
    <row r="6327" spans="5:5" x14ac:dyDescent="0.25">
      <c r="E6327" s="120"/>
    </row>
    <row r="6328" spans="5:5" x14ac:dyDescent="0.25">
      <c r="E6328" s="120"/>
    </row>
    <row r="6329" spans="5:5" x14ac:dyDescent="0.25">
      <c r="E6329" s="120"/>
    </row>
    <row r="6330" spans="5:5" x14ac:dyDescent="0.25">
      <c r="E6330" s="120"/>
    </row>
    <row r="6331" spans="5:5" x14ac:dyDescent="0.25">
      <c r="E6331" s="120"/>
    </row>
    <row r="6332" spans="5:5" x14ac:dyDescent="0.25">
      <c r="E6332" s="120"/>
    </row>
    <row r="6333" spans="5:5" x14ac:dyDescent="0.25">
      <c r="E6333" s="120"/>
    </row>
    <row r="6334" spans="5:5" x14ac:dyDescent="0.25">
      <c r="E6334" s="120"/>
    </row>
    <row r="6335" spans="5:5" x14ac:dyDescent="0.25">
      <c r="E6335" s="120"/>
    </row>
    <row r="6336" spans="5:5" x14ac:dyDescent="0.25">
      <c r="E6336" s="120"/>
    </row>
    <row r="6337" spans="5:5" x14ac:dyDescent="0.25">
      <c r="E6337" s="120"/>
    </row>
    <row r="6338" spans="5:5" x14ac:dyDescent="0.25">
      <c r="E6338" s="120"/>
    </row>
    <row r="6339" spans="5:5" x14ac:dyDescent="0.25">
      <c r="E6339" s="120"/>
    </row>
    <row r="6340" spans="5:5" x14ac:dyDescent="0.25">
      <c r="E6340" s="120"/>
    </row>
    <row r="6341" spans="5:5" x14ac:dyDescent="0.25">
      <c r="E6341" s="120"/>
    </row>
    <row r="6342" spans="5:5" x14ac:dyDescent="0.25">
      <c r="E6342" s="120"/>
    </row>
    <row r="6343" spans="5:5" x14ac:dyDescent="0.25">
      <c r="E6343" s="120"/>
    </row>
    <row r="6344" spans="5:5" x14ac:dyDescent="0.25">
      <c r="E6344" s="120"/>
    </row>
    <row r="6345" spans="5:5" x14ac:dyDescent="0.25">
      <c r="E6345" s="120"/>
    </row>
    <row r="6346" spans="5:5" x14ac:dyDescent="0.25">
      <c r="E6346" s="120"/>
    </row>
    <row r="6347" spans="5:5" x14ac:dyDescent="0.25">
      <c r="E6347" s="120"/>
    </row>
    <row r="6348" spans="5:5" x14ac:dyDescent="0.25">
      <c r="E6348" s="120"/>
    </row>
    <row r="6349" spans="5:5" x14ac:dyDescent="0.25">
      <c r="E6349" s="120"/>
    </row>
    <row r="6350" spans="5:5" x14ac:dyDescent="0.25">
      <c r="E6350" s="120"/>
    </row>
    <row r="6351" spans="5:5" x14ac:dyDescent="0.25">
      <c r="E6351" s="120"/>
    </row>
    <row r="6352" spans="5:5" x14ac:dyDescent="0.25">
      <c r="E6352" s="120"/>
    </row>
    <row r="6353" spans="5:5" x14ac:dyDescent="0.25">
      <c r="E6353" s="120"/>
    </row>
    <row r="6354" spans="5:5" x14ac:dyDescent="0.25">
      <c r="E6354" s="120"/>
    </row>
    <row r="6355" spans="5:5" x14ac:dyDescent="0.25">
      <c r="E6355" s="120"/>
    </row>
    <row r="6356" spans="5:5" x14ac:dyDescent="0.25">
      <c r="E6356" s="120"/>
    </row>
    <row r="6357" spans="5:5" x14ac:dyDescent="0.25">
      <c r="E6357" s="120"/>
    </row>
    <row r="6358" spans="5:5" x14ac:dyDescent="0.25">
      <c r="E6358" s="120"/>
    </row>
    <row r="6359" spans="5:5" x14ac:dyDescent="0.25">
      <c r="E6359" s="120"/>
    </row>
    <row r="6360" spans="5:5" x14ac:dyDescent="0.25">
      <c r="E6360" s="120"/>
    </row>
    <row r="6361" spans="5:5" x14ac:dyDescent="0.25">
      <c r="E6361" s="120"/>
    </row>
    <row r="6362" spans="5:5" x14ac:dyDescent="0.25">
      <c r="E6362" s="120"/>
    </row>
    <row r="6363" spans="5:5" x14ac:dyDescent="0.25">
      <c r="E6363" s="120"/>
    </row>
    <row r="6364" spans="5:5" x14ac:dyDescent="0.25">
      <c r="E6364" s="120"/>
    </row>
    <row r="6365" spans="5:5" x14ac:dyDescent="0.25">
      <c r="E6365" s="120"/>
    </row>
    <row r="6366" spans="5:5" x14ac:dyDescent="0.25">
      <c r="E6366" s="120"/>
    </row>
    <row r="6367" spans="5:5" x14ac:dyDescent="0.25">
      <c r="E6367" s="120"/>
    </row>
    <row r="6368" spans="5:5" x14ac:dyDescent="0.25">
      <c r="E6368" s="120"/>
    </row>
    <row r="6369" spans="5:5" x14ac:dyDescent="0.25">
      <c r="E6369" s="120"/>
    </row>
    <row r="6370" spans="5:5" x14ac:dyDescent="0.25">
      <c r="E6370" s="120"/>
    </row>
    <row r="6371" spans="5:5" x14ac:dyDescent="0.25">
      <c r="E6371" s="120"/>
    </row>
    <row r="6372" spans="5:5" x14ac:dyDescent="0.25">
      <c r="E6372" s="120"/>
    </row>
    <row r="6373" spans="5:5" x14ac:dyDescent="0.25">
      <c r="E6373" s="120"/>
    </row>
    <row r="6374" spans="5:5" x14ac:dyDescent="0.25">
      <c r="E6374" s="120"/>
    </row>
    <row r="6375" spans="5:5" x14ac:dyDescent="0.25">
      <c r="E6375" s="120"/>
    </row>
    <row r="6376" spans="5:5" x14ac:dyDescent="0.25">
      <c r="E6376" s="120"/>
    </row>
    <row r="6377" spans="5:5" x14ac:dyDescent="0.25">
      <c r="E6377" s="120"/>
    </row>
    <row r="6378" spans="5:5" x14ac:dyDescent="0.25">
      <c r="E6378" s="120"/>
    </row>
    <row r="6379" spans="5:5" x14ac:dyDescent="0.25">
      <c r="E6379" s="120"/>
    </row>
    <row r="6380" spans="5:5" x14ac:dyDescent="0.25">
      <c r="E6380" s="120"/>
    </row>
    <row r="6381" spans="5:5" x14ac:dyDescent="0.25">
      <c r="E6381" s="120"/>
    </row>
    <row r="6382" spans="5:5" x14ac:dyDescent="0.25">
      <c r="E6382" s="120"/>
    </row>
    <row r="6383" spans="5:5" x14ac:dyDescent="0.25">
      <c r="E6383" s="120"/>
    </row>
    <row r="6384" spans="5:5" x14ac:dyDescent="0.25">
      <c r="E6384" s="120"/>
    </row>
    <row r="6385" spans="5:5" x14ac:dyDescent="0.25">
      <c r="E6385" s="120"/>
    </row>
    <row r="6386" spans="5:5" x14ac:dyDescent="0.25">
      <c r="E6386" s="120"/>
    </row>
    <row r="6387" spans="5:5" x14ac:dyDescent="0.25">
      <c r="E6387" s="120"/>
    </row>
    <row r="6388" spans="5:5" x14ac:dyDescent="0.25">
      <c r="E6388" s="120"/>
    </row>
    <row r="6389" spans="5:5" x14ac:dyDescent="0.25">
      <c r="E6389" s="120"/>
    </row>
    <row r="6390" spans="5:5" x14ac:dyDescent="0.25">
      <c r="E6390" s="120"/>
    </row>
    <row r="6391" spans="5:5" x14ac:dyDescent="0.25">
      <c r="E6391" s="120"/>
    </row>
    <row r="6392" spans="5:5" x14ac:dyDescent="0.25">
      <c r="E6392" s="120"/>
    </row>
    <row r="6393" spans="5:5" x14ac:dyDescent="0.25">
      <c r="E6393" s="120"/>
    </row>
    <row r="6394" spans="5:5" x14ac:dyDescent="0.25">
      <c r="E6394" s="120"/>
    </row>
    <row r="6395" spans="5:5" x14ac:dyDescent="0.25">
      <c r="E6395" s="120"/>
    </row>
    <row r="6396" spans="5:5" x14ac:dyDescent="0.25">
      <c r="E6396" s="120"/>
    </row>
    <row r="6397" spans="5:5" x14ac:dyDescent="0.25">
      <c r="E6397" s="120"/>
    </row>
    <row r="6398" spans="5:5" x14ac:dyDescent="0.25">
      <c r="E6398" s="120"/>
    </row>
    <row r="6399" spans="5:5" x14ac:dyDescent="0.25">
      <c r="E6399" s="120"/>
    </row>
    <row r="6400" spans="5:5" x14ac:dyDescent="0.25">
      <c r="E6400" s="120"/>
    </row>
    <row r="6401" spans="5:5" x14ac:dyDescent="0.25">
      <c r="E6401" s="120"/>
    </row>
    <row r="6402" spans="5:5" x14ac:dyDescent="0.25">
      <c r="E6402" s="120"/>
    </row>
    <row r="6403" spans="5:5" x14ac:dyDescent="0.25">
      <c r="E6403" s="120"/>
    </row>
    <row r="6404" spans="5:5" x14ac:dyDescent="0.25">
      <c r="E6404" s="120"/>
    </row>
    <row r="6405" spans="5:5" x14ac:dyDescent="0.25">
      <c r="E6405" s="120"/>
    </row>
    <row r="6406" spans="5:5" x14ac:dyDescent="0.25">
      <c r="E6406" s="120"/>
    </row>
    <row r="6407" spans="5:5" x14ac:dyDescent="0.25">
      <c r="E6407" s="120"/>
    </row>
    <row r="6408" spans="5:5" x14ac:dyDescent="0.25">
      <c r="E6408" s="120"/>
    </row>
    <row r="6409" spans="5:5" x14ac:dyDescent="0.25">
      <c r="E6409" s="120"/>
    </row>
    <row r="6410" spans="5:5" x14ac:dyDescent="0.25">
      <c r="E6410" s="120"/>
    </row>
    <row r="6411" spans="5:5" x14ac:dyDescent="0.25">
      <c r="E6411" s="120"/>
    </row>
    <row r="6412" spans="5:5" x14ac:dyDescent="0.25">
      <c r="E6412" s="120"/>
    </row>
    <row r="6413" spans="5:5" x14ac:dyDescent="0.25">
      <c r="E6413" s="120"/>
    </row>
    <row r="6414" spans="5:5" x14ac:dyDescent="0.25">
      <c r="E6414" s="120"/>
    </row>
    <row r="6415" spans="5:5" x14ac:dyDescent="0.25">
      <c r="E6415" s="120"/>
    </row>
    <row r="6416" spans="5:5" x14ac:dyDescent="0.25">
      <c r="E6416" s="120"/>
    </row>
    <row r="6417" spans="5:5" x14ac:dyDescent="0.25">
      <c r="E6417" s="120"/>
    </row>
    <row r="6418" spans="5:5" x14ac:dyDescent="0.25">
      <c r="E6418" s="120"/>
    </row>
    <row r="6419" spans="5:5" x14ac:dyDescent="0.25">
      <c r="E6419" s="120"/>
    </row>
    <row r="6420" spans="5:5" x14ac:dyDescent="0.25">
      <c r="E6420" s="120"/>
    </row>
    <row r="6421" spans="5:5" x14ac:dyDescent="0.25">
      <c r="E6421" s="120"/>
    </row>
    <row r="6422" spans="5:5" x14ac:dyDescent="0.25">
      <c r="E6422" s="120"/>
    </row>
    <row r="6423" spans="5:5" x14ac:dyDescent="0.25">
      <c r="E6423" s="120"/>
    </row>
    <row r="6424" spans="5:5" x14ac:dyDescent="0.25">
      <c r="E6424" s="120"/>
    </row>
    <row r="6425" spans="5:5" x14ac:dyDescent="0.25">
      <c r="E6425" s="120"/>
    </row>
    <row r="6426" spans="5:5" x14ac:dyDescent="0.25">
      <c r="E6426" s="120"/>
    </row>
    <row r="6427" spans="5:5" x14ac:dyDescent="0.25">
      <c r="E6427" s="120"/>
    </row>
    <row r="6428" spans="5:5" x14ac:dyDescent="0.25">
      <c r="E6428" s="120"/>
    </row>
    <row r="6429" spans="5:5" x14ac:dyDescent="0.25">
      <c r="E6429" s="120"/>
    </row>
    <row r="6430" spans="5:5" x14ac:dyDescent="0.25">
      <c r="E6430" s="120"/>
    </row>
    <row r="6431" spans="5:5" x14ac:dyDescent="0.25">
      <c r="E6431" s="120"/>
    </row>
    <row r="6432" spans="5:5" x14ac:dyDescent="0.25">
      <c r="E6432" s="120"/>
    </row>
    <row r="6433" spans="5:5" x14ac:dyDescent="0.25">
      <c r="E6433" s="120"/>
    </row>
    <row r="6434" spans="5:5" x14ac:dyDescent="0.25">
      <c r="E6434" s="120"/>
    </row>
    <row r="6435" spans="5:5" x14ac:dyDescent="0.25">
      <c r="E6435" s="120"/>
    </row>
    <row r="6436" spans="5:5" x14ac:dyDescent="0.25">
      <c r="E6436" s="120"/>
    </row>
    <row r="6437" spans="5:5" x14ac:dyDescent="0.25">
      <c r="E6437" s="120"/>
    </row>
    <row r="6438" spans="5:5" x14ac:dyDescent="0.25">
      <c r="E6438" s="120"/>
    </row>
    <row r="6439" spans="5:5" x14ac:dyDescent="0.25">
      <c r="E6439" s="120"/>
    </row>
    <row r="6440" spans="5:5" x14ac:dyDescent="0.25">
      <c r="E6440" s="120"/>
    </row>
    <row r="6441" spans="5:5" x14ac:dyDescent="0.25">
      <c r="E6441" s="120"/>
    </row>
    <row r="6442" spans="5:5" x14ac:dyDescent="0.25">
      <c r="E6442" s="120"/>
    </row>
    <row r="6443" spans="5:5" x14ac:dyDescent="0.25">
      <c r="E6443" s="120"/>
    </row>
    <row r="6444" spans="5:5" x14ac:dyDescent="0.25">
      <c r="E6444" s="120"/>
    </row>
    <row r="6445" spans="5:5" x14ac:dyDescent="0.25">
      <c r="E6445" s="120"/>
    </row>
    <row r="6446" spans="5:5" x14ac:dyDescent="0.25">
      <c r="E6446" s="120"/>
    </row>
    <row r="6447" spans="5:5" x14ac:dyDescent="0.25">
      <c r="E6447" s="120"/>
    </row>
    <row r="6448" spans="5:5" x14ac:dyDescent="0.25">
      <c r="E6448" s="120"/>
    </row>
    <row r="6449" spans="5:5" x14ac:dyDescent="0.25">
      <c r="E6449" s="120"/>
    </row>
    <row r="6450" spans="5:5" x14ac:dyDescent="0.25">
      <c r="E6450" s="120"/>
    </row>
    <row r="6451" spans="5:5" x14ac:dyDescent="0.25">
      <c r="E6451" s="120"/>
    </row>
    <row r="6452" spans="5:5" x14ac:dyDescent="0.25">
      <c r="E6452" s="120"/>
    </row>
    <row r="6453" spans="5:5" x14ac:dyDescent="0.25">
      <c r="E6453" s="120"/>
    </row>
    <row r="6454" spans="5:5" x14ac:dyDescent="0.25">
      <c r="E6454" s="120"/>
    </row>
    <row r="6455" spans="5:5" x14ac:dyDescent="0.25">
      <c r="E6455" s="120"/>
    </row>
    <row r="6456" spans="5:5" x14ac:dyDescent="0.25">
      <c r="E6456" s="120"/>
    </row>
    <row r="6457" spans="5:5" x14ac:dyDescent="0.25">
      <c r="E6457" s="120"/>
    </row>
    <row r="6458" spans="5:5" x14ac:dyDescent="0.25">
      <c r="E6458" s="120"/>
    </row>
    <row r="6459" spans="5:5" x14ac:dyDescent="0.25">
      <c r="E6459" s="120"/>
    </row>
    <row r="6460" spans="5:5" x14ac:dyDescent="0.25">
      <c r="E6460" s="120"/>
    </row>
    <row r="6461" spans="5:5" x14ac:dyDescent="0.25">
      <c r="E6461" s="120"/>
    </row>
    <row r="6462" spans="5:5" x14ac:dyDescent="0.25">
      <c r="E6462" s="120"/>
    </row>
    <row r="6463" spans="5:5" x14ac:dyDescent="0.25">
      <c r="E6463" s="120"/>
    </row>
    <row r="6464" spans="5:5" x14ac:dyDescent="0.25">
      <c r="E6464" s="120"/>
    </row>
    <row r="6465" spans="5:5" x14ac:dyDescent="0.25">
      <c r="E6465" s="120"/>
    </row>
    <row r="6466" spans="5:5" x14ac:dyDescent="0.25">
      <c r="E6466" s="120"/>
    </row>
    <row r="6467" spans="5:5" x14ac:dyDescent="0.25">
      <c r="E6467" s="120"/>
    </row>
    <row r="6468" spans="5:5" x14ac:dyDescent="0.25">
      <c r="E6468" s="120"/>
    </row>
    <row r="6469" spans="5:5" x14ac:dyDescent="0.25">
      <c r="E6469" s="120"/>
    </row>
    <row r="6470" spans="5:5" x14ac:dyDescent="0.25">
      <c r="E6470" s="120"/>
    </row>
    <row r="6471" spans="5:5" x14ac:dyDescent="0.25">
      <c r="E6471" s="120"/>
    </row>
    <row r="6472" spans="5:5" x14ac:dyDescent="0.25">
      <c r="E6472" s="120"/>
    </row>
    <row r="6473" spans="5:5" x14ac:dyDescent="0.25">
      <c r="E6473" s="120"/>
    </row>
    <row r="6474" spans="5:5" x14ac:dyDescent="0.25">
      <c r="E6474" s="120"/>
    </row>
    <row r="6475" spans="5:5" x14ac:dyDescent="0.25">
      <c r="E6475" s="120"/>
    </row>
    <row r="6476" spans="5:5" x14ac:dyDescent="0.25">
      <c r="E6476" s="120"/>
    </row>
    <row r="6477" spans="5:5" x14ac:dyDescent="0.25">
      <c r="E6477" s="120"/>
    </row>
    <row r="6478" spans="5:5" x14ac:dyDescent="0.25">
      <c r="E6478" s="120"/>
    </row>
    <row r="6479" spans="5:5" x14ac:dyDescent="0.25">
      <c r="E6479" s="120"/>
    </row>
    <row r="6480" spans="5:5" x14ac:dyDescent="0.25">
      <c r="E6480" s="120"/>
    </row>
    <row r="6481" spans="5:5" x14ac:dyDescent="0.25">
      <c r="E6481" s="120"/>
    </row>
    <row r="6482" spans="5:5" x14ac:dyDescent="0.25">
      <c r="E6482" s="120"/>
    </row>
    <row r="6483" spans="5:5" x14ac:dyDescent="0.25">
      <c r="E6483" s="120"/>
    </row>
    <row r="6484" spans="5:5" x14ac:dyDescent="0.25">
      <c r="E6484" s="120"/>
    </row>
    <row r="6485" spans="5:5" x14ac:dyDescent="0.25">
      <c r="E6485" s="120"/>
    </row>
    <row r="6486" spans="5:5" x14ac:dyDescent="0.25">
      <c r="E6486" s="120"/>
    </row>
    <row r="6487" spans="5:5" x14ac:dyDescent="0.25">
      <c r="E6487" s="120"/>
    </row>
    <row r="6488" spans="5:5" x14ac:dyDescent="0.25">
      <c r="E6488" s="120"/>
    </row>
    <row r="6489" spans="5:5" x14ac:dyDescent="0.25">
      <c r="E6489" s="120"/>
    </row>
    <row r="6490" spans="5:5" x14ac:dyDescent="0.25">
      <c r="E6490" s="120"/>
    </row>
    <row r="6491" spans="5:5" x14ac:dyDescent="0.25">
      <c r="E6491" s="120"/>
    </row>
    <row r="6492" spans="5:5" x14ac:dyDescent="0.25">
      <c r="E6492" s="120"/>
    </row>
    <row r="6493" spans="5:5" x14ac:dyDescent="0.25">
      <c r="E6493" s="120"/>
    </row>
    <row r="6494" spans="5:5" x14ac:dyDescent="0.25">
      <c r="E6494" s="120"/>
    </row>
    <row r="6495" spans="5:5" x14ac:dyDescent="0.25">
      <c r="E6495" s="120"/>
    </row>
    <row r="6496" spans="5:5" x14ac:dyDescent="0.25">
      <c r="E6496" s="120"/>
    </row>
    <row r="6497" spans="5:5" x14ac:dyDescent="0.25">
      <c r="E6497" s="120"/>
    </row>
    <row r="6498" spans="5:5" x14ac:dyDescent="0.25">
      <c r="E6498" s="120"/>
    </row>
    <row r="6499" spans="5:5" x14ac:dyDescent="0.25">
      <c r="E6499" s="120"/>
    </row>
    <row r="6500" spans="5:5" x14ac:dyDescent="0.25">
      <c r="E6500" s="120"/>
    </row>
    <row r="6501" spans="5:5" x14ac:dyDescent="0.25">
      <c r="E6501" s="120"/>
    </row>
    <row r="6502" spans="5:5" x14ac:dyDescent="0.25">
      <c r="E6502" s="120"/>
    </row>
    <row r="6503" spans="5:5" x14ac:dyDescent="0.25">
      <c r="E6503" s="120"/>
    </row>
    <row r="6504" spans="5:5" x14ac:dyDescent="0.25">
      <c r="E6504" s="120"/>
    </row>
    <row r="6505" spans="5:5" x14ac:dyDescent="0.25">
      <c r="E6505" s="120"/>
    </row>
    <row r="6506" spans="5:5" x14ac:dyDescent="0.25">
      <c r="E6506" s="120"/>
    </row>
    <row r="6507" spans="5:5" x14ac:dyDescent="0.25">
      <c r="E6507" s="120"/>
    </row>
    <row r="6508" spans="5:5" x14ac:dyDescent="0.25">
      <c r="E6508" s="120"/>
    </row>
    <row r="6509" spans="5:5" x14ac:dyDescent="0.25">
      <c r="E6509" s="120"/>
    </row>
    <row r="6510" spans="5:5" x14ac:dyDescent="0.25">
      <c r="E6510" s="120"/>
    </row>
    <row r="6511" spans="5:5" x14ac:dyDescent="0.25">
      <c r="E6511" s="120"/>
    </row>
    <row r="6512" spans="5:5" x14ac:dyDescent="0.25">
      <c r="E6512" s="120"/>
    </row>
    <row r="6513" spans="5:5" x14ac:dyDescent="0.25">
      <c r="E6513" s="120"/>
    </row>
    <row r="6514" spans="5:5" x14ac:dyDescent="0.25">
      <c r="E6514" s="120"/>
    </row>
    <row r="6515" spans="5:5" x14ac:dyDescent="0.25">
      <c r="E6515" s="120"/>
    </row>
    <row r="6516" spans="5:5" x14ac:dyDescent="0.25">
      <c r="E6516" s="120"/>
    </row>
    <row r="6517" spans="5:5" x14ac:dyDescent="0.25">
      <c r="E6517" s="120"/>
    </row>
    <row r="6518" spans="5:5" x14ac:dyDescent="0.25">
      <c r="E6518" s="120"/>
    </row>
    <row r="6519" spans="5:5" x14ac:dyDescent="0.25">
      <c r="E6519" s="120"/>
    </row>
    <row r="6520" spans="5:5" x14ac:dyDescent="0.25">
      <c r="E6520" s="120"/>
    </row>
    <row r="6521" spans="5:5" x14ac:dyDescent="0.25">
      <c r="E6521" s="120"/>
    </row>
    <row r="6522" spans="5:5" x14ac:dyDescent="0.25">
      <c r="E6522" s="120"/>
    </row>
    <row r="6523" spans="5:5" x14ac:dyDescent="0.25">
      <c r="E6523" s="120"/>
    </row>
    <row r="6524" spans="5:5" x14ac:dyDescent="0.25">
      <c r="E6524" s="120"/>
    </row>
    <row r="6525" spans="5:5" x14ac:dyDescent="0.25">
      <c r="E6525" s="120"/>
    </row>
    <row r="6526" spans="5:5" x14ac:dyDescent="0.25">
      <c r="E6526" s="120"/>
    </row>
    <row r="6527" spans="5:5" x14ac:dyDescent="0.25">
      <c r="E6527" s="120"/>
    </row>
    <row r="6528" spans="5:5" x14ac:dyDescent="0.25">
      <c r="E6528" s="120"/>
    </row>
    <row r="6529" spans="5:5" x14ac:dyDescent="0.25">
      <c r="E6529" s="120"/>
    </row>
    <row r="6530" spans="5:5" x14ac:dyDescent="0.25">
      <c r="E6530" s="120"/>
    </row>
    <row r="6531" spans="5:5" x14ac:dyDescent="0.25">
      <c r="E6531" s="120"/>
    </row>
    <row r="6532" spans="5:5" x14ac:dyDescent="0.25">
      <c r="E6532" s="120"/>
    </row>
    <row r="6533" spans="5:5" x14ac:dyDescent="0.25">
      <c r="E6533" s="120"/>
    </row>
    <row r="6534" spans="5:5" x14ac:dyDescent="0.25">
      <c r="E6534" s="120"/>
    </row>
    <row r="6535" spans="5:5" x14ac:dyDescent="0.25">
      <c r="E6535" s="120"/>
    </row>
    <row r="6536" spans="5:5" x14ac:dyDescent="0.25">
      <c r="E6536" s="120"/>
    </row>
    <row r="6537" spans="5:5" x14ac:dyDescent="0.25">
      <c r="E6537" s="120"/>
    </row>
    <row r="6538" spans="5:5" x14ac:dyDescent="0.25">
      <c r="E6538" s="120"/>
    </row>
    <row r="6539" spans="5:5" x14ac:dyDescent="0.25">
      <c r="E6539" s="120"/>
    </row>
    <row r="6540" spans="5:5" x14ac:dyDescent="0.25">
      <c r="E6540" s="120"/>
    </row>
    <row r="6541" spans="5:5" x14ac:dyDescent="0.25">
      <c r="E6541" s="120"/>
    </row>
    <row r="6542" spans="5:5" x14ac:dyDescent="0.25">
      <c r="E6542" s="120"/>
    </row>
    <row r="6543" spans="5:5" x14ac:dyDescent="0.25">
      <c r="E6543" s="120"/>
    </row>
    <row r="6544" spans="5:5" x14ac:dyDescent="0.25">
      <c r="E6544" s="120"/>
    </row>
    <row r="6545" spans="5:5" x14ac:dyDescent="0.25">
      <c r="E6545" s="120"/>
    </row>
    <row r="6546" spans="5:5" x14ac:dyDescent="0.25">
      <c r="E6546" s="120"/>
    </row>
    <row r="6547" spans="5:5" x14ac:dyDescent="0.25">
      <c r="E6547" s="120"/>
    </row>
    <row r="6548" spans="5:5" x14ac:dyDescent="0.25">
      <c r="E6548" s="120"/>
    </row>
    <row r="6549" spans="5:5" x14ac:dyDescent="0.25">
      <c r="E6549" s="120"/>
    </row>
    <row r="6550" spans="5:5" x14ac:dyDescent="0.25">
      <c r="E6550" s="120"/>
    </row>
    <row r="6551" spans="5:5" x14ac:dyDescent="0.25">
      <c r="E6551" s="120"/>
    </row>
    <row r="6552" spans="5:5" x14ac:dyDescent="0.25">
      <c r="E6552" s="120"/>
    </row>
    <row r="6553" spans="5:5" x14ac:dyDescent="0.25">
      <c r="E6553" s="120"/>
    </row>
    <row r="6554" spans="5:5" x14ac:dyDescent="0.25">
      <c r="E6554" s="120"/>
    </row>
    <row r="6555" spans="5:5" x14ac:dyDescent="0.25">
      <c r="E6555" s="120"/>
    </row>
    <row r="6556" spans="5:5" x14ac:dyDescent="0.25">
      <c r="E6556" s="120"/>
    </row>
    <row r="6557" spans="5:5" x14ac:dyDescent="0.25">
      <c r="E6557" s="120"/>
    </row>
    <row r="6558" spans="5:5" x14ac:dyDescent="0.25">
      <c r="E6558" s="120"/>
    </row>
    <row r="6559" spans="5:5" x14ac:dyDescent="0.25">
      <c r="E6559" s="120"/>
    </row>
    <row r="6560" spans="5:5" x14ac:dyDescent="0.25">
      <c r="E6560" s="120"/>
    </row>
    <row r="6561" spans="5:5" x14ac:dyDescent="0.25">
      <c r="E6561" s="120"/>
    </row>
    <row r="6562" spans="5:5" x14ac:dyDescent="0.25">
      <c r="E6562" s="120"/>
    </row>
    <row r="6563" spans="5:5" x14ac:dyDescent="0.25">
      <c r="E6563" s="120"/>
    </row>
    <row r="6564" spans="5:5" x14ac:dyDescent="0.25">
      <c r="E6564" s="120"/>
    </row>
    <row r="6565" spans="5:5" x14ac:dyDescent="0.25">
      <c r="E6565" s="120"/>
    </row>
    <row r="6566" spans="5:5" x14ac:dyDescent="0.25">
      <c r="E6566" s="120"/>
    </row>
    <row r="6567" spans="5:5" x14ac:dyDescent="0.25">
      <c r="E6567" s="120"/>
    </row>
    <row r="6568" spans="5:5" x14ac:dyDescent="0.25">
      <c r="E6568" s="120"/>
    </row>
    <row r="6569" spans="5:5" x14ac:dyDescent="0.25">
      <c r="E6569" s="120"/>
    </row>
    <row r="6570" spans="5:5" x14ac:dyDescent="0.25">
      <c r="E6570" s="120"/>
    </row>
    <row r="6571" spans="5:5" x14ac:dyDescent="0.25">
      <c r="E6571" s="120"/>
    </row>
    <row r="6572" spans="5:5" x14ac:dyDescent="0.25">
      <c r="E6572" s="120"/>
    </row>
    <row r="6573" spans="5:5" x14ac:dyDescent="0.25">
      <c r="E6573" s="120"/>
    </row>
    <row r="6574" spans="5:5" x14ac:dyDescent="0.25">
      <c r="E6574" s="120"/>
    </row>
    <row r="6575" spans="5:5" x14ac:dyDescent="0.25">
      <c r="E6575" s="120"/>
    </row>
    <row r="6576" spans="5:5" x14ac:dyDescent="0.25">
      <c r="E6576" s="120"/>
    </row>
    <row r="6577" spans="5:5" x14ac:dyDescent="0.25">
      <c r="E6577" s="120"/>
    </row>
    <row r="6578" spans="5:5" x14ac:dyDescent="0.25">
      <c r="E6578" s="120"/>
    </row>
    <row r="6579" spans="5:5" x14ac:dyDescent="0.25">
      <c r="E6579" s="120"/>
    </row>
    <row r="6580" spans="5:5" x14ac:dyDescent="0.25">
      <c r="E6580" s="120"/>
    </row>
    <row r="6581" spans="5:5" x14ac:dyDescent="0.25">
      <c r="E6581" s="120"/>
    </row>
    <row r="6582" spans="5:5" x14ac:dyDescent="0.25">
      <c r="E6582" s="120"/>
    </row>
    <row r="6583" spans="5:5" x14ac:dyDescent="0.25">
      <c r="E6583" s="120"/>
    </row>
    <row r="6584" spans="5:5" x14ac:dyDescent="0.25">
      <c r="E6584" s="120"/>
    </row>
    <row r="6585" spans="5:5" x14ac:dyDescent="0.25">
      <c r="E6585" s="120"/>
    </row>
    <row r="6586" spans="5:5" x14ac:dyDescent="0.25">
      <c r="E6586" s="120"/>
    </row>
    <row r="6587" spans="5:5" x14ac:dyDescent="0.25">
      <c r="E6587" s="120"/>
    </row>
    <row r="6588" spans="5:5" x14ac:dyDescent="0.25">
      <c r="E6588" s="120"/>
    </row>
    <row r="6589" spans="5:5" x14ac:dyDescent="0.25">
      <c r="E6589" s="120"/>
    </row>
    <row r="6590" spans="5:5" x14ac:dyDescent="0.25">
      <c r="E6590" s="120"/>
    </row>
    <row r="6591" spans="5:5" x14ac:dyDescent="0.25">
      <c r="E6591" s="120"/>
    </row>
    <row r="6592" spans="5:5" x14ac:dyDescent="0.25">
      <c r="E6592" s="120"/>
    </row>
    <row r="6593" spans="5:5" x14ac:dyDescent="0.25">
      <c r="E6593" s="120"/>
    </row>
    <row r="6594" spans="5:5" x14ac:dyDescent="0.25">
      <c r="E6594" s="120"/>
    </row>
    <row r="6595" spans="5:5" x14ac:dyDescent="0.25">
      <c r="E6595" s="120"/>
    </row>
    <row r="6596" spans="5:5" x14ac:dyDescent="0.25">
      <c r="E6596" s="120"/>
    </row>
    <row r="6597" spans="5:5" x14ac:dyDescent="0.25">
      <c r="E6597" s="120"/>
    </row>
    <row r="6598" spans="5:5" x14ac:dyDescent="0.25">
      <c r="E6598" s="120"/>
    </row>
    <row r="6599" spans="5:5" x14ac:dyDescent="0.25">
      <c r="E6599" s="120"/>
    </row>
    <row r="6600" spans="5:5" x14ac:dyDescent="0.25">
      <c r="E6600" s="120"/>
    </row>
    <row r="6601" spans="5:5" x14ac:dyDescent="0.25">
      <c r="E6601" s="120"/>
    </row>
    <row r="6602" spans="5:5" x14ac:dyDescent="0.25">
      <c r="E6602" s="120"/>
    </row>
    <row r="6603" spans="5:5" x14ac:dyDescent="0.25">
      <c r="E6603" s="120"/>
    </row>
    <row r="6604" spans="5:5" x14ac:dyDescent="0.25">
      <c r="E6604" s="120"/>
    </row>
    <row r="6605" spans="5:5" x14ac:dyDescent="0.25">
      <c r="E6605" s="120"/>
    </row>
    <row r="6606" spans="5:5" x14ac:dyDescent="0.25">
      <c r="E6606" s="120"/>
    </row>
    <row r="6607" spans="5:5" x14ac:dyDescent="0.25">
      <c r="E6607" s="120"/>
    </row>
    <row r="6608" spans="5:5" x14ac:dyDescent="0.25">
      <c r="E6608" s="120"/>
    </row>
    <row r="6609" spans="5:5" x14ac:dyDescent="0.25">
      <c r="E6609" s="120"/>
    </row>
    <row r="6610" spans="5:5" x14ac:dyDescent="0.25">
      <c r="E6610" s="120"/>
    </row>
    <row r="6611" spans="5:5" x14ac:dyDescent="0.25">
      <c r="E6611" s="120"/>
    </row>
    <row r="6612" spans="5:5" x14ac:dyDescent="0.25">
      <c r="E6612" s="120"/>
    </row>
    <row r="6613" spans="5:5" x14ac:dyDescent="0.25">
      <c r="E6613" s="120"/>
    </row>
    <row r="6614" spans="5:5" x14ac:dyDescent="0.25">
      <c r="E6614" s="120"/>
    </row>
    <row r="6615" spans="5:5" x14ac:dyDescent="0.25">
      <c r="E6615" s="120"/>
    </row>
    <row r="6616" spans="5:5" x14ac:dyDescent="0.25">
      <c r="E6616" s="120"/>
    </row>
    <row r="6617" spans="5:5" x14ac:dyDescent="0.25">
      <c r="E6617" s="120"/>
    </row>
    <row r="6618" spans="5:5" x14ac:dyDescent="0.25">
      <c r="E6618" s="120"/>
    </row>
    <row r="6619" spans="5:5" x14ac:dyDescent="0.25">
      <c r="E6619" s="120"/>
    </row>
    <row r="6620" spans="5:5" x14ac:dyDescent="0.25">
      <c r="E6620" s="120"/>
    </row>
    <row r="6621" spans="5:5" x14ac:dyDescent="0.25">
      <c r="E6621" s="120"/>
    </row>
    <row r="6622" spans="5:5" x14ac:dyDescent="0.25">
      <c r="E6622" s="120"/>
    </row>
    <row r="6623" spans="5:5" x14ac:dyDescent="0.25">
      <c r="E6623" s="120"/>
    </row>
    <row r="6624" spans="5:5" x14ac:dyDescent="0.25">
      <c r="E6624" s="120"/>
    </row>
    <row r="6625" spans="5:5" x14ac:dyDescent="0.25">
      <c r="E6625" s="120"/>
    </row>
    <row r="6626" spans="5:5" x14ac:dyDescent="0.25">
      <c r="E6626" s="120"/>
    </row>
    <row r="6627" spans="5:5" x14ac:dyDescent="0.25">
      <c r="E6627" s="120"/>
    </row>
    <row r="6628" spans="5:5" x14ac:dyDescent="0.25">
      <c r="E6628" s="120"/>
    </row>
    <row r="6629" spans="5:5" x14ac:dyDescent="0.25">
      <c r="E6629" s="120"/>
    </row>
    <row r="6630" spans="5:5" x14ac:dyDescent="0.25">
      <c r="E6630" s="120"/>
    </row>
    <row r="6631" spans="5:5" x14ac:dyDescent="0.25">
      <c r="E6631" s="120"/>
    </row>
    <row r="6632" spans="5:5" x14ac:dyDescent="0.25">
      <c r="E6632" s="120"/>
    </row>
    <row r="6633" spans="5:5" x14ac:dyDescent="0.25">
      <c r="E6633" s="120"/>
    </row>
    <row r="6634" spans="5:5" x14ac:dyDescent="0.25">
      <c r="E6634" s="120"/>
    </row>
    <row r="6635" spans="5:5" x14ac:dyDescent="0.25">
      <c r="E6635" s="120"/>
    </row>
    <row r="6636" spans="5:5" x14ac:dyDescent="0.25">
      <c r="E6636" s="120"/>
    </row>
    <row r="6637" spans="5:5" x14ac:dyDescent="0.25">
      <c r="E6637" s="120"/>
    </row>
    <row r="6638" spans="5:5" x14ac:dyDescent="0.25">
      <c r="E6638" s="120"/>
    </row>
    <row r="6639" spans="5:5" x14ac:dyDescent="0.25">
      <c r="E6639" s="120"/>
    </row>
    <row r="6640" spans="5:5" x14ac:dyDescent="0.25">
      <c r="E6640" s="120"/>
    </row>
    <row r="6641" spans="5:5" x14ac:dyDescent="0.25">
      <c r="E6641" s="120"/>
    </row>
    <row r="6642" spans="5:5" x14ac:dyDescent="0.25">
      <c r="E6642" s="120"/>
    </row>
    <row r="6643" spans="5:5" x14ac:dyDescent="0.25">
      <c r="E6643" s="120"/>
    </row>
    <row r="6644" spans="5:5" x14ac:dyDescent="0.25">
      <c r="E6644" s="120"/>
    </row>
    <row r="6645" spans="5:5" x14ac:dyDescent="0.25">
      <c r="E6645" s="120"/>
    </row>
    <row r="6646" spans="5:5" x14ac:dyDescent="0.25">
      <c r="E6646" s="120"/>
    </row>
    <row r="6647" spans="5:5" x14ac:dyDescent="0.25">
      <c r="E6647" s="120"/>
    </row>
    <row r="6648" spans="5:5" x14ac:dyDescent="0.25">
      <c r="E6648" s="120"/>
    </row>
    <row r="6649" spans="5:5" x14ac:dyDescent="0.25">
      <c r="E6649" s="120"/>
    </row>
    <row r="6650" spans="5:5" x14ac:dyDescent="0.25">
      <c r="E6650" s="120"/>
    </row>
    <row r="6651" spans="5:5" x14ac:dyDescent="0.25">
      <c r="E6651" s="120"/>
    </row>
    <row r="6652" spans="5:5" x14ac:dyDescent="0.25">
      <c r="E6652" s="120"/>
    </row>
    <row r="6653" spans="5:5" x14ac:dyDescent="0.25">
      <c r="E6653" s="120"/>
    </row>
    <row r="6654" spans="5:5" x14ac:dyDescent="0.25">
      <c r="E6654" s="120"/>
    </row>
    <row r="6655" spans="5:5" x14ac:dyDescent="0.25">
      <c r="E6655" s="120"/>
    </row>
    <row r="6656" spans="5:5" x14ac:dyDescent="0.25">
      <c r="E6656" s="120"/>
    </row>
    <row r="6657" spans="5:5" x14ac:dyDescent="0.25">
      <c r="E6657" s="120"/>
    </row>
    <row r="6658" spans="5:5" x14ac:dyDescent="0.25">
      <c r="E6658" s="120"/>
    </row>
    <row r="6659" spans="5:5" x14ac:dyDescent="0.25">
      <c r="E6659" s="120"/>
    </row>
    <row r="6660" spans="5:5" x14ac:dyDescent="0.25">
      <c r="E6660" s="120"/>
    </row>
    <row r="6661" spans="5:5" x14ac:dyDescent="0.25">
      <c r="E6661" s="120"/>
    </row>
    <row r="6662" spans="5:5" x14ac:dyDescent="0.25">
      <c r="E6662" s="120"/>
    </row>
    <row r="6663" spans="5:5" x14ac:dyDescent="0.25">
      <c r="E6663" s="120"/>
    </row>
    <row r="6664" spans="5:5" x14ac:dyDescent="0.25">
      <c r="E6664" s="120"/>
    </row>
    <row r="6665" spans="5:5" x14ac:dyDescent="0.25">
      <c r="E6665" s="120"/>
    </row>
    <row r="6666" spans="5:5" x14ac:dyDescent="0.25">
      <c r="E6666" s="120"/>
    </row>
    <row r="6667" spans="5:5" x14ac:dyDescent="0.25">
      <c r="E6667" s="120"/>
    </row>
    <row r="6668" spans="5:5" x14ac:dyDescent="0.25">
      <c r="E6668" s="120"/>
    </row>
    <row r="6669" spans="5:5" x14ac:dyDescent="0.25">
      <c r="E6669" s="120"/>
    </row>
    <row r="6670" spans="5:5" x14ac:dyDescent="0.25">
      <c r="E6670" s="120"/>
    </row>
    <row r="6671" spans="5:5" x14ac:dyDescent="0.25">
      <c r="E6671" s="120"/>
    </row>
    <row r="6672" spans="5:5" x14ac:dyDescent="0.25">
      <c r="E6672" s="120"/>
    </row>
    <row r="6673" spans="5:5" x14ac:dyDescent="0.25">
      <c r="E6673" s="120"/>
    </row>
    <row r="6674" spans="5:5" x14ac:dyDescent="0.25">
      <c r="E6674" s="120"/>
    </row>
    <row r="6675" spans="5:5" x14ac:dyDescent="0.25">
      <c r="E6675" s="120"/>
    </row>
    <row r="6676" spans="5:5" x14ac:dyDescent="0.25">
      <c r="E6676" s="120"/>
    </row>
    <row r="6677" spans="5:5" x14ac:dyDescent="0.25">
      <c r="E6677" s="120"/>
    </row>
    <row r="6678" spans="5:5" x14ac:dyDescent="0.25">
      <c r="E6678" s="120"/>
    </row>
    <row r="6679" spans="5:5" x14ac:dyDescent="0.25">
      <c r="E6679" s="120"/>
    </row>
    <row r="6680" spans="5:5" x14ac:dyDescent="0.25">
      <c r="E6680" s="120"/>
    </row>
    <row r="6681" spans="5:5" x14ac:dyDescent="0.25">
      <c r="E6681" s="120"/>
    </row>
    <row r="6682" spans="5:5" x14ac:dyDescent="0.25">
      <c r="E6682" s="120"/>
    </row>
    <row r="6683" spans="5:5" x14ac:dyDescent="0.25">
      <c r="E6683" s="120"/>
    </row>
    <row r="6684" spans="5:5" x14ac:dyDescent="0.25">
      <c r="E6684" s="120"/>
    </row>
    <row r="6685" spans="5:5" x14ac:dyDescent="0.25">
      <c r="E6685" s="120"/>
    </row>
    <row r="6686" spans="5:5" x14ac:dyDescent="0.25">
      <c r="E6686" s="120"/>
    </row>
    <row r="6687" spans="5:5" x14ac:dyDescent="0.25">
      <c r="E6687" s="120"/>
    </row>
    <row r="6688" spans="5:5" x14ac:dyDescent="0.25">
      <c r="E6688" s="120"/>
    </row>
    <row r="6689" spans="5:5" x14ac:dyDescent="0.25">
      <c r="E6689" s="120"/>
    </row>
    <row r="6690" spans="5:5" x14ac:dyDescent="0.25">
      <c r="E6690" s="120"/>
    </row>
    <row r="6691" spans="5:5" x14ac:dyDescent="0.25">
      <c r="E6691" s="120"/>
    </row>
    <row r="6692" spans="5:5" x14ac:dyDescent="0.25">
      <c r="E6692" s="120"/>
    </row>
    <row r="6693" spans="5:5" x14ac:dyDescent="0.25">
      <c r="E6693" s="120"/>
    </row>
    <row r="6694" spans="5:5" x14ac:dyDescent="0.25">
      <c r="E6694" s="120"/>
    </row>
    <row r="6695" spans="5:5" x14ac:dyDescent="0.25">
      <c r="E6695" s="120"/>
    </row>
    <row r="6696" spans="5:5" x14ac:dyDescent="0.25">
      <c r="E6696" s="120"/>
    </row>
    <row r="6697" spans="5:5" x14ac:dyDescent="0.25">
      <c r="E6697" s="120"/>
    </row>
    <row r="6698" spans="5:5" x14ac:dyDescent="0.25">
      <c r="E6698" s="120"/>
    </row>
    <row r="6699" spans="5:5" x14ac:dyDescent="0.25">
      <c r="E6699" s="120"/>
    </row>
    <row r="6700" spans="5:5" x14ac:dyDescent="0.25">
      <c r="E6700" s="120"/>
    </row>
    <row r="6701" spans="5:5" x14ac:dyDescent="0.25">
      <c r="E6701" s="120"/>
    </row>
    <row r="6702" spans="5:5" x14ac:dyDescent="0.25">
      <c r="E6702" s="120"/>
    </row>
    <row r="6703" spans="5:5" x14ac:dyDescent="0.25">
      <c r="E6703" s="120"/>
    </row>
    <row r="6704" spans="5:5" x14ac:dyDescent="0.25">
      <c r="E6704" s="120"/>
    </row>
    <row r="6705" spans="5:5" x14ac:dyDescent="0.25">
      <c r="E6705" s="120"/>
    </row>
    <row r="6706" spans="5:5" x14ac:dyDescent="0.25">
      <c r="E6706" s="120"/>
    </row>
    <row r="6707" spans="5:5" x14ac:dyDescent="0.25">
      <c r="E6707" s="120"/>
    </row>
    <row r="6708" spans="5:5" x14ac:dyDescent="0.25">
      <c r="E6708" s="120"/>
    </row>
    <row r="6709" spans="5:5" x14ac:dyDescent="0.25">
      <c r="E6709" s="120"/>
    </row>
    <row r="6710" spans="5:5" x14ac:dyDescent="0.25">
      <c r="E6710" s="120"/>
    </row>
    <row r="6711" spans="5:5" x14ac:dyDescent="0.25">
      <c r="E6711" s="120"/>
    </row>
    <row r="6712" spans="5:5" x14ac:dyDescent="0.25">
      <c r="E6712" s="120"/>
    </row>
    <row r="6713" spans="5:5" x14ac:dyDescent="0.25">
      <c r="E6713" s="120"/>
    </row>
    <row r="6714" spans="5:5" x14ac:dyDescent="0.25">
      <c r="E6714" s="120"/>
    </row>
    <row r="6715" spans="5:5" x14ac:dyDescent="0.25">
      <c r="E6715" s="120"/>
    </row>
    <row r="6716" spans="5:5" x14ac:dyDescent="0.25">
      <c r="E6716" s="120"/>
    </row>
    <row r="6717" spans="5:5" x14ac:dyDescent="0.25">
      <c r="E6717" s="120"/>
    </row>
    <row r="6718" spans="5:5" x14ac:dyDescent="0.25">
      <c r="E6718" s="120"/>
    </row>
    <row r="6719" spans="5:5" x14ac:dyDescent="0.25">
      <c r="E6719" s="120"/>
    </row>
    <row r="6720" spans="5:5" x14ac:dyDescent="0.25">
      <c r="E6720" s="120"/>
    </row>
    <row r="6721" spans="5:5" x14ac:dyDescent="0.25">
      <c r="E6721" s="120"/>
    </row>
    <row r="6722" spans="5:5" x14ac:dyDescent="0.25">
      <c r="E6722" s="120"/>
    </row>
    <row r="6723" spans="5:5" x14ac:dyDescent="0.25">
      <c r="E6723" s="120"/>
    </row>
    <row r="6724" spans="5:5" x14ac:dyDescent="0.25">
      <c r="E6724" s="120"/>
    </row>
    <row r="6725" spans="5:5" x14ac:dyDescent="0.25">
      <c r="E6725" s="120"/>
    </row>
    <row r="6726" spans="5:5" x14ac:dyDescent="0.25">
      <c r="E6726" s="120"/>
    </row>
    <row r="6727" spans="5:5" x14ac:dyDescent="0.25">
      <c r="E6727" s="120"/>
    </row>
    <row r="6728" spans="5:5" x14ac:dyDescent="0.25">
      <c r="E6728" s="120"/>
    </row>
    <row r="6729" spans="5:5" x14ac:dyDescent="0.25">
      <c r="E6729" s="120"/>
    </row>
    <row r="6730" spans="5:5" x14ac:dyDescent="0.25">
      <c r="E6730" s="120"/>
    </row>
    <row r="6731" spans="5:5" x14ac:dyDescent="0.25">
      <c r="E6731" s="120"/>
    </row>
    <row r="6732" spans="5:5" x14ac:dyDescent="0.25">
      <c r="E6732" s="120"/>
    </row>
    <row r="6733" spans="5:5" x14ac:dyDescent="0.25">
      <c r="E6733" s="120"/>
    </row>
    <row r="6734" spans="5:5" x14ac:dyDescent="0.25">
      <c r="E6734" s="120"/>
    </row>
    <row r="6735" spans="5:5" x14ac:dyDescent="0.25">
      <c r="E6735" s="120"/>
    </row>
    <row r="6736" spans="5:5" x14ac:dyDescent="0.25">
      <c r="E6736" s="120"/>
    </row>
    <row r="6737" spans="5:5" x14ac:dyDescent="0.25">
      <c r="E6737" s="120"/>
    </row>
    <row r="6738" spans="5:5" x14ac:dyDescent="0.25">
      <c r="E6738" s="120"/>
    </row>
    <row r="6739" spans="5:5" x14ac:dyDescent="0.25">
      <c r="E6739" s="120"/>
    </row>
    <row r="6740" spans="5:5" x14ac:dyDescent="0.25">
      <c r="E6740" s="120"/>
    </row>
    <row r="6741" spans="5:5" x14ac:dyDescent="0.25">
      <c r="E6741" s="120"/>
    </row>
    <row r="6742" spans="5:5" x14ac:dyDescent="0.25">
      <c r="E6742" s="120"/>
    </row>
    <row r="6743" spans="5:5" x14ac:dyDescent="0.25">
      <c r="E6743" s="120"/>
    </row>
    <row r="6744" spans="5:5" x14ac:dyDescent="0.25">
      <c r="E6744" s="120"/>
    </row>
    <row r="6745" spans="5:5" x14ac:dyDescent="0.25">
      <c r="E6745" s="120"/>
    </row>
    <row r="6746" spans="5:5" x14ac:dyDescent="0.25">
      <c r="E6746" s="120"/>
    </row>
    <row r="6747" spans="5:5" x14ac:dyDescent="0.25">
      <c r="E6747" s="120"/>
    </row>
    <row r="6748" spans="5:5" x14ac:dyDescent="0.25">
      <c r="E6748" s="120"/>
    </row>
    <row r="6749" spans="5:5" x14ac:dyDescent="0.25">
      <c r="E6749" s="120"/>
    </row>
    <row r="6750" spans="5:5" x14ac:dyDescent="0.25">
      <c r="E6750" s="120"/>
    </row>
    <row r="6751" spans="5:5" x14ac:dyDescent="0.25">
      <c r="E6751" s="120"/>
    </row>
    <row r="6752" spans="5:5" x14ac:dyDescent="0.25">
      <c r="E6752" s="120"/>
    </row>
    <row r="6753" spans="5:5" x14ac:dyDescent="0.25">
      <c r="E6753" s="120"/>
    </row>
    <row r="6754" spans="5:5" x14ac:dyDescent="0.25">
      <c r="E6754" s="120"/>
    </row>
    <row r="6755" spans="5:5" x14ac:dyDescent="0.25">
      <c r="E6755" s="120"/>
    </row>
    <row r="6756" spans="5:5" x14ac:dyDescent="0.25">
      <c r="E6756" s="120"/>
    </row>
    <row r="6757" spans="5:5" x14ac:dyDescent="0.25">
      <c r="E6757" s="120"/>
    </row>
    <row r="6758" spans="5:5" x14ac:dyDescent="0.25">
      <c r="E6758" s="120"/>
    </row>
    <row r="6759" spans="5:5" x14ac:dyDescent="0.25">
      <c r="E6759" s="120"/>
    </row>
    <row r="6760" spans="5:5" x14ac:dyDescent="0.25">
      <c r="E6760" s="120"/>
    </row>
    <row r="6761" spans="5:5" x14ac:dyDescent="0.25">
      <c r="E6761" s="120"/>
    </row>
    <row r="6762" spans="5:5" x14ac:dyDescent="0.25">
      <c r="E6762" s="120"/>
    </row>
    <row r="6763" spans="5:5" x14ac:dyDescent="0.25">
      <c r="E6763" s="120"/>
    </row>
    <row r="6764" spans="5:5" x14ac:dyDescent="0.25">
      <c r="E6764" s="120"/>
    </row>
    <row r="6765" spans="5:5" x14ac:dyDescent="0.25">
      <c r="E6765" s="120"/>
    </row>
    <row r="6766" spans="5:5" x14ac:dyDescent="0.25">
      <c r="E6766" s="120"/>
    </row>
    <row r="6767" spans="5:5" x14ac:dyDescent="0.25">
      <c r="E6767" s="120"/>
    </row>
    <row r="6768" spans="5:5" x14ac:dyDescent="0.25">
      <c r="E6768" s="120"/>
    </row>
    <row r="6769" spans="5:5" x14ac:dyDescent="0.25">
      <c r="E6769" s="120"/>
    </row>
    <row r="6770" spans="5:5" x14ac:dyDescent="0.25">
      <c r="E6770" s="120"/>
    </row>
    <row r="6771" spans="5:5" x14ac:dyDescent="0.25">
      <c r="E6771" s="120"/>
    </row>
    <row r="6772" spans="5:5" x14ac:dyDescent="0.25">
      <c r="E6772" s="120"/>
    </row>
    <row r="6773" spans="5:5" x14ac:dyDescent="0.25">
      <c r="E6773" s="120"/>
    </row>
    <row r="6774" spans="5:5" x14ac:dyDescent="0.25">
      <c r="E6774" s="120"/>
    </row>
    <row r="6775" spans="5:5" x14ac:dyDescent="0.25">
      <c r="E6775" s="120"/>
    </row>
    <row r="6776" spans="5:5" x14ac:dyDescent="0.25">
      <c r="E6776" s="120"/>
    </row>
    <row r="6777" spans="5:5" x14ac:dyDescent="0.25">
      <c r="E6777" s="120"/>
    </row>
    <row r="6778" spans="5:5" x14ac:dyDescent="0.25">
      <c r="E6778" s="120"/>
    </row>
    <row r="6779" spans="5:5" x14ac:dyDescent="0.25">
      <c r="E6779" s="120"/>
    </row>
    <row r="6780" spans="5:5" x14ac:dyDescent="0.25">
      <c r="E6780" s="120"/>
    </row>
    <row r="6781" spans="5:5" x14ac:dyDescent="0.25">
      <c r="E6781" s="120"/>
    </row>
    <row r="6782" spans="5:5" x14ac:dyDescent="0.25">
      <c r="E6782" s="120"/>
    </row>
    <row r="6783" spans="5:5" x14ac:dyDescent="0.25">
      <c r="E6783" s="120"/>
    </row>
    <row r="6784" spans="5:5" x14ac:dyDescent="0.25">
      <c r="E6784" s="120"/>
    </row>
    <row r="6785" spans="5:5" x14ac:dyDescent="0.25">
      <c r="E6785" s="120"/>
    </row>
    <row r="6786" spans="5:5" x14ac:dyDescent="0.25">
      <c r="E6786" s="120"/>
    </row>
    <row r="6787" spans="5:5" x14ac:dyDescent="0.25">
      <c r="E6787" s="120"/>
    </row>
    <row r="6788" spans="5:5" x14ac:dyDescent="0.25">
      <c r="E6788" s="120"/>
    </row>
    <row r="6789" spans="5:5" x14ac:dyDescent="0.25">
      <c r="E6789" s="120"/>
    </row>
    <row r="6790" spans="5:5" x14ac:dyDescent="0.25">
      <c r="E6790" s="120"/>
    </row>
    <row r="6791" spans="5:5" x14ac:dyDescent="0.25">
      <c r="E6791" s="120"/>
    </row>
    <row r="6792" spans="5:5" x14ac:dyDescent="0.25">
      <c r="E6792" s="120"/>
    </row>
    <row r="6793" spans="5:5" x14ac:dyDescent="0.25">
      <c r="E6793" s="120"/>
    </row>
    <row r="6794" spans="5:5" x14ac:dyDescent="0.25">
      <c r="E6794" s="120"/>
    </row>
    <row r="6795" spans="5:5" x14ac:dyDescent="0.25">
      <c r="E6795" s="120"/>
    </row>
    <row r="6796" spans="5:5" x14ac:dyDescent="0.25">
      <c r="E6796" s="120"/>
    </row>
    <row r="6797" spans="5:5" x14ac:dyDescent="0.25">
      <c r="E6797" s="120"/>
    </row>
    <row r="6798" spans="5:5" x14ac:dyDescent="0.25">
      <c r="E6798" s="120"/>
    </row>
    <row r="6799" spans="5:5" x14ac:dyDescent="0.25">
      <c r="E6799" s="120"/>
    </row>
    <row r="6800" spans="5:5" x14ac:dyDescent="0.25">
      <c r="E6800" s="120"/>
    </row>
    <row r="6801" spans="5:5" x14ac:dyDescent="0.25">
      <c r="E6801" s="120"/>
    </row>
    <row r="6802" spans="5:5" x14ac:dyDescent="0.25">
      <c r="E6802" s="120"/>
    </row>
    <row r="6803" spans="5:5" x14ac:dyDescent="0.25">
      <c r="E6803" s="120"/>
    </row>
    <row r="6804" spans="5:5" x14ac:dyDescent="0.25">
      <c r="E6804" s="120"/>
    </row>
    <row r="6805" spans="5:5" x14ac:dyDescent="0.25">
      <c r="E6805" s="120"/>
    </row>
    <row r="6806" spans="5:5" x14ac:dyDescent="0.25">
      <c r="E6806" s="120"/>
    </row>
    <row r="6807" spans="5:5" x14ac:dyDescent="0.25">
      <c r="E6807" s="120"/>
    </row>
    <row r="6808" spans="5:5" x14ac:dyDescent="0.25">
      <c r="E6808" s="120"/>
    </row>
    <row r="6809" spans="5:5" x14ac:dyDescent="0.25">
      <c r="E6809" s="120"/>
    </row>
    <row r="6810" spans="5:5" x14ac:dyDescent="0.25">
      <c r="E6810" s="120"/>
    </row>
    <row r="6811" spans="5:5" x14ac:dyDescent="0.25">
      <c r="E6811" s="120"/>
    </row>
    <row r="6812" spans="5:5" x14ac:dyDescent="0.25">
      <c r="E6812" s="120"/>
    </row>
    <row r="6813" spans="5:5" x14ac:dyDescent="0.25">
      <c r="E6813" s="120"/>
    </row>
    <row r="6814" spans="5:5" x14ac:dyDescent="0.25">
      <c r="E6814" s="120"/>
    </row>
    <row r="6815" spans="5:5" x14ac:dyDescent="0.25">
      <c r="E6815" s="120"/>
    </row>
    <row r="6816" spans="5:5" x14ac:dyDescent="0.25">
      <c r="E6816" s="120"/>
    </row>
    <row r="6817" spans="5:5" x14ac:dyDescent="0.25">
      <c r="E6817" s="120"/>
    </row>
    <row r="6818" spans="5:5" x14ac:dyDescent="0.25">
      <c r="E6818" s="120"/>
    </row>
    <row r="6819" spans="5:5" x14ac:dyDescent="0.25">
      <c r="E6819" s="120"/>
    </row>
    <row r="6820" spans="5:5" x14ac:dyDescent="0.25">
      <c r="E6820" s="120"/>
    </row>
    <row r="6821" spans="5:5" x14ac:dyDescent="0.25">
      <c r="E6821" s="120"/>
    </row>
    <row r="6822" spans="5:5" x14ac:dyDescent="0.25">
      <c r="E6822" s="120"/>
    </row>
    <row r="6823" spans="5:5" x14ac:dyDescent="0.25">
      <c r="E6823" s="120"/>
    </row>
    <row r="6824" spans="5:5" x14ac:dyDescent="0.25">
      <c r="E6824" s="120"/>
    </row>
    <row r="6825" spans="5:5" x14ac:dyDescent="0.25">
      <c r="E6825" s="120"/>
    </row>
    <row r="6826" spans="5:5" x14ac:dyDescent="0.25">
      <c r="E6826" s="120"/>
    </row>
    <row r="6827" spans="5:5" x14ac:dyDescent="0.25">
      <c r="E6827" s="120"/>
    </row>
    <row r="6828" spans="5:5" x14ac:dyDescent="0.25">
      <c r="E6828" s="120"/>
    </row>
    <row r="6829" spans="5:5" x14ac:dyDescent="0.25">
      <c r="E6829" s="120"/>
    </row>
    <row r="6830" spans="5:5" x14ac:dyDescent="0.25">
      <c r="E6830" s="120"/>
    </row>
    <row r="6831" spans="5:5" x14ac:dyDescent="0.25">
      <c r="E6831" s="120"/>
    </row>
    <row r="6832" spans="5:5" x14ac:dyDescent="0.25">
      <c r="E6832" s="120"/>
    </row>
    <row r="6833" spans="5:5" x14ac:dyDescent="0.25">
      <c r="E6833" s="120"/>
    </row>
    <row r="6834" spans="5:5" x14ac:dyDescent="0.25">
      <c r="E6834" s="120"/>
    </row>
    <row r="6835" spans="5:5" x14ac:dyDescent="0.25">
      <c r="E6835" s="120"/>
    </row>
    <row r="6836" spans="5:5" x14ac:dyDescent="0.25">
      <c r="E6836" s="120"/>
    </row>
    <row r="6837" spans="5:5" x14ac:dyDescent="0.25">
      <c r="E6837" s="120"/>
    </row>
    <row r="6838" spans="5:5" x14ac:dyDescent="0.25">
      <c r="E6838" s="120"/>
    </row>
    <row r="6839" spans="5:5" x14ac:dyDescent="0.25">
      <c r="E6839" s="120"/>
    </row>
    <row r="6840" spans="5:5" x14ac:dyDescent="0.25">
      <c r="E6840" s="120"/>
    </row>
    <row r="6841" spans="5:5" x14ac:dyDescent="0.25">
      <c r="E6841" s="120"/>
    </row>
    <row r="6842" spans="5:5" x14ac:dyDescent="0.25">
      <c r="E6842" s="120"/>
    </row>
    <row r="6843" spans="5:5" x14ac:dyDescent="0.25">
      <c r="E6843" s="120"/>
    </row>
    <row r="6844" spans="5:5" x14ac:dyDescent="0.25">
      <c r="E6844" s="120"/>
    </row>
    <row r="6845" spans="5:5" x14ac:dyDescent="0.25">
      <c r="E6845" s="120"/>
    </row>
    <row r="6846" spans="5:5" x14ac:dyDescent="0.25">
      <c r="E6846" s="120"/>
    </row>
    <row r="6847" spans="5:5" x14ac:dyDescent="0.25">
      <c r="E6847" s="120"/>
    </row>
    <row r="6848" spans="5:5" x14ac:dyDescent="0.25">
      <c r="E6848" s="120"/>
    </row>
    <row r="6849" spans="5:5" x14ac:dyDescent="0.25">
      <c r="E6849" s="120"/>
    </row>
    <row r="6850" spans="5:5" x14ac:dyDescent="0.25">
      <c r="E6850" s="120"/>
    </row>
    <row r="6851" spans="5:5" x14ac:dyDescent="0.25">
      <c r="E6851" s="120"/>
    </row>
    <row r="6852" spans="5:5" x14ac:dyDescent="0.25">
      <c r="E6852" s="120"/>
    </row>
    <row r="6853" spans="5:5" x14ac:dyDescent="0.25">
      <c r="E6853" s="120"/>
    </row>
    <row r="6854" spans="5:5" x14ac:dyDescent="0.25">
      <c r="E6854" s="120"/>
    </row>
    <row r="6855" spans="5:5" x14ac:dyDescent="0.25">
      <c r="E6855" s="120"/>
    </row>
    <row r="6856" spans="5:5" x14ac:dyDescent="0.25">
      <c r="E6856" s="120"/>
    </row>
    <row r="6857" spans="5:5" x14ac:dyDescent="0.25">
      <c r="E6857" s="120"/>
    </row>
    <row r="6858" spans="5:5" x14ac:dyDescent="0.25">
      <c r="E6858" s="120"/>
    </row>
    <row r="6859" spans="5:5" x14ac:dyDescent="0.25">
      <c r="E6859" s="120"/>
    </row>
    <row r="6860" spans="5:5" x14ac:dyDescent="0.25">
      <c r="E6860" s="120"/>
    </row>
    <row r="6861" spans="5:5" x14ac:dyDescent="0.25">
      <c r="E6861" s="120"/>
    </row>
    <row r="6862" spans="5:5" x14ac:dyDescent="0.25">
      <c r="E6862" s="120"/>
    </row>
    <row r="6863" spans="5:5" x14ac:dyDescent="0.25">
      <c r="E6863" s="120"/>
    </row>
    <row r="6864" spans="5:5" x14ac:dyDescent="0.25">
      <c r="E6864" s="120"/>
    </row>
    <row r="6865" spans="5:5" x14ac:dyDescent="0.25">
      <c r="E6865" s="120"/>
    </row>
    <row r="6866" spans="5:5" x14ac:dyDescent="0.25">
      <c r="E6866" s="120"/>
    </row>
    <row r="6867" spans="5:5" x14ac:dyDescent="0.25">
      <c r="E6867" s="120"/>
    </row>
    <row r="6868" spans="5:5" x14ac:dyDescent="0.25">
      <c r="E6868" s="120"/>
    </row>
    <row r="6869" spans="5:5" x14ac:dyDescent="0.25">
      <c r="E6869" s="120"/>
    </row>
    <row r="6870" spans="5:5" x14ac:dyDescent="0.25">
      <c r="E6870" s="120"/>
    </row>
    <row r="6871" spans="5:5" x14ac:dyDescent="0.25">
      <c r="E6871" s="120"/>
    </row>
    <row r="6872" spans="5:5" x14ac:dyDescent="0.25">
      <c r="E6872" s="120"/>
    </row>
    <row r="6873" spans="5:5" x14ac:dyDescent="0.25">
      <c r="E6873" s="120"/>
    </row>
    <row r="6874" spans="5:5" x14ac:dyDescent="0.25">
      <c r="E6874" s="120"/>
    </row>
    <row r="6875" spans="5:5" x14ac:dyDescent="0.25">
      <c r="E6875" s="120"/>
    </row>
    <row r="6876" spans="5:5" x14ac:dyDescent="0.25">
      <c r="E6876" s="120"/>
    </row>
    <row r="6877" spans="5:5" x14ac:dyDescent="0.25">
      <c r="E6877" s="120"/>
    </row>
    <row r="6878" spans="5:5" x14ac:dyDescent="0.25">
      <c r="E6878" s="120"/>
    </row>
    <row r="6879" spans="5:5" x14ac:dyDescent="0.25">
      <c r="E6879" s="120"/>
    </row>
    <row r="6880" spans="5:5" x14ac:dyDescent="0.25">
      <c r="E6880" s="120"/>
    </row>
    <row r="6881" spans="5:5" x14ac:dyDescent="0.25">
      <c r="E6881" s="120"/>
    </row>
    <row r="6882" spans="5:5" x14ac:dyDescent="0.25">
      <c r="E6882" s="120"/>
    </row>
    <row r="6883" spans="5:5" x14ac:dyDescent="0.25">
      <c r="E6883" s="120"/>
    </row>
    <row r="6884" spans="5:5" x14ac:dyDescent="0.25">
      <c r="E6884" s="120"/>
    </row>
    <row r="6885" spans="5:5" x14ac:dyDescent="0.25">
      <c r="E6885" s="120"/>
    </row>
    <row r="6886" spans="5:5" x14ac:dyDescent="0.25">
      <c r="E6886" s="120"/>
    </row>
    <row r="6887" spans="5:5" x14ac:dyDescent="0.25">
      <c r="E6887" s="120"/>
    </row>
    <row r="6888" spans="5:5" x14ac:dyDescent="0.25">
      <c r="E6888" s="120"/>
    </row>
    <row r="6889" spans="5:5" x14ac:dyDescent="0.25">
      <c r="E6889" s="120"/>
    </row>
    <row r="6890" spans="5:5" x14ac:dyDescent="0.25">
      <c r="E6890" s="120"/>
    </row>
    <row r="6891" spans="5:5" x14ac:dyDescent="0.25">
      <c r="E6891" s="120"/>
    </row>
    <row r="6892" spans="5:5" x14ac:dyDescent="0.25">
      <c r="E6892" s="120"/>
    </row>
    <row r="6893" spans="5:5" x14ac:dyDescent="0.25">
      <c r="E6893" s="120"/>
    </row>
    <row r="6894" spans="5:5" x14ac:dyDescent="0.25">
      <c r="E6894" s="120"/>
    </row>
    <row r="6895" spans="5:5" x14ac:dyDescent="0.25">
      <c r="E6895" s="120"/>
    </row>
    <row r="6896" spans="5:5" x14ac:dyDescent="0.25">
      <c r="E6896" s="120"/>
    </row>
    <row r="6897" spans="5:5" x14ac:dyDescent="0.25">
      <c r="E6897" s="120"/>
    </row>
    <row r="6898" spans="5:5" x14ac:dyDescent="0.25">
      <c r="E6898" s="120"/>
    </row>
    <row r="6899" spans="5:5" x14ac:dyDescent="0.25">
      <c r="E6899" s="120"/>
    </row>
    <row r="6900" spans="5:5" x14ac:dyDescent="0.25">
      <c r="E6900" s="120"/>
    </row>
    <row r="6901" spans="5:5" x14ac:dyDescent="0.25">
      <c r="E6901" s="120"/>
    </row>
    <row r="6902" spans="5:5" x14ac:dyDescent="0.25">
      <c r="E6902" s="120"/>
    </row>
    <row r="6903" spans="5:5" x14ac:dyDescent="0.25">
      <c r="E6903" s="120"/>
    </row>
    <row r="6904" spans="5:5" x14ac:dyDescent="0.25">
      <c r="E6904" s="120"/>
    </row>
    <row r="6905" spans="5:5" x14ac:dyDescent="0.25">
      <c r="E6905" s="120"/>
    </row>
    <row r="6906" spans="5:5" x14ac:dyDescent="0.25">
      <c r="E6906" s="120"/>
    </row>
    <row r="6907" spans="5:5" x14ac:dyDescent="0.25">
      <c r="E6907" s="120"/>
    </row>
    <row r="6908" spans="5:5" x14ac:dyDescent="0.25">
      <c r="E6908" s="120"/>
    </row>
    <row r="6909" spans="5:5" x14ac:dyDescent="0.25">
      <c r="E6909" s="120"/>
    </row>
    <row r="6910" spans="5:5" x14ac:dyDescent="0.25">
      <c r="E6910" s="120"/>
    </row>
    <row r="6911" spans="5:5" x14ac:dyDescent="0.25">
      <c r="E6911" s="120"/>
    </row>
    <row r="6912" spans="5:5" x14ac:dyDescent="0.25">
      <c r="E6912" s="120"/>
    </row>
    <row r="6913" spans="5:5" x14ac:dyDescent="0.25">
      <c r="E6913" s="120"/>
    </row>
    <row r="6914" spans="5:5" x14ac:dyDescent="0.25">
      <c r="E6914" s="120"/>
    </row>
    <row r="6915" spans="5:5" x14ac:dyDescent="0.25">
      <c r="E6915" s="120"/>
    </row>
    <row r="6916" spans="5:5" x14ac:dyDescent="0.25">
      <c r="E6916" s="120"/>
    </row>
    <row r="6917" spans="5:5" x14ac:dyDescent="0.25">
      <c r="E6917" s="120"/>
    </row>
    <row r="6918" spans="5:5" x14ac:dyDescent="0.25">
      <c r="E6918" s="120"/>
    </row>
    <row r="6919" spans="5:5" x14ac:dyDescent="0.25">
      <c r="E6919" s="120"/>
    </row>
    <row r="6920" spans="5:5" x14ac:dyDescent="0.25">
      <c r="E6920" s="120"/>
    </row>
    <row r="6921" spans="5:5" x14ac:dyDescent="0.25">
      <c r="E6921" s="120"/>
    </row>
    <row r="6922" spans="5:5" x14ac:dyDescent="0.25">
      <c r="E6922" s="120"/>
    </row>
    <row r="6923" spans="5:5" x14ac:dyDescent="0.25">
      <c r="E6923" s="120"/>
    </row>
    <row r="6924" spans="5:5" x14ac:dyDescent="0.25">
      <c r="E6924" s="120"/>
    </row>
    <row r="6925" spans="5:5" x14ac:dyDescent="0.25">
      <c r="E6925" s="120"/>
    </row>
    <row r="6926" spans="5:5" x14ac:dyDescent="0.25">
      <c r="E6926" s="120"/>
    </row>
    <row r="6927" spans="5:5" x14ac:dyDescent="0.25">
      <c r="E6927" s="120"/>
    </row>
    <row r="6928" spans="5:5" x14ac:dyDescent="0.25">
      <c r="E6928" s="120"/>
    </row>
    <row r="6929" spans="5:5" x14ac:dyDescent="0.25">
      <c r="E6929" s="120"/>
    </row>
    <row r="6930" spans="5:5" x14ac:dyDescent="0.25">
      <c r="E6930" s="120"/>
    </row>
    <row r="6931" spans="5:5" x14ac:dyDescent="0.25">
      <c r="E6931" s="120"/>
    </row>
    <row r="6932" spans="5:5" x14ac:dyDescent="0.25">
      <c r="E6932" s="120"/>
    </row>
    <row r="6933" spans="5:5" x14ac:dyDescent="0.25">
      <c r="E6933" s="120"/>
    </row>
    <row r="6934" spans="5:5" x14ac:dyDescent="0.25">
      <c r="E6934" s="120"/>
    </row>
    <row r="6935" spans="5:5" x14ac:dyDescent="0.25">
      <c r="E6935" s="120"/>
    </row>
    <row r="6936" spans="5:5" x14ac:dyDescent="0.25">
      <c r="E6936" s="120"/>
    </row>
    <row r="6937" spans="5:5" x14ac:dyDescent="0.25">
      <c r="E6937" s="120"/>
    </row>
    <row r="6938" spans="5:5" x14ac:dyDescent="0.25">
      <c r="E6938" s="120"/>
    </row>
    <row r="6939" spans="5:5" x14ac:dyDescent="0.25">
      <c r="E6939" s="120"/>
    </row>
    <row r="6940" spans="5:5" x14ac:dyDescent="0.25">
      <c r="E6940" s="120"/>
    </row>
    <row r="6941" spans="5:5" x14ac:dyDescent="0.25">
      <c r="E6941" s="120"/>
    </row>
    <row r="6942" spans="5:5" x14ac:dyDescent="0.25">
      <c r="E6942" s="120"/>
    </row>
    <row r="6943" spans="5:5" x14ac:dyDescent="0.25">
      <c r="E6943" s="120"/>
    </row>
    <row r="6944" spans="5:5" x14ac:dyDescent="0.25">
      <c r="E6944" s="120"/>
    </row>
    <row r="6945" spans="5:5" x14ac:dyDescent="0.25">
      <c r="E6945" s="120"/>
    </row>
    <row r="6946" spans="5:5" x14ac:dyDescent="0.25">
      <c r="E6946" s="120"/>
    </row>
    <row r="6947" spans="5:5" x14ac:dyDescent="0.25">
      <c r="E6947" s="120"/>
    </row>
    <row r="6948" spans="5:5" x14ac:dyDescent="0.25">
      <c r="E6948" s="120"/>
    </row>
    <row r="6949" spans="5:5" x14ac:dyDescent="0.25">
      <c r="E6949" s="120"/>
    </row>
    <row r="6950" spans="5:5" x14ac:dyDescent="0.25">
      <c r="E6950" s="120"/>
    </row>
    <row r="6951" spans="5:5" x14ac:dyDescent="0.25">
      <c r="E6951" s="120"/>
    </row>
    <row r="6952" spans="5:5" x14ac:dyDescent="0.25">
      <c r="E6952" s="120"/>
    </row>
    <row r="6953" spans="5:5" x14ac:dyDescent="0.25">
      <c r="E6953" s="120"/>
    </row>
    <row r="6954" spans="5:5" x14ac:dyDescent="0.25">
      <c r="E6954" s="120"/>
    </row>
    <row r="6955" spans="5:5" x14ac:dyDescent="0.25">
      <c r="E6955" s="120"/>
    </row>
    <row r="6956" spans="5:5" x14ac:dyDescent="0.25">
      <c r="E6956" s="120"/>
    </row>
    <row r="6957" spans="5:5" x14ac:dyDescent="0.25">
      <c r="E6957" s="120"/>
    </row>
    <row r="6958" spans="5:5" x14ac:dyDescent="0.25">
      <c r="E6958" s="120"/>
    </row>
    <row r="6959" spans="5:5" x14ac:dyDescent="0.25">
      <c r="E6959" s="120"/>
    </row>
    <row r="6960" spans="5:5" x14ac:dyDescent="0.25">
      <c r="E6960" s="120"/>
    </row>
    <row r="6961" spans="5:5" x14ac:dyDescent="0.25">
      <c r="E6961" s="120"/>
    </row>
    <row r="6962" spans="5:5" x14ac:dyDescent="0.25">
      <c r="E6962" s="120"/>
    </row>
    <row r="6963" spans="5:5" x14ac:dyDescent="0.25">
      <c r="E6963" s="120"/>
    </row>
    <row r="6964" spans="5:5" x14ac:dyDescent="0.25">
      <c r="E6964" s="120"/>
    </row>
    <row r="6965" spans="5:5" x14ac:dyDescent="0.25">
      <c r="E6965" s="120"/>
    </row>
    <row r="6966" spans="5:5" x14ac:dyDescent="0.25">
      <c r="E6966" s="120"/>
    </row>
    <row r="6967" spans="5:5" x14ac:dyDescent="0.25">
      <c r="E6967" s="120"/>
    </row>
    <row r="6968" spans="5:5" x14ac:dyDescent="0.25">
      <c r="E6968" s="120"/>
    </row>
    <row r="6969" spans="5:5" x14ac:dyDescent="0.25">
      <c r="E6969" s="120"/>
    </row>
    <row r="6970" spans="5:5" x14ac:dyDescent="0.25">
      <c r="E6970" s="120"/>
    </row>
    <row r="6971" spans="5:5" x14ac:dyDescent="0.25">
      <c r="E6971" s="120"/>
    </row>
    <row r="6972" spans="5:5" x14ac:dyDescent="0.25">
      <c r="E6972" s="120"/>
    </row>
    <row r="6973" spans="5:5" x14ac:dyDescent="0.25">
      <c r="E6973" s="120"/>
    </row>
    <row r="6974" spans="5:5" x14ac:dyDescent="0.25">
      <c r="E6974" s="120"/>
    </row>
    <row r="6975" spans="5:5" x14ac:dyDescent="0.25">
      <c r="E6975" s="120"/>
    </row>
    <row r="6976" spans="5:5" x14ac:dyDescent="0.25">
      <c r="E6976" s="120"/>
    </row>
    <row r="6977" spans="5:5" x14ac:dyDescent="0.25">
      <c r="E6977" s="120"/>
    </row>
    <row r="6978" spans="5:5" x14ac:dyDescent="0.25">
      <c r="E6978" s="120"/>
    </row>
    <row r="6979" spans="5:5" x14ac:dyDescent="0.25">
      <c r="E6979" s="120"/>
    </row>
    <row r="6980" spans="5:5" x14ac:dyDescent="0.25">
      <c r="E6980" s="120"/>
    </row>
    <row r="6981" spans="5:5" x14ac:dyDescent="0.25">
      <c r="E6981" s="120"/>
    </row>
    <row r="6982" spans="5:5" x14ac:dyDescent="0.25">
      <c r="E6982" s="120"/>
    </row>
    <row r="6983" spans="5:5" x14ac:dyDescent="0.25">
      <c r="E6983" s="120"/>
    </row>
    <row r="6984" spans="5:5" x14ac:dyDescent="0.25">
      <c r="E6984" s="120"/>
    </row>
    <row r="6985" spans="5:5" x14ac:dyDescent="0.25">
      <c r="E6985" s="120"/>
    </row>
    <row r="6986" spans="5:5" x14ac:dyDescent="0.25">
      <c r="E6986" s="120"/>
    </row>
    <row r="6987" spans="5:5" x14ac:dyDescent="0.25">
      <c r="E6987" s="120"/>
    </row>
    <row r="6988" spans="5:5" x14ac:dyDescent="0.25">
      <c r="E6988" s="120"/>
    </row>
    <row r="6989" spans="5:5" x14ac:dyDescent="0.25">
      <c r="E6989" s="120"/>
    </row>
    <row r="6990" spans="5:5" x14ac:dyDescent="0.25">
      <c r="E6990" s="120"/>
    </row>
    <row r="6991" spans="5:5" x14ac:dyDescent="0.25">
      <c r="E6991" s="120"/>
    </row>
    <row r="6992" spans="5:5" x14ac:dyDescent="0.25">
      <c r="E6992" s="120"/>
    </row>
    <row r="6993" spans="5:5" x14ac:dyDescent="0.25">
      <c r="E6993" s="120"/>
    </row>
    <row r="6994" spans="5:5" x14ac:dyDescent="0.25">
      <c r="E6994" s="120"/>
    </row>
    <row r="6995" spans="5:5" x14ac:dyDescent="0.25">
      <c r="E6995" s="120"/>
    </row>
    <row r="6996" spans="5:5" x14ac:dyDescent="0.25">
      <c r="E6996" s="120"/>
    </row>
    <row r="6997" spans="5:5" x14ac:dyDescent="0.25">
      <c r="E6997" s="120"/>
    </row>
    <row r="6998" spans="5:5" x14ac:dyDescent="0.25">
      <c r="E6998" s="120"/>
    </row>
    <row r="6999" spans="5:5" x14ac:dyDescent="0.25">
      <c r="E6999" s="120"/>
    </row>
    <row r="7000" spans="5:5" x14ac:dyDescent="0.25">
      <c r="E7000" s="120"/>
    </row>
    <row r="7001" spans="5:5" x14ac:dyDescent="0.25">
      <c r="E7001" s="120"/>
    </row>
    <row r="7002" spans="5:5" x14ac:dyDescent="0.25">
      <c r="E7002" s="120"/>
    </row>
    <row r="7003" spans="5:5" x14ac:dyDescent="0.25">
      <c r="E7003" s="120"/>
    </row>
    <row r="7004" spans="5:5" x14ac:dyDescent="0.25">
      <c r="E7004" s="120"/>
    </row>
    <row r="7005" spans="5:5" x14ac:dyDescent="0.25">
      <c r="E7005" s="120"/>
    </row>
    <row r="7006" spans="5:5" x14ac:dyDescent="0.25">
      <c r="E7006" s="120"/>
    </row>
    <row r="7007" spans="5:5" x14ac:dyDescent="0.25">
      <c r="E7007" s="120"/>
    </row>
    <row r="7008" spans="5:5" x14ac:dyDescent="0.25">
      <c r="E7008" s="120"/>
    </row>
    <row r="7009" spans="5:5" x14ac:dyDescent="0.25">
      <c r="E7009" s="120"/>
    </row>
    <row r="7010" spans="5:5" x14ac:dyDescent="0.25">
      <c r="E7010" s="120"/>
    </row>
    <row r="7011" spans="5:5" x14ac:dyDescent="0.25">
      <c r="E7011" s="120"/>
    </row>
    <row r="7012" spans="5:5" x14ac:dyDescent="0.25">
      <c r="E7012" s="120"/>
    </row>
    <row r="7013" spans="5:5" x14ac:dyDescent="0.25">
      <c r="E7013" s="120"/>
    </row>
    <row r="7014" spans="5:5" x14ac:dyDescent="0.25">
      <c r="E7014" s="120"/>
    </row>
    <row r="7015" spans="5:5" x14ac:dyDescent="0.25">
      <c r="E7015" s="120"/>
    </row>
    <row r="7016" spans="5:5" x14ac:dyDescent="0.25">
      <c r="E7016" s="120"/>
    </row>
    <row r="7017" spans="5:5" x14ac:dyDescent="0.25">
      <c r="E7017" s="120"/>
    </row>
    <row r="7018" spans="5:5" x14ac:dyDescent="0.25">
      <c r="E7018" s="120"/>
    </row>
    <row r="7019" spans="5:5" x14ac:dyDescent="0.25">
      <c r="E7019" s="120"/>
    </row>
    <row r="7020" spans="5:5" x14ac:dyDescent="0.25">
      <c r="E7020" s="120"/>
    </row>
    <row r="7021" spans="5:5" x14ac:dyDescent="0.25">
      <c r="E7021" s="120"/>
    </row>
    <row r="7022" spans="5:5" x14ac:dyDescent="0.25">
      <c r="E7022" s="120"/>
    </row>
    <row r="7023" spans="5:5" x14ac:dyDescent="0.25">
      <c r="E7023" s="120"/>
    </row>
    <row r="7024" spans="5:5" x14ac:dyDescent="0.25">
      <c r="E7024" s="120"/>
    </row>
    <row r="7025" spans="5:5" x14ac:dyDescent="0.25">
      <c r="E7025" s="120"/>
    </row>
    <row r="7026" spans="5:5" x14ac:dyDescent="0.25">
      <c r="E7026" s="120"/>
    </row>
    <row r="7027" spans="5:5" x14ac:dyDescent="0.25">
      <c r="E7027" s="120"/>
    </row>
    <row r="7028" spans="5:5" x14ac:dyDescent="0.25">
      <c r="E7028" s="120"/>
    </row>
    <row r="7029" spans="5:5" x14ac:dyDescent="0.25">
      <c r="E7029" s="120"/>
    </row>
    <row r="7030" spans="5:5" x14ac:dyDescent="0.25">
      <c r="E7030" s="120"/>
    </row>
    <row r="7031" spans="5:5" x14ac:dyDescent="0.25">
      <c r="E7031" s="120"/>
    </row>
    <row r="7032" spans="5:5" x14ac:dyDescent="0.25">
      <c r="E7032" s="120"/>
    </row>
    <row r="7033" spans="5:5" x14ac:dyDescent="0.25">
      <c r="E7033" s="120"/>
    </row>
    <row r="7034" spans="5:5" x14ac:dyDescent="0.25">
      <c r="E7034" s="120"/>
    </row>
    <row r="7035" spans="5:5" x14ac:dyDescent="0.25">
      <c r="E7035" s="120"/>
    </row>
    <row r="7036" spans="5:5" x14ac:dyDescent="0.25">
      <c r="E7036" s="120"/>
    </row>
    <row r="7037" spans="5:5" x14ac:dyDescent="0.25">
      <c r="E7037" s="120"/>
    </row>
    <row r="7038" spans="5:5" x14ac:dyDescent="0.25">
      <c r="E7038" s="120"/>
    </row>
    <row r="7039" spans="5:5" x14ac:dyDescent="0.25">
      <c r="E7039" s="120"/>
    </row>
    <row r="7040" spans="5:5" x14ac:dyDescent="0.25">
      <c r="E7040" s="120"/>
    </row>
    <row r="7041" spans="5:5" x14ac:dyDescent="0.25">
      <c r="E7041" s="120"/>
    </row>
    <row r="7042" spans="5:5" x14ac:dyDescent="0.25">
      <c r="E7042" s="120"/>
    </row>
    <row r="7043" spans="5:5" x14ac:dyDescent="0.25">
      <c r="E7043" s="120"/>
    </row>
    <row r="7044" spans="5:5" x14ac:dyDescent="0.25">
      <c r="E7044" s="120"/>
    </row>
    <row r="7045" spans="5:5" x14ac:dyDescent="0.25">
      <c r="E7045" s="120"/>
    </row>
    <row r="7046" spans="5:5" x14ac:dyDescent="0.25">
      <c r="E7046" s="120"/>
    </row>
    <row r="7047" spans="5:5" x14ac:dyDescent="0.25">
      <c r="E7047" s="120"/>
    </row>
    <row r="7048" spans="5:5" x14ac:dyDescent="0.25">
      <c r="E7048" s="120"/>
    </row>
    <row r="7049" spans="5:5" x14ac:dyDescent="0.25">
      <c r="E7049" s="120"/>
    </row>
    <row r="7050" spans="5:5" x14ac:dyDescent="0.25">
      <c r="E7050" s="120"/>
    </row>
    <row r="7051" spans="5:5" x14ac:dyDescent="0.25">
      <c r="E7051" s="120"/>
    </row>
    <row r="7052" spans="5:5" x14ac:dyDescent="0.25">
      <c r="E7052" s="120"/>
    </row>
    <row r="7053" spans="5:5" x14ac:dyDescent="0.25">
      <c r="E7053" s="120"/>
    </row>
    <row r="7054" spans="5:5" x14ac:dyDescent="0.25">
      <c r="E7054" s="120"/>
    </row>
    <row r="7055" spans="5:5" x14ac:dyDescent="0.25">
      <c r="E7055" s="120"/>
    </row>
    <row r="7056" spans="5:5" x14ac:dyDescent="0.25">
      <c r="E7056" s="120"/>
    </row>
    <row r="7057" spans="5:5" x14ac:dyDescent="0.25">
      <c r="E7057" s="120"/>
    </row>
    <row r="7058" spans="5:5" x14ac:dyDescent="0.25">
      <c r="E7058" s="120"/>
    </row>
    <row r="7059" spans="5:5" x14ac:dyDescent="0.25">
      <c r="E7059" s="120"/>
    </row>
    <row r="7060" spans="5:5" x14ac:dyDescent="0.25">
      <c r="E7060" s="120"/>
    </row>
    <row r="7061" spans="5:5" x14ac:dyDescent="0.25">
      <c r="E7061" s="120"/>
    </row>
    <row r="7062" spans="5:5" x14ac:dyDescent="0.25">
      <c r="E7062" s="120"/>
    </row>
    <row r="7063" spans="5:5" x14ac:dyDescent="0.25">
      <c r="E7063" s="120"/>
    </row>
    <row r="7064" spans="5:5" x14ac:dyDescent="0.25">
      <c r="E7064" s="120"/>
    </row>
    <row r="7065" spans="5:5" x14ac:dyDescent="0.25">
      <c r="E7065" s="120"/>
    </row>
    <row r="7066" spans="5:5" x14ac:dyDescent="0.25">
      <c r="E7066" s="120"/>
    </row>
    <row r="7067" spans="5:5" x14ac:dyDescent="0.25">
      <c r="E7067" s="120"/>
    </row>
    <row r="7068" spans="5:5" x14ac:dyDescent="0.25">
      <c r="E7068" s="120"/>
    </row>
    <row r="7069" spans="5:5" x14ac:dyDescent="0.25">
      <c r="E7069" s="120"/>
    </row>
    <row r="7070" spans="5:5" x14ac:dyDescent="0.25">
      <c r="E7070" s="120"/>
    </row>
    <row r="7071" spans="5:5" x14ac:dyDescent="0.25">
      <c r="E7071" s="120"/>
    </row>
    <row r="7072" spans="5:5" x14ac:dyDescent="0.25">
      <c r="E7072" s="120"/>
    </row>
    <row r="7073" spans="5:5" x14ac:dyDescent="0.25">
      <c r="E7073" s="120"/>
    </row>
    <row r="7074" spans="5:5" x14ac:dyDescent="0.25">
      <c r="E7074" s="120"/>
    </row>
    <row r="7075" spans="5:5" x14ac:dyDescent="0.25">
      <c r="E7075" s="120"/>
    </row>
    <row r="7076" spans="5:5" x14ac:dyDescent="0.25">
      <c r="E7076" s="120"/>
    </row>
    <row r="7077" spans="5:5" x14ac:dyDescent="0.25">
      <c r="E7077" s="120"/>
    </row>
    <row r="7078" spans="5:5" x14ac:dyDescent="0.25">
      <c r="E7078" s="120"/>
    </row>
    <row r="7079" spans="5:5" x14ac:dyDescent="0.25">
      <c r="E7079" s="120"/>
    </row>
    <row r="7080" spans="5:5" x14ac:dyDescent="0.25">
      <c r="E7080" s="120"/>
    </row>
    <row r="7081" spans="5:5" x14ac:dyDescent="0.25">
      <c r="E7081" s="120"/>
    </row>
    <row r="7082" spans="5:5" x14ac:dyDescent="0.25">
      <c r="E7082" s="120"/>
    </row>
    <row r="7083" spans="5:5" x14ac:dyDescent="0.25">
      <c r="E7083" s="120"/>
    </row>
    <row r="7084" spans="5:5" x14ac:dyDescent="0.25">
      <c r="E7084" s="120"/>
    </row>
    <row r="7085" spans="5:5" x14ac:dyDescent="0.25">
      <c r="E7085" s="120"/>
    </row>
    <row r="7086" spans="5:5" x14ac:dyDescent="0.25">
      <c r="E7086" s="120"/>
    </row>
    <row r="7087" spans="5:5" x14ac:dyDescent="0.25">
      <c r="E7087" s="120"/>
    </row>
    <row r="7088" spans="5:5" x14ac:dyDescent="0.25">
      <c r="E7088" s="120"/>
    </row>
    <row r="7089" spans="5:5" x14ac:dyDescent="0.25">
      <c r="E7089" s="120"/>
    </row>
    <row r="7090" spans="5:5" x14ac:dyDescent="0.25">
      <c r="E7090" s="120"/>
    </row>
    <row r="7091" spans="5:5" x14ac:dyDescent="0.25">
      <c r="E7091" s="120"/>
    </row>
    <row r="7092" spans="5:5" x14ac:dyDescent="0.25">
      <c r="E7092" s="120"/>
    </row>
    <row r="7093" spans="5:5" x14ac:dyDescent="0.25">
      <c r="E7093" s="120"/>
    </row>
    <row r="7094" spans="5:5" x14ac:dyDescent="0.25">
      <c r="E7094" s="120"/>
    </row>
    <row r="7095" spans="5:5" x14ac:dyDescent="0.25">
      <c r="E7095" s="120"/>
    </row>
    <row r="7096" spans="5:5" x14ac:dyDescent="0.25">
      <c r="E7096" s="120"/>
    </row>
    <row r="7097" spans="5:5" x14ac:dyDescent="0.25">
      <c r="E7097" s="120"/>
    </row>
    <row r="7098" spans="5:5" x14ac:dyDescent="0.25">
      <c r="E7098" s="120"/>
    </row>
    <row r="7099" spans="5:5" x14ac:dyDescent="0.25">
      <c r="E7099" s="120"/>
    </row>
    <row r="7100" spans="5:5" x14ac:dyDescent="0.25">
      <c r="E7100" s="120"/>
    </row>
    <row r="7101" spans="5:5" x14ac:dyDescent="0.25">
      <c r="E7101" s="120"/>
    </row>
    <row r="7102" spans="5:5" x14ac:dyDescent="0.25">
      <c r="E7102" s="120"/>
    </row>
    <row r="7103" spans="5:5" x14ac:dyDescent="0.25">
      <c r="E7103" s="120"/>
    </row>
    <row r="7104" spans="5:5" x14ac:dyDescent="0.25">
      <c r="E7104" s="120"/>
    </row>
    <row r="7105" spans="5:5" x14ac:dyDescent="0.25">
      <c r="E7105" s="120"/>
    </row>
    <row r="7106" spans="5:5" x14ac:dyDescent="0.25">
      <c r="E7106" s="120"/>
    </row>
    <row r="7107" spans="5:5" x14ac:dyDescent="0.25">
      <c r="E7107" s="120"/>
    </row>
    <row r="7108" spans="5:5" x14ac:dyDescent="0.25">
      <c r="E7108" s="120"/>
    </row>
    <row r="7109" spans="5:5" x14ac:dyDescent="0.25">
      <c r="E7109" s="120"/>
    </row>
    <row r="7110" spans="5:5" x14ac:dyDescent="0.25">
      <c r="E7110" s="120"/>
    </row>
    <row r="7111" spans="5:5" x14ac:dyDescent="0.25">
      <c r="E7111" s="120"/>
    </row>
    <row r="7112" spans="5:5" x14ac:dyDescent="0.25">
      <c r="E7112" s="120"/>
    </row>
    <row r="7113" spans="5:5" x14ac:dyDescent="0.25">
      <c r="E7113" s="120"/>
    </row>
    <row r="7114" spans="5:5" x14ac:dyDescent="0.25">
      <c r="E7114" s="120"/>
    </row>
    <row r="7115" spans="5:5" x14ac:dyDescent="0.25">
      <c r="E7115" s="120"/>
    </row>
    <row r="7116" spans="5:5" x14ac:dyDescent="0.25">
      <c r="E7116" s="120"/>
    </row>
    <row r="7117" spans="5:5" x14ac:dyDescent="0.25">
      <c r="E7117" s="120"/>
    </row>
    <row r="7118" spans="5:5" x14ac:dyDescent="0.25">
      <c r="E7118" s="120"/>
    </row>
    <row r="7119" spans="5:5" x14ac:dyDescent="0.25">
      <c r="E7119" s="120"/>
    </row>
    <row r="7120" spans="5:5" x14ac:dyDescent="0.25">
      <c r="E7120" s="120"/>
    </row>
    <row r="7121" spans="5:5" x14ac:dyDescent="0.25">
      <c r="E7121" s="120"/>
    </row>
    <row r="7122" spans="5:5" x14ac:dyDescent="0.25">
      <c r="E7122" s="120"/>
    </row>
    <row r="7123" spans="5:5" x14ac:dyDescent="0.25">
      <c r="E7123" s="120"/>
    </row>
    <row r="7124" spans="5:5" x14ac:dyDescent="0.25">
      <c r="E7124" s="120"/>
    </row>
    <row r="7125" spans="5:5" x14ac:dyDescent="0.25">
      <c r="E7125" s="120"/>
    </row>
    <row r="7126" spans="5:5" x14ac:dyDescent="0.25">
      <c r="E7126" s="120"/>
    </row>
    <row r="7127" spans="5:5" x14ac:dyDescent="0.25">
      <c r="E7127" s="120"/>
    </row>
    <row r="7128" spans="5:5" x14ac:dyDescent="0.25">
      <c r="E7128" s="120"/>
    </row>
    <row r="7129" spans="5:5" x14ac:dyDescent="0.25">
      <c r="E7129" s="120"/>
    </row>
    <row r="7130" spans="5:5" x14ac:dyDescent="0.25">
      <c r="E7130" s="120"/>
    </row>
    <row r="7131" spans="5:5" x14ac:dyDescent="0.25">
      <c r="E7131" s="120"/>
    </row>
    <row r="7132" spans="5:5" x14ac:dyDescent="0.25">
      <c r="E7132" s="120"/>
    </row>
    <row r="7133" spans="5:5" x14ac:dyDescent="0.25">
      <c r="E7133" s="120"/>
    </row>
    <row r="7134" spans="5:5" x14ac:dyDescent="0.25">
      <c r="E7134" s="120"/>
    </row>
    <row r="7135" spans="5:5" x14ac:dyDescent="0.25">
      <c r="E7135" s="120"/>
    </row>
    <row r="7136" spans="5:5" x14ac:dyDescent="0.25">
      <c r="E7136" s="120"/>
    </row>
    <row r="7137" spans="5:5" x14ac:dyDescent="0.25">
      <c r="E7137" s="120"/>
    </row>
    <row r="7138" spans="5:5" x14ac:dyDescent="0.25">
      <c r="E7138" s="120"/>
    </row>
    <row r="7139" spans="5:5" x14ac:dyDescent="0.25">
      <c r="E7139" s="120"/>
    </row>
    <row r="7140" spans="5:5" x14ac:dyDescent="0.25">
      <c r="E7140" s="120"/>
    </row>
    <row r="7141" spans="5:5" x14ac:dyDescent="0.25">
      <c r="E7141" s="120"/>
    </row>
    <row r="7142" spans="5:5" x14ac:dyDescent="0.25">
      <c r="E7142" s="120"/>
    </row>
    <row r="7143" spans="5:5" x14ac:dyDescent="0.25">
      <c r="E7143" s="120"/>
    </row>
    <row r="7144" spans="5:5" x14ac:dyDescent="0.25">
      <c r="E7144" s="120"/>
    </row>
    <row r="7145" spans="5:5" x14ac:dyDescent="0.25">
      <c r="E7145" s="120"/>
    </row>
    <row r="7146" spans="5:5" x14ac:dyDescent="0.25">
      <c r="E7146" s="120"/>
    </row>
    <row r="7147" spans="5:5" x14ac:dyDescent="0.25">
      <c r="E7147" s="120"/>
    </row>
    <row r="7148" spans="5:5" x14ac:dyDescent="0.25">
      <c r="E7148" s="120"/>
    </row>
    <row r="7149" spans="5:5" x14ac:dyDescent="0.25">
      <c r="E7149" s="120"/>
    </row>
    <row r="7150" spans="5:5" x14ac:dyDescent="0.25">
      <c r="E7150" s="120"/>
    </row>
    <row r="7151" spans="5:5" x14ac:dyDescent="0.25">
      <c r="E7151" s="120"/>
    </row>
    <row r="7152" spans="5:5" x14ac:dyDescent="0.25">
      <c r="E7152" s="120"/>
    </row>
    <row r="7153" spans="5:5" x14ac:dyDescent="0.25">
      <c r="E7153" s="120"/>
    </row>
    <row r="7154" spans="5:5" x14ac:dyDescent="0.25">
      <c r="E7154" s="120"/>
    </row>
    <row r="7155" spans="5:5" x14ac:dyDescent="0.25">
      <c r="E7155" s="120"/>
    </row>
    <row r="7156" spans="5:5" x14ac:dyDescent="0.25">
      <c r="E7156" s="120"/>
    </row>
    <row r="7157" spans="5:5" x14ac:dyDescent="0.25">
      <c r="E7157" s="120"/>
    </row>
    <row r="7158" spans="5:5" x14ac:dyDescent="0.25">
      <c r="E7158" s="120"/>
    </row>
    <row r="7159" spans="5:5" x14ac:dyDescent="0.25">
      <c r="E7159" s="120"/>
    </row>
    <row r="7160" spans="5:5" x14ac:dyDescent="0.25">
      <c r="E7160" s="120"/>
    </row>
    <row r="7161" spans="5:5" x14ac:dyDescent="0.25">
      <c r="E7161" s="120"/>
    </row>
    <row r="7162" spans="5:5" x14ac:dyDescent="0.25">
      <c r="E7162" s="120"/>
    </row>
    <row r="7163" spans="5:5" x14ac:dyDescent="0.25">
      <c r="E7163" s="120"/>
    </row>
    <row r="7164" spans="5:5" x14ac:dyDescent="0.25">
      <c r="E7164" s="120"/>
    </row>
    <row r="7165" spans="5:5" x14ac:dyDescent="0.25">
      <c r="E7165" s="120"/>
    </row>
    <row r="7166" spans="5:5" x14ac:dyDescent="0.25">
      <c r="E7166" s="120"/>
    </row>
    <row r="7167" spans="5:5" x14ac:dyDescent="0.25">
      <c r="E7167" s="120"/>
    </row>
    <row r="7168" spans="5:5" x14ac:dyDescent="0.25">
      <c r="E7168" s="120"/>
    </row>
    <row r="7169" spans="5:5" x14ac:dyDescent="0.25">
      <c r="E7169" s="120"/>
    </row>
    <row r="7170" spans="5:5" x14ac:dyDescent="0.25">
      <c r="E7170" s="120"/>
    </row>
    <row r="7171" spans="5:5" x14ac:dyDescent="0.25">
      <c r="E7171" s="120"/>
    </row>
    <row r="7172" spans="5:5" x14ac:dyDescent="0.25">
      <c r="E7172" s="120"/>
    </row>
    <row r="7173" spans="5:5" x14ac:dyDescent="0.25">
      <c r="E7173" s="120"/>
    </row>
    <row r="7174" spans="5:5" x14ac:dyDescent="0.25">
      <c r="E7174" s="120"/>
    </row>
    <row r="7175" spans="5:5" x14ac:dyDescent="0.25">
      <c r="E7175" s="120"/>
    </row>
    <row r="7176" spans="5:5" x14ac:dyDescent="0.25">
      <c r="E7176" s="120"/>
    </row>
    <row r="7177" spans="5:5" x14ac:dyDescent="0.25">
      <c r="E7177" s="120"/>
    </row>
    <row r="7178" spans="5:5" x14ac:dyDescent="0.25">
      <c r="E7178" s="120"/>
    </row>
    <row r="7179" spans="5:5" x14ac:dyDescent="0.25">
      <c r="E7179" s="120"/>
    </row>
    <row r="7180" spans="5:5" x14ac:dyDescent="0.25">
      <c r="E7180" s="120"/>
    </row>
    <row r="7181" spans="5:5" x14ac:dyDescent="0.25">
      <c r="E7181" s="120"/>
    </row>
    <row r="7182" spans="5:5" x14ac:dyDescent="0.25">
      <c r="E7182" s="120"/>
    </row>
    <row r="7183" spans="5:5" x14ac:dyDescent="0.25">
      <c r="E7183" s="120"/>
    </row>
    <row r="7184" spans="5:5" x14ac:dyDescent="0.25">
      <c r="E7184" s="120"/>
    </row>
    <row r="7185" spans="5:5" x14ac:dyDescent="0.25">
      <c r="E7185" s="120"/>
    </row>
    <row r="7186" spans="5:5" x14ac:dyDescent="0.25">
      <c r="E7186" s="120"/>
    </row>
    <row r="7187" spans="5:5" x14ac:dyDescent="0.25">
      <c r="E7187" s="120"/>
    </row>
    <row r="7188" spans="5:5" x14ac:dyDescent="0.25">
      <c r="E7188" s="120"/>
    </row>
    <row r="7189" spans="5:5" x14ac:dyDescent="0.25">
      <c r="E7189" s="120"/>
    </row>
    <row r="7190" spans="5:5" x14ac:dyDescent="0.25">
      <c r="E7190" s="120"/>
    </row>
    <row r="7191" spans="5:5" x14ac:dyDescent="0.25">
      <c r="E7191" s="120"/>
    </row>
    <row r="7192" spans="5:5" x14ac:dyDescent="0.25">
      <c r="E7192" s="120"/>
    </row>
    <row r="7193" spans="5:5" x14ac:dyDescent="0.25">
      <c r="E7193" s="120"/>
    </row>
    <row r="7194" spans="5:5" x14ac:dyDescent="0.25">
      <c r="E7194" s="120"/>
    </row>
    <row r="7195" spans="5:5" x14ac:dyDescent="0.25">
      <c r="E7195" s="120"/>
    </row>
    <row r="7196" spans="5:5" x14ac:dyDescent="0.25">
      <c r="E7196" s="120"/>
    </row>
    <row r="7197" spans="5:5" x14ac:dyDescent="0.25">
      <c r="E7197" s="120"/>
    </row>
    <row r="7198" spans="5:5" x14ac:dyDescent="0.25">
      <c r="E7198" s="120"/>
    </row>
    <row r="7199" spans="5:5" x14ac:dyDescent="0.25">
      <c r="E7199" s="120"/>
    </row>
    <row r="7200" spans="5:5" x14ac:dyDescent="0.25">
      <c r="E7200" s="120"/>
    </row>
    <row r="7201" spans="5:5" x14ac:dyDescent="0.25">
      <c r="E7201" s="120"/>
    </row>
    <row r="7202" spans="5:5" x14ac:dyDescent="0.25">
      <c r="E7202" s="120"/>
    </row>
    <row r="7203" spans="5:5" x14ac:dyDescent="0.25">
      <c r="E7203" s="120"/>
    </row>
    <row r="7204" spans="5:5" x14ac:dyDescent="0.25">
      <c r="E7204" s="120"/>
    </row>
    <row r="7205" spans="5:5" x14ac:dyDescent="0.25">
      <c r="E7205" s="120"/>
    </row>
    <row r="7206" spans="5:5" x14ac:dyDescent="0.25">
      <c r="E7206" s="120"/>
    </row>
    <row r="7207" spans="5:5" x14ac:dyDescent="0.25">
      <c r="E7207" s="120"/>
    </row>
    <row r="7208" spans="5:5" x14ac:dyDescent="0.25">
      <c r="E7208" s="120"/>
    </row>
    <row r="7209" spans="5:5" x14ac:dyDescent="0.25">
      <c r="E7209" s="120"/>
    </row>
    <row r="7210" spans="5:5" x14ac:dyDescent="0.25">
      <c r="E7210" s="120"/>
    </row>
    <row r="7211" spans="5:5" x14ac:dyDescent="0.25">
      <c r="E7211" s="120"/>
    </row>
    <row r="7212" spans="5:5" x14ac:dyDescent="0.25">
      <c r="E7212" s="120"/>
    </row>
    <row r="7213" spans="5:5" x14ac:dyDescent="0.25">
      <c r="E7213" s="120"/>
    </row>
    <row r="7214" spans="5:5" x14ac:dyDescent="0.25">
      <c r="E7214" s="120"/>
    </row>
    <row r="7215" spans="5:5" x14ac:dyDescent="0.25">
      <c r="E7215" s="120"/>
    </row>
    <row r="7216" spans="5:5" x14ac:dyDescent="0.25">
      <c r="E7216" s="120"/>
    </row>
    <row r="7217" spans="5:5" x14ac:dyDescent="0.25">
      <c r="E7217" s="120"/>
    </row>
    <row r="7218" spans="5:5" x14ac:dyDescent="0.25">
      <c r="E7218" s="120"/>
    </row>
    <row r="7219" spans="5:5" x14ac:dyDescent="0.25">
      <c r="E7219" s="120"/>
    </row>
    <row r="7220" spans="5:5" x14ac:dyDescent="0.25">
      <c r="E7220" s="120"/>
    </row>
    <row r="7221" spans="5:5" x14ac:dyDescent="0.25">
      <c r="E7221" s="120"/>
    </row>
    <row r="7222" spans="5:5" x14ac:dyDescent="0.25">
      <c r="E7222" s="120"/>
    </row>
    <row r="7223" spans="5:5" x14ac:dyDescent="0.25">
      <c r="E7223" s="120"/>
    </row>
    <row r="7224" spans="5:5" x14ac:dyDescent="0.25">
      <c r="E7224" s="120"/>
    </row>
    <row r="7225" spans="5:5" x14ac:dyDescent="0.25">
      <c r="E7225" s="120"/>
    </row>
    <row r="7226" spans="5:5" x14ac:dyDescent="0.25">
      <c r="E7226" s="120"/>
    </row>
    <row r="7227" spans="5:5" x14ac:dyDescent="0.25">
      <c r="E7227" s="120"/>
    </row>
    <row r="7228" spans="5:5" x14ac:dyDescent="0.25">
      <c r="E7228" s="120"/>
    </row>
    <row r="7229" spans="5:5" x14ac:dyDescent="0.25">
      <c r="E7229" s="120"/>
    </row>
    <row r="7230" spans="5:5" x14ac:dyDescent="0.25">
      <c r="E7230" s="120"/>
    </row>
    <row r="7231" spans="5:5" x14ac:dyDescent="0.25">
      <c r="E7231" s="120"/>
    </row>
    <row r="7232" spans="5:5" x14ac:dyDescent="0.25">
      <c r="E7232" s="120"/>
    </row>
    <row r="7233" spans="5:5" x14ac:dyDescent="0.25">
      <c r="E7233" s="120"/>
    </row>
    <row r="7234" spans="5:5" x14ac:dyDescent="0.25">
      <c r="E7234" s="120"/>
    </row>
    <row r="7235" spans="5:5" x14ac:dyDescent="0.25">
      <c r="E7235" s="120"/>
    </row>
    <row r="7236" spans="5:5" x14ac:dyDescent="0.25">
      <c r="E7236" s="120"/>
    </row>
    <row r="7237" spans="5:5" x14ac:dyDescent="0.25">
      <c r="E7237" s="120"/>
    </row>
    <row r="7238" spans="5:5" x14ac:dyDescent="0.25">
      <c r="E7238" s="120"/>
    </row>
    <row r="7239" spans="5:5" x14ac:dyDescent="0.25">
      <c r="E7239" s="120"/>
    </row>
    <row r="7240" spans="5:5" x14ac:dyDescent="0.25">
      <c r="E7240" s="120"/>
    </row>
    <row r="7241" spans="5:5" x14ac:dyDescent="0.25">
      <c r="E7241" s="120"/>
    </row>
    <row r="7242" spans="5:5" x14ac:dyDescent="0.25">
      <c r="E7242" s="120"/>
    </row>
    <row r="7243" spans="5:5" x14ac:dyDescent="0.25">
      <c r="E7243" s="120"/>
    </row>
    <row r="7244" spans="5:5" x14ac:dyDescent="0.25">
      <c r="E7244" s="120"/>
    </row>
    <row r="7245" spans="5:5" x14ac:dyDescent="0.25">
      <c r="E7245" s="120"/>
    </row>
    <row r="7246" spans="5:5" x14ac:dyDescent="0.25">
      <c r="E7246" s="120"/>
    </row>
    <row r="7247" spans="5:5" x14ac:dyDescent="0.25">
      <c r="E7247" s="120"/>
    </row>
    <row r="7248" spans="5:5" x14ac:dyDescent="0.25">
      <c r="E7248" s="120"/>
    </row>
    <row r="7249" spans="5:5" x14ac:dyDescent="0.25">
      <c r="E7249" s="120"/>
    </row>
    <row r="7250" spans="5:5" x14ac:dyDescent="0.25">
      <c r="E7250" s="120"/>
    </row>
    <row r="7251" spans="5:5" x14ac:dyDescent="0.25">
      <c r="E7251" s="120"/>
    </row>
    <row r="7252" spans="5:5" x14ac:dyDescent="0.25">
      <c r="E7252" s="120"/>
    </row>
    <row r="7253" spans="5:5" x14ac:dyDescent="0.25">
      <c r="E7253" s="120"/>
    </row>
    <row r="7254" spans="5:5" x14ac:dyDescent="0.25">
      <c r="E7254" s="120"/>
    </row>
    <row r="7255" spans="5:5" x14ac:dyDescent="0.25">
      <c r="E7255" s="120"/>
    </row>
    <row r="7256" spans="5:5" x14ac:dyDescent="0.25">
      <c r="E7256" s="120"/>
    </row>
    <row r="7257" spans="5:5" x14ac:dyDescent="0.25">
      <c r="E7257" s="120"/>
    </row>
    <row r="7258" spans="5:5" x14ac:dyDescent="0.25">
      <c r="E7258" s="120"/>
    </row>
    <row r="7259" spans="5:5" x14ac:dyDescent="0.25">
      <c r="E7259" s="120"/>
    </row>
    <row r="7260" spans="5:5" x14ac:dyDescent="0.25">
      <c r="E7260" s="120"/>
    </row>
    <row r="7261" spans="5:5" x14ac:dyDescent="0.25">
      <c r="E7261" s="120"/>
    </row>
    <row r="7262" spans="5:5" x14ac:dyDescent="0.25">
      <c r="E7262" s="120"/>
    </row>
    <row r="7263" spans="5:5" x14ac:dyDescent="0.25">
      <c r="E7263" s="120"/>
    </row>
    <row r="7264" spans="5:5" x14ac:dyDescent="0.25">
      <c r="E7264" s="120"/>
    </row>
    <row r="7265" spans="5:5" x14ac:dyDescent="0.25">
      <c r="E7265" s="120"/>
    </row>
    <row r="7266" spans="5:5" x14ac:dyDescent="0.25">
      <c r="E7266" s="120"/>
    </row>
    <row r="7267" spans="5:5" x14ac:dyDescent="0.25">
      <c r="E7267" s="120"/>
    </row>
    <row r="7268" spans="5:5" x14ac:dyDescent="0.25">
      <c r="E7268" s="120"/>
    </row>
    <row r="7269" spans="5:5" x14ac:dyDescent="0.25">
      <c r="E7269" s="120"/>
    </row>
    <row r="7270" spans="5:5" x14ac:dyDescent="0.25">
      <c r="E7270" s="120"/>
    </row>
    <row r="7271" spans="5:5" x14ac:dyDescent="0.25">
      <c r="E7271" s="120"/>
    </row>
    <row r="7272" spans="5:5" x14ac:dyDescent="0.25">
      <c r="E7272" s="120"/>
    </row>
    <row r="7273" spans="5:5" x14ac:dyDescent="0.25">
      <c r="E7273" s="120"/>
    </row>
    <row r="7274" spans="5:5" x14ac:dyDescent="0.25">
      <c r="E7274" s="120"/>
    </row>
    <row r="7275" spans="5:5" x14ac:dyDescent="0.25">
      <c r="E7275" s="120"/>
    </row>
    <row r="7276" spans="5:5" x14ac:dyDescent="0.25">
      <c r="E7276" s="120"/>
    </row>
    <row r="7277" spans="5:5" x14ac:dyDescent="0.25">
      <c r="E7277" s="120"/>
    </row>
    <row r="7278" spans="5:5" x14ac:dyDescent="0.25">
      <c r="E7278" s="120"/>
    </row>
    <row r="7279" spans="5:5" x14ac:dyDescent="0.25">
      <c r="E7279" s="120"/>
    </row>
    <row r="7280" spans="5:5" x14ac:dyDescent="0.25">
      <c r="E7280" s="120"/>
    </row>
    <row r="7281" spans="5:5" x14ac:dyDescent="0.25">
      <c r="E7281" s="120"/>
    </row>
    <row r="7282" spans="5:5" x14ac:dyDescent="0.25">
      <c r="E7282" s="120"/>
    </row>
    <row r="7283" spans="5:5" x14ac:dyDescent="0.25">
      <c r="E7283" s="120"/>
    </row>
    <row r="7284" spans="5:5" x14ac:dyDescent="0.25">
      <c r="E7284" s="120"/>
    </row>
    <row r="7285" spans="5:5" x14ac:dyDescent="0.25">
      <c r="E7285" s="120"/>
    </row>
    <row r="7286" spans="5:5" x14ac:dyDescent="0.25">
      <c r="E7286" s="120"/>
    </row>
    <row r="7287" spans="5:5" x14ac:dyDescent="0.25">
      <c r="E7287" s="120"/>
    </row>
    <row r="7288" spans="5:5" x14ac:dyDescent="0.25">
      <c r="E7288" s="120"/>
    </row>
    <row r="7289" spans="5:5" x14ac:dyDescent="0.25">
      <c r="E7289" s="120"/>
    </row>
    <row r="7290" spans="5:5" x14ac:dyDescent="0.25">
      <c r="E7290" s="120"/>
    </row>
    <row r="7291" spans="5:5" x14ac:dyDescent="0.25">
      <c r="E7291" s="120"/>
    </row>
    <row r="7292" spans="5:5" x14ac:dyDescent="0.25">
      <c r="E7292" s="120"/>
    </row>
    <row r="7293" spans="5:5" x14ac:dyDescent="0.25">
      <c r="E7293" s="120"/>
    </row>
    <row r="7294" spans="5:5" x14ac:dyDescent="0.25">
      <c r="E7294" s="120"/>
    </row>
    <row r="7295" spans="5:5" x14ac:dyDescent="0.25">
      <c r="E7295" s="120"/>
    </row>
    <row r="7296" spans="5:5" x14ac:dyDescent="0.25">
      <c r="E7296" s="120"/>
    </row>
    <row r="7297" spans="5:5" x14ac:dyDescent="0.25">
      <c r="E7297" s="120"/>
    </row>
    <row r="7298" spans="5:5" x14ac:dyDescent="0.25">
      <c r="E7298" s="120"/>
    </row>
    <row r="7299" spans="5:5" x14ac:dyDescent="0.25">
      <c r="E7299" s="120"/>
    </row>
    <row r="7300" spans="5:5" x14ac:dyDescent="0.25">
      <c r="E7300" s="120"/>
    </row>
    <row r="7301" spans="5:5" x14ac:dyDescent="0.25">
      <c r="E7301" s="120"/>
    </row>
    <row r="7302" spans="5:5" x14ac:dyDescent="0.25">
      <c r="E7302" s="120"/>
    </row>
    <row r="7303" spans="5:5" x14ac:dyDescent="0.25">
      <c r="E7303" s="120"/>
    </row>
    <row r="7304" spans="5:5" x14ac:dyDescent="0.25">
      <c r="E7304" s="120"/>
    </row>
    <row r="7305" spans="5:5" x14ac:dyDescent="0.25">
      <c r="E7305" s="120"/>
    </row>
    <row r="7306" spans="5:5" x14ac:dyDescent="0.25">
      <c r="E7306" s="120"/>
    </row>
    <row r="7307" spans="5:5" x14ac:dyDescent="0.25">
      <c r="E7307" s="120"/>
    </row>
    <row r="7308" spans="5:5" x14ac:dyDescent="0.25">
      <c r="E7308" s="120"/>
    </row>
    <row r="7309" spans="5:5" x14ac:dyDescent="0.25">
      <c r="E7309" s="120"/>
    </row>
    <row r="7310" spans="5:5" x14ac:dyDescent="0.25">
      <c r="E7310" s="120"/>
    </row>
    <row r="7311" spans="5:5" x14ac:dyDescent="0.25">
      <c r="E7311" s="120"/>
    </row>
    <row r="7312" spans="5:5" x14ac:dyDescent="0.25">
      <c r="E7312" s="120"/>
    </row>
    <row r="7313" spans="5:5" x14ac:dyDescent="0.25">
      <c r="E7313" s="120"/>
    </row>
    <row r="7314" spans="5:5" x14ac:dyDescent="0.25">
      <c r="E7314" s="120"/>
    </row>
    <row r="7315" spans="5:5" x14ac:dyDescent="0.25">
      <c r="E7315" s="120"/>
    </row>
    <row r="7316" spans="5:5" x14ac:dyDescent="0.25">
      <c r="E7316" s="120"/>
    </row>
    <row r="7317" spans="5:5" x14ac:dyDescent="0.25">
      <c r="E7317" s="120"/>
    </row>
    <row r="7318" spans="5:5" x14ac:dyDescent="0.25">
      <c r="E7318" s="120"/>
    </row>
    <row r="7319" spans="5:5" x14ac:dyDescent="0.25">
      <c r="E7319" s="120"/>
    </row>
    <row r="7320" spans="5:5" x14ac:dyDescent="0.25">
      <c r="E7320" s="120"/>
    </row>
    <row r="7321" spans="5:5" x14ac:dyDescent="0.25">
      <c r="E7321" s="120"/>
    </row>
    <row r="7322" spans="5:5" x14ac:dyDescent="0.25">
      <c r="E7322" s="120"/>
    </row>
    <row r="7323" spans="5:5" x14ac:dyDescent="0.25">
      <c r="E7323" s="120"/>
    </row>
    <row r="7324" spans="5:5" x14ac:dyDescent="0.25">
      <c r="E7324" s="120"/>
    </row>
    <row r="7325" spans="5:5" x14ac:dyDescent="0.25">
      <c r="E7325" s="120"/>
    </row>
    <row r="7326" spans="5:5" x14ac:dyDescent="0.25">
      <c r="E7326" s="120"/>
    </row>
    <row r="7327" spans="5:5" x14ac:dyDescent="0.25">
      <c r="E7327" s="120"/>
    </row>
    <row r="7328" spans="5:5" x14ac:dyDescent="0.25">
      <c r="E7328" s="120"/>
    </row>
    <row r="7329" spans="5:5" x14ac:dyDescent="0.25">
      <c r="E7329" s="120"/>
    </row>
    <row r="7330" spans="5:5" x14ac:dyDescent="0.25">
      <c r="E7330" s="120"/>
    </row>
    <row r="7331" spans="5:5" x14ac:dyDescent="0.25">
      <c r="E7331" s="120"/>
    </row>
    <row r="7332" spans="5:5" x14ac:dyDescent="0.25">
      <c r="E7332" s="120"/>
    </row>
    <row r="7333" spans="5:5" x14ac:dyDescent="0.25">
      <c r="E7333" s="120"/>
    </row>
    <row r="7334" spans="5:5" x14ac:dyDescent="0.25">
      <c r="E7334" s="120"/>
    </row>
    <row r="7335" spans="5:5" x14ac:dyDescent="0.25">
      <c r="E7335" s="120"/>
    </row>
    <row r="7336" spans="5:5" x14ac:dyDescent="0.25">
      <c r="E7336" s="120"/>
    </row>
    <row r="7337" spans="5:5" x14ac:dyDescent="0.25">
      <c r="E7337" s="120"/>
    </row>
    <row r="7338" spans="5:5" x14ac:dyDescent="0.25">
      <c r="E7338" s="120"/>
    </row>
    <row r="7339" spans="5:5" x14ac:dyDescent="0.25">
      <c r="E7339" s="120"/>
    </row>
    <row r="7340" spans="5:5" x14ac:dyDescent="0.25">
      <c r="E7340" s="120"/>
    </row>
    <row r="7341" spans="5:5" x14ac:dyDescent="0.25">
      <c r="E7341" s="120"/>
    </row>
    <row r="7342" spans="5:5" x14ac:dyDescent="0.25">
      <c r="E7342" s="120"/>
    </row>
    <row r="7343" spans="5:5" x14ac:dyDescent="0.25">
      <c r="E7343" s="120"/>
    </row>
    <row r="7344" spans="5:5" x14ac:dyDescent="0.25">
      <c r="E7344" s="120"/>
    </row>
    <row r="7345" spans="5:5" x14ac:dyDescent="0.25">
      <c r="E7345" s="120"/>
    </row>
    <row r="7346" spans="5:5" x14ac:dyDescent="0.25">
      <c r="E7346" s="120"/>
    </row>
    <row r="7347" spans="5:5" x14ac:dyDescent="0.25">
      <c r="E7347" s="120"/>
    </row>
    <row r="7348" spans="5:5" x14ac:dyDescent="0.25">
      <c r="E7348" s="120"/>
    </row>
    <row r="7349" spans="5:5" x14ac:dyDescent="0.25">
      <c r="E7349" s="120"/>
    </row>
    <row r="7350" spans="5:5" x14ac:dyDescent="0.25">
      <c r="E7350" s="120"/>
    </row>
    <row r="7351" spans="5:5" x14ac:dyDescent="0.25">
      <c r="E7351" s="120"/>
    </row>
    <row r="7352" spans="5:5" x14ac:dyDescent="0.25">
      <c r="E7352" s="120"/>
    </row>
    <row r="7353" spans="5:5" x14ac:dyDescent="0.25">
      <c r="E7353" s="120"/>
    </row>
    <row r="7354" spans="5:5" x14ac:dyDescent="0.25">
      <c r="E7354" s="120"/>
    </row>
    <row r="7355" spans="5:5" x14ac:dyDescent="0.25">
      <c r="E7355" s="120"/>
    </row>
    <row r="7356" spans="5:5" x14ac:dyDescent="0.25">
      <c r="E7356" s="120"/>
    </row>
    <row r="7357" spans="5:5" x14ac:dyDescent="0.25">
      <c r="E7357" s="120"/>
    </row>
    <row r="7358" spans="5:5" x14ac:dyDescent="0.25">
      <c r="E7358" s="120"/>
    </row>
    <row r="7359" spans="5:5" x14ac:dyDescent="0.25">
      <c r="E7359" s="120"/>
    </row>
    <row r="7360" spans="5:5" x14ac:dyDescent="0.25">
      <c r="E7360" s="120"/>
    </row>
    <row r="7361" spans="5:5" x14ac:dyDescent="0.25">
      <c r="E7361" s="120"/>
    </row>
    <row r="7362" spans="5:5" x14ac:dyDescent="0.25">
      <c r="E7362" s="120"/>
    </row>
    <row r="7363" spans="5:5" x14ac:dyDescent="0.25">
      <c r="E7363" s="120"/>
    </row>
    <row r="7364" spans="5:5" x14ac:dyDescent="0.25">
      <c r="E7364" s="120"/>
    </row>
    <row r="7365" spans="5:5" x14ac:dyDescent="0.25">
      <c r="E7365" s="120"/>
    </row>
    <row r="7366" spans="5:5" x14ac:dyDescent="0.25">
      <c r="E7366" s="120"/>
    </row>
    <row r="7367" spans="5:5" x14ac:dyDescent="0.25">
      <c r="E7367" s="120"/>
    </row>
    <row r="7368" spans="5:5" x14ac:dyDescent="0.25">
      <c r="E7368" s="120"/>
    </row>
    <row r="7369" spans="5:5" x14ac:dyDescent="0.25">
      <c r="E7369" s="120"/>
    </row>
    <row r="7370" spans="5:5" x14ac:dyDescent="0.25">
      <c r="E7370" s="120"/>
    </row>
    <row r="7371" spans="5:5" x14ac:dyDescent="0.25">
      <c r="E7371" s="120"/>
    </row>
    <row r="7372" spans="5:5" x14ac:dyDescent="0.25">
      <c r="E7372" s="120"/>
    </row>
    <row r="7373" spans="5:5" x14ac:dyDescent="0.25">
      <c r="E7373" s="120"/>
    </row>
    <row r="7374" spans="5:5" x14ac:dyDescent="0.25">
      <c r="E7374" s="120"/>
    </row>
    <row r="7375" spans="5:5" x14ac:dyDescent="0.25">
      <c r="E7375" s="120"/>
    </row>
    <row r="7376" spans="5:5" x14ac:dyDescent="0.25">
      <c r="E7376" s="120"/>
    </row>
    <row r="7377" spans="5:5" x14ac:dyDescent="0.25">
      <c r="E7377" s="120"/>
    </row>
    <row r="7378" spans="5:5" x14ac:dyDescent="0.25">
      <c r="E7378" s="120"/>
    </row>
    <row r="7379" spans="5:5" x14ac:dyDescent="0.25">
      <c r="E7379" s="120"/>
    </row>
    <row r="7380" spans="5:5" x14ac:dyDescent="0.25">
      <c r="E7380" s="120"/>
    </row>
    <row r="7381" spans="5:5" x14ac:dyDescent="0.25">
      <c r="E7381" s="120"/>
    </row>
    <row r="7382" spans="5:5" x14ac:dyDescent="0.25">
      <c r="E7382" s="120"/>
    </row>
    <row r="7383" spans="5:5" x14ac:dyDescent="0.25">
      <c r="E7383" s="120"/>
    </row>
    <row r="7384" spans="5:5" x14ac:dyDescent="0.25">
      <c r="E7384" s="120"/>
    </row>
    <row r="7385" spans="5:5" x14ac:dyDescent="0.25">
      <c r="E7385" s="120"/>
    </row>
    <row r="7386" spans="5:5" x14ac:dyDescent="0.25">
      <c r="E7386" s="120"/>
    </row>
    <row r="7387" spans="5:5" x14ac:dyDescent="0.25">
      <c r="E7387" s="120"/>
    </row>
    <row r="7388" spans="5:5" x14ac:dyDescent="0.25">
      <c r="E7388" s="120"/>
    </row>
    <row r="7389" spans="5:5" x14ac:dyDescent="0.25">
      <c r="E7389" s="120"/>
    </row>
    <row r="7390" spans="5:5" x14ac:dyDescent="0.25">
      <c r="E7390" s="120"/>
    </row>
    <row r="7391" spans="5:5" x14ac:dyDescent="0.25">
      <c r="E7391" s="120"/>
    </row>
    <row r="7392" spans="5:5" x14ac:dyDescent="0.25">
      <c r="E7392" s="120"/>
    </row>
    <row r="7393" spans="5:5" x14ac:dyDescent="0.25">
      <c r="E7393" s="120"/>
    </row>
    <row r="7394" spans="5:5" x14ac:dyDescent="0.25">
      <c r="E7394" s="120"/>
    </row>
    <row r="7395" spans="5:5" x14ac:dyDescent="0.25">
      <c r="E7395" s="120"/>
    </row>
    <row r="7396" spans="5:5" x14ac:dyDescent="0.25">
      <c r="E7396" s="120"/>
    </row>
    <row r="7397" spans="5:5" x14ac:dyDescent="0.25">
      <c r="E7397" s="120"/>
    </row>
    <row r="7398" spans="5:5" x14ac:dyDescent="0.25">
      <c r="E7398" s="120"/>
    </row>
    <row r="7399" spans="5:5" x14ac:dyDescent="0.25">
      <c r="E7399" s="120"/>
    </row>
    <row r="7400" spans="5:5" x14ac:dyDescent="0.25">
      <c r="E7400" s="120"/>
    </row>
    <row r="7401" spans="5:5" x14ac:dyDescent="0.25">
      <c r="E7401" s="120"/>
    </row>
    <row r="7402" spans="5:5" x14ac:dyDescent="0.25">
      <c r="E7402" s="120"/>
    </row>
    <row r="7403" spans="5:5" x14ac:dyDescent="0.25">
      <c r="E7403" s="120"/>
    </row>
    <row r="7404" spans="5:5" x14ac:dyDescent="0.25">
      <c r="E7404" s="120"/>
    </row>
    <row r="7405" spans="5:5" x14ac:dyDescent="0.25">
      <c r="E7405" s="120"/>
    </row>
    <row r="7406" spans="5:5" x14ac:dyDescent="0.25">
      <c r="E7406" s="120"/>
    </row>
    <row r="7407" spans="5:5" x14ac:dyDescent="0.25">
      <c r="E7407" s="120"/>
    </row>
    <row r="7408" spans="5:5" x14ac:dyDescent="0.25">
      <c r="E7408" s="120"/>
    </row>
    <row r="7409" spans="5:5" x14ac:dyDescent="0.25">
      <c r="E7409" s="120"/>
    </row>
    <row r="7410" spans="5:5" x14ac:dyDescent="0.25">
      <c r="E7410" s="120"/>
    </row>
    <row r="7411" spans="5:5" x14ac:dyDescent="0.25">
      <c r="E7411" s="120"/>
    </row>
    <row r="7412" spans="5:5" x14ac:dyDescent="0.25">
      <c r="E7412" s="120"/>
    </row>
    <row r="7413" spans="5:5" x14ac:dyDescent="0.25">
      <c r="E7413" s="120"/>
    </row>
    <row r="7414" spans="5:5" x14ac:dyDescent="0.25">
      <c r="E7414" s="120"/>
    </row>
    <row r="7415" spans="5:5" x14ac:dyDescent="0.25">
      <c r="E7415" s="120"/>
    </row>
    <row r="7416" spans="5:5" x14ac:dyDescent="0.25">
      <c r="E7416" s="120"/>
    </row>
    <row r="7417" spans="5:5" x14ac:dyDescent="0.25">
      <c r="E7417" s="120"/>
    </row>
    <row r="7418" spans="5:5" x14ac:dyDescent="0.25">
      <c r="E7418" s="120"/>
    </row>
    <row r="7419" spans="5:5" x14ac:dyDescent="0.25">
      <c r="E7419" s="120"/>
    </row>
    <row r="7420" spans="5:5" x14ac:dyDescent="0.25">
      <c r="E7420" s="120"/>
    </row>
    <row r="7421" spans="5:5" x14ac:dyDescent="0.25">
      <c r="E7421" s="120"/>
    </row>
    <row r="7422" spans="5:5" x14ac:dyDescent="0.25">
      <c r="E7422" s="120"/>
    </row>
    <row r="7423" spans="5:5" x14ac:dyDescent="0.25">
      <c r="E7423" s="120"/>
    </row>
    <row r="7424" spans="5:5" x14ac:dyDescent="0.25">
      <c r="E7424" s="120"/>
    </row>
    <row r="7425" spans="5:5" x14ac:dyDescent="0.25">
      <c r="E7425" s="120"/>
    </row>
    <row r="7426" spans="5:5" x14ac:dyDescent="0.25">
      <c r="E7426" s="120"/>
    </row>
    <row r="7427" spans="5:5" x14ac:dyDescent="0.25">
      <c r="E7427" s="120"/>
    </row>
    <row r="7428" spans="5:5" x14ac:dyDescent="0.25">
      <c r="E7428" s="120"/>
    </row>
    <row r="7429" spans="5:5" x14ac:dyDescent="0.25">
      <c r="E7429" s="120"/>
    </row>
    <row r="7430" spans="5:5" x14ac:dyDescent="0.25">
      <c r="E7430" s="120"/>
    </row>
    <row r="7431" spans="5:5" x14ac:dyDescent="0.25">
      <c r="E7431" s="120"/>
    </row>
    <row r="7432" spans="5:5" x14ac:dyDescent="0.25">
      <c r="E7432" s="120"/>
    </row>
    <row r="7433" spans="5:5" x14ac:dyDescent="0.25">
      <c r="E7433" s="120"/>
    </row>
    <row r="7434" spans="5:5" x14ac:dyDescent="0.25">
      <c r="E7434" s="120"/>
    </row>
    <row r="7435" spans="5:5" x14ac:dyDescent="0.25">
      <c r="E7435" s="120"/>
    </row>
    <row r="7436" spans="5:5" x14ac:dyDescent="0.25">
      <c r="E7436" s="120"/>
    </row>
    <row r="7437" spans="5:5" x14ac:dyDescent="0.25">
      <c r="E7437" s="120"/>
    </row>
    <row r="7438" spans="5:5" x14ac:dyDescent="0.25">
      <c r="E7438" s="120"/>
    </row>
    <row r="7439" spans="5:5" x14ac:dyDescent="0.25">
      <c r="E7439" s="120"/>
    </row>
    <row r="7440" spans="5:5" x14ac:dyDescent="0.25">
      <c r="E7440" s="120"/>
    </row>
    <row r="7441" spans="5:5" x14ac:dyDescent="0.25">
      <c r="E7441" s="120"/>
    </row>
    <row r="7442" spans="5:5" x14ac:dyDescent="0.25">
      <c r="E7442" s="120"/>
    </row>
    <row r="7443" spans="5:5" x14ac:dyDescent="0.25">
      <c r="E7443" s="120"/>
    </row>
    <row r="7444" spans="5:5" x14ac:dyDescent="0.25">
      <c r="E7444" s="120"/>
    </row>
    <row r="7445" spans="5:5" x14ac:dyDescent="0.25">
      <c r="E7445" s="120"/>
    </row>
    <row r="7446" spans="5:5" x14ac:dyDescent="0.25">
      <c r="E7446" s="120"/>
    </row>
    <row r="7447" spans="5:5" x14ac:dyDescent="0.25">
      <c r="E7447" s="120"/>
    </row>
    <row r="7448" spans="5:5" x14ac:dyDescent="0.25">
      <c r="E7448" s="120"/>
    </row>
    <row r="7449" spans="5:5" x14ac:dyDescent="0.25">
      <c r="E7449" s="120"/>
    </row>
    <row r="7450" spans="5:5" x14ac:dyDescent="0.25">
      <c r="E7450" s="120"/>
    </row>
    <row r="7451" spans="5:5" x14ac:dyDescent="0.25">
      <c r="E7451" s="120"/>
    </row>
    <row r="7452" spans="5:5" x14ac:dyDescent="0.25">
      <c r="E7452" s="120"/>
    </row>
    <row r="7453" spans="5:5" x14ac:dyDescent="0.25">
      <c r="E7453" s="120"/>
    </row>
    <row r="7454" spans="5:5" x14ac:dyDescent="0.25">
      <c r="E7454" s="120"/>
    </row>
    <row r="7455" spans="5:5" x14ac:dyDescent="0.25">
      <c r="E7455" s="120"/>
    </row>
    <row r="7456" spans="5:5" x14ac:dyDescent="0.25">
      <c r="E7456" s="120"/>
    </row>
    <row r="7457" spans="5:5" x14ac:dyDescent="0.25">
      <c r="E7457" s="120"/>
    </row>
    <row r="7458" spans="5:5" x14ac:dyDescent="0.25">
      <c r="E7458" s="120"/>
    </row>
    <row r="7459" spans="5:5" x14ac:dyDescent="0.25">
      <c r="E7459" s="120"/>
    </row>
    <row r="7460" spans="5:5" x14ac:dyDescent="0.25">
      <c r="E7460" s="120"/>
    </row>
    <row r="7461" spans="5:5" x14ac:dyDescent="0.25">
      <c r="E7461" s="120"/>
    </row>
    <row r="7462" spans="5:5" x14ac:dyDescent="0.25">
      <c r="E7462" s="120"/>
    </row>
    <row r="7463" spans="5:5" x14ac:dyDescent="0.25">
      <c r="E7463" s="120"/>
    </row>
    <row r="7464" spans="5:5" x14ac:dyDescent="0.25">
      <c r="E7464" s="120"/>
    </row>
    <row r="7465" spans="5:5" x14ac:dyDescent="0.25">
      <c r="E7465" s="120"/>
    </row>
    <row r="7466" spans="5:5" x14ac:dyDescent="0.25">
      <c r="E7466" s="120"/>
    </row>
    <row r="7467" spans="5:5" x14ac:dyDescent="0.25">
      <c r="E7467" s="120"/>
    </row>
    <row r="7468" spans="5:5" x14ac:dyDescent="0.25">
      <c r="E7468" s="120"/>
    </row>
    <row r="7469" spans="5:5" x14ac:dyDescent="0.25">
      <c r="E7469" s="120"/>
    </row>
    <row r="7470" spans="5:5" x14ac:dyDescent="0.25">
      <c r="E7470" s="120"/>
    </row>
    <row r="7471" spans="5:5" x14ac:dyDescent="0.25">
      <c r="E7471" s="120"/>
    </row>
    <row r="7472" spans="5:5" x14ac:dyDescent="0.25">
      <c r="E7472" s="120"/>
    </row>
    <row r="7473" spans="5:5" x14ac:dyDescent="0.25">
      <c r="E7473" s="120"/>
    </row>
    <row r="7474" spans="5:5" x14ac:dyDescent="0.25">
      <c r="E7474" s="120"/>
    </row>
    <row r="7475" spans="5:5" x14ac:dyDescent="0.25">
      <c r="E7475" s="120"/>
    </row>
    <row r="7476" spans="5:5" x14ac:dyDescent="0.25">
      <c r="E7476" s="120"/>
    </row>
    <row r="7477" spans="5:5" x14ac:dyDescent="0.25">
      <c r="E7477" s="120"/>
    </row>
    <row r="7478" spans="5:5" x14ac:dyDescent="0.25">
      <c r="E7478" s="120"/>
    </row>
    <row r="7479" spans="5:5" x14ac:dyDescent="0.25">
      <c r="E7479" s="120"/>
    </row>
    <row r="7480" spans="5:5" x14ac:dyDescent="0.25">
      <c r="E7480" s="120"/>
    </row>
    <row r="7481" spans="5:5" x14ac:dyDescent="0.25">
      <c r="E7481" s="120"/>
    </row>
    <row r="7482" spans="5:5" x14ac:dyDescent="0.25">
      <c r="E7482" s="120"/>
    </row>
    <row r="7483" spans="5:5" x14ac:dyDescent="0.25">
      <c r="E7483" s="120"/>
    </row>
    <row r="7484" spans="5:5" x14ac:dyDescent="0.25">
      <c r="E7484" s="120"/>
    </row>
    <row r="7485" spans="5:5" x14ac:dyDescent="0.25">
      <c r="E7485" s="120"/>
    </row>
    <row r="7486" spans="5:5" x14ac:dyDescent="0.25">
      <c r="E7486" s="120"/>
    </row>
    <row r="7487" spans="5:5" x14ac:dyDescent="0.25">
      <c r="E7487" s="120"/>
    </row>
    <row r="7488" spans="5:5" x14ac:dyDescent="0.25">
      <c r="E7488" s="120"/>
    </row>
    <row r="7489" spans="5:5" x14ac:dyDescent="0.25">
      <c r="E7489" s="120"/>
    </row>
    <row r="7490" spans="5:5" x14ac:dyDescent="0.25">
      <c r="E7490" s="120"/>
    </row>
    <row r="7491" spans="5:5" x14ac:dyDescent="0.25">
      <c r="E7491" s="120"/>
    </row>
    <row r="7492" spans="5:5" x14ac:dyDescent="0.25">
      <c r="E7492" s="120"/>
    </row>
    <row r="7493" spans="5:5" x14ac:dyDescent="0.25">
      <c r="E7493" s="120"/>
    </row>
    <row r="7494" spans="5:5" x14ac:dyDescent="0.25">
      <c r="E7494" s="120"/>
    </row>
    <row r="7495" spans="5:5" x14ac:dyDescent="0.25">
      <c r="E7495" s="120"/>
    </row>
    <row r="7496" spans="5:5" x14ac:dyDescent="0.25">
      <c r="E7496" s="120"/>
    </row>
    <row r="7497" spans="5:5" x14ac:dyDescent="0.25">
      <c r="E7497" s="120"/>
    </row>
    <row r="7498" spans="5:5" x14ac:dyDescent="0.25">
      <c r="E7498" s="120"/>
    </row>
    <row r="7499" spans="5:5" x14ac:dyDescent="0.25">
      <c r="E7499" s="120"/>
    </row>
    <row r="7500" spans="5:5" x14ac:dyDescent="0.25">
      <c r="E7500" s="120"/>
    </row>
    <row r="7501" spans="5:5" x14ac:dyDescent="0.25">
      <c r="E7501" s="120"/>
    </row>
    <row r="7502" spans="5:5" x14ac:dyDescent="0.25">
      <c r="E7502" s="120"/>
    </row>
    <row r="7503" spans="5:5" x14ac:dyDescent="0.25">
      <c r="E7503" s="120"/>
    </row>
    <row r="7504" spans="5:5" x14ac:dyDescent="0.25">
      <c r="E7504" s="120"/>
    </row>
    <row r="7505" spans="5:5" x14ac:dyDescent="0.25">
      <c r="E7505" s="120"/>
    </row>
    <row r="7506" spans="5:5" x14ac:dyDescent="0.25">
      <c r="E7506" s="120"/>
    </row>
    <row r="7507" spans="5:5" x14ac:dyDescent="0.25">
      <c r="E7507" s="120"/>
    </row>
    <row r="7508" spans="5:5" x14ac:dyDescent="0.25">
      <c r="E7508" s="120"/>
    </row>
    <row r="7509" spans="5:5" x14ac:dyDescent="0.25">
      <c r="E7509" s="120"/>
    </row>
    <row r="7510" spans="5:5" x14ac:dyDescent="0.25">
      <c r="E7510" s="120"/>
    </row>
    <row r="7511" spans="5:5" x14ac:dyDescent="0.25">
      <c r="E7511" s="120"/>
    </row>
    <row r="7512" spans="5:5" x14ac:dyDescent="0.25">
      <c r="E7512" s="120"/>
    </row>
    <row r="7513" spans="5:5" x14ac:dyDescent="0.25">
      <c r="E7513" s="120"/>
    </row>
    <row r="7514" spans="5:5" x14ac:dyDescent="0.25">
      <c r="E7514" s="120"/>
    </row>
    <row r="7515" spans="5:5" x14ac:dyDescent="0.25">
      <c r="E7515" s="120"/>
    </row>
    <row r="7516" spans="5:5" x14ac:dyDescent="0.25">
      <c r="E7516" s="120"/>
    </row>
    <row r="7517" spans="5:5" x14ac:dyDescent="0.25">
      <c r="E7517" s="120"/>
    </row>
    <row r="7518" spans="5:5" x14ac:dyDescent="0.25">
      <c r="E7518" s="120"/>
    </row>
    <row r="7519" spans="5:5" x14ac:dyDescent="0.25">
      <c r="E7519" s="120"/>
    </row>
    <row r="7520" spans="5:5" x14ac:dyDescent="0.25">
      <c r="E7520" s="120"/>
    </row>
    <row r="7521" spans="5:5" x14ac:dyDescent="0.25">
      <c r="E7521" s="120"/>
    </row>
    <row r="7522" spans="5:5" x14ac:dyDescent="0.25">
      <c r="E7522" s="120"/>
    </row>
    <row r="7523" spans="5:5" x14ac:dyDescent="0.25">
      <c r="E7523" s="120"/>
    </row>
    <row r="7524" spans="5:5" x14ac:dyDescent="0.25">
      <c r="E7524" s="120"/>
    </row>
    <row r="7525" spans="5:5" x14ac:dyDescent="0.25">
      <c r="E7525" s="120"/>
    </row>
    <row r="7526" spans="5:5" x14ac:dyDescent="0.25">
      <c r="E7526" s="120"/>
    </row>
    <row r="7527" spans="5:5" x14ac:dyDescent="0.25">
      <c r="E7527" s="120"/>
    </row>
    <row r="7528" spans="5:5" x14ac:dyDescent="0.25">
      <c r="E7528" s="120"/>
    </row>
    <row r="7529" spans="5:5" x14ac:dyDescent="0.25">
      <c r="E7529" s="120"/>
    </row>
    <row r="7530" spans="5:5" x14ac:dyDescent="0.25">
      <c r="E7530" s="120"/>
    </row>
    <row r="7531" spans="5:5" x14ac:dyDescent="0.25">
      <c r="E7531" s="120"/>
    </row>
    <row r="7532" spans="5:5" x14ac:dyDescent="0.25">
      <c r="E7532" s="120"/>
    </row>
    <row r="7533" spans="5:5" x14ac:dyDescent="0.25">
      <c r="E7533" s="120"/>
    </row>
    <row r="7534" spans="5:5" x14ac:dyDescent="0.25">
      <c r="E7534" s="120"/>
    </row>
    <row r="7535" spans="5:5" x14ac:dyDescent="0.25">
      <c r="E7535" s="120"/>
    </row>
    <row r="7536" spans="5:5" x14ac:dyDescent="0.25">
      <c r="E7536" s="120"/>
    </row>
    <row r="7537" spans="5:5" x14ac:dyDescent="0.25">
      <c r="E7537" s="120"/>
    </row>
    <row r="7538" spans="5:5" x14ac:dyDescent="0.25">
      <c r="E7538" s="120"/>
    </row>
    <row r="7539" spans="5:5" x14ac:dyDescent="0.25">
      <c r="E7539" s="120"/>
    </row>
    <row r="7540" spans="5:5" x14ac:dyDescent="0.25">
      <c r="E7540" s="120"/>
    </row>
    <row r="7541" spans="5:5" x14ac:dyDescent="0.25">
      <c r="E7541" s="120"/>
    </row>
    <row r="7542" spans="5:5" x14ac:dyDescent="0.25">
      <c r="E7542" s="120"/>
    </row>
    <row r="7543" spans="5:5" x14ac:dyDescent="0.25">
      <c r="E7543" s="120"/>
    </row>
    <row r="7544" spans="5:5" x14ac:dyDescent="0.25">
      <c r="E7544" s="120"/>
    </row>
    <row r="7545" spans="5:5" x14ac:dyDescent="0.25">
      <c r="E7545" s="120"/>
    </row>
    <row r="7546" spans="5:5" x14ac:dyDescent="0.25">
      <c r="E7546" s="120"/>
    </row>
    <row r="7547" spans="5:5" x14ac:dyDescent="0.25">
      <c r="E7547" s="120"/>
    </row>
    <row r="7548" spans="5:5" x14ac:dyDescent="0.25">
      <c r="E7548" s="120"/>
    </row>
    <row r="7549" spans="5:5" x14ac:dyDescent="0.25">
      <c r="E7549" s="120"/>
    </row>
    <row r="7550" spans="5:5" x14ac:dyDescent="0.25">
      <c r="E7550" s="120"/>
    </row>
    <row r="7551" spans="5:5" x14ac:dyDescent="0.25">
      <c r="E7551" s="120"/>
    </row>
    <row r="7552" spans="5:5" x14ac:dyDescent="0.25">
      <c r="E7552" s="120"/>
    </row>
    <row r="7553" spans="5:5" x14ac:dyDescent="0.25">
      <c r="E7553" s="120"/>
    </row>
    <row r="7554" spans="5:5" x14ac:dyDescent="0.25">
      <c r="E7554" s="120"/>
    </row>
    <row r="7555" spans="5:5" x14ac:dyDescent="0.25">
      <c r="E7555" s="120"/>
    </row>
    <row r="7556" spans="5:5" x14ac:dyDescent="0.25">
      <c r="E7556" s="120"/>
    </row>
    <row r="7557" spans="5:5" x14ac:dyDescent="0.25">
      <c r="E7557" s="120"/>
    </row>
    <row r="7558" spans="5:5" x14ac:dyDescent="0.25">
      <c r="E7558" s="120"/>
    </row>
    <row r="7559" spans="5:5" x14ac:dyDescent="0.25">
      <c r="E7559" s="120"/>
    </row>
    <row r="7560" spans="5:5" x14ac:dyDescent="0.25">
      <c r="E7560" s="120"/>
    </row>
    <row r="7561" spans="5:5" x14ac:dyDescent="0.25">
      <c r="E7561" s="120"/>
    </row>
    <row r="7562" spans="5:5" x14ac:dyDescent="0.25">
      <c r="E7562" s="120"/>
    </row>
    <row r="7563" spans="5:5" x14ac:dyDescent="0.25">
      <c r="E7563" s="120"/>
    </row>
    <row r="7564" spans="5:5" x14ac:dyDescent="0.25">
      <c r="E7564" s="120"/>
    </row>
    <row r="7565" spans="5:5" x14ac:dyDescent="0.25">
      <c r="E7565" s="120"/>
    </row>
    <row r="7566" spans="5:5" x14ac:dyDescent="0.25">
      <c r="E7566" s="120"/>
    </row>
    <row r="7567" spans="5:5" x14ac:dyDescent="0.25">
      <c r="E7567" s="120"/>
    </row>
    <row r="7568" spans="5:5" x14ac:dyDescent="0.25">
      <c r="E7568" s="120"/>
    </row>
    <row r="7569" spans="5:5" x14ac:dyDescent="0.25">
      <c r="E7569" s="120"/>
    </row>
    <row r="7570" spans="5:5" x14ac:dyDescent="0.25">
      <c r="E7570" s="120"/>
    </row>
    <row r="7571" spans="5:5" x14ac:dyDescent="0.25">
      <c r="E7571" s="120"/>
    </row>
    <row r="7572" spans="5:5" x14ac:dyDescent="0.25">
      <c r="E7572" s="120"/>
    </row>
    <row r="7573" spans="5:5" x14ac:dyDescent="0.25">
      <c r="E7573" s="120"/>
    </row>
    <row r="7574" spans="5:5" x14ac:dyDescent="0.25">
      <c r="E7574" s="120"/>
    </row>
    <row r="7575" spans="5:5" x14ac:dyDescent="0.25">
      <c r="E7575" s="120"/>
    </row>
    <row r="7576" spans="5:5" x14ac:dyDescent="0.25">
      <c r="E7576" s="120"/>
    </row>
    <row r="7577" spans="5:5" x14ac:dyDescent="0.25">
      <c r="E7577" s="120"/>
    </row>
    <row r="7578" spans="5:5" x14ac:dyDescent="0.25">
      <c r="E7578" s="120"/>
    </row>
    <row r="7579" spans="5:5" x14ac:dyDescent="0.25">
      <c r="E7579" s="120"/>
    </row>
    <row r="7580" spans="5:5" x14ac:dyDescent="0.25">
      <c r="E7580" s="120"/>
    </row>
    <row r="7581" spans="5:5" x14ac:dyDescent="0.25">
      <c r="E7581" s="120"/>
    </row>
    <row r="7582" spans="5:5" x14ac:dyDescent="0.25">
      <c r="E7582" s="120"/>
    </row>
    <row r="7583" spans="5:5" x14ac:dyDescent="0.25">
      <c r="E7583" s="120"/>
    </row>
    <row r="7584" spans="5:5" x14ac:dyDescent="0.25">
      <c r="E7584" s="120"/>
    </row>
    <row r="7585" spans="5:5" x14ac:dyDescent="0.25">
      <c r="E7585" s="120"/>
    </row>
    <row r="7586" spans="5:5" x14ac:dyDescent="0.25">
      <c r="E7586" s="120"/>
    </row>
    <row r="7587" spans="5:5" x14ac:dyDescent="0.25">
      <c r="E7587" s="120"/>
    </row>
    <row r="7588" spans="5:5" x14ac:dyDescent="0.25">
      <c r="E7588" s="120"/>
    </row>
    <row r="7589" spans="5:5" x14ac:dyDescent="0.25">
      <c r="E7589" s="120"/>
    </row>
    <row r="7590" spans="5:5" x14ac:dyDescent="0.25">
      <c r="E7590" s="120"/>
    </row>
    <row r="7591" spans="5:5" x14ac:dyDescent="0.25">
      <c r="E7591" s="120"/>
    </row>
    <row r="7592" spans="5:5" x14ac:dyDescent="0.25">
      <c r="E7592" s="120"/>
    </row>
    <row r="7593" spans="5:5" x14ac:dyDescent="0.25">
      <c r="E7593" s="120"/>
    </row>
    <row r="7594" spans="5:5" x14ac:dyDescent="0.25">
      <c r="E7594" s="120"/>
    </row>
    <row r="7595" spans="5:5" x14ac:dyDescent="0.25">
      <c r="E7595" s="120"/>
    </row>
    <row r="7596" spans="5:5" x14ac:dyDescent="0.25">
      <c r="E7596" s="120"/>
    </row>
    <row r="7597" spans="5:5" x14ac:dyDescent="0.25">
      <c r="E7597" s="120"/>
    </row>
    <row r="7598" spans="5:5" x14ac:dyDescent="0.25">
      <c r="E7598" s="120"/>
    </row>
    <row r="7599" spans="5:5" x14ac:dyDescent="0.25">
      <c r="E7599" s="120"/>
    </row>
    <row r="7600" spans="5:5" x14ac:dyDescent="0.25">
      <c r="E7600" s="120"/>
    </row>
    <row r="7601" spans="5:5" x14ac:dyDescent="0.25">
      <c r="E7601" s="120"/>
    </row>
    <row r="7602" spans="5:5" x14ac:dyDescent="0.25">
      <c r="E7602" s="120"/>
    </row>
    <row r="7603" spans="5:5" x14ac:dyDescent="0.25">
      <c r="E7603" s="120"/>
    </row>
    <row r="7604" spans="5:5" x14ac:dyDescent="0.25">
      <c r="E7604" s="120"/>
    </row>
    <row r="7605" spans="5:5" x14ac:dyDescent="0.25">
      <c r="E7605" s="120"/>
    </row>
    <row r="7606" spans="5:5" x14ac:dyDescent="0.25">
      <c r="E7606" s="120"/>
    </row>
    <row r="7607" spans="5:5" x14ac:dyDescent="0.25">
      <c r="E7607" s="120"/>
    </row>
    <row r="7608" spans="5:5" x14ac:dyDescent="0.25">
      <c r="E7608" s="120"/>
    </row>
    <row r="7609" spans="5:5" x14ac:dyDescent="0.25">
      <c r="E7609" s="120"/>
    </row>
    <row r="7610" spans="5:5" x14ac:dyDescent="0.25">
      <c r="E7610" s="120"/>
    </row>
    <row r="7611" spans="5:5" x14ac:dyDescent="0.25">
      <c r="E7611" s="120"/>
    </row>
    <row r="7612" spans="5:5" x14ac:dyDescent="0.25">
      <c r="E7612" s="120"/>
    </row>
    <row r="7613" spans="5:5" x14ac:dyDescent="0.25">
      <c r="E7613" s="120"/>
    </row>
    <row r="7614" spans="5:5" x14ac:dyDescent="0.25">
      <c r="E7614" s="120"/>
    </row>
    <row r="7615" spans="5:5" x14ac:dyDescent="0.25">
      <c r="E7615" s="120"/>
    </row>
    <row r="7616" spans="5:5" x14ac:dyDescent="0.25">
      <c r="E7616" s="120"/>
    </row>
    <row r="7617" spans="5:5" x14ac:dyDescent="0.25">
      <c r="E7617" s="120"/>
    </row>
    <row r="7618" spans="5:5" x14ac:dyDescent="0.25">
      <c r="E7618" s="120"/>
    </row>
    <row r="7619" spans="5:5" x14ac:dyDescent="0.25">
      <c r="E7619" s="120"/>
    </row>
    <row r="7620" spans="5:5" x14ac:dyDescent="0.25">
      <c r="E7620" s="120"/>
    </row>
    <row r="7621" spans="5:5" x14ac:dyDescent="0.25">
      <c r="E7621" s="120"/>
    </row>
    <row r="7622" spans="5:5" x14ac:dyDescent="0.25">
      <c r="E7622" s="120"/>
    </row>
    <row r="7623" spans="5:5" x14ac:dyDescent="0.25">
      <c r="E7623" s="120"/>
    </row>
    <row r="7624" spans="5:5" x14ac:dyDescent="0.25">
      <c r="E7624" s="120"/>
    </row>
    <row r="7625" spans="5:5" x14ac:dyDescent="0.25">
      <c r="E7625" s="120"/>
    </row>
    <row r="7626" spans="5:5" x14ac:dyDescent="0.25">
      <c r="E7626" s="120"/>
    </row>
    <row r="7627" spans="5:5" x14ac:dyDescent="0.25">
      <c r="E7627" s="120"/>
    </row>
    <row r="7628" spans="5:5" x14ac:dyDescent="0.25">
      <c r="E7628" s="120"/>
    </row>
    <row r="7629" spans="5:5" x14ac:dyDescent="0.25">
      <c r="E7629" s="120"/>
    </row>
    <row r="7630" spans="5:5" x14ac:dyDescent="0.25">
      <c r="E7630" s="120"/>
    </row>
    <row r="7631" spans="5:5" x14ac:dyDescent="0.25">
      <c r="E7631" s="120"/>
    </row>
    <row r="7632" spans="5:5" x14ac:dyDescent="0.25">
      <c r="E7632" s="120"/>
    </row>
    <row r="7633" spans="5:5" x14ac:dyDescent="0.25">
      <c r="E7633" s="120"/>
    </row>
    <row r="7634" spans="5:5" x14ac:dyDescent="0.25">
      <c r="E7634" s="120"/>
    </row>
    <row r="7635" spans="5:5" x14ac:dyDescent="0.25">
      <c r="E7635" s="120"/>
    </row>
    <row r="7636" spans="5:5" x14ac:dyDescent="0.25">
      <c r="E7636" s="120"/>
    </row>
    <row r="7637" spans="5:5" x14ac:dyDescent="0.25">
      <c r="E7637" s="120"/>
    </row>
    <row r="7638" spans="5:5" x14ac:dyDescent="0.25">
      <c r="E7638" s="120"/>
    </row>
    <row r="7639" spans="5:5" x14ac:dyDescent="0.25">
      <c r="E7639" s="120"/>
    </row>
    <row r="7640" spans="5:5" x14ac:dyDescent="0.25">
      <c r="E7640" s="120"/>
    </row>
    <row r="7641" spans="5:5" x14ac:dyDescent="0.25">
      <c r="E7641" s="120"/>
    </row>
    <row r="7642" spans="5:5" x14ac:dyDescent="0.25">
      <c r="E7642" s="120"/>
    </row>
    <row r="7643" spans="5:5" x14ac:dyDescent="0.25">
      <c r="E7643" s="120"/>
    </row>
    <row r="7644" spans="5:5" x14ac:dyDescent="0.25">
      <c r="E7644" s="120"/>
    </row>
    <row r="7645" spans="5:5" x14ac:dyDescent="0.25">
      <c r="E7645" s="120"/>
    </row>
    <row r="7646" spans="5:5" x14ac:dyDescent="0.25">
      <c r="E7646" s="120"/>
    </row>
    <row r="7647" spans="5:5" x14ac:dyDescent="0.25">
      <c r="E7647" s="120"/>
    </row>
    <row r="7648" spans="5:5" x14ac:dyDescent="0.25">
      <c r="E7648" s="120"/>
    </row>
    <row r="7649" spans="5:5" x14ac:dyDescent="0.25">
      <c r="E7649" s="120"/>
    </row>
    <row r="7650" spans="5:5" x14ac:dyDescent="0.25">
      <c r="E7650" s="120"/>
    </row>
    <row r="7651" spans="5:5" x14ac:dyDescent="0.25">
      <c r="E7651" s="120"/>
    </row>
    <row r="7652" spans="5:5" x14ac:dyDescent="0.25">
      <c r="E7652" s="120"/>
    </row>
    <row r="7653" spans="5:5" x14ac:dyDescent="0.25">
      <c r="E7653" s="120"/>
    </row>
    <row r="7654" spans="5:5" x14ac:dyDescent="0.25">
      <c r="E7654" s="120"/>
    </row>
    <row r="7655" spans="5:5" x14ac:dyDescent="0.25">
      <c r="E7655" s="120"/>
    </row>
    <row r="7656" spans="5:5" x14ac:dyDescent="0.25">
      <c r="E7656" s="120"/>
    </row>
    <row r="7657" spans="5:5" x14ac:dyDescent="0.25">
      <c r="E7657" s="120"/>
    </row>
    <row r="7658" spans="5:5" x14ac:dyDescent="0.25">
      <c r="E7658" s="120"/>
    </row>
    <row r="7659" spans="5:5" x14ac:dyDescent="0.25">
      <c r="E7659" s="120"/>
    </row>
    <row r="7660" spans="5:5" x14ac:dyDescent="0.25">
      <c r="E7660" s="120"/>
    </row>
    <row r="7661" spans="5:5" x14ac:dyDescent="0.25">
      <c r="E7661" s="120"/>
    </row>
    <row r="7662" spans="5:5" x14ac:dyDescent="0.25">
      <c r="E7662" s="120"/>
    </row>
    <row r="7663" spans="5:5" x14ac:dyDescent="0.25">
      <c r="E7663" s="120"/>
    </row>
    <row r="7664" spans="5:5" x14ac:dyDescent="0.25">
      <c r="E7664" s="120"/>
    </row>
    <row r="7665" spans="5:5" x14ac:dyDescent="0.25">
      <c r="E7665" s="120"/>
    </row>
    <row r="7666" spans="5:5" x14ac:dyDescent="0.25">
      <c r="E7666" s="120"/>
    </row>
    <row r="7667" spans="5:5" x14ac:dyDescent="0.25">
      <c r="E7667" s="120"/>
    </row>
    <row r="7668" spans="5:5" x14ac:dyDescent="0.25">
      <c r="E7668" s="120"/>
    </row>
    <row r="7669" spans="5:5" x14ac:dyDescent="0.25">
      <c r="E7669" s="120"/>
    </row>
    <row r="7670" spans="5:5" x14ac:dyDescent="0.25">
      <c r="E7670" s="120"/>
    </row>
    <row r="7671" spans="5:5" x14ac:dyDescent="0.25">
      <c r="E7671" s="120"/>
    </row>
    <row r="7672" spans="5:5" x14ac:dyDescent="0.25">
      <c r="E7672" s="120"/>
    </row>
    <row r="7673" spans="5:5" x14ac:dyDescent="0.25">
      <c r="E7673" s="120"/>
    </row>
    <row r="7674" spans="5:5" x14ac:dyDescent="0.25">
      <c r="E7674" s="120"/>
    </row>
    <row r="7675" spans="5:5" x14ac:dyDescent="0.25">
      <c r="E7675" s="120"/>
    </row>
    <row r="7676" spans="5:5" x14ac:dyDescent="0.25">
      <c r="E7676" s="120"/>
    </row>
    <row r="7677" spans="5:5" x14ac:dyDescent="0.25">
      <c r="E7677" s="120"/>
    </row>
    <row r="7678" spans="5:5" x14ac:dyDescent="0.25">
      <c r="E7678" s="120"/>
    </row>
    <row r="7679" spans="5:5" x14ac:dyDescent="0.25">
      <c r="E7679" s="120"/>
    </row>
    <row r="7680" spans="5:5" x14ac:dyDescent="0.25">
      <c r="E7680" s="120"/>
    </row>
    <row r="7681" spans="5:5" x14ac:dyDescent="0.25">
      <c r="E7681" s="120"/>
    </row>
    <row r="7682" spans="5:5" x14ac:dyDescent="0.25">
      <c r="E7682" s="120"/>
    </row>
    <row r="7683" spans="5:5" x14ac:dyDescent="0.25">
      <c r="E7683" s="120"/>
    </row>
    <row r="7684" spans="5:5" x14ac:dyDescent="0.25">
      <c r="E7684" s="120"/>
    </row>
    <row r="7685" spans="5:5" x14ac:dyDescent="0.25">
      <c r="E7685" s="120"/>
    </row>
    <row r="7686" spans="5:5" x14ac:dyDescent="0.25">
      <c r="E7686" s="120"/>
    </row>
    <row r="7687" spans="5:5" x14ac:dyDescent="0.25">
      <c r="E7687" s="120"/>
    </row>
    <row r="7688" spans="5:5" x14ac:dyDescent="0.25">
      <c r="E7688" s="120"/>
    </row>
    <row r="7689" spans="5:5" x14ac:dyDescent="0.25">
      <c r="E7689" s="120"/>
    </row>
    <row r="7690" spans="5:5" x14ac:dyDescent="0.25">
      <c r="E7690" s="120"/>
    </row>
    <row r="7691" spans="5:5" x14ac:dyDescent="0.25">
      <c r="E7691" s="120"/>
    </row>
    <row r="7692" spans="5:5" x14ac:dyDescent="0.25">
      <c r="E7692" s="120"/>
    </row>
    <row r="7693" spans="5:5" x14ac:dyDescent="0.25">
      <c r="E7693" s="120"/>
    </row>
    <row r="7694" spans="5:5" x14ac:dyDescent="0.25">
      <c r="E7694" s="120"/>
    </row>
    <row r="7695" spans="5:5" x14ac:dyDescent="0.25">
      <c r="E7695" s="120"/>
    </row>
    <row r="7696" spans="5:5" x14ac:dyDescent="0.25">
      <c r="E7696" s="120"/>
    </row>
    <row r="7697" spans="5:5" x14ac:dyDescent="0.25">
      <c r="E7697" s="120"/>
    </row>
    <row r="7698" spans="5:5" x14ac:dyDescent="0.25">
      <c r="E7698" s="120"/>
    </row>
    <row r="7699" spans="5:5" x14ac:dyDescent="0.25">
      <c r="E7699" s="120"/>
    </row>
    <row r="7700" spans="5:5" x14ac:dyDescent="0.25">
      <c r="E7700" s="120"/>
    </row>
    <row r="7701" spans="5:5" x14ac:dyDescent="0.25">
      <c r="E7701" s="120"/>
    </row>
    <row r="7702" spans="5:5" x14ac:dyDescent="0.25">
      <c r="E7702" s="120"/>
    </row>
    <row r="7703" spans="5:5" x14ac:dyDescent="0.25">
      <c r="E7703" s="120"/>
    </row>
    <row r="7704" spans="5:5" x14ac:dyDescent="0.25">
      <c r="E7704" s="120"/>
    </row>
    <row r="7705" spans="5:5" x14ac:dyDescent="0.25">
      <c r="E7705" s="120"/>
    </row>
    <row r="7706" spans="5:5" x14ac:dyDescent="0.25">
      <c r="E7706" s="120"/>
    </row>
    <row r="7707" spans="5:5" x14ac:dyDescent="0.25">
      <c r="E7707" s="120"/>
    </row>
    <row r="7708" spans="5:5" x14ac:dyDescent="0.25">
      <c r="E7708" s="120"/>
    </row>
    <row r="7709" spans="5:5" x14ac:dyDescent="0.25">
      <c r="E7709" s="120"/>
    </row>
    <row r="7710" spans="5:5" x14ac:dyDescent="0.25">
      <c r="E7710" s="120"/>
    </row>
    <row r="7711" spans="5:5" x14ac:dyDescent="0.25">
      <c r="E7711" s="120"/>
    </row>
    <row r="7712" spans="5:5" x14ac:dyDescent="0.25">
      <c r="E7712" s="120"/>
    </row>
    <row r="7713" spans="5:5" x14ac:dyDescent="0.25">
      <c r="E7713" s="120"/>
    </row>
    <row r="7714" spans="5:5" x14ac:dyDescent="0.25">
      <c r="E7714" s="120"/>
    </row>
    <row r="7715" spans="5:5" x14ac:dyDescent="0.25">
      <c r="E7715" s="120"/>
    </row>
    <row r="7716" spans="5:5" x14ac:dyDescent="0.25">
      <c r="E7716" s="120"/>
    </row>
    <row r="7717" spans="5:5" x14ac:dyDescent="0.25">
      <c r="E7717" s="120"/>
    </row>
    <row r="7718" spans="5:5" x14ac:dyDescent="0.25">
      <c r="E7718" s="120"/>
    </row>
    <row r="7719" spans="5:5" x14ac:dyDescent="0.25">
      <c r="E7719" s="120"/>
    </row>
    <row r="7720" spans="5:5" x14ac:dyDescent="0.25">
      <c r="E7720" s="120"/>
    </row>
    <row r="7721" spans="5:5" x14ac:dyDescent="0.25">
      <c r="E7721" s="120"/>
    </row>
    <row r="7722" spans="5:5" x14ac:dyDescent="0.25">
      <c r="E7722" s="120"/>
    </row>
    <row r="7723" spans="5:5" x14ac:dyDescent="0.25">
      <c r="E7723" s="120"/>
    </row>
    <row r="7724" spans="5:5" x14ac:dyDescent="0.25">
      <c r="E7724" s="120"/>
    </row>
    <row r="7725" spans="5:5" x14ac:dyDescent="0.25">
      <c r="E7725" s="120"/>
    </row>
    <row r="7726" spans="5:5" x14ac:dyDescent="0.25">
      <c r="E7726" s="120"/>
    </row>
    <row r="7727" spans="5:5" x14ac:dyDescent="0.25">
      <c r="E7727" s="120"/>
    </row>
    <row r="7728" spans="5:5" x14ac:dyDescent="0.25">
      <c r="E7728" s="120"/>
    </row>
    <row r="7729" spans="5:5" x14ac:dyDescent="0.25">
      <c r="E7729" s="120"/>
    </row>
    <row r="7730" spans="5:5" x14ac:dyDescent="0.25">
      <c r="E7730" s="120"/>
    </row>
    <row r="7731" spans="5:5" x14ac:dyDescent="0.25">
      <c r="E7731" s="120"/>
    </row>
    <row r="7732" spans="5:5" x14ac:dyDescent="0.25">
      <c r="E7732" s="120"/>
    </row>
    <row r="7733" spans="5:5" x14ac:dyDescent="0.25">
      <c r="E7733" s="120"/>
    </row>
    <row r="7734" spans="5:5" x14ac:dyDescent="0.25">
      <c r="E7734" s="120"/>
    </row>
    <row r="7735" spans="5:5" x14ac:dyDescent="0.25">
      <c r="E7735" s="120"/>
    </row>
    <row r="7736" spans="5:5" x14ac:dyDescent="0.25">
      <c r="E7736" s="120"/>
    </row>
    <row r="7737" spans="5:5" x14ac:dyDescent="0.25">
      <c r="E7737" s="120"/>
    </row>
    <row r="7738" spans="5:5" x14ac:dyDescent="0.25">
      <c r="E7738" s="120"/>
    </row>
    <row r="7739" spans="5:5" x14ac:dyDescent="0.25">
      <c r="E7739" s="120"/>
    </row>
    <row r="7740" spans="5:5" x14ac:dyDescent="0.25">
      <c r="E7740" s="120"/>
    </row>
    <row r="7741" spans="5:5" x14ac:dyDescent="0.25">
      <c r="E7741" s="120"/>
    </row>
    <row r="7742" spans="5:5" x14ac:dyDescent="0.25">
      <c r="E7742" s="120"/>
    </row>
    <row r="7743" spans="5:5" x14ac:dyDescent="0.25">
      <c r="E7743" s="120"/>
    </row>
    <row r="7744" spans="5:5" x14ac:dyDescent="0.25">
      <c r="E7744" s="120"/>
    </row>
    <row r="7745" spans="5:5" x14ac:dyDescent="0.25">
      <c r="E7745" s="120"/>
    </row>
    <row r="7746" spans="5:5" x14ac:dyDescent="0.25">
      <c r="E7746" s="120"/>
    </row>
    <row r="7747" spans="5:5" x14ac:dyDescent="0.25">
      <c r="E7747" s="120"/>
    </row>
    <row r="7748" spans="5:5" x14ac:dyDescent="0.25">
      <c r="E7748" s="120"/>
    </row>
    <row r="7749" spans="5:5" x14ac:dyDescent="0.25">
      <c r="E7749" s="120"/>
    </row>
    <row r="7750" spans="5:5" x14ac:dyDescent="0.25">
      <c r="E7750" s="120"/>
    </row>
    <row r="7751" spans="5:5" x14ac:dyDescent="0.25">
      <c r="E7751" s="120"/>
    </row>
    <row r="7752" spans="5:5" x14ac:dyDescent="0.25">
      <c r="E7752" s="120"/>
    </row>
    <row r="7753" spans="5:5" x14ac:dyDescent="0.25">
      <c r="E7753" s="120"/>
    </row>
    <row r="7754" spans="5:5" x14ac:dyDescent="0.25">
      <c r="E7754" s="120"/>
    </row>
    <row r="7755" spans="5:5" x14ac:dyDescent="0.25">
      <c r="E7755" s="120"/>
    </row>
    <row r="7756" spans="5:5" x14ac:dyDescent="0.25">
      <c r="E7756" s="120"/>
    </row>
    <row r="7757" spans="5:5" x14ac:dyDescent="0.25">
      <c r="E7757" s="120"/>
    </row>
    <row r="7758" spans="5:5" x14ac:dyDescent="0.25">
      <c r="E7758" s="120"/>
    </row>
    <row r="7759" spans="5:5" x14ac:dyDescent="0.25">
      <c r="E7759" s="120"/>
    </row>
    <row r="7760" spans="5:5" x14ac:dyDescent="0.25">
      <c r="E7760" s="120"/>
    </row>
    <row r="7761" spans="5:5" x14ac:dyDescent="0.25">
      <c r="E7761" s="120"/>
    </row>
    <row r="7762" spans="5:5" x14ac:dyDescent="0.25">
      <c r="E7762" s="120"/>
    </row>
    <row r="7763" spans="5:5" x14ac:dyDescent="0.25">
      <c r="E7763" s="120"/>
    </row>
    <row r="7764" spans="5:5" x14ac:dyDescent="0.25">
      <c r="E7764" s="120"/>
    </row>
    <row r="7765" spans="5:5" x14ac:dyDescent="0.25">
      <c r="E7765" s="120"/>
    </row>
    <row r="7766" spans="5:5" x14ac:dyDescent="0.25">
      <c r="E7766" s="120"/>
    </row>
    <row r="7767" spans="5:5" x14ac:dyDescent="0.25">
      <c r="E7767" s="120"/>
    </row>
    <row r="7768" spans="5:5" x14ac:dyDescent="0.25">
      <c r="E7768" s="120"/>
    </row>
    <row r="7769" spans="5:5" x14ac:dyDescent="0.25">
      <c r="E7769" s="120"/>
    </row>
    <row r="7770" spans="5:5" x14ac:dyDescent="0.25">
      <c r="E7770" s="120"/>
    </row>
    <row r="7771" spans="5:5" x14ac:dyDescent="0.25">
      <c r="E7771" s="120"/>
    </row>
    <row r="7772" spans="5:5" x14ac:dyDescent="0.25">
      <c r="E7772" s="120"/>
    </row>
    <row r="7773" spans="5:5" x14ac:dyDescent="0.25">
      <c r="E7773" s="120"/>
    </row>
    <row r="7774" spans="5:5" x14ac:dyDescent="0.25">
      <c r="E7774" s="120"/>
    </row>
    <row r="7775" spans="5:5" x14ac:dyDescent="0.25">
      <c r="E7775" s="120"/>
    </row>
    <row r="7776" spans="5:5" x14ac:dyDescent="0.25">
      <c r="E7776" s="120"/>
    </row>
    <row r="7777" spans="5:5" x14ac:dyDescent="0.25">
      <c r="E7777" s="120"/>
    </row>
    <row r="7778" spans="5:5" x14ac:dyDescent="0.25">
      <c r="E7778" s="120"/>
    </row>
    <row r="7779" spans="5:5" x14ac:dyDescent="0.25">
      <c r="E7779" s="120"/>
    </row>
    <row r="7780" spans="5:5" x14ac:dyDescent="0.25">
      <c r="E7780" s="120"/>
    </row>
    <row r="7781" spans="5:5" x14ac:dyDescent="0.25">
      <c r="E7781" s="120"/>
    </row>
    <row r="7782" spans="5:5" x14ac:dyDescent="0.25">
      <c r="E7782" s="120"/>
    </row>
    <row r="7783" spans="5:5" x14ac:dyDescent="0.25">
      <c r="E7783" s="120"/>
    </row>
    <row r="7784" spans="5:5" x14ac:dyDescent="0.25">
      <c r="E7784" s="120"/>
    </row>
    <row r="7785" spans="5:5" x14ac:dyDescent="0.25">
      <c r="E7785" s="120"/>
    </row>
    <row r="7786" spans="5:5" x14ac:dyDescent="0.25">
      <c r="E7786" s="120"/>
    </row>
    <row r="7787" spans="5:5" x14ac:dyDescent="0.25">
      <c r="E7787" s="120"/>
    </row>
    <row r="7788" spans="5:5" x14ac:dyDescent="0.25">
      <c r="E7788" s="120"/>
    </row>
    <row r="7789" spans="5:5" x14ac:dyDescent="0.25">
      <c r="E7789" s="120"/>
    </row>
    <row r="7790" spans="5:5" x14ac:dyDescent="0.25">
      <c r="E7790" s="120"/>
    </row>
    <row r="7791" spans="5:5" x14ac:dyDescent="0.25">
      <c r="E7791" s="120"/>
    </row>
    <row r="7792" spans="5:5" x14ac:dyDescent="0.25">
      <c r="E7792" s="120"/>
    </row>
    <row r="7793" spans="5:5" x14ac:dyDescent="0.25">
      <c r="E7793" s="120"/>
    </row>
    <row r="7794" spans="5:5" x14ac:dyDescent="0.25">
      <c r="E7794" s="120"/>
    </row>
    <row r="7795" spans="5:5" x14ac:dyDescent="0.25">
      <c r="E7795" s="120"/>
    </row>
    <row r="7796" spans="5:5" x14ac:dyDescent="0.25">
      <c r="E7796" s="120"/>
    </row>
    <row r="7797" spans="5:5" x14ac:dyDescent="0.25">
      <c r="E7797" s="120"/>
    </row>
    <row r="7798" spans="5:5" x14ac:dyDescent="0.25">
      <c r="E7798" s="120"/>
    </row>
    <row r="7799" spans="5:5" x14ac:dyDescent="0.25">
      <c r="E7799" s="120"/>
    </row>
    <row r="7800" spans="5:5" x14ac:dyDescent="0.25">
      <c r="E7800" s="120"/>
    </row>
    <row r="7801" spans="5:5" x14ac:dyDescent="0.25">
      <c r="E7801" s="120"/>
    </row>
    <row r="7802" spans="5:5" x14ac:dyDescent="0.25">
      <c r="E7802" s="120"/>
    </row>
    <row r="7803" spans="5:5" x14ac:dyDescent="0.25">
      <c r="E7803" s="120"/>
    </row>
    <row r="7804" spans="5:5" x14ac:dyDescent="0.25">
      <c r="E7804" s="120"/>
    </row>
    <row r="7805" spans="5:5" x14ac:dyDescent="0.25">
      <c r="E7805" s="120"/>
    </row>
    <row r="7806" spans="5:5" x14ac:dyDescent="0.25">
      <c r="E7806" s="120"/>
    </row>
    <row r="7807" spans="5:5" x14ac:dyDescent="0.25">
      <c r="E7807" s="120"/>
    </row>
    <row r="7808" spans="5:5" x14ac:dyDescent="0.25">
      <c r="E7808" s="120"/>
    </row>
    <row r="7809" spans="5:5" x14ac:dyDescent="0.25">
      <c r="E7809" s="120"/>
    </row>
    <row r="7810" spans="5:5" x14ac:dyDescent="0.25">
      <c r="E7810" s="120"/>
    </row>
    <row r="7811" spans="5:5" x14ac:dyDescent="0.25">
      <c r="E7811" s="120"/>
    </row>
    <row r="7812" spans="5:5" x14ac:dyDescent="0.25">
      <c r="E7812" s="120"/>
    </row>
    <row r="7813" spans="5:5" x14ac:dyDescent="0.25">
      <c r="E7813" s="120"/>
    </row>
    <row r="7814" spans="5:5" x14ac:dyDescent="0.25">
      <c r="E7814" s="120"/>
    </row>
    <row r="7815" spans="5:5" x14ac:dyDescent="0.25">
      <c r="E7815" s="120"/>
    </row>
    <row r="7816" spans="5:5" x14ac:dyDescent="0.25">
      <c r="E7816" s="120"/>
    </row>
    <row r="7817" spans="5:5" x14ac:dyDescent="0.25">
      <c r="E7817" s="120"/>
    </row>
    <row r="7818" spans="5:5" x14ac:dyDescent="0.25">
      <c r="E7818" s="120"/>
    </row>
    <row r="7819" spans="5:5" x14ac:dyDescent="0.25">
      <c r="E7819" s="120"/>
    </row>
    <row r="7820" spans="5:5" x14ac:dyDescent="0.25">
      <c r="E7820" s="120"/>
    </row>
    <row r="7821" spans="5:5" x14ac:dyDescent="0.25">
      <c r="E7821" s="120"/>
    </row>
    <row r="7822" spans="5:5" x14ac:dyDescent="0.25">
      <c r="E7822" s="120"/>
    </row>
    <row r="7823" spans="5:5" x14ac:dyDescent="0.25">
      <c r="E7823" s="120"/>
    </row>
    <row r="7824" spans="5:5" x14ac:dyDescent="0.25">
      <c r="E7824" s="120"/>
    </row>
    <row r="7825" spans="5:5" x14ac:dyDescent="0.25">
      <c r="E7825" s="120"/>
    </row>
    <row r="7826" spans="5:5" x14ac:dyDescent="0.25">
      <c r="E7826" s="120"/>
    </row>
    <row r="7827" spans="5:5" x14ac:dyDescent="0.25">
      <c r="E7827" s="120"/>
    </row>
    <row r="7828" spans="5:5" x14ac:dyDescent="0.25">
      <c r="E7828" s="120"/>
    </row>
    <row r="7829" spans="5:5" x14ac:dyDescent="0.25">
      <c r="E7829" s="120"/>
    </row>
    <row r="7830" spans="5:5" x14ac:dyDescent="0.25">
      <c r="E7830" s="120"/>
    </row>
    <row r="7831" spans="5:5" x14ac:dyDescent="0.25">
      <c r="E7831" s="120"/>
    </row>
    <row r="7832" spans="5:5" x14ac:dyDescent="0.25">
      <c r="E7832" s="120"/>
    </row>
    <row r="7833" spans="5:5" x14ac:dyDescent="0.25">
      <c r="E7833" s="120"/>
    </row>
    <row r="7834" spans="5:5" x14ac:dyDescent="0.25">
      <c r="E7834" s="120"/>
    </row>
    <row r="7835" spans="5:5" x14ac:dyDescent="0.25">
      <c r="E7835" s="120"/>
    </row>
    <row r="7836" spans="5:5" x14ac:dyDescent="0.25">
      <c r="E7836" s="120"/>
    </row>
    <row r="7837" spans="5:5" x14ac:dyDescent="0.25">
      <c r="E7837" s="120"/>
    </row>
    <row r="7838" spans="5:5" x14ac:dyDescent="0.25">
      <c r="E7838" s="120"/>
    </row>
    <row r="7839" spans="5:5" x14ac:dyDescent="0.25">
      <c r="E7839" s="120"/>
    </row>
    <row r="7840" spans="5:5" x14ac:dyDescent="0.25">
      <c r="E7840" s="120"/>
    </row>
    <row r="7841" spans="5:5" x14ac:dyDescent="0.25">
      <c r="E7841" s="120"/>
    </row>
    <row r="7842" spans="5:5" x14ac:dyDescent="0.25">
      <c r="E7842" s="120"/>
    </row>
    <row r="7843" spans="5:5" x14ac:dyDescent="0.25">
      <c r="E7843" s="120"/>
    </row>
    <row r="7844" spans="5:5" x14ac:dyDescent="0.25">
      <c r="E7844" s="120"/>
    </row>
    <row r="7845" spans="5:5" x14ac:dyDescent="0.25">
      <c r="E7845" s="120"/>
    </row>
    <row r="7846" spans="5:5" x14ac:dyDescent="0.25">
      <c r="E7846" s="120"/>
    </row>
    <row r="7847" spans="5:5" x14ac:dyDescent="0.25">
      <c r="E7847" s="120"/>
    </row>
    <row r="7848" spans="5:5" x14ac:dyDescent="0.25">
      <c r="E7848" s="120"/>
    </row>
    <row r="7849" spans="5:5" x14ac:dyDescent="0.25">
      <c r="E7849" s="120"/>
    </row>
    <row r="7850" spans="5:5" x14ac:dyDescent="0.25">
      <c r="E7850" s="120"/>
    </row>
    <row r="7851" spans="5:5" x14ac:dyDescent="0.25">
      <c r="E7851" s="120"/>
    </row>
    <row r="7852" spans="5:5" x14ac:dyDescent="0.25">
      <c r="E7852" s="120"/>
    </row>
    <row r="7853" spans="5:5" x14ac:dyDescent="0.25">
      <c r="E7853" s="120"/>
    </row>
    <row r="7854" spans="5:5" x14ac:dyDescent="0.25">
      <c r="E7854" s="120"/>
    </row>
    <row r="7855" spans="5:5" x14ac:dyDescent="0.25">
      <c r="E7855" s="120"/>
    </row>
    <row r="7856" spans="5:5" x14ac:dyDescent="0.25">
      <c r="E7856" s="120"/>
    </row>
    <row r="7857" spans="5:5" x14ac:dyDescent="0.25">
      <c r="E7857" s="120"/>
    </row>
    <row r="7858" spans="5:5" x14ac:dyDescent="0.25">
      <c r="E7858" s="120"/>
    </row>
    <row r="7859" spans="5:5" x14ac:dyDescent="0.25">
      <c r="E7859" s="120"/>
    </row>
    <row r="7860" spans="5:5" x14ac:dyDescent="0.25">
      <c r="E7860" s="120"/>
    </row>
    <row r="7861" spans="5:5" x14ac:dyDescent="0.25">
      <c r="E7861" s="120"/>
    </row>
    <row r="7862" spans="5:5" x14ac:dyDescent="0.25">
      <c r="E7862" s="120"/>
    </row>
    <row r="7863" spans="5:5" x14ac:dyDescent="0.25">
      <c r="E7863" s="120"/>
    </row>
    <row r="7864" spans="5:5" x14ac:dyDescent="0.25">
      <c r="E7864" s="120"/>
    </row>
    <row r="7865" spans="5:5" x14ac:dyDescent="0.25">
      <c r="E7865" s="120"/>
    </row>
    <row r="7866" spans="5:5" x14ac:dyDescent="0.25">
      <c r="E7866" s="120"/>
    </row>
    <row r="7867" spans="5:5" x14ac:dyDescent="0.25">
      <c r="E7867" s="120"/>
    </row>
    <row r="7868" spans="5:5" x14ac:dyDescent="0.25">
      <c r="E7868" s="120"/>
    </row>
    <row r="7869" spans="5:5" x14ac:dyDescent="0.25">
      <c r="E7869" s="120"/>
    </row>
    <row r="7870" spans="5:5" x14ac:dyDescent="0.25">
      <c r="E7870" s="120"/>
    </row>
    <row r="7871" spans="5:5" x14ac:dyDescent="0.25">
      <c r="E7871" s="120"/>
    </row>
    <row r="7872" spans="5:5" x14ac:dyDescent="0.25">
      <c r="E7872" s="120"/>
    </row>
    <row r="7873" spans="5:5" x14ac:dyDescent="0.25">
      <c r="E7873" s="120"/>
    </row>
    <row r="7874" spans="5:5" x14ac:dyDescent="0.25">
      <c r="E7874" s="120"/>
    </row>
    <row r="7875" spans="5:5" x14ac:dyDescent="0.25">
      <c r="E7875" s="120"/>
    </row>
    <row r="7876" spans="5:5" x14ac:dyDescent="0.25">
      <c r="E7876" s="120"/>
    </row>
    <row r="7877" spans="5:5" x14ac:dyDescent="0.25">
      <c r="E7877" s="120"/>
    </row>
    <row r="7878" spans="5:5" x14ac:dyDescent="0.25">
      <c r="E7878" s="120"/>
    </row>
    <row r="7879" spans="5:5" x14ac:dyDescent="0.25">
      <c r="E7879" s="120"/>
    </row>
    <row r="7880" spans="5:5" x14ac:dyDescent="0.25">
      <c r="E7880" s="120"/>
    </row>
    <row r="7881" spans="5:5" x14ac:dyDescent="0.25">
      <c r="E7881" s="120"/>
    </row>
    <row r="7882" spans="5:5" x14ac:dyDescent="0.25">
      <c r="E7882" s="120"/>
    </row>
    <row r="7883" spans="5:5" x14ac:dyDescent="0.25">
      <c r="E7883" s="120"/>
    </row>
    <row r="7884" spans="5:5" x14ac:dyDescent="0.25">
      <c r="E7884" s="120"/>
    </row>
    <row r="7885" spans="5:5" x14ac:dyDescent="0.25">
      <c r="E7885" s="120"/>
    </row>
    <row r="7886" spans="5:5" x14ac:dyDescent="0.25">
      <c r="E7886" s="120"/>
    </row>
    <row r="7887" spans="5:5" x14ac:dyDescent="0.25">
      <c r="E7887" s="120"/>
    </row>
    <row r="7888" spans="5:5" x14ac:dyDescent="0.25">
      <c r="E7888" s="120"/>
    </row>
    <row r="7889" spans="5:5" x14ac:dyDescent="0.25">
      <c r="E7889" s="120"/>
    </row>
    <row r="7890" spans="5:5" x14ac:dyDescent="0.25">
      <c r="E7890" s="120"/>
    </row>
    <row r="7891" spans="5:5" x14ac:dyDescent="0.25">
      <c r="E7891" s="120"/>
    </row>
    <row r="7892" spans="5:5" x14ac:dyDescent="0.25">
      <c r="E7892" s="120"/>
    </row>
    <row r="7893" spans="5:5" x14ac:dyDescent="0.25">
      <c r="E7893" s="120"/>
    </row>
    <row r="7894" spans="5:5" x14ac:dyDescent="0.25">
      <c r="E7894" s="120"/>
    </row>
    <row r="7895" spans="5:5" x14ac:dyDescent="0.25">
      <c r="E7895" s="120"/>
    </row>
    <row r="7896" spans="5:5" x14ac:dyDescent="0.25">
      <c r="E7896" s="120"/>
    </row>
    <row r="7897" spans="5:5" x14ac:dyDescent="0.25">
      <c r="E7897" s="120"/>
    </row>
    <row r="7898" spans="5:5" x14ac:dyDescent="0.25">
      <c r="E7898" s="120"/>
    </row>
    <row r="7899" spans="5:5" x14ac:dyDescent="0.25">
      <c r="E7899" s="120"/>
    </row>
    <row r="7900" spans="5:5" x14ac:dyDescent="0.25">
      <c r="E7900" s="120"/>
    </row>
    <row r="7901" spans="5:5" x14ac:dyDescent="0.25">
      <c r="E7901" s="120"/>
    </row>
    <row r="7902" spans="5:5" x14ac:dyDescent="0.25">
      <c r="E7902" s="120"/>
    </row>
    <row r="7903" spans="5:5" x14ac:dyDescent="0.25">
      <c r="E7903" s="120"/>
    </row>
    <row r="7904" spans="5:5" x14ac:dyDescent="0.25">
      <c r="E7904" s="120"/>
    </row>
    <row r="7905" spans="5:5" x14ac:dyDescent="0.25">
      <c r="E7905" s="120"/>
    </row>
    <row r="7906" spans="5:5" x14ac:dyDescent="0.25">
      <c r="E7906" s="120"/>
    </row>
    <row r="7907" spans="5:5" x14ac:dyDescent="0.25">
      <c r="E7907" s="120"/>
    </row>
    <row r="7908" spans="5:5" x14ac:dyDescent="0.25">
      <c r="E7908" s="120"/>
    </row>
    <row r="7909" spans="5:5" x14ac:dyDescent="0.25">
      <c r="E7909" s="120"/>
    </row>
    <row r="7910" spans="5:5" x14ac:dyDescent="0.25">
      <c r="E7910" s="120"/>
    </row>
    <row r="7911" spans="5:5" x14ac:dyDescent="0.25">
      <c r="E7911" s="120"/>
    </row>
    <row r="7912" spans="5:5" x14ac:dyDescent="0.25">
      <c r="E7912" s="120"/>
    </row>
    <row r="7913" spans="5:5" x14ac:dyDescent="0.25">
      <c r="E7913" s="120"/>
    </row>
    <row r="7914" spans="5:5" x14ac:dyDescent="0.25">
      <c r="E7914" s="120"/>
    </row>
    <row r="7915" spans="5:5" x14ac:dyDescent="0.25">
      <c r="E7915" s="120"/>
    </row>
    <row r="7916" spans="5:5" x14ac:dyDescent="0.25">
      <c r="E7916" s="120"/>
    </row>
    <row r="7917" spans="5:5" x14ac:dyDescent="0.25">
      <c r="E7917" s="120"/>
    </row>
    <row r="7918" spans="5:5" x14ac:dyDescent="0.25">
      <c r="E7918" s="120"/>
    </row>
    <row r="7919" spans="5:5" x14ac:dyDescent="0.25">
      <c r="E7919" s="120"/>
    </row>
    <row r="7920" spans="5:5" x14ac:dyDescent="0.25">
      <c r="E7920" s="120"/>
    </row>
    <row r="7921" spans="5:5" x14ac:dyDescent="0.25">
      <c r="E7921" s="120"/>
    </row>
    <row r="7922" spans="5:5" x14ac:dyDescent="0.25">
      <c r="E7922" s="120"/>
    </row>
    <row r="7923" spans="5:5" x14ac:dyDescent="0.25">
      <c r="E7923" s="120"/>
    </row>
    <row r="7924" spans="5:5" x14ac:dyDescent="0.25">
      <c r="E7924" s="120"/>
    </row>
    <row r="7925" spans="5:5" x14ac:dyDescent="0.25">
      <c r="E7925" s="120"/>
    </row>
    <row r="7926" spans="5:5" x14ac:dyDescent="0.25">
      <c r="E7926" s="120"/>
    </row>
    <row r="7927" spans="5:5" x14ac:dyDescent="0.25">
      <c r="E7927" s="120"/>
    </row>
    <row r="7928" spans="5:5" x14ac:dyDescent="0.25">
      <c r="E7928" s="120"/>
    </row>
    <row r="7929" spans="5:5" x14ac:dyDescent="0.25">
      <c r="E7929" s="120"/>
    </row>
    <row r="7930" spans="5:5" x14ac:dyDescent="0.25">
      <c r="E7930" s="120"/>
    </row>
    <row r="7931" spans="5:5" x14ac:dyDescent="0.25">
      <c r="E7931" s="120"/>
    </row>
    <row r="7932" spans="5:5" x14ac:dyDescent="0.25">
      <c r="E7932" s="120"/>
    </row>
    <row r="7933" spans="5:5" x14ac:dyDescent="0.25">
      <c r="E7933" s="120"/>
    </row>
    <row r="7934" spans="5:5" x14ac:dyDescent="0.25">
      <c r="E7934" s="120"/>
    </row>
    <row r="7935" spans="5:5" x14ac:dyDescent="0.25">
      <c r="E7935" s="120"/>
    </row>
    <row r="7936" spans="5:5" x14ac:dyDescent="0.25">
      <c r="E7936" s="120"/>
    </row>
    <row r="7937" spans="5:5" x14ac:dyDescent="0.25">
      <c r="E7937" s="120"/>
    </row>
    <row r="7938" spans="5:5" x14ac:dyDescent="0.25">
      <c r="E7938" s="120"/>
    </row>
    <row r="7939" spans="5:5" x14ac:dyDescent="0.25">
      <c r="E7939" s="120"/>
    </row>
    <row r="7940" spans="5:5" x14ac:dyDescent="0.25">
      <c r="E7940" s="120"/>
    </row>
    <row r="7941" spans="5:5" x14ac:dyDescent="0.25">
      <c r="E7941" s="120"/>
    </row>
    <row r="7942" spans="5:5" x14ac:dyDescent="0.25">
      <c r="E7942" s="120"/>
    </row>
    <row r="7943" spans="5:5" x14ac:dyDescent="0.25">
      <c r="E7943" s="120"/>
    </row>
    <row r="7944" spans="5:5" x14ac:dyDescent="0.25">
      <c r="E7944" s="120"/>
    </row>
    <row r="7945" spans="5:5" x14ac:dyDescent="0.25">
      <c r="E7945" s="120"/>
    </row>
    <row r="7946" spans="5:5" x14ac:dyDescent="0.25">
      <c r="E7946" s="120"/>
    </row>
    <row r="7947" spans="5:5" x14ac:dyDescent="0.25">
      <c r="E7947" s="120"/>
    </row>
    <row r="7948" spans="5:5" x14ac:dyDescent="0.25">
      <c r="E7948" s="120"/>
    </row>
    <row r="7949" spans="5:5" x14ac:dyDescent="0.25">
      <c r="E7949" s="120"/>
    </row>
    <row r="7950" spans="5:5" x14ac:dyDescent="0.25">
      <c r="E7950" s="120"/>
    </row>
    <row r="7951" spans="5:5" x14ac:dyDescent="0.25">
      <c r="E7951" s="120"/>
    </row>
    <row r="7952" spans="5:5" x14ac:dyDescent="0.25">
      <c r="E7952" s="120"/>
    </row>
    <row r="7953" spans="5:5" x14ac:dyDescent="0.25">
      <c r="E7953" s="120"/>
    </row>
    <row r="7954" spans="5:5" x14ac:dyDescent="0.25">
      <c r="E7954" s="120"/>
    </row>
    <row r="7955" spans="5:5" x14ac:dyDescent="0.25">
      <c r="E7955" s="120"/>
    </row>
    <row r="7956" spans="5:5" x14ac:dyDescent="0.25">
      <c r="E7956" s="120"/>
    </row>
    <row r="7957" spans="5:5" x14ac:dyDescent="0.25">
      <c r="E7957" s="120"/>
    </row>
    <row r="7958" spans="5:5" x14ac:dyDescent="0.25">
      <c r="E7958" s="120"/>
    </row>
    <row r="7959" spans="5:5" x14ac:dyDescent="0.25">
      <c r="E7959" s="120"/>
    </row>
    <row r="7960" spans="5:5" x14ac:dyDescent="0.25">
      <c r="E7960" s="120"/>
    </row>
    <row r="7961" spans="5:5" x14ac:dyDescent="0.25">
      <c r="E7961" s="120"/>
    </row>
    <row r="7962" spans="5:5" x14ac:dyDescent="0.25">
      <c r="E7962" s="120"/>
    </row>
    <row r="7963" spans="5:5" x14ac:dyDescent="0.25">
      <c r="E7963" s="120"/>
    </row>
    <row r="7964" spans="5:5" x14ac:dyDescent="0.25">
      <c r="E7964" s="120"/>
    </row>
    <row r="7965" spans="5:5" x14ac:dyDescent="0.25">
      <c r="E7965" s="120"/>
    </row>
    <row r="7966" spans="5:5" x14ac:dyDescent="0.25">
      <c r="E7966" s="120"/>
    </row>
    <row r="7967" spans="5:5" x14ac:dyDescent="0.25">
      <c r="E7967" s="120"/>
    </row>
    <row r="7968" spans="5:5" x14ac:dyDescent="0.25">
      <c r="E7968" s="120"/>
    </row>
    <row r="7969" spans="5:5" x14ac:dyDescent="0.25">
      <c r="E7969" s="120"/>
    </row>
    <row r="7970" spans="5:5" x14ac:dyDescent="0.25">
      <c r="E7970" s="120"/>
    </row>
    <row r="7971" spans="5:5" x14ac:dyDescent="0.25">
      <c r="E7971" s="120"/>
    </row>
    <row r="7972" spans="5:5" x14ac:dyDescent="0.25">
      <c r="E7972" s="120"/>
    </row>
    <row r="7973" spans="5:5" x14ac:dyDescent="0.25">
      <c r="E7973" s="120"/>
    </row>
    <row r="7974" spans="5:5" x14ac:dyDescent="0.25">
      <c r="E7974" s="120"/>
    </row>
    <row r="7975" spans="5:5" x14ac:dyDescent="0.25">
      <c r="E7975" s="120"/>
    </row>
    <row r="7976" spans="5:5" x14ac:dyDescent="0.25">
      <c r="E7976" s="120"/>
    </row>
    <row r="7977" spans="5:5" x14ac:dyDescent="0.25">
      <c r="E7977" s="120"/>
    </row>
    <row r="7978" spans="5:5" x14ac:dyDescent="0.25">
      <c r="E7978" s="120"/>
    </row>
    <row r="7979" spans="5:5" x14ac:dyDescent="0.25">
      <c r="E7979" s="120"/>
    </row>
    <row r="7980" spans="5:5" x14ac:dyDescent="0.25">
      <c r="E7980" s="120"/>
    </row>
    <row r="7981" spans="5:5" x14ac:dyDescent="0.25">
      <c r="E7981" s="120"/>
    </row>
    <row r="7982" spans="5:5" x14ac:dyDescent="0.25">
      <c r="E7982" s="120"/>
    </row>
    <row r="7983" spans="5:5" x14ac:dyDescent="0.25">
      <c r="E7983" s="120"/>
    </row>
    <row r="7984" spans="5:5" x14ac:dyDescent="0.25">
      <c r="E7984" s="120"/>
    </row>
    <row r="7985" spans="5:5" x14ac:dyDescent="0.25">
      <c r="E7985" s="120"/>
    </row>
    <row r="7986" spans="5:5" x14ac:dyDescent="0.25">
      <c r="E7986" s="120"/>
    </row>
    <row r="7987" spans="5:5" x14ac:dyDescent="0.25">
      <c r="E7987" s="120"/>
    </row>
    <row r="7988" spans="5:5" x14ac:dyDescent="0.25">
      <c r="E7988" s="120"/>
    </row>
    <row r="7989" spans="5:5" x14ac:dyDescent="0.25">
      <c r="E7989" s="120"/>
    </row>
    <row r="7990" spans="5:5" x14ac:dyDescent="0.25">
      <c r="E7990" s="120"/>
    </row>
    <row r="7991" spans="5:5" x14ac:dyDescent="0.25">
      <c r="E7991" s="120"/>
    </row>
    <row r="7992" spans="5:5" x14ac:dyDescent="0.25">
      <c r="E7992" s="120"/>
    </row>
    <row r="7993" spans="5:5" x14ac:dyDescent="0.25">
      <c r="E7993" s="120"/>
    </row>
    <row r="7994" spans="5:5" x14ac:dyDescent="0.25">
      <c r="E7994" s="120"/>
    </row>
    <row r="7995" spans="5:5" x14ac:dyDescent="0.25">
      <c r="E7995" s="120"/>
    </row>
    <row r="7996" spans="5:5" x14ac:dyDescent="0.25">
      <c r="E7996" s="120"/>
    </row>
    <row r="7997" spans="5:5" x14ac:dyDescent="0.25">
      <c r="E7997" s="120"/>
    </row>
    <row r="7998" spans="5:5" x14ac:dyDescent="0.25">
      <c r="E7998" s="120"/>
    </row>
    <row r="7999" spans="5:5" x14ac:dyDescent="0.25">
      <c r="E7999" s="120"/>
    </row>
    <row r="8000" spans="5:5" x14ac:dyDescent="0.25">
      <c r="E8000" s="120"/>
    </row>
    <row r="8001" spans="5:5" x14ac:dyDescent="0.25">
      <c r="E8001" s="120"/>
    </row>
    <row r="8002" spans="5:5" x14ac:dyDescent="0.25">
      <c r="E8002" s="120"/>
    </row>
    <row r="8003" spans="5:5" x14ac:dyDescent="0.25">
      <c r="E8003" s="120"/>
    </row>
    <row r="8004" spans="5:5" x14ac:dyDescent="0.25">
      <c r="E8004" s="120"/>
    </row>
    <row r="8005" spans="5:5" x14ac:dyDescent="0.25">
      <c r="E8005" s="120"/>
    </row>
    <row r="8006" spans="5:5" x14ac:dyDescent="0.25">
      <c r="E8006" s="120"/>
    </row>
    <row r="8007" spans="5:5" x14ac:dyDescent="0.25">
      <c r="E8007" s="120"/>
    </row>
    <row r="8008" spans="5:5" x14ac:dyDescent="0.25">
      <c r="E8008" s="120"/>
    </row>
    <row r="8009" spans="5:5" x14ac:dyDescent="0.25">
      <c r="E8009" s="120"/>
    </row>
    <row r="8010" spans="5:5" x14ac:dyDescent="0.25">
      <c r="E8010" s="120"/>
    </row>
    <row r="8011" spans="5:5" x14ac:dyDescent="0.25">
      <c r="E8011" s="120"/>
    </row>
    <row r="8012" spans="5:5" x14ac:dyDescent="0.25">
      <c r="E8012" s="120"/>
    </row>
    <row r="8013" spans="5:5" x14ac:dyDescent="0.25">
      <c r="E8013" s="120"/>
    </row>
    <row r="8014" spans="5:5" x14ac:dyDescent="0.25">
      <c r="E8014" s="120"/>
    </row>
    <row r="8015" spans="5:5" x14ac:dyDescent="0.25">
      <c r="E8015" s="120"/>
    </row>
    <row r="8016" spans="5:5" x14ac:dyDescent="0.25">
      <c r="E8016" s="120"/>
    </row>
    <row r="8017" spans="5:5" x14ac:dyDescent="0.25">
      <c r="E8017" s="120"/>
    </row>
    <row r="8018" spans="5:5" x14ac:dyDescent="0.25">
      <c r="E8018" s="120"/>
    </row>
    <row r="8019" spans="5:5" x14ac:dyDescent="0.25">
      <c r="E8019" s="120"/>
    </row>
    <row r="8020" spans="5:5" x14ac:dyDescent="0.25">
      <c r="E8020" s="120"/>
    </row>
    <row r="8021" spans="5:5" x14ac:dyDescent="0.25">
      <c r="E8021" s="120"/>
    </row>
    <row r="8022" spans="5:5" x14ac:dyDescent="0.25">
      <c r="E8022" s="120"/>
    </row>
    <row r="8023" spans="5:5" x14ac:dyDescent="0.25">
      <c r="E8023" s="120"/>
    </row>
    <row r="8024" spans="5:5" x14ac:dyDescent="0.25">
      <c r="E8024" s="120"/>
    </row>
    <row r="8025" spans="5:5" x14ac:dyDescent="0.25">
      <c r="E8025" s="120"/>
    </row>
    <row r="8026" spans="5:5" x14ac:dyDescent="0.25">
      <c r="E8026" s="120"/>
    </row>
    <row r="8027" spans="5:5" x14ac:dyDescent="0.25">
      <c r="E8027" s="120"/>
    </row>
    <row r="8028" spans="5:5" x14ac:dyDescent="0.25">
      <c r="E8028" s="120"/>
    </row>
    <row r="8029" spans="5:5" x14ac:dyDescent="0.25">
      <c r="E8029" s="120"/>
    </row>
    <row r="8030" spans="5:5" x14ac:dyDescent="0.25">
      <c r="E8030" s="120"/>
    </row>
    <row r="8031" spans="5:5" x14ac:dyDescent="0.25">
      <c r="E8031" s="120"/>
    </row>
    <row r="8032" spans="5:5" x14ac:dyDescent="0.25">
      <c r="E8032" s="120"/>
    </row>
    <row r="8033" spans="5:5" x14ac:dyDescent="0.25">
      <c r="E8033" s="120"/>
    </row>
    <row r="8034" spans="5:5" x14ac:dyDescent="0.25">
      <c r="E8034" s="120"/>
    </row>
    <row r="8035" spans="5:5" x14ac:dyDescent="0.25">
      <c r="E8035" s="120"/>
    </row>
    <row r="8036" spans="5:5" x14ac:dyDescent="0.25">
      <c r="E8036" s="120"/>
    </row>
    <row r="8037" spans="5:5" x14ac:dyDescent="0.25">
      <c r="E8037" s="120"/>
    </row>
    <row r="8038" spans="5:5" x14ac:dyDescent="0.25">
      <c r="E8038" s="120"/>
    </row>
    <row r="8039" spans="5:5" x14ac:dyDescent="0.25">
      <c r="E8039" s="120"/>
    </row>
    <row r="8040" spans="5:5" x14ac:dyDescent="0.25">
      <c r="E8040" s="120"/>
    </row>
    <row r="8041" spans="5:5" x14ac:dyDescent="0.25">
      <c r="E8041" s="120"/>
    </row>
    <row r="8042" spans="5:5" x14ac:dyDescent="0.25">
      <c r="E8042" s="120"/>
    </row>
    <row r="8043" spans="5:5" x14ac:dyDescent="0.25">
      <c r="E8043" s="120"/>
    </row>
    <row r="8044" spans="5:5" x14ac:dyDescent="0.25">
      <c r="E8044" s="120"/>
    </row>
    <row r="8045" spans="5:5" x14ac:dyDescent="0.25">
      <c r="E8045" s="120"/>
    </row>
    <row r="8046" spans="5:5" x14ac:dyDescent="0.25">
      <c r="E8046" s="120"/>
    </row>
    <row r="8047" spans="5:5" x14ac:dyDescent="0.25">
      <c r="E8047" s="120"/>
    </row>
    <row r="8048" spans="5:5" x14ac:dyDescent="0.25">
      <c r="E8048" s="120"/>
    </row>
    <row r="8049" spans="5:5" x14ac:dyDescent="0.25">
      <c r="E8049" s="120"/>
    </row>
    <row r="8050" spans="5:5" x14ac:dyDescent="0.25">
      <c r="E8050" s="120"/>
    </row>
    <row r="8051" spans="5:5" x14ac:dyDescent="0.25">
      <c r="E8051" s="120"/>
    </row>
    <row r="8052" spans="5:5" x14ac:dyDescent="0.25">
      <c r="E8052" s="120"/>
    </row>
    <row r="8053" spans="5:5" x14ac:dyDescent="0.25">
      <c r="E8053" s="120"/>
    </row>
    <row r="8054" spans="5:5" x14ac:dyDescent="0.25">
      <c r="E8054" s="120"/>
    </row>
    <row r="8055" spans="5:5" x14ac:dyDescent="0.25">
      <c r="E8055" s="120"/>
    </row>
    <row r="8056" spans="5:5" x14ac:dyDescent="0.25">
      <c r="E8056" s="120"/>
    </row>
    <row r="8057" spans="5:5" x14ac:dyDescent="0.25">
      <c r="E8057" s="120"/>
    </row>
    <row r="8058" spans="5:5" x14ac:dyDescent="0.25">
      <c r="E8058" s="120"/>
    </row>
    <row r="8059" spans="5:5" x14ac:dyDescent="0.25">
      <c r="E8059" s="120"/>
    </row>
    <row r="8060" spans="5:5" x14ac:dyDescent="0.25">
      <c r="E8060" s="120"/>
    </row>
    <row r="8061" spans="5:5" x14ac:dyDescent="0.25">
      <c r="E8061" s="120"/>
    </row>
    <row r="8062" spans="5:5" x14ac:dyDescent="0.25">
      <c r="E8062" s="120"/>
    </row>
    <row r="8063" spans="5:5" x14ac:dyDescent="0.25">
      <c r="E8063" s="120"/>
    </row>
    <row r="8064" spans="5:5" x14ac:dyDescent="0.25">
      <c r="E8064" s="120"/>
    </row>
    <row r="8065" spans="5:5" x14ac:dyDescent="0.25">
      <c r="E8065" s="120"/>
    </row>
    <row r="8066" spans="5:5" x14ac:dyDescent="0.25">
      <c r="E8066" s="120"/>
    </row>
    <row r="8067" spans="5:5" x14ac:dyDescent="0.25">
      <c r="E8067" s="120"/>
    </row>
    <row r="8068" spans="5:5" x14ac:dyDescent="0.25">
      <c r="E8068" s="120"/>
    </row>
    <row r="8069" spans="5:5" x14ac:dyDescent="0.25">
      <c r="E8069" s="120"/>
    </row>
    <row r="8070" spans="5:5" x14ac:dyDescent="0.25">
      <c r="E8070" s="120"/>
    </row>
    <row r="8071" spans="5:5" x14ac:dyDescent="0.25">
      <c r="E8071" s="120"/>
    </row>
    <row r="8072" spans="5:5" x14ac:dyDescent="0.25">
      <c r="E8072" s="120"/>
    </row>
    <row r="8073" spans="5:5" x14ac:dyDescent="0.25">
      <c r="E8073" s="120"/>
    </row>
    <row r="8074" spans="5:5" x14ac:dyDescent="0.25">
      <c r="E8074" s="120"/>
    </row>
    <row r="8075" spans="5:5" x14ac:dyDescent="0.25">
      <c r="E8075" s="120"/>
    </row>
    <row r="8076" spans="5:5" x14ac:dyDescent="0.25">
      <c r="E8076" s="120"/>
    </row>
    <row r="8077" spans="5:5" x14ac:dyDescent="0.25">
      <c r="E8077" s="120"/>
    </row>
    <row r="8078" spans="5:5" x14ac:dyDescent="0.25">
      <c r="E8078" s="120"/>
    </row>
    <row r="8079" spans="5:5" x14ac:dyDescent="0.25">
      <c r="E8079" s="120"/>
    </row>
    <row r="8080" spans="5:5" x14ac:dyDescent="0.25">
      <c r="E8080" s="120"/>
    </row>
    <row r="8081" spans="5:5" x14ac:dyDescent="0.25">
      <c r="E8081" s="120"/>
    </row>
    <row r="8082" spans="5:5" x14ac:dyDescent="0.25">
      <c r="E8082" s="120"/>
    </row>
    <row r="8083" spans="5:5" x14ac:dyDescent="0.25">
      <c r="E8083" s="120"/>
    </row>
    <row r="8084" spans="5:5" x14ac:dyDescent="0.25">
      <c r="E8084" s="120"/>
    </row>
    <row r="8085" spans="5:5" x14ac:dyDescent="0.25">
      <c r="E8085" s="120"/>
    </row>
    <row r="8086" spans="5:5" x14ac:dyDescent="0.25">
      <c r="E8086" s="120"/>
    </row>
    <row r="8087" spans="5:5" x14ac:dyDescent="0.25">
      <c r="E8087" s="120"/>
    </row>
    <row r="8088" spans="5:5" x14ac:dyDescent="0.25">
      <c r="E8088" s="120"/>
    </row>
    <row r="8089" spans="5:5" x14ac:dyDescent="0.25">
      <c r="E8089" s="120"/>
    </row>
    <row r="8090" spans="5:5" x14ac:dyDescent="0.25">
      <c r="E8090" s="120"/>
    </row>
    <row r="8091" spans="5:5" x14ac:dyDescent="0.25">
      <c r="E8091" s="120"/>
    </row>
    <row r="8092" spans="5:5" x14ac:dyDescent="0.25">
      <c r="E8092" s="120"/>
    </row>
    <row r="8093" spans="5:5" x14ac:dyDescent="0.25">
      <c r="E8093" s="120"/>
    </row>
    <row r="8094" spans="5:5" x14ac:dyDescent="0.25">
      <c r="E8094" s="120"/>
    </row>
    <row r="8095" spans="5:5" x14ac:dyDescent="0.25">
      <c r="E8095" s="120"/>
    </row>
    <row r="8096" spans="5:5" x14ac:dyDescent="0.25">
      <c r="E8096" s="120"/>
    </row>
    <row r="8097" spans="5:5" x14ac:dyDescent="0.25">
      <c r="E8097" s="120"/>
    </row>
    <row r="8098" spans="5:5" x14ac:dyDescent="0.25">
      <c r="E8098" s="120"/>
    </row>
    <row r="8099" spans="5:5" x14ac:dyDescent="0.25">
      <c r="E8099" s="120"/>
    </row>
    <row r="8100" spans="5:5" x14ac:dyDescent="0.25">
      <c r="E8100" s="120"/>
    </row>
    <row r="8101" spans="5:5" x14ac:dyDescent="0.25">
      <c r="E8101" s="120"/>
    </row>
    <row r="8102" spans="5:5" x14ac:dyDescent="0.25">
      <c r="E8102" s="120"/>
    </row>
    <row r="8103" spans="5:5" x14ac:dyDescent="0.25">
      <c r="E8103" s="120"/>
    </row>
    <row r="8104" spans="5:5" x14ac:dyDescent="0.25">
      <c r="E8104" s="120"/>
    </row>
    <row r="8105" spans="5:5" x14ac:dyDescent="0.25">
      <c r="E8105" s="120"/>
    </row>
    <row r="8106" spans="5:5" x14ac:dyDescent="0.25">
      <c r="E8106" s="120"/>
    </row>
    <row r="8107" spans="5:5" x14ac:dyDescent="0.25">
      <c r="E8107" s="120"/>
    </row>
    <row r="8108" spans="5:5" x14ac:dyDescent="0.25">
      <c r="E8108" s="120"/>
    </row>
    <row r="8109" spans="5:5" x14ac:dyDescent="0.25">
      <c r="E8109" s="120"/>
    </row>
    <row r="8110" spans="5:5" x14ac:dyDescent="0.25">
      <c r="E8110" s="120"/>
    </row>
    <row r="8111" spans="5:5" x14ac:dyDescent="0.25">
      <c r="E8111" s="120"/>
    </row>
    <row r="8112" spans="5:5" x14ac:dyDescent="0.25">
      <c r="E8112" s="120"/>
    </row>
    <row r="8113" spans="5:5" x14ac:dyDescent="0.25">
      <c r="E8113" s="120"/>
    </row>
    <row r="8114" spans="5:5" x14ac:dyDescent="0.25">
      <c r="E8114" s="120"/>
    </row>
    <row r="8115" spans="5:5" x14ac:dyDescent="0.25">
      <c r="E8115" s="120"/>
    </row>
    <row r="8116" spans="5:5" x14ac:dyDescent="0.25">
      <c r="E8116" s="120"/>
    </row>
    <row r="8117" spans="5:5" x14ac:dyDescent="0.25">
      <c r="E8117" s="120"/>
    </row>
    <row r="8118" spans="5:5" x14ac:dyDescent="0.25">
      <c r="E8118" s="120"/>
    </row>
    <row r="8119" spans="5:5" x14ac:dyDescent="0.25">
      <c r="E8119" s="120"/>
    </row>
    <row r="8120" spans="5:5" x14ac:dyDescent="0.25">
      <c r="E8120" s="120"/>
    </row>
    <row r="8121" spans="5:5" x14ac:dyDescent="0.25">
      <c r="E8121" s="120"/>
    </row>
    <row r="8122" spans="5:5" x14ac:dyDescent="0.25">
      <c r="E8122" s="120"/>
    </row>
    <row r="8123" spans="5:5" x14ac:dyDescent="0.25">
      <c r="E8123" s="120"/>
    </row>
    <row r="8124" spans="5:5" x14ac:dyDescent="0.25">
      <c r="E8124" s="120"/>
    </row>
    <row r="8125" spans="5:5" x14ac:dyDescent="0.25">
      <c r="E8125" s="120"/>
    </row>
    <row r="8126" spans="5:5" x14ac:dyDescent="0.25">
      <c r="E8126" s="120"/>
    </row>
    <row r="8127" spans="5:5" x14ac:dyDescent="0.25">
      <c r="E8127" s="120"/>
    </row>
    <row r="8128" spans="5:5" x14ac:dyDescent="0.25">
      <c r="E8128" s="120"/>
    </row>
    <row r="8129" spans="5:5" x14ac:dyDescent="0.25">
      <c r="E8129" s="120"/>
    </row>
    <row r="8130" spans="5:5" x14ac:dyDescent="0.25">
      <c r="E8130" s="120"/>
    </row>
    <row r="8131" spans="5:5" x14ac:dyDescent="0.25">
      <c r="E8131" s="120"/>
    </row>
    <row r="8132" spans="5:5" x14ac:dyDescent="0.25">
      <c r="E8132" s="120"/>
    </row>
    <row r="8133" spans="5:5" x14ac:dyDescent="0.25">
      <c r="E8133" s="120"/>
    </row>
    <row r="8134" spans="5:5" x14ac:dyDescent="0.25">
      <c r="E8134" s="120"/>
    </row>
    <row r="8135" spans="5:5" x14ac:dyDescent="0.25">
      <c r="E8135" s="120"/>
    </row>
    <row r="8136" spans="5:5" x14ac:dyDescent="0.25">
      <c r="E8136" s="120"/>
    </row>
    <row r="8137" spans="5:5" x14ac:dyDescent="0.25">
      <c r="E8137" s="120"/>
    </row>
    <row r="8138" spans="5:5" x14ac:dyDescent="0.25">
      <c r="E8138" s="120"/>
    </row>
    <row r="8139" spans="5:5" x14ac:dyDescent="0.25">
      <c r="E8139" s="120"/>
    </row>
    <row r="8140" spans="5:5" x14ac:dyDescent="0.25">
      <c r="E8140" s="120"/>
    </row>
    <row r="8141" spans="5:5" x14ac:dyDescent="0.25">
      <c r="E8141" s="120"/>
    </row>
    <row r="8142" spans="5:5" x14ac:dyDescent="0.25">
      <c r="E8142" s="120"/>
    </row>
    <row r="8143" spans="5:5" x14ac:dyDescent="0.25">
      <c r="E8143" s="120"/>
    </row>
    <row r="8144" spans="5:5" x14ac:dyDescent="0.25">
      <c r="E8144" s="120"/>
    </row>
    <row r="8145" spans="5:5" x14ac:dyDescent="0.25">
      <c r="E8145" s="120"/>
    </row>
    <row r="8146" spans="5:5" x14ac:dyDescent="0.25">
      <c r="E8146" s="120"/>
    </row>
    <row r="8147" spans="5:5" x14ac:dyDescent="0.25">
      <c r="E8147" s="120"/>
    </row>
    <row r="8148" spans="5:5" x14ac:dyDescent="0.25">
      <c r="E8148" s="120"/>
    </row>
    <row r="8149" spans="5:5" x14ac:dyDescent="0.25">
      <c r="E8149" s="120"/>
    </row>
    <row r="8150" spans="5:5" x14ac:dyDescent="0.25">
      <c r="E8150" s="120"/>
    </row>
    <row r="8151" spans="5:5" x14ac:dyDescent="0.25">
      <c r="E8151" s="120"/>
    </row>
    <row r="8152" spans="5:5" x14ac:dyDescent="0.25">
      <c r="E8152" s="120"/>
    </row>
    <row r="8153" spans="5:5" x14ac:dyDescent="0.25">
      <c r="E8153" s="120"/>
    </row>
    <row r="8154" spans="5:5" x14ac:dyDescent="0.25">
      <c r="E8154" s="120"/>
    </row>
    <row r="8155" spans="5:5" x14ac:dyDescent="0.25">
      <c r="E8155" s="120"/>
    </row>
    <row r="8156" spans="5:5" x14ac:dyDescent="0.25">
      <c r="E8156" s="120"/>
    </row>
    <row r="8157" spans="5:5" x14ac:dyDescent="0.25">
      <c r="E8157" s="120"/>
    </row>
    <row r="8158" spans="5:5" x14ac:dyDescent="0.25">
      <c r="E8158" s="120"/>
    </row>
    <row r="8159" spans="5:5" x14ac:dyDescent="0.25">
      <c r="E8159" s="120"/>
    </row>
    <row r="8160" spans="5:5" x14ac:dyDescent="0.25">
      <c r="E8160" s="120"/>
    </row>
    <row r="8161" spans="5:5" x14ac:dyDescent="0.25">
      <c r="E8161" s="120"/>
    </row>
    <row r="8162" spans="5:5" x14ac:dyDescent="0.25">
      <c r="E8162" s="120"/>
    </row>
    <row r="8163" spans="5:5" x14ac:dyDescent="0.25">
      <c r="E8163" s="120"/>
    </row>
    <row r="8164" spans="5:5" x14ac:dyDescent="0.25">
      <c r="E8164" s="120"/>
    </row>
    <row r="8165" spans="5:5" x14ac:dyDescent="0.25">
      <c r="E8165" s="120"/>
    </row>
    <row r="8166" spans="5:5" x14ac:dyDescent="0.25">
      <c r="E8166" s="120"/>
    </row>
    <row r="8167" spans="5:5" x14ac:dyDescent="0.25">
      <c r="E8167" s="120"/>
    </row>
    <row r="8168" spans="5:5" x14ac:dyDescent="0.25">
      <c r="E8168" s="120"/>
    </row>
    <row r="8169" spans="5:5" x14ac:dyDescent="0.25">
      <c r="E8169" s="120"/>
    </row>
    <row r="8170" spans="5:5" x14ac:dyDescent="0.25">
      <c r="E8170" s="120"/>
    </row>
    <row r="8171" spans="5:5" x14ac:dyDescent="0.25">
      <c r="E8171" s="120"/>
    </row>
    <row r="8172" spans="5:5" x14ac:dyDescent="0.25">
      <c r="E8172" s="120"/>
    </row>
    <row r="8173" spans="5:5" x14ac:dyDescent="0.25">
      <c r="E8173" s="120"/>
    </row>
    <row r="8174" spans="5:5" x14ac:dyDescent="0.25">
      <c r="E8174" s="120"/>
    </row>
    <row r="8175" spans="5:5" x14ac:dyDescent="0.25">
      <c r="E8175" s="120"/>
    </row>
    <row r="8176" spans="5:5" x14ac:dyDescent="0.25">
      <c r="E8176" s="120"/>
    </row>
    <row r="8177" spans="5:5" x14ac:dyDescent="0.25">
      <c r="E8177" s="120"/>
    </row>
    <row r="8178" spans="5:5" x14ac:dyDescent="0.25">
      <c r="E8178" s="120"/>
    </row>
    <row r="8179" spans="5:5" x14ac:dyDescent="0.25">
      <c r="E8179" s="120"/>
    </row>
    <row r="8180" spans="5:5" x14ac:dyDescent="0.25">
      <c r="E8180" s="120"/>
    </row>
    <row r="8181" spans="5:5" x14ac:dyDescent="0.25">
      <c r="E8181" s="120"/>
    </row>
    <row r="8182" spans="5:5" x14ac:dyDescent="0.25">
      <c r="E8182" s="120"/>
    </row>
    <row r="8183" spans="5:5" x14ac:dyDescent="0.25">
      <c r="E8183" s="120"/>
    </row>
    <row r="8184" spans="5:5" x14ac:dyDescent="0.25">
      <c r="E8184" s="120"/>
    </row>
    <row r="8185" spans="5:5" x14ac:dyDescent="0.25">
      <c r="E8185" s="120"/>
    </row>
    <row r="8186" spans="5:5" x14ac:dyDescent="0.25">
      <c r="E8186" s="120"/>
    </row>
    <row r="8187" spans="5:5" x14ac:dyDescent="0.25">
      <c r="E8187" s="120"/>
    </row>
    <row r="8188" spans="5:5" x14ac:dyDescent="0.25">
      <c r="E8188" s="120"/>
    </row>
    <row r="8189" spans="5:5" x14ac:dyDescent="0.25">
      <c r="E8189" s="120"/>
    </row>
    <row r="8190" spans="5:5" x14ac:dyDescent="0.25">
      <c r="E8190" s="120"/>
    </row>
    <row r="8191" spans="5:5" x14ac:dyDescent="0.25">
      <c r="E8191" s="120"/>
    </row>
    <row r="8192" spans="5:5" x14ac:dyDescent="0.25">
      <c r="E8192" s="120"/>
    </row>
    <row r="8193" spans="5:5" x14ac:dyDescent="0.25">
      <c r="E8193" s="120"/>
    </row>
    <row r="8194" spans="5:5" x14ac:dyDescent="0.25">
      <c r="E8194" s="120"/>
    </row>
    <row r="8195" spans="5:5" x14ac:dyDescent="0.25">
      <c r="E8195" s="120"/>
    </row>
    <row r="8196" spans="5:5" x14ac:dyDescent="0.25">
      <c r="E8196" s="120"/>
    </row>
    <row r="8197" spans="5:5" x14ac:dyDescent="0.25">
      <c r="E8197" s="120"/>
    </row>
    <row r="8198" spans="5:5" x14ac:dyDescent="0.25">
      <c r="E8198" s="120"/>
    </row>
    <row r="8199" spans="5:5" x14ac:dyDescent="0.25">
      <c r="E8199" s="120"/>
    </row>
    <row r="8200" spans="5:5" x14ac:dyDescent="0.25">
      <c r="E8200" s="120"/>
    </row>
    <row r="8201" spans="5:5" x14ac:dyDescent="0.25">
      <c r="E8201" s="120"/>
    </row>
    <row r="8202" spans="5:5" x14ac:dyDescent="0.25">
      <c r="E8202" s="120"/>
    </row>
    <row r="8203" spans="5:5" x14ac:dyDescent="0.25">
      <c r="E8203" s="120"/>
    </row>
    <row r="8204" spans="5:5" x14ac:dyDescent="0.25">
      <c r="E8204" s="120"/>
    </row>
    <row r="8205" spans="5:5" x14ac:dyDescent="0.25">
      <c r="E8205" s="120"/>
    </row>
    <row r="8206" spans="5:5" x14ac:dyDescent="0.25">
      <c r="E8206" s="120"/>
    </row>
    <row r="8207" spans="5:5" x14ac:dyDescent="0.25">
      <c r="E8207" s="120"/>
    </row>
    <row r="8208" spans="5:5" x14ac:dyDescent="0.25">
      <c r="E8208" s="120"/>
    </row>
    <row r="8209" spans="5:5" x14ac:dyDescent="0.25">
      <c r="E8209" s="120"/>
    </row>
    <row r="8210" spans="5:5" x14ac:dyDescent="0.25">
      <c r="E8210" s="120"/>
    </row>
    <row r="8211" spans="5:5" x14ac:dyDescent="0.25">
      <c r="E8211" s="120"/>
    </row>
    <row r="8212" spans="5:5" x14ac:dyDescent="0.25">
      <c r="E8212" s="120"/>
    </row>
    <row r="8213" spans="5:5" x14ac:dyDescent="0.25">
      <c r="E8213" s="120"/>
    </row>
    <row r="8214" spans="5:5" x14ac:dyDescent="0.25">
      <c r="E8214" s="120"/>
    </row>
    <row r="8215" spans="5:5" x14ac:dyDescent="0.25">
      <c r="E8215" s="120"/>
    </row>
    <row r="8216" spans="5:5" x14ac:dyDescent="0.25">
      <c r="E8216" s="120"/>
    </row>
    <row r="8217" spans="5:5" x14ac:dyDescent="0.25">
      <c r="E8217" s="120"/>
    </row>
    <row r="8218" spans="5:5" x14ac:dyDescent="0.25">
      <c r="E8218" s="120"/>
    </row>
    <row r="8219" spans="5:5" x14ac:dyDescent="0.25">
      <c r="E8219" s="120"/>
    </row>
    <row r="8220" spans="5:5" x14ac:dyDescent="0.25">
      <c r="E8220" s="120"/>
    </row>
    <row r="8221" spans="5:5" x14ac:dyDescent="0.25">
      <c r="E8221" s="120"/>
    </row>
    <row r="8222" spans="5:5" x14ac:dyDescent="0.25">
      <c r="E8222" s="120"/>
    </row>
    <row r="8223" spans="5:5" x14ac:dyDescent="0.25">
      <c r="E8223" s="120"/>
    </row>
    <row r="8224" spans="5:5" x14ac:dyDescent="0.25">
      <c r="E8224" s="120"/>
    </row>
    <row r="8225" spans="5:5" x14ac:dyDescent="0.25">
      <c r="E8225" s="120"/>
    </row>
    <row r="8226" spans="5:5" x14ac:dyDescent="0.25">
      <c r="E8226" s="120"/>
    </row>
    <row r="8227" spans="5:5" x14ac:dyDescent="0.25">
      <c r="E8227" s="120"/>
    </row>
    <row r="8228" spans="5:5" x14ac:dyDescent="0.25">
      <c r="E8228" s="120"/>
    </row>
    <row r="8229" spans="5:5" x14ac:dyDescent="0.25">
      <c r="E8229" s="120"/>
    </row>
    <row r="8230" spans="5:5" x14ac:dyDescent="0.25">
      <c r="E8230" s="120"/>
    </row>
    <row r="8231" spans="5:5" x14ac:dyDescent="0.25">
      <c r="E8231" s="120"/>
    </row>
    <row r="8232" spans="5:5" x14ac:dyDescent="0.25">
      <c r="E8232" s="120"/>
    </row>
    <row r="8233" spans="5:5" x14ac:dyDescent="0.25">
      <c r="E8233" s="120"/>
    </row>
    <row r="8234" spans="5:5" x14ac:dyDescent="0.25">
      <c r="E8234" s="120"/>
    </row>
    <row r="8235" spans="5:5" x14ac:dyDescent="0.25">
      <c r="E8235" s="120"/>
    </row>
    <row r="8236" spans="5:5" x14ac:dyDescent="0.25">
      <c r="E8236" s="120"/>
    </row>
    <row r="8237" spans="5:5" x14ac:dyDescent="0.25">
      <c r="E8237" s="120"/>
    </row>
    <row r="8238" spans="5:5" x14ac:dyDescent="0.25">
      <c r="E8238" s="120"/>
    </row>
    <row r="8239" spans="5:5" x14ac:dyDescent="0.25">
      <c r="E8239" s="120"/>
    </row>
    <row r="8240" spans="5:5" x14ac:dyDescent="0.25">
      <c r="E8240" s="120"/>
    </row>
    <row r="8241" spans="5:5" x14ac:dyDescent="0.25">
      <c r="E8241" s="120"/>
    </row>
    <row r="8242" spans="5:5" x14ac:dyDescent="0.25">
      <c r="E8242" s="120"/>
    </row>
    <row r="8243" spans="5:5" x14ac:dyDescent="0.25">
      <c r="E8243" s="120"/>
    </row>
    <row r="8244" spans="5:5" x14ac:dyDescent="0.25">
      <c r="E8244" s="120"/>
    </row>
    <row r="8245" spans="5:5" x14ac:dyDescent="0.25">
      <c r="E8245" s="120"/>
    </row>
    <row r="8246" spans="5:5" x14ac:dyDescent="0.25">
      <c r="E8246" s="120"/>
    </row>
    <row r="8247" spans="5:5" x14ac:dyDescent="0.25">
      <c r="E8247" s="120"/>
    </row>
    <row r="8248" spans="5:5" x14ac:dyDescent="0.25">
      <c r="E8248" s="120"/>
    </row>
    <row r="8249" spans="5:5" x14ac:dyDescent="0.25">
      <c r="E8249" s="120"/>
    </row>
    <row r="8250" spans="5:5" x14ac:dyDescent="0.25">
      <c r="E8250" s="120"/>
    </row>
    <row r="8251" spans="5:5" x14ac:dyDescent="0.25">
      <c r="E8251" s="120"/>
    </row>
    <row r="8252" spans="5:5" x14ac:dyDescent="0.25">
      <c r="E8252" s="120"/>
    </row>
    <row r="8253" spans="5:5" x14ac:dyDescent="0.25">
      <c r="E8253" s="120"/>
    </row>
    <row r="8254" spans="5:5" x14ac:dyDescent="0.25">
      <c r="E8254" s="120"/>
    </row>
    <row r="8255" spans="5:5" x14ac:dyDescent="0.25">
      <c r="E8255" s="120"/>
    </row>
    <row r="8256" spans="5:5" x14ac:dyDescent="0.25">
      <c r="E8256" s="120"/>
    </row>
    <row r="8257" spans="5:5" x14ac:dyDescent="0.25">
      <c r="E8257" s="120"/>
    </row>
    <row r="8258" spans="5:5" x14ac:dyDescent="0.25">
      <c r="E8258" s="120"/>
    </row>
    <row r="8259" spans="5:5" x14ac:dyDescent="0.25">
      <c r="E8259" s="120"/>
    </row>
    <row r="8260" spans="5:5" x14ac:dyDescent="0.25">
      <c r="E8260" s="120"/>
    </row>
    <row r="8261" spans="5:5" x14ac:dyDescent="0.25">
      <c r="E8261" s="120"/>
    </row>
    <row r="8262" spans="5:5" x14ac:dyDescent="0.25">
      <c r="E8262" s="120"/>
    </row>
    <row r="8263" spans="5:5" x14ac:dyDescent="0.25">
      <c r="E8263" s="120"/>
    </row>
    <row r="8264" spans="5:5" x14ac:dyDescent="0.25">
      <c r="E8264" s="120"/>
    </row>
    <row r="8265" spans="5:5" x14ac:dyDescent="0.25">
      <c r="E8265" s="120"/>
    </row>
    <row r="8266" spans="5:5" x14ac:dyDescent="0.25">
      <c r="E8266" s="120"/>
    </row>
    <row r="8267" spans="5:5" x14ac:dyDescent="0.25">
      <c r="E8267" s="120"/>
    </row>
    <row r="8268" spans="5:5" x14ac:dyDescent="0.25">
      <c r="E8268" s="120"/>
    </row>
    <row r="8269" spans="5:5" x14ac:dyDescent="0.25">
      <c r="E8269" s="120"/>
    </row>
    <row r="8270" spans="5:5" x14ac:dyDescent="0.25">
      <c r="E8270" s="120"/>
    </row>
    <row r="8271" spans="5:5" x14ac:dyDescent="0.25">
      <c r="E8271" s="120"/>
    </row>
    <row r="8272" spans="5:5" x14ac:dyDescent="0.25">
      <c r="E8272" s="120"/>
    </row>
    <row r="8273" spans="5:5" x14ac:dyDescent="0.25">
      <c r="E8273" s="120"/>
    </row>
    <row r="8274" spans="5:5" x14ac:dyDescent="0.25">
      <c r="E8274" s="120"/>
    </row>
    <row r="8275" spans="5:5" x14ac:dyDescent="0.25">
      <c r="E8275" s="120"/>
    </row>
    <row r="8276" spans="5:5" x14ac:dyDescent="0.25">
      <c r="E8276" s="120"/>
    </row>
    <row r="8277" spans="5:5" x14ac:dyDescent="0.25">
      <c r="E8277" s="120"/>
    </row>
    <row r="8278" spans="5:5" x14ac:dyDescent="0.25">
      <c r="E8278" s="120"/>
    </row>
    <row r="8279" spans="5:5" x14ac:dyDescent="0.25">
      <c r="E8279" s="120"/>
    </row>
    <row r="8280" spans="5:5" x14ac:dyDescent="0.25">
      <c r="E8280" s="120"/>
    </row>
    <row r="8281" spans="5:5" x14ac:dyDescent="0.25">
      <c r="E8281" s="120"/>
    </row>
    <row r="8282" spans="5:5" x14ac:dyDescent="0.25">
      <c r="E8282" s="120"/>
    </row>
    <row r="8283" spans="5:5" x14ac:dyDescent="0.25">
      <c r="E8283" s="120"/>
    </row>
    <row r="8284" spans="5:5" x14ac:dyDescent="0.25">
      <c r="E8284" s="120"/>
    </row>
    <row r="8285" spans="5:5" x14ac:dyDescent="0.25">
      <c r="E8285" s="120"/>
    </row>
    <row r="8286" spans="5:5" x14ac:dyDescent="0.25">
      <c r="E8286" s="120"/>
    </row>
    <row r="8287" spans="5:5" x14ac:dyDescent="0.25">
      <c r="E8287" s="120"/>
    </row>
    <row r="8288" spans="5:5" x14ac:dyDescent="0.25">
      <c r="E8288" s="120"/>
    </row>
    <row r="8289" spans="5:5" x14ac:dyDescent="0.25">
      <c r="E8289" s="120"/>
    </row>
    <row r="8290" spans="5:5" x14ac:dyDescent="0.25">
      <c r="E8290" s="120"/>
    </row>
    <row r="8291" spans="5:5" x14ac:dyDescent="0.25">
      <c r="E8291" s="120"/>
    </row>
    <row r="8292" spans="5:5" x14ac:dyDescent="0.25">
      <c r="E8292" s="120"/>
    </row>
    <row r="8293" spans="5:5" x14ac:dyDescent="0.25">
      <c r="E8293" s="120"/>
    </row>
    <row r="8294" spans="5:5" x14ac:dyDescent="0.25">
      <c r="E8294" s="120"/>
    </row>
    <row r="8295" spans="5:5" x14ac:dyDescent="0.25">
      <c r="E8295" s="120"/>
    </row>
    <row r="8296" spans="5:5" x14ac:dyDescent="0.25">
      <c r="E8296" s="120"/>
    </row>
    <row r="8297" spans="5:5" x14ac:dyDescent="0.25">
      <c r="E8297" s="120"/>
    </row>
    <row r="8298" spans="5:5" x14ac:dyDescent="0.25">
      <c r="E8298" s="120"/>
    </row>
    <row r="8299" spans="5:5" x14ac:dyDescent="0.25">
      <c r="E8299" s="120"/>
    </row>
    <row r="8300" spans="5:5" x14ac:dyDescent="0.25">
      <c r="E8300" s="120"/>
    </row>
    <row r="8301" spans="5:5" x14ac:dyDescent="0.25">
      <c r="E8301" s="120"/>
    </row>
    <row r="8302" spans="5:5" x14ac:dyDescent="0.25">
      <c r="E8302" s="120"/>
    </row>
    <row r="8303" spans="5:5" x14ac:dyDescent="0.25">
      <c r="E8303" s="120"/>
    </row>
    <row r="8304" spans="5:5" x14ac:dyDescent="0.25">
      <c r="E8304" s="120"/>
    </row>
    <row r="8305" spans="5:5" x14ac:dyDescent="0.25">
      <c r="E8305" s="120"/>
    </row>
    <row r="8306" spans="5:5" x14ac:dyDescent="0.25">
      <c r="E8306" s="120"/>
    </row>
    <row r="8307" spans="5:5" x14ac:dyDescent="0.25">
      <c r="E8307" s="120"/>
    </row>
    <row r="8308" spans="5:5" x14ac:dyDescent="0.25">
      <c r="E8308" s="120"/>
    </row>
    <row r="8309" spans="5:5" x14ac:dyDescent="0.25">
      <c r="E8309" s="120"/>
    </row>
    <row r="8310" spans="5:5" x14ac:dyDescent="0.25">
      <c r="E8310" s="120"/>
    </row>
    <row r="8311" spans="5:5" x14ac:dyDescent="0.25">
      <c r="E8311" s="120"/>
    </row>
    <row r="8312" spans="5:5" x14ac:dyDescent="0.25">
      <c r="E8312" s="120"/>
    </row>
    <row r="8313" spans="5:5" x14ac:dyDescent="0.25">
      <c r="E8313" s="120"/>
    </row>
    <row r="8314" spans="5:5" x14ac:dyDescent="0.25">
      <c r="E8314" s="120"/>
    </row>
    <row r="8315" spans="5:5" x14ac:dyDescent="0.25">
      <c r="E8315" s="120"/>
    </row>
    <row r="8316" spans="5:5" x14ac:dyDescent="0.25">
      <c r="E8316" s="120"/>
    </row>
    <row r="8317" spans="5:5" x14ac:dyDescent="0.25">
      <c r="E8317" s="120"/>
    </row>
    <row r="8318" spans="5:5" x14ac:dyDescent="0.25">
      <c r="E8318" s="120"/>
    </row>
    <row r="8319" spans="5:5" x14ac:dyDescent="0.25">
      <c r="E8319" s="120"/>
    </row>
    <row r="8320" spans="5:5" x14ac:dyDescent="0.25">
      <c r="E8320" s="120"/>
    </row>
    <row r="8321" spans="5:5" x14ac:dyDescent="0.25">
      <c r="E8321" s="120"/>
    </row>
    <row r="8322" spans="5:5" x14ac:dyDescent="0.25">
      <c r="E8322" s="120"/>
    </row>
    <row r="8323" spans="5:5" x14ac:dyDescent="0.25">
      <c r="E8323" s="120"/>
    </row>
    <row r="8324" spans="5:5" x14ac:dyDescent="0.25">
      <c r="E8324" s="120"/>
    </row>
    <row r="8325" spans="5:5" x14ac:dyDescent="0.25">
      <c r="E8325" s="120"/>
    </row>
    <row r="8326" spans="5:5" x14ac:dyDescent="0.25">
      <c r="E8326" s="120"/>
    </row>
    <row r="8327" spans="5:5" x14ac:dyDescent="0.25">
      <c r="E8327" s="120"/>
    </row>
    <row r="8328" spans="5:5" x14ac:dyDescent="0.25">
      <c r="E8328" s="120"/>
    </row>
    <row r="8329" spans="5:5" x14ac:dyDescent="0.25">
      <c r="E8329" s="120"/>
    </row>
    <row r="8330" spans="5:5" x14ac:dyDescent="0.25">
      <c r="E8330" s="120"/>
    </row>
    <row r="8331" spans="5:5" x14ac:dyDescent="0.25">
      <c r="E8331" s="120"/>
    </row>
    <row r="8332" spans="5:5" x14ac:dyDescent="0.25">
      <c r="E8332" s="120"/>
    </row>
    <row r="8333" spans="5:5" x14ac:dyDescent="0.25">
      <c r="E8333" s="120"/>
    </row>
    <row r="8334" spans="5:5" x14ac:dyDescent="0.25">
      <c r="E8334" s="120"/>
    </row>
    <row r="8335" spans="5:5" x14ac:dyDescent="0.25">
      <c r="E8335" s="120"/>
    </row>
    <row r="8336" spans="5:5" x14ac:dyDescent="0.25">
      <c r="E8336" s="120"/>
    </row>
    <row r="8337" spans="5:5" x14ac:dyDescent="0.25">
      <c r="E8337" s="120"/>
    </row>
    <row r="8338" spans="5:5" x14ac:dyDescent="0.25">
      <c r="E8338" s="120"/>
    </row>
    <row r="8339" spans="5:5" x14ac:dyDescent="0.25">
      <c r="E8339" s="120"/>
    </row>
    <row r="8340" spans="5:5" x14ac:dyDescent="0.25">
      <c r="E8340" s="120"/>
    </row>
    <row r="8341" spans="5:5" x14ac:dyDescent="0.25">
      <c r="E8341" s="120"/>
    </row>
    <row r="8342" spans="5:5" x14ac:dyDescent="0.25">
      <c r="E8342" s="120"/>
    </row>
    <row r="8343" spans="5:5" x14ac:dyDescent="0.25">
      <c r="E8343" s="120"/>
    </row>
    <row r="8344" spans="5:5" x14ac:dyDescent="0.25">
      <c r="E8344" s="120"/>
    </row>
    <row r="8345" spans="5:5" x14ac:dyDescent="0.25">
      <c r="E8345" s="120"/>
    </row>
    <row r="8346" spans="5:5" x14ac:dyDescent="0.25">
      <c r="E8346" s="120"/>
    </row>
    <row r="8347" spans="5:5" x14ac:dyDescent="0.25">
      <c r="E8347" s="120"/>
    </row>
    <row r="8348" spans="5:5" x14ac:dyDescent="0.25">
      <c r="E8348" s="120"/>
    </row>
    <row r="8349" spans="5:5" x14ac:dyDescent="0.25">
      <c r="E8349" s="120"/>
    </row>
    <row r="8350" spans="5:5" x14ac:dyDescent="0.25">
      <c r="E8350" s="120"/>
    </row>
    <row r="8351" spans="5:5" x14ac:dyDescent="0.25">
      <c r="E8351" s="120"/>
    </row>
    <row r="8352" spans="5:5" x14ac:dyDescent="0.25">
      <c r="E8352" s="120"/>
    </row>
    <row r="8353" spans="5:5" x14ac:dyDescent="0.25">
      <c r="E8353" s="120"/>
    </row>
    <row r="8354" spans="5:5" x14ac:dyDescent="0.25">
      <c r="E8354" s="120"/>
    </row>
    <row r="8355" spans="5:5" x14ac:dyDescent="0.25">
      <c r="E8355" s="120"/>
    </row>
    <row r="8356" spans="5:5" x14ac:dyDescent="0.25">
      <c r="E8356" s="120"/>
    </row>
    <row r="8357" spans="5:5" x14ac:dyDescent="0.25">
      <c r="E8357" s="120"/>
    </row>
    <row r="8358" spans="5:5" x14ac:dyDescent="0.25">
      <c r="E8358" s="120"/>
    </row>
    <row r="8359" spans="5:5" x14ac:dyDescent="0.25">
      <c r="E8359" s="120"/>
    </row>
    <row r="8360" spans="5:5" x14ac:dyDescent="0.25">
      <c r="E8360" s="120"/>
    </row>
    <row r="8361" spans="5:5" x14ac:dyDescent="0.25">
      <c r="E8361" s="120"/>
    </row>
    <row r="8362" spans="5:5" x14ac:dyDescent="0.25">
      <c r="E8362" s="120"/>
    </row>
    <row r="8363" spans="5:5" x14ac:dyDescent="0.25">
      <c r="E8363" s="120"/>
    </row>
    <row r="8364" spans="5:5" x14ac:dyDescent="0.25">
      <c r="E8364" s="120"/>
    </row>
    <row r="8365" spans="5:5" x14ac:dyDescent="0.25">
      <c r="E8365" s="120"/>
    </row>
    <row r="8366" spans="5:5" x14ac:dyDescent="0.25">
      <c r="E8366" s="120"/>
    </row>
    <row r="8367" spans="5:5" x14ac:dyDescent="0.25">
      <c r="E8367" s="120"/>
    </row>
    <row r="8368" spans="5:5" x14ac:dyDescent="0.25">
      <c r="E8368" s="120"/>
    </row>
    <row r="8369" spans="5:5" x14ac:dyDescent="0.25">
      <c r="E8369" s="120"/>
    </row>
    <row r="8370" spans="5:5" x14ac:dyDescent="0.25">
      <c r="E8370" s="120"/>
    </row>
    <row r="8371" spans="5:5" x14ac:dyDescent="0.25">
      <c r="E8371" s="120"/>
    </row>
    <row r="8372" spans="5:5" x14ac:dyDescent="0.25">
      <c r="E8372" s="120"/>
    </row>
    <row r="8373" spans="5:5" x14ac:dyDescent="0.25">
      <c r="E8373" s="120"/>
    </row>
    <row r="8374" spans="5:5" x14ac:dyDescent="0.25">
      <c r="E8374" s="120"/>
    </row>
    <row r="8375" spans="5:5" x14ac:dyDescent="0.25">
      <c r="E8375" s="120"/>
    </row>
    <row r="8376" spans="5:5" x14ac:dyDescent="0.25">
      <c r="E8376" s="120"/>
    </row>
    <row r="8377" spans="5:5" x14ac:dyDescent="0.25">
      <c r="E8377" s="120"/>
    </row>
    <row r="8378" spans="5:5" x14ac:dyDescent="0.25">
      <c r="E8378" s="120"/>
    </row>
    <row r="8379" spans="5:5" x14ac:dyDescent="0.25">
      <c r="E8379" s="120"/>
    </row>
    <row r="8380" spans="5:5" x14ac:dyDescent="0.25">
      <c r="E8380" s="120"/>
    </row>
    <row r="8381" spans="5:5" x14ac:dyDescent="0.25">
      <c r="E8381" s="120"/>
    </row>
    <row r="8382" spans="5:5" x14ac:dyDescent="0.25">
      <c r="E8382" s="120"/>
    </row>
    <row r="8383" spans="5:5" x14ac:dyDescent="0.25">
      <c r="E8383" s="120"/>
    </row>
    <row r="8384" spans="5:5" x14ac:dyDescent="0.25">
      <c r="E8384" s="120"/>
    </row>
    <row r="8385" spans="5:5" x14ac:dyDescent="0.25">
      <c r="E8385" s="120"/>
    </row>
    <row r="8386" spans="5:5" x14ac:dyDescent="0.25">
      <c r="E8386" s="120"/>
    </row>
    <row r="8387" spans="5:5" x14ac:dyDescent="0.25">
      <c r="E8387" s="120"/>
    </row>
    <row r="8388" spans="5:5" x14ac:dyDescent="0.25">
      <c r="E8388" s="120"/>
    </row>
    <row r="8389" spans="5:5" x14ac:dyDescent="0.25">
      <c r="E8389" s="120"/>
    </row>
    <row r="8390" spans="5:5" x14ac:dyDescent="0.25">
      <c r="E8390" s="120"/>
    </row>
    <row r="8391" spans="5:5" x14ac:dyDescent="0.25">
      <c r="E8391" s="120"/>
    </row>
    <row r="8392" spans="5:5" x14ac:dyDescent="0.25">
      <c r="E8392" s="120"/>
    </row>
    <row r="8393" spans="5:5" x14ac:dyDescent="0.25">
      <c r="E8393" s="120"/>
    </row>
    <row r="8394" spans="5:5" x14ac:dyDescent="0.25">
      <c r="E8394" s="120"/>
    </row>
    <row r="8395" spans="5:5" x14ac:dyDescent="0.25">
      <c r="E8395" s="120"/>
    </row>
    <row r="8396" spans="5:5" x14ac:dyDescent="0.25">
      <c r="E8396" s="120"/>
    </row>
    <row r="8397" spans="5:5" x14ac:dyDescent="0.25">
      <c r="E8397" s="120"/>
    </row>
    <row r="8398" spans="5:5" x14ac:dyDescent="0.25">
      <c r="E8398" s="120"/>
    </row>
    <row r="8399" spans="5:5" x14ac:dyDescent="0.25">
      <c r="E8399" s="120"/>
    </row>
    <row r="8400" spans="5:5" x14ac:dyDescent="0.25">
      <c r="E8400" s="120"/>
    </row>
    <row r="8401" spans="5:5" x14ac:dyDescent="0.25">
      <c r="E8401" s="120"/>
    </row>
    <row r="8402" spans="5:5" x14ac:dyDescent="0.25">
      <c r="E8402" s="120"/>
    </row>
    <row r="8403" spans="5:5" x14ac:dyDescent="0.25">
      <c r="E8403" s="120"/>
    </row>
    <row r="8404" spans="5:5" x14ac:dyDescent="0.25">
      <c r="E8404" s="120"/>
    </row>
    <row r="8405" spans="5:5" x14ac:dyDescent="0.25">
      <c r="E8405" s="120"/>
    </row>
    <row r="8406" spans="5:5" x14ac:dyDescent="0.25">
      <c r="E8406" s="120"/>
    </row>
    <row r="8407" spans="5:5" x14ac:dyDescent="0.25">
      <c r="E8407" s="120"/>
    </row>
    <row r="8408" spans="5:5" x14ac:dyDescent="0.25">
      <c r="E8408" s="120"/>
    </row>
    <row r="8409" spans="5:5" x14ac:dyDescent="0.25">
      <c r="E8409" s="120"/>
    </row>
    <row r="8410" spans="5:5" x14ac:dyDescent="0.25">
      <c r="E8410" s="120"/>
    </row>
    <row r="8411" spans="5:5" x14ac:dyDescent="0.25">
      <c r="E8411" s="120"/>
    </row>
    <row r="8412" spans="5:5" x14ac:dyDescent="0.25">
      <c r="E8412" s="120"/>
    </row>
    <row r="8413" spans="5:5" x14ac:dyDescent="0.25">
      <c r="E8413" s="120"/>
    </row>
    <row r="8414" spans="5:5" x14ac:dyDescent="0.25">
      <c r="E8414" s="120"/>
    </row>
    <row r="8415" spans="5:5" x14ac:dyDescent="0.25">
      <c r="E8415" s="120"/>
    </row>
    <row r="8416" spans="5:5" x14ac:dyDescent="0.25">
      <c r="E8416" s="120"/>
    </row>
    <row r="8417" spans="5:5" x14ac:dyDescent="0.25">
      <c r="E8417" s="120"/>
    </row>
    <row r="8418" spans="5:5" x14ac:dyDescent="0.25">
      <c r="E8418" s="120"/>
    </row>
    <row r="8419" spans="5:5" x14ac:dyDescent="0.25">
      <c r="E8419" s="120"/>
    </row>
    <row r="8420" spans="5:5" x14ac:dyDescent="0.25">
      <c r="E8420" s="120"/>
    </row>
    <row r="8421" spans="5:5" x14ac:dyDescent="0.25">
      <c r="E8421" s="120"/>
    </row>
    <row r="8422" spans="5:5" x14ac:dyDescent="0.25">
      <c r="E8422" s="120"/>
    </row>
    <row r="8423" spans="5:5" x14ac:dyDescent="0.25">
      <c r="E8423" s="120"/>
    </row>
    <row r="8424" spans="5:5" x14ac:dyDescent="0.25">
      <c r="E8424" s="120"/>
    </row>
    <row r="8425" spans="5:5" x14ac:dyDescent="0.25">
      <c r="E8425" s="120"/>
    </row>
    <row r="8426" spans="5:5" x14ac:dyDescent="0.25">
      <c r="E8426" s="120"/>
    </row>
    <row r="8427" spans="5:5" x14ac:dyDescent="0.25">
      <c r="E8427" s="120"/>
    </row>
    <row r="8428" spans="5:5" x14ac:dyDescent="0.25">
      <c r="E8428" s="120"/>
    </row>
    <row r="8429" spans="5:5" x14ac:dyDescent="0.25">
      <c r="E8429" s="120"/>
    </row>
    <row r="8430" spans="5:5" x14ac:dyDescent="0.25">
      <c r="E8430" s="120"/>
    </row>
    <row r="8431" spans="5:5" x14ac:dyDescent="0.25">
      <c r="E8431" s="120"/>
    </row>
    <row r="8432" spans="5:5" x14ac:dyDescent="0.25">
      <c r="E8432" s="120"/>
    </row>
    <row r="8433" spans="5:5" x14ac:dyDescent="0.25">
      <c r="E8433" s="120"/>
    </row>
    <row r="8434" spans="5:5" x14ac:dyDescent="0.25">
      <c r="E8434" s="120"/>
    </row>
    <row r="8435" spans="5:5" x14ac:dyDescent="0.25">
      <c r="E8435" s="120"/>
    </row>
    <row r="8436" spans="5:5" x14ac:dyDescent="0.25">
      <c r="E8436" s="120"/>
    </row>
    <row r="8437" spans="5:5" x14ac:dyDescent="0.25">
      <c r="E8437" s="120"/>
    </row>
    <row r="8438" spans="5:5" x14ac:dyDescent="0.25">
      <c r="E8438" s="120"/>
    </row>
    <row r="8439" spans="5:5" x14ac:dyDescent="0.25">
      <c r="E8439" s="120"/>
    </row>
    <row r="8440" spans="5:5" x14ac:dyDescent="0.25">
      <c r="E8440" s="120"/>
    </row>
    <row r="8441" spans="5:5" x14ac:dyDescent="0.25">
      <c r="E8441" s="120"/>
    </row>
    <row r="8442" spans="5:5" x14ac:dyDescent="0.25">
      <c r="E8442" s="120"/>
    </row>
    <row r="8443" spans="5:5" x14ac:dyDescent="0.25">
      <c r="E8443" s="120"/>
    </row>
    <row r="8444" spans="5:5" x14ac:dyDescent="0.25">
      <c r="E8444" s="120"/>
    </row>
    <row r="8445" spans="5:5" x14ac:dyDescent="0.25">
      <c r="E8445" s="120"/>
    </row>
    <row r="8446" spans="5:5" x14ac:dyDescent="0.25">
      <c r="E8446" s="120"/>
    </row>
    <row r="8447" spans="5:5" x14ac:dyDescent="0.25">
      <c r="E8447" s="120"/>
    </row>
    <row r="8448" spans="5:5" x14ac:dyDescent="0.25">
      <c r="E8448" s="120"/>
    </row>
    <row r="8449" spans="5:5" x14ac:dyDescent="0.25">
      <c r="E8449" s="120"/>
    </row>
    <row r="8450" spans="5:5" x14ac:dyDescent="0.25">
      <c r="E8450" s="120"/>
    </row>
    <row r="8451" spans="5:5" x14ac:dyDescent="0.25">
      <c r="E8451" s="120"/>
    </row>
    <row r="8452" spans="5:5" x14ac:dyDescent="0.25">
      <c r="E8452" s="120"/>
    </row>
    <row r="8453" spans="5:5" x14ac:dyDescent="0.25">
      <c r="E8453" s="120"/>
    </row>
    <row r="8454" spans="5:5" x14ac:dyDescent="0.25">
      <c r="E8454" s="120"/>
    </row>
    <row r="8455" spans="5:5" x14ac:dyDescent="0.25">
      <c r="E8455" s="120"/>
    </row>
    <row r="8456" spans="5:5" x14ac:dyDescent="0.25">
      <c r="E8456" s="120"/>
    </row>
    <row r="8457" spans="5:5" x14ac:dyDescent="0.25">
      <c r="E8457" s="120"/>
    </row>
    <row r="8458" spans="5:5" x14ac:dyDescent="0.25">
      <c r="E8458" s="120"/>
    </row>
    <row r="8459" spans="5:5" x14ac:dyDescent="0.25">
      <c r="E8459" s="120"/>
    </row>
    <row r="8460" spans="5:5" x14ac:dyDescent="0.25">
      <c r="E8460" s="120"/>
    </row>
    <row r="8461" spans="5:5" x14ac:dyDescent="0.25">
      <c r="E8461" s="120"/>
    </row>
    <row r="8462" spans="5:5" x14ac:dyDescent="0.25">
      <c r="E8462" s="120"/>
    </row>
    <row r="8463" spans="5:5" x14ac:dyDescent="0.25">
      <c r="E8463" s="120"/>
    </row>
    <row r="8464" spans="5:5" x14ac:dyDescent="0.25">
      <c r="E8464" s="120"/>
    </row>
    <row r="8465" spans="5:5" x14ac:dyDescent="0.25">
      <c r="E8465" s="120"/>
    </row>
    <row r="8466" spans="5:5" x14ac:dyDescent="0.25">
      <c r="E8466" s="120"/>
    </row>
    <row r="8467" spans="5:5" x14ac:dyDescent="0.25">
      <c r="E8467" s="120"/>
    </row>
    <row r="8468" spans="5:5" x14ac:dyDescent="0.25">
      <c r="E8468" s="120"/>
    </row>
    <row r="8469" spans="5:5" x14ac:dyDescent="0.25">
      <c r="E8469" s="120"/>
    </row>
    <row r="8470" spans="5:5" x14ac:dyDescent="0.25">
      <c r="E8470" s="120"/>
    </row>
    <row r="8471" spans="5:5" x14ac:dyDescent="0.25">
      <c r="E8471" s="120"/>
    </row>
    <row r="8472" spans="5:5" x14ac:dyDescent="0.25">
      <c r="E8472" s="120"/>
    </row>
    <row r="8473" spans="5:5" x14ac:dyDescent="0.25">
      <c r="E8473" s="120"/>
    </row>
    <row r="8474" spans="5:5" x14ac:dyDescent="0.25">
      <c r="E8474" s="120"/>
    </row>
    <row r="8475" spans="5:5" x14ac:dyDescent="0.25">
      <c r="E8475" s="120"/>
    </row>
    <row r="8476" spans="5:5" x14ac:dyDescent="0.25">
      <c r="E8476" s="120"/>
    </row>
    <row r="8477" spans="5:5" x14ac:dyDescent="0.25">
      <c r="E8477" s="120"/>
    </row>
    <row r="8478" spans="5:5" x14ac:dyDescent="0.25">
      <c r="E8478" s="120"/>
    </row>
    <row r="8479" spans="5:5" x14ac:dyDescent="0.25">
      <c r="E8479" s="120"/>
    </row>
    <row r="8480" spans="5:5" x14ac:dyDescent="0.25">
      <c r="E8480" s="120"/>
    </row>
    <row r="8481" spans="5:5" x14ac:dyDescent="0.25">
      <c r="E8481" s="120"/>
    </row>
    <row r="8482" spans="5:5" x14ac:dyDescent="0.25">
      <c r="E8482" s="120"/>
    </row>
    <row r="8483" spans="5:5" x14ac:dyDescent="0.25">
      <c r="E8483" s="120"/>
    </row>
    <row r="8484" spans="5:5" x14ac:dyDescent="0.25">
      <c r="E8484" s="120"/>
    </row>
    <row r="8485" spans="5:5" x14ac:dyDescent="0.25">
      <c r="E8485" s="120"/>
    </row>
    <row r="8486" spans="5:5" x14ac:dyDescent="0.25">
      <c r="E8486" s="120"/>
    </row>
    <row r="8487" spans="5:5" x14ac:dyDescent="0.25">
      <c r="E8487" s="120"/>
    </row>
    <row r="8488" spans="5:5" x14ac:dyDescent="0.25">
      <c r="E8488" s="120"/>
    </row>
    <row r="8489" spans="5:5" x14ac:dyDescent="0.25">
      <c r="E8489" s="120"/>
    </row>
    <row r="8490" spans="5:5" x14ac:dyDescent="0.25">
      <c r="E8490" s="120"/>
    </row>
    <row r="8491" spans="5:5" x14ac:dyDescent="0.25">
      <c r="E8491" s="120"/>
    </row>
    <row r="8492" spans="5:5" x14ac:dyDescent="0.25">
      <c r="E8492" s="120"/>
    </row>
    <row r="8493" spans="5:5" x14ac:dyDescent="0.25">
      <c r="E8493" s="120"/>
    </row>
    <row r="8494" spans="5:5" x14ac:dyDescent="0.25">
      <c r="E8494" s="120"/>
    </row>
    <row r="8495" spans="5:5" x14ac:dyDescent="0.25">
      <c r="E8495" s="120"/>
    </row>
    <row r="8496" spans="5:5" x14ac:dyDescent="0.25">
      <c r="E8496" s="120"/>
    </row>
    <row r="8497" spans="5:5" x14ac:dyDescent="0.25">
      <c r="E8497" s="120"/>
    </row>
    <row r="8498" spans="5:5" x14ac:dyDescent="0.25">
      <c r="E8498" s="120"/>
    </row>
    <row r="8499" spans="5:5" x14ac:dyDescent="0.25">
      <c r="E8499" s="120"/>
    </row>
    <row r="8500" spans="5:5" x14ac:dyDescent="0.25">
      <c r="E8500" s="120"/>
    </row>
    <row r="8501" spans="5:5" x14ac:dyDescent="0.25">
      <c r="E8501" s="120"/>
    </row>
    <row r="8502" spans="5:5" x14ac:dyDescent="0.25">
      <c r="E8502" s="120"/>
    </row>
    <row r="8503" spans="5:5" x14ac:dyDescent="0.25">
      <c r="E8503" s="120"/>
    </row>
    <row r="8504" spans="5:5" x14ac:dyDescent="0.25">
      <c r="E8504" s="120"/>
    </row>
    <row r="8505" spans="5:5" x14ac:dyDescent="0.25">
      <c r="E8505" s="120"/>
    </row>
    <row r="8506" spans="5:5" x14ac:dyDescent="0.25">
      <c r="E8506" s="120"/>
    </row>
    <row r="8507" spans="5:5" x14ac:dyDescent="0.25">
      <c r="E8507" s="120"/>
    </row>
    <row r="8508" spans="5:5" x14ac:dyDescent="0.25">
      <c r="E8508" s="120"/>
    </row>
    <row r="8509" spans="5:5" x14ac:dyDescent="0.25">
      <c r="E8509" s="120"/>
    </row>
    <row r="8510" spans="5:5" x14ac:dyDescent="0.25">
      <c r="E8510" s="120"/>
    </row>
    <row r="8511" spans="5:5" x14ac:dyDescent="0.25">
      <c r="E8511" s="120"/>
    </row>
    <row r="8512" spans="5:5" x14ac:dyDescent="0.25">
      <c r="E8512" s="120"/>
    </row>
    <row r="8513" spans="5:5" x14ac:dyDescent="0.25">
      <c r="E8513" s="120"/>
    </row>
    <row r="8514" spans="5:5" x14ac:dyDescent="0.25">
      <c r="E8514" s="120"/>
    </row>
    <row r="8515" spans="5:5" x14ac:dyDescent="0.25">
      <c r="E8515" s="120"/>
    </row>
    <row r="8516" spans="5:5" x14ac:dyDescent="0.25">
      <c r="E8516" s="120"/>
    </row>
    <row r="8517" spans="5:5" x14ac:dyDescent="0.25">
      <c r="E8517" s="120"/>
    </row>
    <row r="8518" spans="5:5" x14ac:dyDescent="0.25">
      <c r="E8518" s="120"/>
    </row>
    <row r="8519" spans="5:5" x14ac:dyDescent="0.25">
      <c r="E8519" s="120"/>
    </row>
    <row r="8520" spans="5:5" x14ac:dyDescent="0.25">
      <c r="E8520" s="120"/>
    </row>
    <row r="8521" spans="5:5" x14ac:dyDescent="0.25">
      <c r="E8521" s="120"/>
    </row>
    <row r="8522" spans="5:5" x14ac:dyDescent="0.25">
      <c r="E8522" s="120"/>
    </row>
    <row r="8523" spans="5:5" x14ac:dyDescent="0.25">
      <c r="E8523" s="120"/>
    </row>
    <row r="8524" spans="5:5" x14ac:dyDescent="0.25">
      <c r="E8524" s="120"/>
    </row>
    <row r="8525" spans="5:5" x14ac:dyDescent="0.25">
      <c r="E8525" s="120"/>
    </row>
    <row r="8526" spans="5:5" x14ac:dyDescent="0.25">
      <c r="E8526" s="120"/>
    </row>
    <row r="8527" spans="5:5" x14ac:dyDescent="0.25">
      <c r="E8527" s="120"/>
    </row>
    <row r="8528" spans="5:5" x14ac:dyDescent="0.25">
      <c r="E8528" s="120"/>
    </row>
    <row r="8529" spans="5:5" x14ac:dyDescent="0.25">
      <c r="E8529" s="120"/>
    </row>
    <row r="8530" spans="5:5" x14ac:dyDescent="0.25">
      <c r="E8530" s="120"/>
    </row>
    <row r="8531" spans="5:5" x14ac:dyDescent="0.25">
      <c r="E8531" s="120"/>
    </row>
    <row r="8532" spans="5:5" x14ac:dyDescent="0.25">
      <c r="E8532" s="120"/>
    </row>
    <row r="8533" spans="5:5" x14ac:dyDescent="0.25">
      <c r="E8533" s="120"/>
    </row>
    <row r="8534" spans="5:5" x14ac:dyDescent="0.25">
      <c r="E8534" s="120"/>
    </row>
    <row r="8535" spans="5:5" x14ac:dyDescent="0.25">
      <c r="E8535" s="120"/>
    </row>
    <row r="8536" spans="5:5" x14ac:dyDescent="0.25">
      <c r="E8536" s="120"/>
    </row>
    <row r="8537" spans="5:5" x14ac:dyDescent="0.25">
      <c r="E8537" s="120"/>
    </row>
    <row r="8538" spans="5:5" x14ac:dyDescent="0.25">
      <c r="E8538" s="120"/>
    </row>
    <row r="8539" spans="5:5" x14ac:dyDescent="0.25">
      <c r="E8539" s="120"/>
    </row>
    <row r="8540" spans="5:5" x14ac:dyDescent="0.25">
      <c r="E8540" s="120"/>
    </row>
    <row r="8541" spans="5:5" x14ac:dyDescent="0.25">
      <c r="E8541" s="120"/>
    </row>
    <row r="8542" spans="5:5" x14ac:dyDescent="0.25">
      <c r="E8542" s="120"/>
    </row>
    <row r="8543" spans="5:5" x14ac:dyDescent="0.25">
      <c r="E8543" s="120"/>
    </row>
    <row r="8544" spans="5:5" x14ac:dyDescent="0.25">
      <c r="E8544" s="120"/>
    </row>
    <row r="8545" spans="5:5" x14ac:dyDescent="0.25">
      <c r="E8545" s="120"/>
    </row>
    <row r="8546" spans="5:5" x14ac:dyDescent="0.25">
      <c r="E8546" s="120"/>
    </row>
    <row r="8547" spans="5:5" x14ac:dyDescent="0.25">
      <c r="E8547" s="120"/>
    </row>
    <row r="8548" spans="5:5" x14ac:dyDescent="0.25">
      <c r="E8548" s="120"/>
    </row>
    <row r="8549" spans="5:5" x14ac:dyDescent="0.25">
      <c r="E8549" s="120"/>
    </row>
    <row r="8550" spans="5:5" x14ac:dyDescent="0.25">
      <c r="E8550" s="120"/>
    </row>
    <row r="8551" spans="5:5" x14ac:dyDescent="0.25">
      <c r="E8551" s="120"/>
    </row>
    <row r="8552" spans="5:5" x14ac:dyDescent="0.25">
      <c r="E8552" s="120"/>
    </row>
    <row r="8553" spans="5:5" x14ac:dyDescent="0.25">
      <c r="E8553" s="120"/>
    </row>
    <row r="8554" spans="5:5" x14ac:dyDescent="0.25">
      <c r="E8554" s="120"/>
    </row>
    <row r="8555" spans="5:5" x14ac:dyDescent="0.25">
      <c r="E8555" s="120"/>
    </row>
    <row r="8556" spans="5:5" x14ac:dyDescent="0.25">
      <c r="E8556" s="120"/>
    </row>
    <row r="8557" spans="5:5" x14ac:dyDescent="0.25">
      <c r="E8557" s="120"/>
    </row>
    <row r="8558" spans="5:5" x14ac:dyDescent="0.25">
      <c r="E8558" s="120"/>
    </row>
    <row r="8559" spans="5:5" x14ac:dyDescent="0.25">
      <c r="E8559" s="120"/>
    </row>
    <row r="8560" spans="5:5" x14ac:dyDescent="0.25">
      <c r="E8560" s="120"/>
    </row>
    <row r="8561" spans="5:5" x14ac:dyDescent="0.25">
      <c r="E8561" s="120"/>
    </row>
    <row r="8562" spans="5:5" x14ac:dyDescent="0.25">
      <c r="E8562" s="120"/>
    </row>
    <row r="8563" spans="5:5" x14ac:dyDescent="0.25">
      <c r="E8563" s="120"/>
    </row>
    <row r="8564" spans="5:5" x14ac:dyDescent="0.25">
      <c r="E8564" s="120"/>
    </row>
    <row r="8565" spans="5:5" x14ac:dyDescent="0.25">
      <c r="E8565" s="120"/>
    </row>
    <row r="8566" spans="5:5" x14ac:dyDescent="0.25">
      <c r="E8566" s="120"/>
    </row>
    <row r="8567" spans="5:5" x14ac:dyDescent="0.25">
      <c r="E8567" s="120"/>
    </row>
    <row r="8568" spans="5:5" x14ac:dyDescent="0.25">
      <c r="E8568" s="120"/>
    </row>
    <row r="8569" spans="5:5" x14ac:dyDescent="0.25">
      <c r="E8569" s="120"/>
    </row>
    <row r="8570" spans="5:5" x14ac:dyDescent="0.25">
      <c r="E8570" s="120"/>
    </row>
    <row r="8571" spans="5:5" x14ac:dyDescent="0.25">
      <c r="E8571" s="120"/>
    </row>
    <row r="8572" spans="5:5" x14ac:dyDescent="0.25">
      <c r="E8572" s="120"/>
    </row>
    <row r="8573" spans="5:5" x14ac:dyDescent="0.25">
      <c r="E8573" s="120"/>
    </row>
    <row r="8574" spans="5:5" x14ac:dyDescent="0.25">
      <c r="E8574" s="120"/>
    </row>
    <row r="8575" spans="5:5" x14ac:dyDescent="0.25">
      <c r="E8575" s="120"/>
    </row>
    <row r="8576" spans="5:5" x14ac:dyDescent="0.25">
      <c r="E8576" s="120"/>
    </row>
    <row r="8577" spans="5:5" x14ac:dyDescent="0.25">
      <c r="E8577" s="120"/>
    </row>
    <row r="8578" spans="5:5" x14ac:dyDescent="0.25">
      <c r="E8578" s="120"/>
    </row>
    <row r="8579" spans="5:5" x14ac:dyDescent="0.25">
      <c r="E8579" s="120"/>
    </row>
    <row r="8580" spans="5:5" x14ac:dyDescent="0.25">
      <c r="E8580" s="120"/>
    </row>
    <row r="8581" spans="5:5" x14ac:dyDescent="0.25">
      <c r="E8581" s="120"/>
    </row>
    <row r="8582" spans="5:5" x14ac:dyDescent="0.25">
      <c r="E8582" s="120"/>
    </row>
    <row r="8583" spans="5:5" x14ac:dyDescent="0.25">
      <c r="E8583" s="120"/>
    </row>
    <row r="8584" spans="5:5" x14ac:dyDescent="0.25">
      <c r="E8584" s="120"/>
    </row>
    <row r="8585" spans="5:5" x14ac:dyDescent="0.25">
      <c r="E8585" s="120"/>
    </row>
    <row r="8586" spans="5:5" x14ac:dyDescent="0.25">
      <c r="E8586" s="120"/>
    </row>
    <row r="8587" spans="5:5" x14ac:dyDescent="0.25">
      <c r="E8587" s="120"/>
    </row>
    <row r="8588" spans="5:5" x14ac:dyDescent="0.25">
      <c r="E8588" s="120"/>
    </row>
    <row r="8589" spans="5:5" x14ac:dyDescent="0.25">
      <c r="E8589" s="120"/>
    </row>
    <row r="8590" spans="5:5" x14ac:dyDescent="0.25">
      <c r="E8590" s="120"/>
    </row>
    <row r="8591" spans="5:5" x14ac:dyDescent="0.25">
      <c r="E8591" s="120"/>
    </row>
    <row r="8592" spans="5:5" x14ac:dyDescent="0.25">
      <c r="E8592" s="120"/>
    </row>
    <row r="8593" spans="5:5" x14ac:dyDescent="0.25">
      <c r="E8593" s="120"/>
    </row>
    <row r="8594" spans="5:5" x14ac:dyDescent="0.25">
      <c r="E8594" s="120"/>
    </row>
    <row r="8595" spans="5:5" x14ac:dyDescent="0.25">
      <c r="E8595" s="120"/>
    </row>
    <row r="8596" spans="5:5" x14ac:dyDescent="0.25">
      <c r="E8596" s="120"/>
    </row>
    <row r="8597" spans="5:5" x14ac:dyDescent="0.25">
      <c r="E8597" s="120"/>
    </row>
    <row r="8598" spans="5:5" x14ac:dyDescent="0.25">
      <c r="E8598" s="120"/>
    </row>
    <row r="8599" spans="5:5" x14ac:dyDescent="0.25">
      <c r="E8599" s="120"/>
    </row>
    <row r="8600" spans="5:5" x14ac:dyDescent="0.25">
      <c r="E8600" s="120"/>
    </row>
    <row r="8601" spans="5:5" x14ac:dyDescent="0.25">
      <c r="E8601" s="120"/>
    </row>
    <row r="8602" spans="5:5" x14ac:dyDescent="0.25">
      <c r="E8602" s="120"/>
    </row>
    <row r="8603" spans="5:5" x14ac:dyDescent="0.25">
      <c r="E8603" s="120"/>
    </row>
    <row r="8604" spans="5:5" x14ac:dyDescent="0.25">
      <c r="E8604" s="120"/>
    </row>
    <row r="8605" spans="5:5" x14ac:dyDescent="0.25">
      <c r="E8605" s="120"/>
    </row>
    <row r="8606" spans="5:5" x14ac:dyDescent="0.25">
      <c r="E8606" s="120"/>
    </row>
    <row r="8607" spans="5:5" x14ac:dyDescent="0.25">
      <c r="E8607" s="120"/>
    </row>
    <row r="8608" spans="5:5" x14ac:dyDescent="0.25">
      <c r="E8608" s="120"/>
    </row>
    <row r="8609" spans="5:5" x14ac:dyDescent="0.25">
      <c r="E8609" s="120"/>
    </row>
    <row r="8610" spans="5:5" x14ac:dyDescent="0.25">
      <c r="E8610" s="120"/>
    </row>
    <row r="8611" spans="5:5" x14ac:dyDescent="0.25">
      <c r="E8611" s="120"/>
    </row>
    <row r="8612" spans="5:5" x14ac:dyDescent="0.25">
      <c r="E8612" s="120"/>
    </row>
    <row r="8613" spans="5:5" x14ac:dyDescent="0.25">
      <c r="E8613" s="120"/>
    </row>
    <row r="8614" spans="5:5" x14ac:dyDescent="0.25">
      <c r="E8614" s="120"/>
    </row>
    <row r="8615" spans="5:5" x14ac:dyDescent="0.25">
      <c r="E8615" s="120"/>
    </row>
    <row r="8616" spans="5:5" x14ac:dyDescent="0.25">
      <c r="E8616" s="120"/>
    </row>
    <row r="8617" spans="5:5" x14ac:dyDescent="0.25">
      <c r="E8617" s="120"/>
    </row>
    <row r="8618" spans="5:5" x14ac:dyDescent="0.25">
      <c r="E8618" s="120"/>
    </row>
    <row r="8619" spans="5:5" x14ac:dyDescent="0.25">
      <c r="E8619" s="120"/>
    </row>
    <row r="8620" spans="5:5" x14ac:dyDescent="0.25">
      <c r="E8620" s="120"/>
    </row>
    <row r="8621" spans="5:5" x14ac:dyDescent="0.25">
      <c r="E8621" s="120"/>
    </row>
    <row r="8622" spans="5:5" x14ac:dyDescent="0.25">
      <c r="E8622" s="120"/>
    </row>
    <row r="8623" spans="5:5" x14ac:dyDescent="0.25">
      <c r="E8623" s="120"/>
    </row>
    <row r="8624" spans="5:5" x14ac:dyDescent="0.25">
      <c r="E8624" s="120"/>
    </row>
    <row r="8625" spans="5:5" x14ac:dyDescent="0.25">
      <c r="E8625" s="120"/>
    </row>
    <row r="8626" spans="5:5" x14ac:dyDescent="0.25">
      <c r="E8626" s="120"/>
    </row>
    <row r="8627" spans="5:5" x14ac:dyDescent="0.25">
      <c r="E8627" s="120"/>
    </row>
    <row r="8628" spans="5:5" x14ac:dyDescent="0.25">
      <c r="E8628" s="120"/>
    </row>
    <row r="8629" spans="5:5" x14ac:dyDescent="0.25">
      <c r="E8629" s="120"/>
    </row>
    <row r="8630" spans="5:5" x14ac:dyDescent="0.25">
      <c r="E8630" s="120"/>
    </row>
    <row r="8631" spans="5:5" x14ac:dyDescent="0.25">
      <c r="E8631" s="120"/>
    </row>
    <row r="8632" spans="5:5" x14ac:dyDescent="0.25">
      <c r="E8632" s="120"/>
    </row>
    <row r="8633" spans="5:5" x14ac:dyDescent="0.25">
      <c r="E8633" s="120"/>
    </row>
    <row r="8634" spans="5:5" x14ac:dyDescent="0.25">
      <c r="E8634" s="120"/>
    </row>
    <row r="8635" spans="5:5" x14ac:dyDescent="0.25">
      <c r="E8635" s="120"/>
    </row>
    <row r="8636" spans="5:5" x14ac:dyDescent="0.25">
      <c r="E8636" s="120"/>
    </row>
    <row r="8637" spans="5:5" x14ac:dyDescent="0.25">
      <c r="E8637" s="120"/>
    </row>
    <row r="8638" spans="5:5" x14ac:dyDescent="0.25">
      <c r="E8638" s="120"/>
    </row>
    <row r="8639" spans="5:5" x14ac:dyDescent="0.25">
      <c r="E8639" s="120"/>
    </row>
    <row r="8640" spans="5:5" x14ac:dyDescent="0.25">
      <c r="E8640" s="120"/>
    </row>
    <row r="8641" spans="5:5" x14ac:dyDescent="0.25">
      <c r="E8641" s="120"/>
    </row>
    <row r="8642" spans="5:5" x14ac:dyDescent="0.25">
      <c r="E8642" s="120"/>
    </row>
    <row r="8643" spans="5:5" x14ac:dyDescent="0.25">
      <c r="E8643" s="120"/>
    </row>
    <row r="8644" spans="5:5" x14ac:dyDescent="0.25">
      <c r="E8644" s="120"/>
    </row>
    <row r="8645" spans="5:5" x14ac:dyDescent="0.25">
      <c r="E8645" s="120"/>
    </row>
    <row r="8646" spans="5:5" x14ac:dyDescent="0.25">
      <c r="E8646" s="120"/>
    </row>
    <row r="8647" spans="5:5" x14ac:dyDescent="0.25">
      <c r="E8647" s="120"/>
    </row>
    <row r="8648" spans="5:5" x14ac:dyDescent="0.25">
      <c r="E8648" s="120"/>
    </row>
    <row r="8649" spans="5:5" x14ac:dyDescent="0.25">
      <c r="E8649" s="120"/>
    </row>
    <row r="8650" spans="5:5" x14ac:dyDescent="0.25">
      <c r="E8650" s="120"/>
    </row>
    <row r="8651" spans="5:5" x14ac:dyDescent="0.25">
      <c r="E8651" s="120"/>
    </row>
    <row r="8652" spans="5:5" x14ac:dyDescent="0.25">
      <c r="E8652" s="120"/>
    </row>
    <row r="8653" spans="5:5" x14ac:dyDescent="0.25">
      <c r="E8653" s="120"/>
    </row>
    <row r="8654" spans="5:5" x14ac:dyDescent="0.25">
      <c r="E8654" s="120"/>
    </row>
    <row r="8655" spans="5:5" x14ac:dyDescent="0.25">
      <c r="E8655" s="120"/>
    </row>
    <row r="8656" spans="5:5" x14ac:dyDescent="0.25">
      <c r="E8656" s="120"/>
    </row>
    <row r="8657" spans="5:5" x14ac:dyDescent="0.25">
      <c r="E8657" s="120"/>
    </row>
    <row r="8658" spans="5:5" x14ac:dyDescent="0.25">
      <c r="E8658" s="120"/>
    </row>
    <row r="8659" spans="5:5" x14ac:dyDescent="0.25">
      <c r="E8659" s="120"/>
    </row>
    <row r="8660" spans="5:5" x14ac:dyDescent="0.25">
      <c r="E8660" s="120"/>
    </row>
    <row r="8661" spans="5:5" x14ac:dyDescent="0.25">
      <c r="E8661" s="120"/>
    </row>
    <row r="8662" spans="5:5" x14ac:dyDescent="0.25">
      <c r="E8662" s="120"/>
    </row>
    <row r="8663" spans="5:5" x14ac:dyDescent="0.25">
      <c r="E8663" s="120"/>
    </row>
    <row r="8664" spans="5:5" x14ac:dyDescent="0.25">
      <c r="E8664" s="120"/>
    </row>
    <row r="8665" spans="5:5" x14ac:dyDescent="0.25">
      <c r="E8665" s="120"/>
    </row>
    <row r="8666" spans="5:5" x14ac:dyDescent="0.25">
      <c r="E8666" s="120"/>
    </row>
    <row r="8667" spans="5:5" x14ac:dyDescent="0.25">
      <c r="E8667" s="120"/>
    </row>
    <row r="8668" spans="5:5" x14ac:dyDescent="0.25">
      <c r="E8668" s="120"/>
    </row>
    <row r="8669" spans="5:5" x14ac:dyDescent="0.25">
      <c r="E8669" s="120"/>
    </row>
    <row r="8670" spans="5:5" x14ac:dyDescent="0.25">
      <c r="E8670" s="120"/>
    </row>
    <row r="8671" spans="5:5" x14ac:dyDescent="0.25">
      <c r="E8671" s="120"/>
    </row>
    <row r="8672" spans="5:5" x14ac:dyDescent="0.25">
      <c r="E8672" s="120"/>
    </row>
    <row r="8673" spans="5:5" x14ac:dyDescent="0.25">
      <c r="E8673" s="120"/>
    </row>
    <row r="8674" spans="5:5" x14ac:dyDescent="0.25">
      <c r="E8674" s="120"/>
    </row>
    <row r="8675" spans="5:5" x14ac:dyDescent="0.25">
      <c r="E8675" s="120"/>
    </row>
    <row r="8676" spans="5:5" x14ac:dyDescent="0.25">
      <c r="E8676" s="120"/>
    </row>
    <row r="8677" spans="5:5" x14ac:dyDescent="0.25">
      <c r="E8677" s="120"/>
    </row>
    <row r="8678" spans="5:5" x14ac:dyDescent="0.25">
      <c r="E8678" s="120"/>
    </row>
    <row r="8679" spans="5:5" x14ac:dyDescent="0.25">
      <c r="E8679" s="120"/>
    </row>
    <row r="8680" spans="5:5" x14ac:dyDescent="0.25">
      <c r="E8680" s="120"/>
    </row>
    <row r="8681" spans="5:5" x14ac:dyDescent="0.25">
      <c r="E8681" s="120"/>
    </row>
    <row r="8682" spans="5:5" x14ac:dyDescent="0.25">
      <c r="E8682" s="120"/>
    </row>
    <row r="8683" spans="5:5" x14ac:dyDescent="0.25">
      <c r="E8683" s="120"/>
    </row>
    <row r="8684" spans="5:5" x14ac:dyDescent="0.25">
      <c r="E8684" s="120"/>
    </row>
    <row r="8685" spans="5:5" x14ac:dyDescent="0.25">
      <c r="E8685" s="120"/>
    </row>
    <row r="8686" spans="5:5" x14ac:dyDescent="0.25">
      <c r="E8686" s="120"/>
    </row>
    <row r="8687" spans="5:5" x14ac:dyDescent="0.25">
      <c r="E8687" s="120"/>
    </row>
    <row r="8688" spans="5:5" x14ac:dyDescent="0.25">
      <c r="E8688" s="120"/>
    </row>
    <row r="8689" spans="5:5" x14ac:dyDescent="0.25">
      <c r="E8689" s="120"/>
    </row>
    <row r="8690" spans="5:5" x14ac:dyDescent="0.25">
      <c r="E8690" s="120"/>
    </row>
    <row r="8691" spans="5:5" x14ac:dyDescent="0.25">
      <c r="E8691" s="120"/>
    </row>
    <row r="8692" spans="5:5" x14ac:dyDescent="0.25">
      <c r="E8692" s="120"/>
    </row>
    <row r="8693" spans="5:5" x14ac:dyDescent="0.25">
      <c r="E8693" s="120"/>
    </row>
    <row r="8694" spans="5:5" x14ac:dyDescent="0.25">
      <c r="E8694" s="120"/>
    </row>
    <row r="8695" spans="5:5" x14ac:dyDescent="0.25">
      <c r="E8695" s="120"/>
    </row>
    <row r="8696" spans="5:5" x14ac:dyDescent="0.25">
      <c r="E8696" s="120"/>
    </row>
    <row r="8697" spans="5:5" x14ac:dyDescent="0.25">
      <c r="E8697" s="120"/>
    </row>
    <row r="8698" spans="5:5" x14ac:dyDescent="0.25">
      <c r="E8698" s="120"/>
    </row>
    <row r="8699" spans="5:5" x14ac:dyDescent="0.25">
      <c r="E8699" s="120"/>
    </row>
    <row r="8700" spans="5:5" x14ac:dyDescent="0.25">
      <c r="E8700" s="120"/>
    </row>
    <row r="8701" spans="5:5" x14ac:dyDescent="0.25">
      <c r="E8701" s="120"/>
    </row>
    <row r="8702" spans="5:5" x14ac:dyDescent="0.25">
      <c r="E8702" s="120"/>
    </row>
    <row r="8703" spans="5:5" x14ac:dyDescent="0.25">
      <c r="E8703" s="120"/>
    </row>
    <row r="8704" spans="5:5" x14ac:dyDescent="0.25">
      <c r="E8704" s="120"/>
    </row>
    <row r="8705" spans="5:5" x14ac:dyDescent="0.25">
      <c r="E8705" s="120"/>
    </row>
    <row r="8706" spans="5:5" x14ac:dyDescent="0.25">
      <c r="E8706" s="120"/>
    </row>
    <row r="8707" spans="5:5" x14ac:dyDescent="0.25">
      <c r="E8707" s="120"/>
    </row>
    <row r="8708" spans="5:5" x14ac:dyDescent="0.25">
      <c r="E8708" s="120"/>
    </row>
    <row r="8709" spans="5:5" x14ac:dyDescent="0.25">
      <c r="E8709" s="120"/>
    </row>
    <row r="8710" spans="5:5" x14ac:dyDescent="0.25">
      <c r="E8710" s="120"/>
    </row>
    <row r="8711" spans="5:5" x14ac:dyDescent="0.25">
      <c r="E8711" s="120"/>
    </row>
    <row r="8712" spans="5:5" x14ac:dyDescent="0.25">
      <c r="E8712" s="120"/>
    </row>
    <row r="8713" spans="5:5" x14ac:dyDescent="0.25">
      <c r="E8713" s="120"/>
    </row>
    <row r="8714" spans="5:5" x14ac:dyDescent="0.25">
      <c r="E8714" s="120"/>
    </row>
    <row r="8715" spans="5:5" x14ac:dyDescent="0.25">
      <c r="E8715" s="120"/>
    </row>
    <row r="8716" spans="5:5" x14ac:dyDescent="0.25">
      <c r="E8716" s="120"/>
    </row>
    <row r="8717" spans="5:5" x14ac:dyDescent="0.25">
      <c r="E8717" s="120"/>
    </row>
    <row r="8718" spans="5:5" x14ac:dyDescent="0.25">
      <c r="E8718" s="120"/>
    </row>
    <row r="8719" spans="5:5" x14ac:dyDescent="0.25">
      <c r="E8719" s="120"/>
    </row>
    <row r="8720" spans="5:5" x14ac:dyDescent="0.25">
      <c r="E8720" s="120"/>
    </row>
    <row r="8721" spans="5:5" x14ac:dyDescent="0.25">
      <c r="E8721" s="120"/>
    </row>
    <row r="8722" spans="5:5" x14ac:dyDescent="0.25">
      <c r="E8722" s="120"/>
    </row>
    <row r="8723" spans="5:5" x14ac:dyDescent="0.25">
      <c r="E8723" s="120"/>
    </row>
    <row r="8724" spans="5:5" x14ac:dyDescent="0.25">
      <c r="E8724" s="120"/>
    </row>
    <row r="8725" spans="5:5" x14ac:dyDescent="0.25">
      <c r="E8725" s="120"/>
    </row>
    <row r="8726" spans="5:5" x14ac:dyDescent="0.25">
      <c r="E8726" s="120"/>
    </row>
    <row r="8727" spans="5:5" x14ac:dyDescent="0.25">
      <c r="E8727" s="120"/>
    </row>
    <row r="8728" spans="5:5" x14ac:dyDescent="0.25">
      <c r="E8728" s="120"/>
    </row>
    <row r="8729" spans="5:5" x14ac:dyDescent="0.25">
      <c r="E8729" s="120"/>
    </row>
    <row r="8730" spans="5:5" x14ac:dyDescent="0.25">
      <c r="E8730" s="120"/>
    </row>
    <row r="8731" spans="5:5" x14ac:dyDescent="0.25">
      <c r="E8731" s="120"/>
    </row>
    <row r="8732" spans="5:5" x14ac:dyDescent="0.25">
      <c r="E8732" s="120"/>
    </row>
    <row r="8733" spans="5:5" x14ac:dyDescent="0.25">
      <c r="E8733" s="120"/>
    </row>
    <row r="8734" spans="5:5" x14ac:dyDescent="0.25">
      <c r="E8734" s="120"/>
    </row>
    <row r="8735" spans="5:5" x14ac:dyDescent="0.25">
      <c r="E8735" s="120"/>
    </row>
    <row r="8736" spans="5:5" x14ac:dyDescent="0.25">
      <c r="E8736" s="120"/>
    </row>
    <row r="8737" spans="5:5" x14ac:dyDescent="0.25">
      <c r="E8737" s="120"/>
    </row>
    <row r="8738" spans="5:5" x14ac:dyDescent="0.25">
      <c r="E8738" s="120"/>
    </row>
    <row r="8739" spans="5:5" x14ac:dyDescent="0.25">
      <c r="E8739" s="120"/>
    </row>
    <row r="8740" spans="5:5" x14ac:dyDescent="0.25">
      <c r="E8740" s="120"/>
    </row>
    <row r="8741" spans="5:5" x14ac:dyDescent="0.25">
      <c r="E8741" s="120"/>
    </row>
    <row r="8742" spans="5:5" x14ac:dyDescent="0.25">
      <c r="E8742" s="120"/>
    </row>
    <row r="8743" spans="5:5" x14ac:dyDescent="0.25">
      <c r="E8743" s="120"/>
    </row>
    <row r="8744" spans="5:5" x14ac:dyDescent="0.25">
      <c r="E8744" s="120"/>
    </row>
    <row r="8745" spans="5:5" x14ac:dyDescent="0.25">
      <c r="E8745" s="120"/>
    </row>
    <row r="8746" spans="5:5" x14ac:dyDescent="0.25">
      <c r="E8746" s="120"/>
    </row>
    <row r="8747" spans="5:5" x14ac:dyDescent="0.25">
      <c r="E8747" s="120"/>
    </row>
    <row r="8748" spans="5:5" x14ac:dyDescent="0.25">
      <c r="E8748" s="120"/>
    </row>
    <row r="8749" spans="5:5" x14ac:dyDescent="0.25">
      <c r="E8749" s="120"/>
    </row>
    <row r="8750" spans="5:5" x14ac:dyDescent="0.25">
      <c r="E8750" s="120"/>
    </row>
    <row r="8751" spans="5:5" x14ac:dyDescent="0.25">
      <c r="E8751" s="120"/>
    </row>
    <row r="8752" spans="5:5" x14ac:dyDescent="0.25">
      <c r="E8752" s="120"/>
    </row>
    <row r="8753" spans="5:5" x14ac:dyDescent="0.25">
      <c r="E8753" s="120"/>
    </row>
    <row r="8754" spans="5:5" x14ac:dyDescent="0.25">
      <c r="E8754" s="120"/>
    </row>
    <row r="8755" spans="5:5" x14ac:dyDescent="0.25">
      <c r="E8755" s="120"/>
    </row>
    <row r="8756" spans="5:5" x14ac:dyDescent="0.25">
      <c r="E8756" s="120"/>
    </row>
    <row r="8757" spans="5:5" x14ac:dyDescent="0.25">
      <c r="E8757" s="120"/>
    </row>
    <row r="8758" spans="5:5" x14ac:dyDescent="0.25">
      <c r="E8758" s="120"/>
    </row>
    <row r="8759" spans="5:5" x14ac:dyDescent="0.25">
      <c r="E8759" s="120"/>
    </row>
    <row r="8760" spans="5:5" x14ac:dyDescent="0.25">
      <c r="E8760" s="120"/>
    </row>
    <row r="8761" spans="5:5" x14ac:dyDescent="0.25">
      <c r="E8761" s="120"/>
    </row>
    <row r="8762" spans="5:5" x14ac:dyDescent="0.25">
      <c r="E8762" s="120"/>
    </row>
    <row r="8763" spans="5:5" x14ac:dyDescent="0.25">
      <c r="E8763" s="120"/>
    </row>
    <row r="8764" spans="5:5" x14ac:dyDescent="0.25">
      <c r="E8764" s="120"/>
    </row>
    <row r="8765" spans="5:5" x14ac:dyDescent="0.25">
      <c r="E8765" s="120"/>
    </row>
    <row r="8766" spans="5:5" x14ac:dyDescent="0.25">
      <c r="E8766" s="120"/>
    </row>
    <row r="8767" spans="5:5" x14ac:dyDescent="0.25">
      <c r="E8767" s="120"/>
    </row>
    <row r="8768" spans="5:5" x14ac:dyDescent="0.25">
      <c r="E8768" s="120"/>
    </row>
    <row r="8769" spans="5:5" x14ac:dyDescent="0.25">
      <c r="E8769" s="120"/>
    </row>
    <row r="8770" spans="5:5" x14ac:dyDescent="0.25">
      <c r="E8770" s="120"/>
    </row>
    <row r="8771" spans="5:5" x14ac:dyDescent="0.25">
      <c r="E8771" s="120"/>
    </row>
    <row r="8772" spans="5:5" x14ac:dyDescent="0.25">
      <c r="E8772" s="120"/>
    </row>
    <row r="8773" spans="5:5" x14ac:dyDescent="0.25">
      <c r="E8773" s="120"/>
    </row>
    <row r="8774" spans="5:5" x14ac:dyDescent="0.25">
      <c r="E8774" s="120"/>
    </row>
    <row r="8775" spans="5:5" x14ac:dyDescent="0.25">
      <c r="E8775" s="120"/>
    </row>
    <row r="8776" spans="5:5" x14ac:dyDescent="0.25">
      <c r="E8776" s="120"/>
    </row>
    <row r="8777" spans="5:5" x14ac:dyDescent="0.25">
      <c r="E8777" s="120"/>
    </row>
    <row r="8778" spans="5:5" x14ac:dyDescent="0.25">
      <c r="E8778" s="120"/>
    </row>
    <row r="8779" spans="5:5" x14ac:dyDescent="0.25">
      <c r="E8779" s="120"/>
    </row>
    <row r="8780" spans="5:5" x14ac:dyDescent="0.25">
      <c r="E8780" s="120"/>
    </row>
    <row r="8781" spans="5:5" x14ac:dyDescent="0.25">
      <c r="E8781" s="120"/>
    </row>
    <row r="8782" spans="5:5" x14ac:dyDescent="0.25">
      <c r="E8782" s="120"/>
    </row>
    <row r="8783" spans="5:5" x14ac:dyDescent="0.25">
      <c r="E8783" s="120"/>
    </row>
    <row r="8784" spans="5:5" x14ac:dyDescent="0.25">
      <c r="E8784" s="120"/>
    </row>
    <row r="8785" spans="5:5" x14ac:dyDescent="0.25">
      <c r="E8785" s="120"/>
    </row>
    <row r="8786" spans="5:5" x14ac:dyDescent="0.25">
      <c r="E8786" s="120"/>
    </row>
    <row r="8787" spans="5:5" x14ac:dyDescent="0.25">
      <c r="E8787" s="120"/>
    </row>
    <row r="8788" spans="5:5" x14ac:dyDescent="0.25">
      <c r="E8788" s="120"/>
    </row>
    <row r="8789" spans="5:5" x14ac:dyDescent="0.25">
      <c r="E8789" s="120"/>
    </row>
    <row r="8790" spans="5:5" x14ac:dyDescent="0.25">
      <c r="E8790" s="120"/>
    </row>
    <row r="8791" spans="5:5" x14ac:dyDescent="0.25">
      <c r="E8791" s="120"/>
    </row>
    <row r="8792" spans="5:5" x14ac:dyDescent="0.25">
      <c r="E8792" s="120"/>
    </row>
    <row r="8793" spans="5:5" x14ac:dyDescent="0.25">
      <c r="E8793" s="120"/>
    </row>
    <row r="8794" spans="5:5" x14ac:dyDescent="0.25">
      <c r="E8794" s="120"/>
    </row>
    <row r="8795" spans="5:5" x14ac:dyDescent="0.25">
      <c r="E8795" s="120"/>
    </row>
    <row r="8796" spans="5:5" x14ac:dyDescent="0.25">
      <c r="E8796" s="120"/>
    </row>
    <row r="8797" spans="5:5" x14ac:dyDescent="0.25">
      <c r="E8797" s="120"/>
    </row>
    <row r="8798" spans="5:5" x14ac:dyDescent="0.25">
      <c r="E8798" s="120"/>
    </row>
    <row r="8799" spans="5:5" x14ac:dyDescent="0.25">
      <c r="E8799" s="120"/>
    </row>
    <row r="8800" spans="5:5" x14ac:dyDescent="0.25">
      <c r="E8800" s="120"/>
    </row>
    <row r="8801" spans="5:5" x14ac:dyDescent="0.25">
      <c r="E8801" s="120"/>
    </row>
    <row r="8802" spans="5:5" x14ac:dyDescent="0.25">
      <c r="E8802" s="120"/>
    </row>
    <row r="8803" spans="5:5" x14ac:dyDescent="0.25">
      <c r="E8803" s="120"/>
    </row>
    <row r="8804" spans="5:5" x14ac:dyDescent="0.25">
      <c r="E8804" s="120"/>
    </row>
    <row r="8805" spans="5:5" x14ac:dyDescent="0.25">
      <c r="E8805" s="120"/>
    </row>
    <row r="8806" spans="5:5" x14ac:dyDescent="0.25">
      <c r="E8806" s="120"/>
    </row>
    <row r="8807" spans="5:5" x14ac:dyDescent="0.25">
      <c r="E8807" s="120"/>
    </row>
    <row r="8808" spans="5:5" x14ac:dyDescent="0.25">
      <c r="E8808" s="120"/>
    </row>
    <row r="8809" spans="5:5" x14ac:dyDescent="0.25">
      <c r="E8809" s="120"/>
    </row>
    <row r="8810" spans="5:5" x14ac:dyDescent="0.25">
      <c r="E8810" s="120"/>
    </row>
    <row r="8811" spans="5:5" x14ac:dyDescent="0.25">
      <c r="E8811" s="120"/>
    </row>
    <row r="8812" spans="5:5" x14ac:dyDescent="0.25">
      <c r="E8812" s="120"/>
    </row>
    <row r="8813" spans="5:5" x14ac:dyDescent="0.25">
      <c r="E8813" s="120"/>
    </row>
    <row r="8814" spans="5:5" x14ac:dyDescent="0.25">
      <c r="E8814" s="120"/>
    </row>
    <row r="8815" spans="5:5" x14ac:dyDescent="0.25">
      <c r="E8815" s="120"/>
    </row>
    <row r="8816" spans="5:5" x14ac:dyDescent="0.25">
      <c r="E8816" s="120"/>
    </row>
    <row r="8817" spans="5:5" x14ac:dyDescent="0.25">
      <c r="E8817" s="120"/>
    </row>
    <row r="8818" spans="5:5" x14ac:dyDescent="0.25">
      <c r="E8818" s="120"/>
    </row>
    <row r="8819" spans="5:5" x14ac:dyDescent="0.25">
      <c r="E8819" s="120"/>
    </row>
    <row r="8820" spans="5:5" x14ac:dyDescent="0.25">
      <c r="E8820" s="120"/>
    </row>
    <row r="8821" spans="5:5" x14ac:dyDescent="0.25">
      <c r="E8821" s="120"/>
    </row>
    <row r="8822" spans="5:5" x14ac:dyDescent="0.25">
      <c r="E8822" s="120"/>
    </row>
    <row r="8823" spans="5:5" x14ac:dyDescent="0.25">
      <c r="E8823" s="120"/>
    </row>
    <row r="8824" spans="5:5" x14ac:dyDescent="0.25">
      <c r="E8824" s="120"/>
    </row>
    <row r="8825" spans="5:5" x14ac:dyDescent="0.25">
      <c r="E8825" s="120"/>
    </row>
    <row r="8826" spans="5:5" x14ac:dyDescent="0.25">
      <c r="E8826" s="120"/>
    </row>
    <row r="8827" spans="5:5" x14ac:dyDescent="0.25">
      <c r="E8827" s="120"/>
    </row>
    <row r="8828" spans="5:5" x14ac:dyDescent="0.25">
      <c r="E8828" s="120"/>
    </row>
    <row r="8829" spans="5:5" x14ac:dyDescent="0.25">
      <c r="E8829" s="120"/>
    </row>
    <row r="8830" spans="5:5" x14ac:dyDescent="0.25">
      <c r="E8830" s="120"/>
    </row>
    <row r="8831" spans="5:5" x14ac:dyDescent="0.25">
      <c r="E8831" s="120"/>
    </row>
    <row r="8832" spans="5:5" x14ac:dyDescent="0.25">
      <c r="E8832" s="120"/>
    </row>
    <row r="8833" spans="5:5" x14ac:dyDescent="0.25">
      <c r="E8833" s="120"/>
    </row>
    <row r="8834" spans="5:5" x14ac:dyDescent="0.25">
      <c r="E8834" s="120"/>
    </row>
    <row r="8835" spans="5:5" x14ac:dyDescent="0.25">
      <c r="E8835" s="120"/>
    </row>
    <row r="8836" spans="5:5" x14ac:dyDescent="0.25">
      <c r="E8836" s="120"/>
    </row>
    <row r="8837" spans="5:5" x14ac:dyDescent="0.25">
      <c r="E8837" s="120"/>
    </row>
    <row r="8838" spans="5:5" x14ac:dyDescent="0.25">
      <c r="E8838" s="120"/>
    </row>
    <row r="8839" spans="5:5" x14ac:dyDescent="0.25">
      <c r="E8839" s="120"/>
    </row>
    <row r="8840" spans="5:5" x14ac:dyDescent="0.25">
      <c r="E8840" s="120"/>
    </row>
    <row r="8841" spans="5:5" x14ac:dyDescent="0.25">
      <c r="E8841" s="120"/>
    </row>
    <row r="8842" spans="5:5" x14ac:dyDescent="0.25">
      <c r="E8842" s="120"/>
    </row>
    <row r="8843" spans="5:5" x14ac:dyDescent="0.25">
      <c r="E8843" s="120"/>
    </row>
    <row r="8844" spans="5:5" x14ac:dyDescent="0.25">
      <c r="E8844" s="120"/>
    </row>
    <row r="8845" spans="5:5" x14ac:dyDescent="0.25">
      <c r="E8845" s="120"/>
    </row>
    <row r="8846" spans="5:5" x14ac:dyDescent="0.25">
      <c r="E8846" s="120"/>
    </row>
    <row r="8847" spans="5:5" x14ac:dyDescent="0.25">
      <c r="E8847" s="120"/>
    </row>
    <row r="8848" spans="5:5" x14ac:dyDescent="0.25">
      <c r="E8848" s="120"/>
    </row>
    <row r="8849" spans="5:5" x14ac:dyDescent="0.25">
      <c r="E8849" s="120"/>
    </row>
    <row r="8850" spans="5:5" x14ac:dyDescent="0.25">
      <c r="E8850" s="120"/>
    </row>
    <row r="8851" spans="5:5" x14ac:dyDescent="0.25">
      <c r="E8851" s="120"/>
    </row>
    <row r="8852" spans="5:5" x14ac:dyDescent="0.25">
      <c r="E8852" s="120"/>
    </row>
    <row r="8853" spans="5:5" x14ac:dyDescent="0.25">
      <c r="E8853" s="120"/>
    </row>
    <row r="8854" spans="5:5" x14ac:dyDescent="0.25">
      <c r="E8854" s="120"/>
    </row>
    <row r="8855" spans="5:5" x14ac:dyDescent="0.25">
      <c r="E8855" s="120"/>
    </row>
    <row r="8856" spans="5:5" x14ac:dyDescent="0.25">
      <c r="E8856" s="120"/>
    </row>
    <row r="8857" spans="5:5" x14ac:dyDescent="0.25">
      <c r="E8857" s="120"/>
    </row>
    <row r="8858" spans="5:5" x14ac:dyDescent="0.25">
      <c r="E8858" s="120"/>
    </row>
    <row r="8859" spans="5:5" x14ac:dyDescent="0.25">
      <c r="E8859" s="120"/>
    </row>
    <row r="8860" spans="5:5" x14ac:dyDescent="0.25">
      <c r="E8860" s="120"/>
    </row>
    <row r="8861" spans="5:5" x14ac:dyDescent="0.25">
      <c r="E8861" s="120"/>
    </row>
    <row r="8862" spans="5:5" x14ac:dyDescent="0.25">
      <c r="E8862" s="120"/>
    </row>
    <row r="8863" spans="5:5" x14ac:dyDescent="0.25">
      <c r="E8863" s="120"/>
    </row>
    <row r="8864" spans="5:5" x14ac:dyDescent="0.25">
      <c r="E8864" s="120"/>
    </row>
    <row r="8865" spans="5:5" x14ac:dyDescent="0.25">
      <c r="E8865" s="120"/>
    </row>
    <row r="8866" spans="5:5" x14ac:dyDescent="0.25">
      <c r="E8866" s="120"/>
    </row>
    <row r="8867" spans="5:5" x14ac:dyDescent="0.25">
      <c r="E8867" s="120"/>
    </row>
    <row r="8868" spans="5:5" x14ac:dyDescent="0.25">
      <c r="E8868" s="120"/>
    </row>
    <row r="8869" spans="5:5" x14ac:dyDescent="0.25">
      <c r="E8869" s="120"/>
    </row>
    <row r="8870" spans="5:5" x14ac:dyDescent="0.25">
      <c r="E8870" s="120"/>
    </row>
    <row r="8871" spans="5:5" x14ac:dyDescent="0.25">
      <c r="E8871" s="120"/>
    </row>
    <row r="8872" spans="5:5" x14ac:dyDescent="0.25">
      <c r="E8872" s="120"/>
    </row>
    <row r="8873" spans="5:5" x14ac:dyDescent="0.25">
      <c r="E8873" s="120"/>
    </row>
    <row r="8874" spans="5:5" x14ac:dyDescent="0.25">
      <c r="E8874" s="120"/>
    </row>
    <row r="8875" spans="5:5" x14ac:dyDescent="0.25">
      <c r="E8875" s="120"/>
    </row>
    <row r="8876" spans="5:5" x14ac:dyDescent="0.25">
      <c r="E8876" s="120"/>
    </row>
    <row r="8877" spans="5:5" x14ac:dyDescent="0.25">
      <c r="E8877" s="120"/>
    </row>
    <row r="8878" spans="5:5" x14ac:dyDescent="0.25">
      <c r="E8878" s="120"/>
    </row>
    <row r="8879" spans="5:5" x14ac:dyDescent="0.25">
      <c r="E8879" s="120"/>
    </row>
    <row r="8880" spans="5:5" x14ac:dyDescent="0.25">
      <c r="E8880" s="120"/>
    </row>
    <row r="8881" spans="5:5" x14ac:dyDescent="0.25">
      <c r="E8881" s="120"/>
    </row>
    <row r="8882" spans="5:5" x14ac:dyDescent="0.25">
      <c r="E8882" s="120"/>
    </row>
    <row r="8883" spans="5:5" x14ac:dyDescent="0.25">
      <c r="E8883" s="120"/>
    </row>
    <row r="8884" spans="5:5" x14ac:dyDescent="0.25">
      <c r="E8884" s="120"/>
    </row>
    <row r="8885" spans="5:5" x14ac:dyDescent="0.25">
      <c r="E8885" s="120"/>
    </row>
    <row r="8886" spans="5:5" x14ac:dyDescent="0.25">
      <c r="E8886" s="120"/>
    </row>
    <row r="8887" spans="5:5" x14ac:dyDescent="0.25">
      <c r="E8887" s="120"/>
    </row>
    <row r="8888" spans="5:5" x14ac:dyDescent="0.25">
      <c r="E8888" s="120"/>
    </row>
    <row r="8889" spans="5:5" x14ac:dyDescent="0.25">
      <c r="E8889" s="120"/>
    </row>
    <row r="8890" spans="5:5" x14ac:dyDescent="0.25">
      <c r="E8890" s="120"/>
    </row>
    <row r="8891" spans="5:5" x14ac:dyDescent="0.25">
      <c r="E8891" s="120"/>
    </row>
    <row r="8892" spans="5:5" x14ac:dyDescent="0.25">
      <c r="E8892" s="120"/>
    </row>
    <row r="8893" spans="5:5" x14ac:dyDescent="0.25">
      <c r="E8893" s="120"/>
    </row>
    <row r="8894" spans="5:5" x14ac:dyDescent="0.25">
      <c r="E8894" s="120"/>
    </row>
    <row r="8895" spans="5:5" x14ac:dyDescent="0.25">
      <c r="E8895" s="120"/>
    </row>
    <row r="8896" spans="5:5" x14ac:dyDescent="0.25">
      <c r="E8896" s="120"/>
    </row>
    <row r="8897" spans="5:5" x14ac:dyDescent="0.25">
      <c r="E8897" s="120"/>
    </row>
    <row r="8898" spans="5:5" x14ac:dyDescent="0.25">
      <c r="E8898" s="120"/>
    </row>
    <row r="8899" spans="5:5" x14ac:dyDescent="0.25">
      <c r="E8899" s="120"/>
    </row>
    <row r="8900" spans="5:5" x14ac:dyDescent="0.25">
      <c r="E8900" s="120"/>
    </row>
    <row r="8901" spans="5:5" x14ac:dyDescent="0.25">
      <c r="E8901" s="120"/>
    </row>
    <row r="8902" spans="5:5" x14ac:dyDescent="0.25">
      <c r="E8902" s="120"/>
    </row>
    <row r="8903" spans="5:5" x14ac:dyDescent="0.25">
      <c r="E8903" s="120"/>
    </row>
    <row r="8904" spans="5:5" x14ac:dyDescent="0.25">
      <c r="E8904" s="120"/>
    </row>
    <row r="8905" spans="5:5" x14ac:dyDescent="0.25">
      <c r="E8905" s="120"/>
    </row>
    <row r="8906" spans="5:5" x14ac:dyDescent="0.25">
      <c r="E8906" s="120"/>
    </row>
    <row r="8907" spans="5:5" x14ac:dyDescent="0.25">
      <c r="E8907" s="120"/>
    </row>
    <row r="8908" spans="5:5" x14ac:dyDescent="0.25">
      <c r="E8908" s="120"/>
    </row>
    <row r="8909" spans="5:5" x14ac:dyDescent="0.25">
      <c r="E8909" s="120"/>
    </row>
    <row r="8910" spans="5:5" x14ac:dyDescent="0.25">
      <c r="E8910" s="120"/>
    </row>
    <row r="8911" spans="5:5" x14ac:dyDescent="0.25">
      <c r="E8911" s="120"/>
    </row>
    <row r="8912" spans="5:5" x14ac:dyDescent="0.25">
      <c r="E8912" s="120"/>
    </row>
    <row r="8913" spans="5:5" x14ac:dyDescent="0.25">
      <c r="E8913" s="120"/>
    </row>
    <row r="8914" spans="5:5" x14ac:dyDescent="0.25">
      <c r="E8914" s="120"/>
    </row>
    <row r="8915" spans="5:5" x14ac:dyDescent="0.25">
      <c r="E8915" s="120"/>
    </row>
    <row r="8916" spans="5:5" x14ac:dyDescent="0.25">
      <c r="E8916" s="120"/>
    </row>
    <row r="8917" spans="5:5" x14ac:dyDescent="0.25">
      <c r="E8917" s="120"/>
    </row>
    <row r="8918" spans="5:5" x14ac:dyDescent="0.25">
      <c r="E8918" s="120"/>
    </row>
    <row r="8919" spans="5:5" x14ac:dyDescent="0.25">
      <c r="E8919" s="120"/>
    </row>
    <row r="8920" spans="5:5" x14ac:dyDescent="0.25">
      <c r="E8920" s="120"/>
    </row>
    <row r="8921" spans="5:5" x14ac:dyDescent="0.25">
      <c r="E8921" s="120"/>
    </row>
    <row r="8922" spans="5:5" x14ac:dyDescent="0.25">
      <c r="E8922" s="120"/>
    </row>
    <row r="8923" spans="5:5" x14ac:dyDescent="0.25">
      <c r="E8923" s="120"/>
    </row>
    <row r="8924" spans="5:5" x14ac:dyDescent="0.25">
      <c r="E8924" s="120"/>
    </row>
    <row r="8925" spans="5:5" x14ac:dyDescent="0.25">
      <c r="E8925" s="120"/>
    </row>
    <row r="8926" spans="5:5" x14ac:dyDescent="0.25">
      <c r="E8926" s="120"/>
    </row>
    <row r="8927" spans="5:5" x14ac:dyDescent="0.25">
      <c r="E8927" s="120"/>
    </row>
    <row r="8928" spans="5:5" x14ac:dyDescent="0.25">
      <c r="E8928" s="120"/>
    </row>
    <row r="8929" spans="5:5" x14ac:dyDescent="0.25">
      <c r="E8929" s="120"/>
    </row>
    <row r="8930" spans="5:5" x14ac:dyDescent="0.25">
      <c r="E8930" s="120"/>
    </row>
    <row r="8931" spans="5:5" x14ac:dyDescent="0.25">
      <c r="E8931" s="120"/>
    </row>
    <row r="8932" spans="5:5" x14ac:dyDescent="0.25">
      <c r="E8932" s="120"/>
    </row>
    <row r="8933" spans="5:5" x14ac:dyDescent="0.25">
      <c r="E8933" s="120"/>
    </row>
    <row r="8934" spans="5:5" x14ac:dyDescent="0.25">
      <c r="E8934" s="120"/>
    </row>
    <row r="8935" spans="5:5" x14ac:dyDescent="0.25">
      <c r="E8935" s="120"/>
    </row>
    <row r="8936" spans="5:5" x14ac:dyDescent="0.25">
      <c r="E8936" s="120"/>
    </row>
    <row r="8937" spans="5:5" x14ac:dyDescent="0.25">
      <c r="E8937" s="120"/>
    </row>
    <row r="8938" spans="5:5" x14ac:dyDescent="0.25">
      <c r="E8938" s="120"/>
    </row>
    <row r="8939" spans="5:5" x14ac:dyDescent="0.25">
      <c r="E8939" s="120"/>
    </row>
    <row r="8940" spans="5:5" x14ac:dyDescent="0.25">
      <c r="E8940" s="120"/>
    </row>
    <row r="8941" spans="5:5" x14ac:dyDescent="0.25">
      <c r="E8941" s="120"/>
    </row>
    <row r="8942" spans="5:5" x14ac:dyDescent="0.25">
      <c r="E8942" s="120"/>
    </row>
    <row r="8943" spans="5:5" x14ac:dyDescent="0.25">
      <c r="E8943" s="120"/>
    </row>
    <row r="8944" spans="5:5" x14ac:dyDescent="0.25">
      <c r="E8944" s="120"/>
    </row>
    <row r="8945" spans="5:5" x14ac:dyDescent="0.25">
      <c r="E8945" s="120"/>
    </row>
    <row r="8946" spans="5:5" x14ac:dyDescent="0.25">
      <c r="E8946" s="120"/>
    </row>
    <row r="8947" spans="5:5" x14ac:dyDescent="0.25">
      <c r="E8947" s="120"/>
    </row>
    <row r="8948" spans="5:5" x14ac:dyDescent="0.25">
      <c r="E8948" s="120"/>
    </row>
    <row r="8949" spans="5:5" x14ac:dyDescent="0.25">
      <c r="E8949" s="120"/>
    </row>
    <row r="8950" spans="5:5" x14ac:dyDescent="0.25">
      <c r="E8950" s="120"/>
    </row>
    <row r="8951" spans="5:5" x14ac:dyDescent="0.25">
      <c r="E8951" s="120"/>
    </row>
    <row r="8952" spans="5:5" x14ac:dyDescent="0.25">
      <c r="E8952" s="120"/>
    </row>
    <row r="8953" spans="5:5" x14ac:dyDescent="0.25">
      <c r="E8953" s="120"/>
    </row>
    <row r="8954" spans="5:5" x14ac:dyDescent="0.25">
      <c r="E8954" s="120"/>
    </row>
    <row r="8955" spans="5:5" x14ac:dyDescent="0.25">
      <c r="E8955" s="120"/>
    </row>
    <row r="8956" spans="5:5" x14ac:dyDescent="0.25">
      <c r="E8956" s="120"/>
    </row>
    <row r="8957" spans="5:5" x14ac:dyDescent="0.25">
      <c r="E8957" s="120"/>
    </row>
    <row r="8958" spans="5:5" x14ac:dyDescent="0.25">
      <c r="E8958" s="120"/>
    </row>
    <row r="8959" spans="5:5" x14ac:dyDescent="0.25">
      <c r="E8959" s="120"/>
    </row>
    <row r="8960" spans="5:5" x14ac:dyDescent="0.25">
      <c r="E8960" s="120"/>
    </row>
    <row r="8961" spans="5:5" x14ac:dyDescent="0.25">
      <c r="E8961" s="120"/>
    </row>
    <row r="8962" spans="5:5" x14ac:dyDescent="0.25">
      <c r="E8962" s="120"/>
    </row>
    <row r="8963" spans="5:5" x14ac:dyDescent="0.25">
      <c r="E8963" s="120"/>
    </row>
    <row r="8964" spans="5:5" x14ac:dyDescent="0.25">
      <c r="E8964" s="120"/>
    </row>
    <row r="8965" spans="5:5" x14ac:dyDescent="0.25">
      <c r="E8965" s="120"/>
    </row>
    <row r="8966" spans="5:5" x14ac:dyDescent="0.25">
      <c r="E8966" s="120"/>
    </row>
    <row r="8967" spans="5:5" x14ac:dyDescent="0.25">
      <c r="E8967" s="120"/>
    </row>
    <row r="8968" spans="5:5" x14ac:dyDescent="0.25">
      <c r="E8968" s="120"/>
    </row>
    <row r="8969" spans="5:5" x14ac:dyDescent="0.25">
      <c r="E8969" s="120"/>
    </row>
    <row r="8970" spans="5:5" x14ac:dyDescent="0.25">
      <c r="E8970" s="120"/>
    </row>
    <row r="8971" spans="5:5" x14ac:dyDescent="0.25">
      <c r="E8971" s="120"/>
    </row>
    <row r="8972" spans="5:5" x14ac:dyDescent="0.25">
      <c r="E8972" s="120"/>
    </row>
    <row r="8973" spans="5:5" x14ac:dyDescent="0.25">
      <c r="E8973" s="120"/>
    </row>
    <row r="8974" spans="5:5" x14ac:dyDescent="0.25">
      <c r="E8974" s="120"/>
    </row>
    <row r="8975" spans="5:5" x14ac:dyDescent="0.25">
      <c r="E8975" s="120"/>
    </row>
    <row r="8976" spans="5:5" x14ac:dyDescent="0.25">
      <c r="E8976" s="120"/>
    </row>
    <row r="8977" spans="5:5" x14ac:dyDescent="0.25">
      <c r="E8977" s="120"/>
    </row>
    <row r="8978" spans="5:5" x14ac:dyDescent="0.25">
      <c r="E8978" s="120"/>
    </row>
    <row r="8979" spans="5:5" x14ac:dyDescent="0.25">
      <c r="E8979" s="120"/>
    </row>
    <row r="8980" spans="5:5" x14ac:dyDescent="0.25">
      <c r="E8980" s="120"/>
    </row>
    <row r="8981" spans="5:5" x14ac:dyDescent="0.25">
      <c r="E8981" s="120"/>
    </row>
    <row r="8982" spans="5:5" x14ac:dyDescent="0.25">
      <c r="E8982" s="120"/>
    </row>
    <row r="8983" spans="5:5" x14ac:dyDescent="0.25">
      <c r="E8983" s="120"/>
    </row>
    <row r="8984" spans="5:5" x14ac:dyDescent="0.25">
      <c r="E8984" s="120"/>
    </row>
    <row r="8985" spans="5:5" x14ac:dyDescent="0.25">
      <c r="E8985" s="120"/>
    </row>
    <row r="8986" spans="5:5" x14ac:dyDescent="0.25">
      <c r="E8986" s="120"/>
    </row>
    <row r="8987" spans="5:5" x14ac:dyDescent="0.25">
      <c r="E8987" s="120"/>
    </row>
    <row r="8988" spans="5:5" x14ac:dyDescent="0.25">
      <c r="E8988" s="120"/>
    </row>
    <row r="8989" spans="5:5" x14ac:dyDescent="0.25">
      <c r="E8989" s="120"/>
    </row>
    <row r="8990" spans="5:5" x14ac:dyDescent="0.25">
      <c r="E8990" s="120"/>
    </row>
    <row r="8991" spans="5:5" x14ac:dyDescent="0.25">
      <c r="E8991" s="120"/>
    </row>
    <row r="8992" spans="5:5" x14ac:dyDescent="0.25">
      <c r="E8992" s="120"/>
    </row>
    <row r="8993" spans="5:5" x14ac:dyDescent="0.25">
      <c r="E8993" s="120"/>
    </row>
    <row r="8994" spans="5:5" x14ac:dyDescent="0.25">
      <c r="E8994" s="120"/>
    </row>
    <row r="8995" spans="5:5" x14ac:dyDescent="0.25">
      <c r="E8995" s="120"/>
    </row>
    <row r="8996" spans="5:5" x14ac:dyDescent="0.25">
      <c r="E8996" s="120"/>
    </row>
    <row r="8997" spans="5:5" x14ac:dyDescent="0.25">
      <c r="E8997" s="120"/>
    </row>
    <row r="8998" spans="5:5" x14ac:dyDescent="0.25">
      <c r="E8998" s="120"/>
    </row>
    <row r="8999" spans="5:5" x14ac:dyDescent="0.25">
      <c r="E8999" s="120"/>
    </row>
    <row r="9000" spans="5:5" x14ac:dyDescent="0.25">
      <c r="E9000" s="120"/>
    </row>
    <row r="9001" spans="5:5" x14ac:dyDescent="0.25">
      <c r="E9001" s="120"/>
    </row>
    <row r="9002" spans="5:5" x14ac:dyDescent="0.25">
      <c r="E9002" s="120"/>
    </row>
    <row r="9003" spans="5:5" x14ac:dyDescent="0.25">
      <c r="E9003" s="120"/>
    </row>
    <row r="9004" spans="5:5" x14ac:dyDescent="0.25">
      <c r="E9004" s="120"/>
    </row>
    <row r="9005" spans="5:5" x14ac:dyDescent="0.25">
      <c r="E9005" s="120"/>
    </row>
    <row r="9006" spans="5:5" x14ac:dyDescent="0.25">
      <c r="E9006" s="120"/>
    </row>
    <row r="9007" spans="5:5" x14ac:dyDescent="0.25">
      <c r="E9007" s="120"/>
    </row>
    <row r="9008" spans="5:5" x14ac:dyDescent="0.25">
      <c r="E9008" s="120"/>
    </row>
    <row r="9009" spans="5:5" x14ac:dyDescent="0.25">
      <c r="E9009" s="120"/>
    </row>
    <row r="9010" spans="5:5" x14ac:dyDescent="0.25">
      <c r="E9010" s="120"/>
    </row>
    <row r="9011" spans="5:5" x14ac:dyDescent="0.25">
      <c r="E9011" s="120"/>
    </row>
    <row r="9012" spans="5:5" x14ac:dyDescent="0.25">
      <c r="E9012" s="120"/>
    </row>
    <row r="9013" spans="5:5" x14ac:dyDescent="0.25">
      <c r="E9013" s="120"/>
    </row>
    <row r="9014" spans="5:5" x14ac:dyDescent="0.25">
      <c r="E9014" s="120"/>
    </row>
    <row r="9015" spans="5:5" x14ac:dyDescent="0.25">
      <c r="E9015" s="120"/>
    </row>
    <row r="9016" spans="5:5" x14ac:dyDescent="0.25">
      <c r="E9016" s="120"/>
    </row>
    <row r="9017" spans="5:5" x14ac:dyDescent="0.25">
      <c r="E9017" s="120"/>
    </row>
    <row r="9018" spans="5:5" x14ac:dyDescent="0.25">
      <c r="E9018" s="120"/>
    </row>
    <row r="9019" spans="5:5" x14ac:dyDescent="0.25">
      <c r="E9019" s="120"/>
    </row>
    <row r="9020" spans="5:5" x14ac:dyDescent="0.25">
      <c r="E9020" s="120"/>
    </row>
    <row r="9021" spans="5:5" x14ac:dyDescent="0.25">
      <c r="E9021" s="120"/>
    </row>
    <row r="9022" spans="5:5" x14ac:dyDescent="0.25">
      <c r="E9022" s="120"/>
    </row>
    <row r="9023" spans="5:5" x14ac:dyDescent="0.25">
      <c r="E9023" s="120"/>
    </row>
    <row r="9024" spans="5:5" x14ac:dyDescent="0.25">
      <c r="E9024" s="120"/>
    </row>
    <row r="9025" spans="5:5" x14ac:dyDescent="0.25">
      <c r="E9025" s="120"/>
    </row>
    <row r="9026" spans="5:5" x14ac:dyDescent="0.25">
      <c r="E9026" s="120"/>
    </row>
    <row r="9027" spans="5:5" x14ac:dyDescent="0.25">
      <c r="E9027" s="120"/>
    </row>
    <row r="9028" spans="5:5" x14ac:dyDescent="0.25">
      <c r="E9028" s="120"/>
    </row>
    <row r="9029" spans="5:5" x14ac:dyDescent="0.25">
      <c r="E9029" s="120"/>
    </row>
    <row r="9030" spans="5:5" x14ac:dyDescent="0.25">
      <c r="E9030" s="120"/>
    </row>
    <row r="9031" spans="5:5" x14ac:dyDescent="0.25">
      <c r="E9031" s="120"/>
    </row>
    <row r="9032" spans="5:5" x14ac:dyDescent="0.25">
      <c r="E9032" s="120"/>
    </row>
    <row r="9033" spans="5:5" x14ac:dyDescent="0.25">
      <c r="E9033" s="120"/>
    </row>
    <row r="9034" spans="5:5" x14ac:dyDescent="0.25">
      <c r="E9034" s="120"/>
    </row>
    <row r="9035" spans="5:5" x14ac:dyDescent="0.25">
      <c r="E9035" s="120"/>
    </row>
    <row r="9036" spans="5:5" x14ac:dyDescent="0.25">
      <c r="E9036" s="120"/>
    </row>
    <row r="9037" spans="5:5" x14ac:dyDescent="0.25">
      <c r="E9037" s="120"/>
    </row>
    <row r="9038" spans="5:5" x14ac:dyDescent="0.25">
      <c r="E9038" s="120"/>
    </row>
    <row r="9039" spans="5:5" x14ac:dyDescent="0.25">
      <c r="E9039" s="120"/>
    </row>
    <row r="9040" spans="5:5" x14ac:dyDescent="0.25">
      <c r="E9040" s="120"/>
    </row>
    <row r="9041" spans="5:5" x14ac:dyDescent="0.25">
      <c r="E9041" s="120"/>
    </row>
    <row r="9042" spans="5:5" x14ac:dyDescent="0.25">
      <c r="E9042" s="120"/>
    </row>
    <row r="9043" spans="5:5" x14ac:dyDescent="0.25">
      <c r="E9043" s="120"/>
    </row>
    <row r="9044" spans="5:5" x14ac:dyDescent="0.25">
      <c r="E9044" s="120"/>
    </row>
    <row r="9045" spans="5:5" x14ac:dyDescent="0.25">
      <c r="E9045" s="120"/>
    </row>
    <row r="9046" spans="5:5" x14ac:dyDescent="0.25">
      <c r="E9046" s="120"/>
    </row>
    <row r="9047" spans="5:5" x14ac:dyDescent="0.25">
      <c r="E9047" s="120"/>
    </row>
    <row r="9048" spans="5:5" x14ac:dyDescent="0.25">
      <c r="E9048" s="120"/>
    </row>
    <row r="9049" spans="5:5" x14ac:dyDescent="0.25">
      <c r="E9049" s="120"/>
    </row>
    <row r="9050" spans="5:5" x14ac:dyDescent="0.25">
      <c r="E9050" s="120"/>
    </row>
    <row r="9051" spans="5:5" x14ac:dyDescent="0.25">
      <c r="E9051" s="120"/>
    </row>
    <row r="9052" spans="5:5" x14ac:dyDescent="0.25">
      <c r="E9052" s="120"/>
    </row>
    <row r="9053" spans="5:5" x14ac:dyDescent="0.25">
      <c r="E9053" s="120"/>
    </row>
    <row r="9054" spans="5:5" x14ac:dyDescent="0.25">
      <c r="E9054" s="120"/>
    </row>
    <row r="9055" spans="5:5" x14ac:dyDescent="0.25">
      <c r="E9055" s="120"/>
    </row>
    <row r="9056" spans="5:5" x14ac:dyDescent="0.25">
      <c r="E9056" s="120"/>
    </row>
    <row r="9057" spans="5:5" x14ac:dyDescent="0.25">
      <c r="E9057" s="120"/>
    </row>
    <row r="9058" spans="5:5" x14ac:dyDescent="0.25">
      <c r="E9058" s="120"/>
    </row>
    <row r="9059" spans="5:5" x14ac:dyDescent="0.25">
      <c r="E9059" s="120"/>
    </row>
    <row r="9060" spans="5:5" x14ac:dyDescent="0.25">
      <c r="E9060" s="120"/>
    </row>
    <row r="9061" spans="5:5" x14ac:dyDescent="0.25">
      <c r="E9061" s="120"/>
    </row>
    <row r="9062" spans="5:5" x14ac:dyDescent="0.25">
      <c r="E9062" s="120"/>
    </row>
    <row r="9063" spans="5:5" x14ac:dyDescent="0.25">
      <c r="E9063" s="120"/>
    </row>
    <row r="9064" spans="5:5" x14ac:dyDescent="0.25">
      <c r="E9064" s="120"/>
    </row>
    <row r="9065" spans="5:5" x14ac:dyDescent="0.25">
      <c r="E9065" s="120"/>
    </row>
    <row r="9066" spans="5:5" x14ac:dyDescent="0.25">
      <c r="E9066" s="120"/>
    </row>
    <row r="9067" spans="5:5" x14ac:dyDescent="0.25">
      <c r="E9067" s="120"/>
    </row>
    <row r="9068" spans="5:5" x14ac:dyDescent="0.25">
      <c r="E9068" s="120"/>
    </row>
    <row r="9069" spans="5:5" x14ac:dyDescent="0.25">
      <c r="E9069" s="120"/>
    </row>
    <row r="9070" spans="5:5" x14ac:dyDescent="0.25">
      <c r="E9070" s="120"/>
    </row>
    <row r="9071" spans="5:5" x14ac:dyDescent="0.25">
      <c r="E9071" s="120"/>
    </row>
    <row r="9072" spans="5:5" x14ac:dyDescent="0.25">
      <c r="E9072" s="120"/>
    </row>
    <row r="9073" spans="5:5" x14ac:dyDescent="0.25">
      <c r="E9073" s="120"/>
    </row>
    <row r="9074" spans="5:5" x14ac:dyDescent="0.25">
      <c r="E9074" s="120"/>
    </row>
    <row r="9075" spans="5:5" x14ac:dyDescent="0.25">
      <c r="E9075" s="120"/>
    </row>
    <row r="9076" spans="5:5" x14ac:dyDescent="0.25">
      <c r="E9076" s="120"/>
    </row>
    <row r="9077" spans="5:5" x14ac:dyDescent="0.25">
      <c r="E9077" s="120"/>
    </row>
    <row r="9078" spans="5:5" x14ac:dyDescent="0.25">
      <c r="E9078" s="120"/>
    </row>
    <row r="9079" spans="5:5" x14ac:dyDescent="0.25">
      <c r="E9079" s="120"/>
    </row>
    <row r="9080" spans="5:5" x14ac:dyDescent="0.25">
      <c r="E9080" s="120"/>
    </row>
    <row r="9081" spans="5:5" x14ac:dyDescent="0.25">
      <c r="E9081" s="120"/>
    </row>
    <row r="9082" spans="5:5" x14ac:dyDescent="0.25">
      <c r="E9082" s="120"/>
    </row>
    <row r="9083" spans="5:5" x14ac:dyDescent="0.25">
      <c r="E9083" s="120"/>
    </row>
    <row r="9084" spans="5:5" x14ac:dyDescent="0.25">
      <c r="E9084" s="120"/>
    </row>
    <row r="9085" spans="5:5" x14ac:dyDescent="0.25">
      <c r="E9085" s="120"/>
    </row>
    <row r="9086" spans="5:5" x14ac:dyDescent="0.25">
      <c r="E9086" s="120"/>
    </row>
    <row r="9087" spans="5:5" x14ac:dyDescent="0.25">
      <c r="E9087" s="120"/>
    </row>
    <row r="9088" spans="5:5" x14ac:dyDescent="0.25">
      <c r="E9088" s="120"/>
    </row>
    <row r="9089" spans="5:5" x14ac:dyDescent="0.25">
      <c r="E9089" s="120"/>
    </row>
    <row r="9090" spans="5:5" x14ac:dyDescent="0.25">
      <c r="E9090" s="120"/>
    </row>
    <row r="9091" spans="5:5" x14ac:dyDescent="0.25">
      <c r="E9091" s="120"/>
    </row>
    <row r="9092" spans="5:5" x14ac:dyDescent="0.25">
      <c r="E9092" s="120"/>
    </row>
    <row r="9093" spans="5:5" x14ac:dyDescent="0.25">
      <c r="E9093" s="120"/>
    </row>
    <row r="9094" spans="5:5" x14ac:dyDescent="0.25">
      <c r="E9094" s="120"/>
    </row>
    <row r="9095" spans="5:5" x14ac:dyDescent="0.25">
      <c r="E9095" s="120"/>
    </row>
    <row r="9096" spans="5:5" x14ac:dyDescent="0.25">
      <c r="E9096" s="120"/>
    </row>
    <row r="9097" spans="5:5" x14ac:dyDescent="0.25">
      <c r="E9097" s="120"/>
    </row>
    <row r="9098" spans="5:5" x14ac:dyDescent="0.25">
      <c r="E9098" s="120"/>
    </row>
    <row r="9099" spans="5:5" x14ac:dyDescent="0.25">
      <c r="E9099" s="120"/>
    </row>
    <row r="9100" spans="5:5" x14ac:dyDescent="0.25">
      <c r="E9100" s="120"/>
    </row>
    <row r="9101" spans="5:5" x14ac:dyDescent="0.25">
      <c r="E9101" s="120"/>
    </row>
    <row r="9102" spans="5:5" x14ac:dyDescent="0.25">
      <c r="E9102" s="120"/>
    </row>
    <row r="9103" spans="5:5" x14ac:dyDescent="0.25">
      <c r="E9103" s="120"/>
    </row>
    <row r="9104" spans="5:5" x14ac:dyDescent="0.25">
      <c r="E9104" s="120"/>
    </row>
    <row r="9105" spans="5:5" x14ac:dyDescent="0.25">
      <c r="E9105" s="120"/>
    </row>
    <row r="9106" spans="5:5" x14ac:dyDescent="0.25">
      <c r="E9106" s="120"/>
    </row>
    <row r="9107" spans="5:5" x14ac:dyDescent="0.25">
      <c r="E9107" s="120"/>
    </row>
    <row r="9108" spans="5:5" x14ac:dyDescent="0.25">
      <c r="E9108" s="120"/>
    </row>
    <row r="9109" spans="5:5" x14ac:dyDescent="0.25">
      <c r="E9109" s="120"/>
    </row>
    <row r="9110" spans="5:5" x14ac:dyDescent="0.25">
      <c r="E9110" s="120"/>
    </row>
    <row r="9111" spans="5:5" x14ac:dyDescent="0.25">
      <c r="E9111" s="120"/>
    </row>
    <row r="9112" spans="5:5" x14ac:dyDescent="0.25">
      <c r="E9112" s="120"/>
    </row>
    <row r="9113" spans="5:5" x14ac:dyDescent="0.25">
      <c r="E9113" s="120"/>
    </row>
    <row r="9114" spans="5:5" x14ac:dyDescent="0.25">
      <c r="E9114" s="120"/>
    </row>
    <row r="9115" spans="5:5" x14ac:dyDescent="0.25">
      <c r="E9115" s="120"/>
    </row>
    <row r="9116" spans="5:5" x14ac:dyDescent="0.25">
      <c r="E9116" s="120"/>
    </row>
    <row r="9117" spans="5:5" x14ac:dyDescent="0.25">
      <c r="E9117" s="120"/>
    </row>
    <row r="9118" spans="5:5" x14ac:dyDescent="0.25">
      <c r="E9118" s="120"/>
    </row>
    <row r="9119" spans="5:5" x14ac:dyDescent="0.25">
      <c r="E9119" s="120"/>
    </row>
    <row r="9120" spans="5:5" x14ac:dyDescent="0.25">
      <c r="E9120" s="120"/>
    </row>
    <row r="9121" spans="5:5" x14ac:dyDescent="0.25">
      <c r="E9121" s="120"/>
    </row>
    <row r="9122" spans="5:5" x14ac:dyDescent="0.25">
      <c r="E9122" s="120"/>
    </row>
    <row r="9123" spans="5:5" x14ac:dyDescent="0.25">
      <c r="E9123" s="120"/>
    </row>
    <row r="9124" spans="5:5" x14ac:dyDescent="0.25">
      <c r="E9124" s="120"/>
    </row>
    <row r="9125" spans="5:5" x14ac:dyDescent="0.25">
      <c r="E9125" s="120"/>
    </row>
    <row r="9126" spans="5:5" x14ac:dyDescent="0.25">
      <c r="E9126" s="120"/>
    </row>
    <row r="9127" spans="5:5" x14ac:dyDescent="0.25">
      <c r="E9127" s="120"/>
    </row>
    <row r="9128" spans="5:5" x14ac:dyDescent="0.25">
      <c r="E9128" s="120"/>
    </row>
    <row r="9129" spans="5:5" x14ac:dyDescent="0.25">
      <c r="E9129" s="120"/>
    </row>
    <row r="9130" spans="5:5" x14ac:dyDescent="0.25">
      <c r="E9130" s="120"/>
    </row>
    <row r="9131" spans="5:5" x14ac:dyDescent="0.25">
      <c r="E9131" s="120"/>
    </row>
    <row r="9132" spans="5:5" x14ac:dyDescent="0.25">
      <c r="E9132" s="120"/>
    </row>
    <row r="9133" spans="5:5" x14ac:dyDescent="0.25">
      <c r="E9133" s="120"/>
    </row>
    <row r="9134" spans="5:5" x14ac:dyDescent="0.25">
      <c r="E9134" s="120"/>
    </row>
    <row r="9135" spans="5:5" x14ac:dyDescent="0.25">
      <c r="E9135" s="120"/>
    </row>
    <row r="9136" spans="5:5" x14ac:dyDescent="0.25">
      <c r="E9136" s="120"/>
    </row>
    <row r="9137" spans="5:5" x14ac:dyDescent="0.25">
      <c r="E9137" s="120"/>
    </row>
    <row r="9138" spans="5:5" x14ac:dyDescent="0.25">
      <c r="E9138" s="120"/>
    </row>
    <row r="9139" spans="5:5" x14ac:dyDescent="0.25">
      <c r="E9139" s="120"/>
    </row>
    <row r="9140" spans="5:5" x14ac:dyDescent="0.25">
      <c r="E9140" s="120"/>
    </row>
    <row r="9141" spans="5:5" x14ac:dyDescent="0.25">
      <c r="E9141" s="120"/>
    </row>
    <row r="9142" spans="5:5" x14ac:dyDescent="0.25">
      <c r="E9142" s="120"/>
    </row>
    <row r="9143" spans="5:5" x14ac:dyDescent="0.25">
      <c r="E9143" s="120"/>
    </row>
    <row r="9144" spans="5:5" x14ac:dyDescent="0.25">
      <c r="E9144" s="120"/>
    </row>
    <row r="9145" spans="5:5" x14ac:dyDescent="0.25">
      <c r="E9145" s="120"/>
    </row>
    <row r="9146" spans="5:5" x14ac:dyDescent="0.25">
      <c r="E9146" s="120"/>
    </row>
    <row r="9147" spans="5:5" x14ac:dyDescent="0.25">
      <c r="E9147" s="120"/>
    </row>
    <row r="9148" spans="5:5" x14ac:dyDescent="0.25">
      <c r="E9148" s="120"/>
    </row>
    <row r="9149" spans="5:5" x14ac:dyDescent="0.25">
      <c r="E9149" s="120"/>
    </row>
    <row r="9150" spans="5:5" x14ac:dyDescent="0.25">
      <c r="E9150" s="120"/>
    </row>
    <row r="9151" spans="5:5" x14ac:dyDescent="0.25">
      <c r="E9151" s="120"/>
    </row>
    <row r="9152" spans="5:5" x14ac:dyDescent="0.25">
      <c r="E9152" s="120"/>
    </row>
    <row r="9153" spans="5:5" x14ac:dyDescent="0.25">
      <c r="E9153" s="120"/>
    </row>
    <row r="9154" spans="5:5" x14ac:dyDescent="0.25">
      <c r="E9154" s="120"/>
    </row>
    <row r="9155" spans="5:5" x14ac:dyDescent="0.25">
      <c r="E9155" s="120"/>
    </row>
    <row r="9156" spans="5:5" x14ac:dyDescent="0.25">
      <c r="E9156" s="120"/>
    </row>
    <row r="9157" spans="5:5" x14ac:dyDescent="0.25">
      <c r="E9157" s="120"/>
    </row>
    <row r="9158" spans="5:5" x14ac:dyDescent="0.25">
      <c r="E9158" s="120"/>
    </row>
    <row r="9159" spans="5:5" x14ac:dyDescent="0.25">
      <c r="E9159" s="120"/>
    </row>
    <row r="9160" spans="5:5" x14ac:dyDescent="0.25">
      <c r="E9160" s="120"/>
    </row>
    <row r="9161" spans="5:5" x14ac:dyDescent="0.25">
      <c r="E9161" s="120"/>
    </row>
    <row r="9162" spans="5:5" x14ac:dyDescent="0.25">
      <c r="E9162" s="120"/>
    </row>
    <row r="9163" spans="5:5" x14ac:dyDescent="0.25">
      <c r="E9163" s="120"/>
    </row>
    <row r="9164" spans="5:5" x14ac:dyDescent="0.25">
      <c r="E9164" s="120"/>
    </row>
    <row r="9165" spans="5:5" x14ac:dyDescent="0.25">
      <c r="E9165" s="120"/>
    </row>
    <row r="9166" spans="5:5" x14ac:dyDescent="0.25">
      <c r="E9166" s="120"/>
    </row>
    <row r="9167" spans="5:5" x14ac:dyDescent="0.25">
      <c r="E9167" s="120"/>
    </row>
    <row r="9168" spans="5:5" x14ac:dyDescent="0.25">
      <c r="E9168" s="120"/>
    </row>
    <row r="9169" spans="5:5" x14ac:dyDescent="0.25">
      <c r="E9169" s="120"/>
    </row>
    <row r="9170" spans="5:5" x14ac:dyDescent="0.25">
      <c r="E9170" s="120"/>
    </row>
    <row r="9171" spans="5:5" x14ac:dyDescent="0.25">
      <c r="E9171" s="120"/>
    </row>
    <row r="9172" spans="5:5" x14ac:dyDescent="0.25">
      <c r="E9172" s="120"/>
    </row>
    <row r="9173" spans="5:5" x14ac:dyDescent="0.25">
      <c r="E9173" s="120"/>
    </row>
    <row r="9174" spans="5:5" x14ac:dyDescent="0.25">
      <c r="E9174" s="120"/>
    </row>
    <row r="9175" spans="5:5" x14ac:dyDescent="0.25">
      <c r="E9175" s="120"/>
    </row>
    <row r="9176" spans="5:5" x14ac:dyDescent="0.25">
      <c r="E9176" s="120"/>
    </row>
    <row r="9177" spans="5:5" x14ac:dyDescent="0.25">
      <c r="E9177" s="120"/>
    </row>
    <row r="9178" spans="5:5" x14ac:dyDescent="0.25">
      <c r="E9178" s="120"/>
    </row>
    <row r="9179" spans="5:5" x14ac:dyDescent="0.25">
      <c r="E9179" s="120"/>
    </row>
    <row r="9180" spans="5:5" x14ac:dyDescent="0.25">
      <c r="E9180" s="120"/>
    </row>
    <row r="9181" spans="5:5" x14ac:dyDescent="0.25">
      <c r="E9181" s="120"/>
    </row>
    <row r="9182" spans="5:5" x14ac:dyDescent="0.25">
      <c r="E9182" s="120"/>
    </row>
    <row r="9183" spans="5:5" x14ac:dyDescent="0.25">
      <c r="E9183" s="120"/>
    </row>
    <row r="9184" spans="5:5" x14ac:dyDescent="0.25">
      <c r="E9184" s="120"/>
    </row>
    <row r="9185" spans="5:5" x14ac:dyDescent="0.25">
      <c r="E9185" s="120"/>
    </row>
    <row r="9186" spans="5:5" x14ac:dyDescent="0.25">
      <c r="E9186" s="120"/>
    </row>
    <row r="9187" spans="5:5" x14ac:dyDescent="0.25">
      <c r="E9187" s="120"/>
    </row>
    <row r="9188" spans="5:5" x14ac:dyDescent="0.25">
      <c r="E9188" s="120"/>
    </row>
    <row r="9189" spans="5:5" x14ac:dyDescent="0.25">
      <c r="E9189" s="120"/>
    </row>
    <row r="9190" spans="5:5" x14ac:dyDescent="0.25">
      <c r="E9190" s="120"/>
    </row>
    <row r="9191" spans="5:5" x14ac:dyDescent="0.25">
      <c r="E9191" s="120"/>
    </row>
    <row r="9192" spans="5:5" x14ac:dyDescent="0.25">
      <c r="E9192" s="120"/>
    </row>
    <row r="9193" spans="5:5" x14ac:dyDescent="0.25">
      <c r="E9193" s="120"/>
    </row>
    <row r="9194" spans="5:5" x14ac:dyDescent="0.25">
      <c r="E9194" s="120"/>
    </row>
    <row r="9195" spans="5:5" x14ac:dyDescent="0.25">
      <c r="E9195" s="120"/>
    </row>
    <row r="9196" spans="5:5" x14ac:dyDescent="0.25">
      <c r="E9196" s="120"/>
    </row>
    <row r="9197" spans="5:5" x14ac:dyDescent="0.25">
      <c r="E9197" s="120"/>
    </row>
    <row r="9198" spans="5:5" x14ac:dyDescent="0.25">
      <c r="E9198" s="120"/>
    </row>
    <row r="9199" spans="5:5" x14ac:dyDescent="0.25">
      <c r="E9199" s="120"/>
    </row>
    <row r="9200" spans="5:5" x14ac:dyDescent="0.25">
      <c r="E9200" s="120"/>
    </row>
    <row r="9201" spans="5:5" x14ac:dyDescent="0.25">
      <c r="E9201" s="120"/>
    </row>
    <row r="9202" spans="5:5" x14ac:dyDescent="0.25">
      <c r="E9202" s="120"/>
    </row>
    <row r="9203" spans="5:5" x14ac:dyDescent="0.25">
      <c r="E9203" s="120"/>
    </row>
    <row r="9204" spans="5:5" x14ac:dyDescent="0.25">
      <c r="E9204" s="120"/>
    </row>
    <row r="9205" spans="5:5" x14ac:dyDescent="0.25">
      <c r="E9205" s="120"/>
    </row>
    <row r="9206" spans="5:5" x14ac:dyDescent="0.25">
      <c r="E9206" s="120"/>
    </row>
    <row r="9207" spans="5:5" x14ac:dyDescent="0.25">
      <c r="E9207" s="120"/>
    </row>
    <row r="9208" spans="5:5" x14ac:dyDescent="0.25">
      <c r="E9208" s="120"/>
    </row>
    <row r="9209" spans="5:5" x14ac:dyDescent="0.25">
      <c r="E9209" s="120"/>
    </row>
    <row r="9210" spans="5:5" x14ac:dyDescent="0.25">
      <c r="E9210" s="120"/>
    </row>
    <row r="9211" spans="5:5" x14ac:dyDescent="0.25">
      <c r="E9211" s="120"/>
    </row>
    <row r="9212" spans="5:5" x14ac:dyDescent="0.25">
      <c r="E9212" s="120"/>
    </row>
    <row r="9213" spans="5:5" x14ac:dyDescent="0.25">
      <c r="E9213" s="120"/>
    </row>
    <row r="9214" spans="5:5" x14ac:dyDescent="0.25">
      <c r="E9214" s="120"/>
    </row>
    <row r="9215" spans="5:5" x14ac:dyDescent="0.25">
      <c r="E9215" s="120"/>
    </row>
    <row r="9216" spans="5:5" x14ac:dyDescent="0.25">
      <c r="E9216" s="120"/>
    </row>
    <row r="9217" spans="5:5" x14ac:dyDescent="0.25">
      <c r="E9217" s="120"/>
    </row>
    <row r="9218" spans="5:5" x14ac:dyDescent="0.25">
      <c r="E9218" s="120"/>
    </row>
    <row r="9219" spans="5:5" x14ac:dyDescent="0.25">
      <c r="E9219" s="120"/>
    </row>
    <row r="9220" spans="5:5" x14ac:dyDescent="0.25">
      <c r="E9220" s="120"/>
    </row>
    <row r="9221" spans="5:5" x14ac:dyDescent="0.25">
      <c r="E9221" s="120"/>
    </row>
    <row r="9222" spans="5:5" x14ac:dyDescent="0.25">
      <c r="E9222" s="120"/>
    </row>
    <row r="9223" spans="5:5" x14ac:dyDescent="0.25">
      <c r="E9223" s="120"/>
    </row>
    <row r="9224" spans="5:5" x14ac:dyDescent="0.25">
      <c r="E9224" s="120"/>
    </row>
    <row r="9225" spans="5:5" x14ac:dyDescent="0.25">
      <c r="E9225" s="120"/>
    </row>
    <row r="9226" spans="5:5" x14ac:dyDescent="0.25">
      <c r="E9226" s="120"/>
    </row>
    <row r="9227" spans="5:5" x14ac:dyDescent="0.25">
      <c r="E9227" s="120"/>
    </row>
    <row r="9228" spans="5:5" x14ac:dyDescent="0.25">
      <c r="E9228" s="120"/>
    </row>
    <row r="9229" spans="5:5" x14ac:dyDescent="0.25">
      <c r="E9229" s="120"/>
    </row>
    <row r="9230" spans="5:5" x14ac:dyDescent="0.25">
      <c r="E9230" s="120"/>
    </row>
    <row r="9231" spans="5:5" x14ac:dyDescent="0.25">
      <c r="E9231" s="120"/>
    </row>
    <row r="9232" spans="5:5" x14ac:dyDescent="0.25">
      <c r="E9232" s="120"/>
    </row>
    <row r="9233" spans="5:5" x14ac:dyDescent="0.25">
      <c r="E9233" s="120"/>
    </row>
    <row r="9234" spans="5:5" x14ac:dyDescent="0.25">
      <c r="E9234" s="120"/>
    </row>
    <row r="9235" spans="5:5" x14ac:dyDescent="0.25">
      <c r="E9235" s="120"/>
    </row>
    <row r="9236" spans="5:5" x14ac:dyDescent="0.25">
      <c r="E9236" s="120"/>
    </row>
    <row r="9237" spans="5:5" x14ac:dyDescent="0.25">
      <c r="E9237" s="120"/>
    </row>
    <row r="9238" spans="5:5" x14ac:dyDescent="0.25">
      <c r="E9238" s="120"/>
    </row>
    <row r="9239" spans="5:5" x14ac:dyDescent="0.25">
      <c r="E9239" s="120"/>
    </row>
    <row r="9240" spans="5:5" x14ac:dyDescent="0.25">
      <c r="E9240" s="120"/>
    </row>
    <row r="9241" spans="5:5" x14ac:dyDescent="0.25">
      <c r="E9241" s="120"/>
    </row>
    <row r="9242" spans="5:5" x14ac:dyDescent="0.25">
      <c r="E9242" s="120"/>
    </row>
    <row r="9243" spans="5:5" x14ac:dyDescent="0.25">
      <c r="E9243" s="120"/>
    </row>
    <row r="9244" spans="5:5" x14ac:dyDescent="0.25">
      <c r="E9244" s="120"/>
    </row>
    <row r="9245" spans="5:5" x14ac:dyDescent="0.25">
      <c r="E9245" s="120"/>
    </row>
    <row r="9246" spans="5:5" x14ac:dyDescent="0.25">
      <c r="E9246" s="120"/>
    </row>
    <row r="9247" spans="5:5" x14ac:dyDescent="0.25">
      <c r="E9247" s="120"/>
    </row>
    <row r="9248" spans="5:5" x14ac:dyDescent="0.25">
      <c r="E9248" s="120"/>
    </row>
    <row r="9249" spans="5:5" x14ac:dyDescent="0.25">
      <c r="E9249" s="120"/>
    </row>
    <row r="9250" spans="5:5" x14ac:dyDescent="0.25">
      <c r="E9250" s="120"/>
    </row>
    <row r="9251" spans="5:5" x14ac:dyDescent="0.25">
      <c r="E9251" s="120"/>
    </row>
    <row r="9252" spans="5:5" x14ac:dyDescent="0.25">
      <c r="E9252" s="120"/>
    </row>
    <row r="9253" spans="5:5" x14ac:dyDescent="0.25">
      <c r="E9253" s="120"/>
    </row>
    <row r="9254" spans="5:5" x14ac:dyDescent="0.25">
      <c r="E9254" s="120"/>
    </row>
    <row r="9255" spans="5:5" x14ac:dyDescent="0.25">
      <c r="E9255" s="120"/>
    </row>
    <row r="9256" spans="5:5" x14ac:dyDescent="0.25">
      <c r="E9256" s="120"/>
    </row>
    <row r="9257" spans="5:5" x14ac:dyDescent="0.25">
      <c r="E9257" s="120"/>
    </row>
    <row r="9258" spans="5:5" x14ac:dyDescent="0.25">
      <c r="E9258" s="120"/>
    </row>
    <row r="9259" spans="5:5" x14ac:dyDescent="0.25">
      <c r="E9259" s="120"/>
    </row>
    <row r="9260" spans="5:5" x14ac:dyDescent="0.25">
      <c r="E9260" s="120"/>
    </row>
    <row r="9261" spans="5:5" x14ac:dyDescent="0.25">
      <c r="E9261" s="120"/>
    </row>
    <row r="9262" spans="5:5" x14ac:dyDescent="0.25">
      <c r="E9262" s="120"/>
    </row>
    <row r="9263" spans="5:5" x14ac:dyDescent="0.25">
      <c r="E9263" s="120"/>
    </row>
    <row r="9264" spans="5:5" x14ac:dyDescent="0.25">
      <c r="E9264" s="120"/>
    </row>
    <row r="9265" spans="5:5" x14ac:dyDescent="0.25">
      <c r="E9265" s="120"/>
    </row>
    <row r="9266" spans="5:5" x14ac:dyDescent="0.25">
      <c r="E9266" s="120"/>
    </row>
    <row r="9267" spans="5:5" x14ac:dyDescent="0.25">
      <c r="E9267" s="120"/>
    </row>
    <row r="9268" spans="5:5" x14ac:dyDescent="0.25">
      <c r="E9268" s="120"/>
    </row>
    <row r="9269" spans="5:5" x14ac:dyDescent="0.25">
      <c r="E9269" s="120"/>
    </row>
    <row r="9270" spans="5:5" x14ac:dyDescent="0.25">
      <c r="E9270" s="120"/>
    </row>
    <row r="9271" spans="5:5" x14ac:dyDescent="0.25">
      <c r="E9271" s="120"/>
    </row>
    <row r="9272" spans="5:5" x14ac:dyDescent="0.25">
      <c r="E9272" s="120"/>
    </row>
    <row r="9273" spans="5:5" x14ac:dyDescent="0.25">
      <c r="E9273" s="120"/>
    </row>
    <row r="9274" spans="5:5" x14ac:dyDescent="0.25">
      <c r="E9274" s="120"/>
    </row>
    <row r="9275" spans="5:5" x14ac:dyDescent="0.25">
      <c r="E9275" s="120"/>
    </row>
    <row r="9276" spans="5:5" x14ac:dyDescent="0.25">
      <c r="E9276" s="120"/>
    </row>
    <row r="9277" spans="5:5" x14ac:dyDescent="0.25">
      <c r="E9277" s="120"/>
    </row>
    <row r="9278" spans="5:5" x14ac:dyDescent="0.25">
      <c r="E9278" s="120"/>
    </row>
    <row r="9279" spans="5:5" x14ac:dyDescent="0.25">
      <c r="E9279" s="120"/>
    </row>
    <row r="9280" spans="5:5" x14ac:dyDescent="0.25">
      <c r="E9280" s="120"/>
    </row>
    <row r="9281" spans="5:5" x14ac:dyDescent="0.25">
      <c r="E9281" s="120"/>
    </row>
    <row r="9282" spans="5:5" x14ac:dyDescent="0.25">
      <c r="E9282" s="120"/>
    </row>
    <row r="9283" spans="5:5" x14ac:dyDescent="0.25">
      <c r="E9283" s="120"/>
    </row>
    <row r="9284" spans="5:5" x14ac:dyDescent="0.25">
      <c r="E9284" s="120"/>
    </row>
    <row r="9285" spans="5:5" x14ac:dyDescent="0.25">
      <c r="E9285" s="120"/>
    </row>
    <row r="9286" spans="5:5" x14ac:dyDescent="0.25">
      <c r="E9286" s="120"/>
    </row>
    <row r="9287" spans="5:5" x14ac:dyDescent="0.25">
      <c r="E9287" s="120"/>
    </row>
    <row r="9288" spans="5:5" x14ac:dyDescent="0.25">
      <c r="E9288" s="120"/>
    </row>
    <row r="9289" spans="5:5" x14ac:dyDescent="0.25">
      <c r="E9289" s="120"/>
    </row>
    <row r="9290" spans="5:5" x14ac:dyDescent="0.25">
      <c r="E9290" s="120"/>
    </row>
    <row r="9291" spans="5:5" x14ac:dyDescent="0.25">
      <c r="E9291" s="120"/>
    </row>
    <row r="9292" spans="5:5" x14ac:dyDescent="0.25">
      <c r="E9292" s="120"/>
    </row>
    <row r="9293" spans="5:5" x14ac:dyDescent="0.25">
      <c r="E9293" s="120"/>
    </row>
    <row r="9294" spans="5:5" x14ac:dyDescent="0.25">
      <c r="E9294" s="120"/>
    </row>
    <row r="9295" spans="5:5" x14ac:dyDescent="0.25">
      <c r="E9295" s="120"/>
    </row>
    <row r="9296" spans="5:5" x14ac:dyDescent="0.25">
      <c r="E9296" s="120"/>
    </row>
    <row r="9297" spans="5:5" x14ac:dyDescent="0.25">
      <c r="E9297" s="120"/>
    </row>
    <row r="9298" spans="5:5" x14ac:dyDescent="0.25">
      <c r="E9298" s="120"/>
    </row>
    <row r="9299" spans="5:5" x14ac:dyDescent="0.25">
      <c r="E9299" s="120"/>
    </row>
    <row r="9300" spans="5:5" x14ac:dyDescent="0.25">
      <c r="E9300" s="120"/>
    </row>
    <row r="9301" spans="5:5" x14ac:dyDescent="0.25">
      <c r="E9301" s="120"/>
    </row>
    <row r="9302" spans="5:5" x14ac:dyDescent="0.25">
      <c r="E9302" s="120"/>
    </row>
    <row r="9303" spans="5:5" x14ac:dyDescent="0.25">
      <c r="E9303" s="120"/>
    </row>
    <row r="9304" spans="5:5" x14ac:dyDescent="0.25">
      <c r="E9304" s="120"/>
    </row>
    <row r="9305" spans="5:5" x14ac:dyDescent="0.25">
      <c r="E9305" s="120"/>
    </row>
    <row r="9306" spans="5:5" x14ac:dyDescent="0.25">
      <c r="E9306" s="120"/>
    </row>
    <row r="9307" spans="5:5" x14ac:dyDescent="0.25">
      <c r="E9307" s="120"/>
    </row>
    <row r="9308" spans="5:5" x14ac:dyDescent="0.25">
      <c r="E9308" s="120"/>
    </row>
    <row r="9309" spans="5:5" x14ac:dyDescent="0.25">
      <c r="E9309" s="120"/>
    </row>
    <row r="9310" spans="5:5" x14ac:dyDescent="0.25">
      <c r="E9310" s="120"/>
    </row>
    <row r="9311" spans="5:5" x14ac:dyDescent="0.25">
      <c r="E9311" s="120"/>
    </row>
    <row r="9312" spans="5:5" x14ac:dyDescent="0.25">
      <c r="E9312" s="120"/>
    </row>
    <row r="9313" spans="5:5" x14ac:dyDescent="0.25">
      <c r="E9313" s="120"/>
    </row>
    <row r="9314" spans="5:5" x14ac:dyDescent="0.25">
      <c r="E9314" s="120"/>
    </row>
    <row r="9315" spans="5:5" x14ac:dyDescent="0.25">
      <c r="E9315" s="120"/>
    </row>
    <row r="9316" spans="5:5" x14ac:dyDescent="0.25">
      <c r="E9316" s="120"/>
    </row>
    <row r="9317" spans="5:5" x14ac:dyDescent="0.25">
      <c r="E9317" s="120"/>
    </row>
    <row r="9318" spans="5:5" x14ac:dyDescent="0.25">
      <c r="E9318" s="120"/>
    </row>
    <row r="9319" spans="5:5" x14ac:dyDescent="0.25">
      <c r="E9319" s="120"/>
    </row>
    <row r="9320" spans="5:5" x14ac:dyDescent="0.25">
      <c r="E9320" s="120"/>
    </row>
    <row r="9321" spans="5:5" x14ac:dyDescent="0.25">
      <c r="E9321" s="120"/>
    </row>
    <row r="9322" spans="5:5" x14ac:dyDescent="0.25">
      <c r="E9322" s="120"/>
    </row>
    <row r="9323" spans="5:5" x14ac:dyDescent="0.25">
      <c r="E9323" s="120"/>
    </row>
    <row r="9324" spans="5:5" x14ac:dyDescent="0.25">
      <c r="E9324" s="120"/>
    </row>
    <row r="9325" spans="5:5" x14ac:dyDescent="0.25">
      <c r="E9325" s="120"/>
    </row>
    <row r="9326" spans="5:5" x14ac:dyDescent="0.25">
      <c r="E9326" s="120"/>
    </row>
    <row r="9327" spans="5:5" x14ac:dyDescent="0.25">
      <c r="E9327" s="120"/>
    </row>
    <row r="9328" spans="5:5" x14ac:dyDescent="0.25">
      <c r="E9328" s="120"/>
    </row>
    <row r="9329" spans="5:5" x14ac:dyDescent="0.25">
      <c r="E9329" s="120"/>
    </row>
    <row r="9330" spans="5:5" x14ac:dyDescent="0.25">
      <c r="E9330" s="120"/>
    </row>
    <row r="9331" spans="5:5" x14ac:dyDescent="0.25">
      <c r="E9331" s="120"/>
    </row>
    <row r="9332" spans="5:5" x14ac:dyDescent="0.25">
      <c r="E9332" s="120"/>
    </row>
    <row r="9333" spans="5:5" x14ac:dyDescent="0.25">
      <c r="E9333" s="120"/>
    </row>
    <row r="9334" spans="5:5" x14ac:dyDescent="0.25">
      <c r="E9334" s="120"/>
    </row>
    <row r="9335" spans="5:5" x14ac:dyDescent="0.25">
      <c r="E9335" s="120"/>
    </row>
    <row r="9336" spans="5:5" x14ac:dyDescent="0.25">
      <c r="E9336" s="120"/>
    </row>
    <row r="9337" spans="5:5" x14ac:dyDescent="0.25">
      <c r="E9337" s="120"/>
    </row>
    <row r="9338" spans="5:5" x14ac:dyDescent="0.25">
      <c r="E9338" s="120"/>
    </row>
    <row r="9339" spans="5:5" x14ac:dyDescent="0.25">
      <c r="E9339" s="120"/>
    </row>
    <row r="9340" spans="5:5" x14ac:dyDescent="0.25">
      <c r="E9340" s="120"/>
    </row>
    <row r="9341" spans="5:5" x14ac:dyDescent="0.25">
      <c r="E9341" s="120"/>
    </row>
    <row r="9342" spans="5:5" x14ac:dyDescent="0.25">
      <c r="E9342" s="120"/>
    </row>
    <row r="9343" spans="5:5" x14ac:dyDescent="0.25">
      <c r="E9343" s="120"/>
    </row>
    <row r="9344" spans="5:5" x14ac:dyDescent="0.25">
      <c r="E9344" s="120"/>
    </row>
    <row r="9345" spans="5:5" x14ac:dyDescent="0.25">
      <c r="E9345" s="120"/>
    </row>
    <row r="9346" spans="5:5" x14ac:dyDescent="0.25">
      <c r="E9346" s="120"/>
    </row>
    <row r="9347" spans="5:5" x14ac:dyDescent="0.25">
      <c r="E9347" s="120"/>
    </row>
    <row r="9348" spans="5:5" x14ac:dyDescent="0.25">
      <c r="E9348" s="120"/>
    </row>
    <row r="9349" spans="5:5" x14ac:dyDescent="0.25">
      <c r="E9349" s="120"/>
    </row>
    <row r="9350" spans="5:5" x14ac:dyDescent="0.25">
      <c r="E9350" s="120"/>
    </row>
    <row r="9351" spans="5:5" x14ac:dyDescent="0.25">
      <c r="E9351" s="120"/>
    </row>
    <row r="9352" spans="5:5" x14ac:dyDescent="0.25">
      <c r="E9352" s="120"/>
    </row>
    <row r="9353" spans="5:5" x14ac:dyDescent="0.25">
      <c r="E9353" s="120"/>
    </row>
    <row r="9354" spans="5:5" x14ac:dyDescent="0.25">
      <c r="E9354" s="120"/>
    </row>
    <row r="9355" spans="5:5" x14ac:dyDescent="0.25">
      <c r="E9355" s="120"/>
    </row>
    <row r="9356" spans="5:5" x14ac:dyDescent="0.25">
      <c r="E9356" s="120"/>
    </row>
    <row r="9357" spans="5:5" x14ac:dyDescent="0.25">
      <c r="E9357" s="120"/>
    </row>
    <row r="9358" spans="5:5" x14ac:dyDescent="0.25">
      <c r="E9358" s="120"/>
    </row>
    <row r="9359" spans="5:5" x14ac:dyDescent="0.25">
      <c r="E9359" s="120"/>
    </row>
    <row r="9360" spans="5:5" x14ac:dyDescent="0.25">
      <c r="E9360" s="120"/>
    </row>
    <row r="9361" spans="5:5" x14ac:dyDescent="0.25">
      <c r="E9361" s="120"/>
    </row>
    <row r="9362" spans="5:5" x14ac:dyDescent="0.25">
      <c r="E9362" s="120"/>
    </row>
    <row r="9363" spans="5:5" x14ac:dyDescent="0.25">
      <c r="E9363" s="120"/>
    </row>
    <row r="9364" spans="5:5" x14ac:dyDescent="0.25">
      <c r="E9364" s="120"/>
    </row>
    <row r="9365" spans="5:5" x14ac:dyDescent="0.25">
      <c r="E9365" s="120"/>
    </row>
    <row r="9366" spans="5:5" x14ac:dyDescent="0.25">
      <c r="E9366" s="120"/>
    </row>
    <row r="9367" spans="5:5" x14ac:dyDescent="0.25">
      <c r="E9367" s="120"/>
    </row>
    <row r="9368" spans="5:5" x14ac:dyDescent="0.25">
      <c r="E9368" s="120"/>
    </row>
    <row r="9369" spans="5:5" x14ac:dyDescent="0.25">
      <c r="E9369" s="120"/>
    </row>
    <row r="9370" spans="5:5" x14ac:dyDescent="0.25">
      <c r="E9370" s="120"/>
    </row>
    <row r="9371" spans="5:5" x14ac:dyDescent="0.25">
      <c r="E9371" s="120"/>
    </row>
    <row r="9372" spans="5:5" x14ac:dyDescent="0.25">
      <c r="E9372" s="120"/>
    </row>
    <row r="9373" spans="5:5" x14ac:dyDescent="0.25">
      <c r="E9373" s="120"/>
    </row>
    <row r="9374" spans="5:5" x14ac:dyDescent="0.25">
      <c r="E9374" s="120"/>
    </row>
    <row r="9375" spans="5:5" x14ac:dyDescent="0.25">
      <c r="E9375" s="120"/>
    </row>
    <row r="9376" spans="5:5" x14ac:dyDescent="0.25">
      <c r="E9376" s="120"/>
    </row>
    <row r="9377" spans="5:5" x14ac:dyDescent="0.25">
      <c r="E9377" s="120"/>
    </row>
    <row r="9378" spans="5:5" x14ac:dyDescent="0.25">
      <c r="E9378" s="120"/>
    </row>
    <row r="9379" spans="5:5" x14ac:dyDescent="0.25">
      <c r="E9379" s="120"/>
    </row>
    <row r="9380" spans="5:5" x14ac:dyDescent="0.25">
      <c r="E9380" s="120"/>
    </row>
    <row r="9381" spans="5:5" x14ac:dyDescent="0.25">
      <c r="E9381" s="120"/>
    </row>
    <row r="9382" spans="5:5" x14ac:dyDescent="0.25">
      <c r="E9382" s="120"/>
    </row>
    <row r="9383" spans="5:5" x14ac:dyDescent="0.25">
      <c r="E9383" s="120"/>
    </row>
    <row r="9384" spans="5:5" x14ac:dyDescent="0.25">
      <c r="E9384" s="120"/>
    </row>
    <row r="9385" spans="5:5" x14ac:dyDescent="0.25">
      <c r="E9385" s="120"/>
    </row>
    <row r="9386" spans="5:5" x14ac:dyDescent="0.25">
      <c r="E9386" s="120"/>
    </row>
    <row r="9387" spans="5:5" x14ac:dyDescent="0.25">
      <c r="E9387" s="120"/>
    </row>
    <row r="9388" spans="5:5" x14ac:dyDescent="0.25">
      <c r="E9388" s="120"/>
    </row>
    <row r="9389" spans="5:5" x14ac:dyDescent="0.25">
      <c r="E9389" s="120"/>
    </row>
    <row r="9390" spans="5:5" x14ac:dyDescent="0.25">
      <c r="E9390" s="120"/>
    </row>
    <row r="9391" spans="5:5" x14ac:dyDescent="0.25">
      <c r="E9391" s="120"/>
    </row>
    <row r="9392" spans="5:5" x14ac:dyDescent="0.25">
      <c r="E9392" s="120"/>
    </row>
    <row r="9393" spans="5:5" x14ac:dyDescent="0.25">
      <c r="E9393" s="120"/>
    </row>
    <row r="9394" spans="5:5" x14ac:dyDescent="0.25">
      <c r="E9394" s="120"/>
    </row>
    <row r="9395" spans="5:5" x14ac:dyDescent="0.25">
      <c r="E9395" s="120"/>
    </row>
    <row r="9396" spans="5:5" x14ac:dyDescent="0.25">
      <c r="E9396" s="120"/>
    </row>
    <row r="9397" spans="5:5" x14ac:dyDescent="0.25">
      <c r="E9397" s="120"/>
    </row>
    <row r="9398" spans="5:5" x14ac:dyDescent="0.25">
      <c r="E9398" s="120"/>
    </row>
    <row r="9399" spans="5:5" x14ac:dyDescent="0.25">
      <c r="E9399" s="120"/>
    </row>
    <row r="9400" spans="5:5" x14ac:dyDescent="0.25">
      <c r="E9400" s="120"/>
    </row>
    <row r="9401" spans="5:5" x14ac:dyDescent="0.25">
      <c r="E9401" s="120"/>
    </row>
    <row r="9402" spans="5:5" x14ac:dyDescent="0.25">
      <c r="E9402" s="120"/>
    </row>
    <row r="9403" spans="5:5" x14ac:dyDescent="0.25">
      <c r="E9403" s="120"/>
    </row>
    <row r="9404" spans="5:5" x14ac:dyDescent="0.25">
      <c r="E9404" s="120"/>
    </row>
    <row r="9405" spans="5:5" x14ac:dyDescent="0.25">
      <c r="E9405" s="120"/>
    </row>
    <row r="9406" spans="5:5" x14ac:dyDescent="0.25">
      <c r="E9406" s="120"/>
    </row>
    <row r="9407" spans="5:5" x14ac:dyDescent="0.25">
      <c r="E9407" s="120"/>
    </row>
    <row r="9408" spans="5:5" x14ac:dyDescent="0.25">
      <c r="E9408" s="120"/>
    </row>
    <row r="9409" spans="5:5" x14ac:dyDescent="0.25">
      <c r="E9409" s="120"/>
    </row>
    <row r="9410" spans="5:5" x14ac:dyDescent="0.25">
      <c r="E9410" s="120"/>
    </row>
    <row r="9411" spans="5:5" x14ac:dyDescent="0.25">
      <c r="E9411" s="120"/>
    </row>
    <row r="9412" spans="5:5" x14ac:dyDescent="0.25">
      <c r="E9412" s="120"/>
    </row>
    <row r="9413" spans="5:5" x14ac:dyDescent="0.25">
      <c r="E9413" s="120"/>
    </row>
    <row r="9414" spans="5:5" x14ac:dyDescent="0.25">
      <c r="E9414" s="120"/>
    </row>
    <row r="9415" spans="5:5" x14ac:dyDescent="0.25">
      <c r="E9415" s="120"/>
    </row>
    <row r="9416" spans="5:5" x14ac:dyDescent="0.25">
      <c r="E9416" s="120"/>
    </row>
    <row r="9417" spans="5:5" x14ac:dyDescent="0.25">
      <c r="E9417" s="120"/>
    </row>
    <row r="9418" spans="5:5" x14ac:dyDescent="0.25">
      <c r="E9418" s="120"/>
    </row>
    <row r="9419" spans="5:5" x14ac:dyDescent="0.25">
      <c r="E9419" s="120"/>
    </row>
    <row r="9420" spans="5:5" x14ac:dyDescent="0.25">
      <c r="E9420" s="120"/>
    </row>
    <row r="9421" spans="5:5" x14ac:dyDescent="0.25">
      <c r="E9421" s="120"/>
    </row>
    <row r="9422" spans="5:5" x14ac:dyDescent="0.25">
      <c r="E9422" s="120"/>
    </row>
    <row r="9423" spans="5:5" x14ac:dyDescent="0.25">
      <c r="E9423" s="120"/>
    </row>
    <row r="9424" spans="5:5" x14ac:dyDescent="0.25">
      <c r="E9424" s="120"/>
    </row>
    <row r="9425" spans="5:5" x14ac:dyDescent="0.25">
      <c r="E9425" s="120"/>
    </row>
    <row r="9426" spans="5:5" x14ac:dyDescent="0.25">
      <c r="E9426" s="120"/>
    </row>
    <row r="9427" spans="5:5" x14ac:dyDescent="0.25">
      <c r="E9427" s="120"/>
    </row>
    <row r="9428" spans="5:5" x14ac:dyDescent="0.25">
      <c r="E9428" s="120"/>
    </row>
    <row r="9429" spans="5:5" x14ac:dyDescent="0.25">
      <c r="E9429" s="120"/>
    </row>
    <row r="9430" spans="5:5" x14ac:dyDescent="0.25">
      <c r="E9430" s="120"/>
    </row>
    <row r="9431" spans="5:5" x14ac:dyDescent="0.25">
      <c r="E9431" s="120"/>
    </row>
    <row r="9432" spans="5:5" x14ac:dyDescent="0.25">
      <c r="E9432" s="120"/>
    </row>
    <row r="9433" spans="5:5" x14ac:dyDescent="0.25">
      <c r="E9433" s="120"/>
    </row>
    <row r="9434" spans="5:5" x14ac:dyDescent="0.25">
      <c r="E9434" s="120"/>
    </row>
    <row r="9435" spans="5:5" x14ac:dyDescent="0.25">
      <c r="E9435" s="120"/>
    </row>
    <row r="9436" spans="5:5" x14ac:dyDescent="0.25">
      <c r="E9436" s="120"/>
    </row>
    <row r="9437" spans="5:5" x14ac:dyDescent="0.25">
      <c r="E9437" s="120"/>
    </row>
    <row r="9438" spans="5:5" x14ac:dyDescent="0.25">
      <c r="E9438" s="120"/>
    </row>
    <row r="9439" spans="5:5" x14ac:dyDescent="0.25">
      <c r="E9439" s="120"/>
    </row>
    <row r="9440" spans="5:5" x14ac:dyDescent="0.25">
      <c r="E9440" s="120"/>
    </row>
    <row r="9441" spans="5:5" x14ac:dyDescent="0.25">
      <c r="E9441" s="120"/>
    </row>
    <row r="9442" spans="5:5" x14ac:dyDescent="0.25">
      <c r="E9442" s="120"/>
    </row>
    <row r="9443" spans="5:5" x14ac:dyDescent="0.25">
      <c r="E9443" s="120"/>
    </row>
    <row r="9444" spans="5:5" x14ac:dyDescent="0.25">
      <c r="E9444" s="120"/>
    </row>
    <row r="9445" spans="5:5" x14ac:dyDescent="0.25">
      <c r="E9445" s="120"/>
    </row>
    <row r="9446" spans="5:5" x14ac:dyDescent="0.25">
      <c r="E9446" s="120"/>
    </row>
    <row r="9447" spans="5:5" x14ac:dyDescent="0.25">
      <c r="E9447" s="120"/>
    </row>
    <row r="9448" spans="5:5" x14ac:dyDescent="0.25">
      <c r="E9448" s="120"/>
    </row>
    <row r="9449" spans="5:5" x14ac:dyDescent="0.25">
      <c r="E9449" s="120"/>
    </row>
    <row r="9450" spans="5:5" x14ac:dyDescent="0.25">
      <c r="E9450" s="120"/>
    </row>
    <row r="9451" spans="5:5" x14ac:dyDescent="0.25">
      <c r="E9451" s="120"/>
    </row>
    <row r="9452" spans="5:5" x14ac:dyDescent="0.25">
      <c r="E9452" s="120"/>
    </row>
    <row r="9453" spans="5:5" x14ac:dyDescent="0.25">
      <c r="E9453" s="120"/>
    </row>
    <row r="9454" spans="5:5" x14ac:dyDescent="0.25">
      <c r="E9454" s="120"/>
    </row>
    <row r="9455" spans="5:5" x14ac:dyDescent="0.25">
      <c r="E9455" s="120"/>
    </row>
    <row r="9456" spans="5:5" x14ac:dyDescent="0.25">
      <c r="E9456" s="120"/>
    </row>
    <row r="9457" spans="5:5" x14ac:dyDescent="0.25">
      <c r="E9457" s="120"/>
    </row>
    <row r="9458" spans="5:5" x14ac:dyDescent="0.25">
      <c r="E9458" s="120"/>
    </row>
    <row r="9459" spans="5:5" x14ac:dyDescent="0.25">
      <c r="E9459" s="120"/>
    </row>
    <row r="9460" spans="5:5" x14ac:dyDescent="0.25">
      <c r="E9460" s="120"/>
    </row>
    <row r="9461" spans="5:5" x14ac:dyDescent="0.25">
      <c r="E9461" s="120"/>
    </row>
    <row r="9462" spans="5:5" x14ac:dyDescent="0.25">
      <c r="E9462" s="120"/>
    </row>
    <row r="9463" spans="5:5" x14ac:dyDescent="0.25">
      <c r="E9463" s="120"/>
    </row>
    <row r="9464" spans="5:5" x14ac:dyDescent="0.25">
      <c r="E9464" s="120"/>
    </row>
    <row r="9465" spans="5:5" x14ac:dyDescent="0.25">
      <c r="E9465" s="120"/>
    </row>
    <row r="9466" spans="5:5" x14ac:dyDescent="0.25">
      <c r="E9466" s="120"/>
    </row>
    <row r="9467" spans="5:5" x14ac:dyDescent="0.25">
      <c r="E9467" s="120"/>
    </row>
    <row r="9468" spans="5:5" x14ac:dyDescent="0.25">
      <c r="E9468" s="120"/>
    </row>
    <row r="9469" spans="5:5" x14ac:dyDescent="0.25">
      <c r="E9469" s="120"/>
    </row>
    <row r="9470" spans="5:5" x14ac:dyDescent="0.25">
      <c r="E9470" s="120"/>
    </row>
    <row r="9471" spans="5:5" x14ac:dyDescent="0.25">
      <c r="E9471" s="120"/>
    </row>
    <row r="9472" spans="5:5" x14ac:dyDescent="0.25">
      <c r="E9472" s="120"/>
    </row>
    <row r="9473" spans="5:5" x14ac:dyDescent="0.25">
      <c r="E9473" s="120"/>
    </row>
    <row r="9474" spans="5:5" x14ac:dyDescent="0.25">
      <c r="E9474" s="120"/>
    </row>
    <row r="9475" spans="5:5" x14ac:dyDescent="0.25">
      <c r="E9475" s="120"/>
    </row>
    <row r="9476" spans="5:5" x14ac:dyDescent="0.25">
      <c r="E9476" s="120"/>
    </row>
    <row r="9477" spans="5:5" x14ac:dyDescent="0.25">
      <c r="E9477" s="120"/>
    </row>
    <row r="9478" spans="5:5" x14ac:dyDescent="0.25">
      <c r="E9478" s="120"/>
    </row>
    <row r="9479" spans="5:5" x14ac:dyDescent="0.25">
      <c r="E9479" s="120"/>
    </row>
    <row r="9480" spans="5:5" x14ac:dyDescent="0.25">
      <c r="E9480" s="120"/>
    </row>
    <row r="9481" spans="5:5" x14ac:dyDescent="0.25">
      <c r="E9481" s="120"/>
    </row>
    <row r="9482" spans="5:5" x14ac:dyDescent="0.25">
      <c r="E9482" s="120"/>
    </row>
    <row r="9483" spans="5:5" x14ac:dyDescent="0.25">
      <c r="E9483" s="120"/>
    </row>
    <row r="9484" spans="5:5" x14ac:dyDescent="0.25">
      <c r="E9484" s="120"/>
    </row>
    <row r="9485" spans="5:5" x14ac:dyDescent="0.25">
      <c r="E9485" s="120"/>
    </row>
    <row r="9486" spans="5:5" x14ac:dyDescent="0.25">
      <c r="E9486" s="120"/>
    </row>
    <row r="9487" spans="5:5" x14ac:dyDescent="0.25">
      <c r="E9487" s="120"/>
    </row>
    <row r="9488" spans="5:5" x14ac:dyDescent="0.25">
      <c r="E9488" s="120"/>
    </row>
    <row r="9489" spans="5:5" x14ac:dyDescent="0.25">
      <c r="E9489" s="120"/>
    </row>
    <row r="9490" spans="5:5" x14ac:dyDescent="0.25">
      <c r="E9490" s="120"/>
    </row>
    <row r="9491" spans="5:5" x14ac:dyDescent="0.25">
      <c r="E9491" s="120"/>
    </row>
    <row r="9492" spans="5:5" x14ac:dyDescent="0.25">
      <c r="E9492" s="120"/>
    </row>
    <row r="9493" spans="5:5" x14ac:dyDescent="0.25">
      <c r="E9493" s="120"/>
    </row>
    <row r="9494" spans="5:5" x14ac:dyDescent="0.25">
      <c r="E9494" s="120"/>
    </row>
    <row r="9495" spans="5:5" x14ac:dyDescent="0.25">
      <c r="E9495" s="120"/>
    </row>
    <row r="9496" spans="5:5" x14ac:dyDescent="0.25">
      <c r="E9496" s="120"/>
    </row>
    <row r="9497" spans="5:5" x14ac:dyDescent="0.25">
      <c r="E9497" s="120"/>
    </row>
    <row r="9498" spans="5:5" x14ac:dyDescent="0.25">
      <c r="E9498" s="120"/>
    </row>
    <row r="9499" spans="5:5" x14ac:dyDescent="0.25">
      <c r="E9499" s="120"/>
    </row>
    <row r="9500" spans="5:5" x14ac:dyDescent="0.25">
      <c r="E9500" s="120"/>
    </row>
    <row r="9501" spans="5:5" x14ac:dyDescent="0.25">
      <c r="E9501" s="120"/>
    </row>
    <row r="9502" spans="5:5" x14ac:dyDescent="0.25">
      <c r="E9502" s="120"/>
    </row>
    <row r="9503" spans="5:5" x14ac:dyDescent="0.25">
      <c r="E9503" s="120"/>
    </row>
    <row r="9504" spans="5:5" x14ac:dyDescent="0.25">
      <c r="E9504" s="120"/>
    </row>
    <row r="9505" spans="5:5" x14ac:dyDescent="0.25">
      <c r="E9505" s="120"/>
    </row>
    <row r="9506" spans="5:5" x14ac:dyDescent="0.25">
      <c r="E9506" s="120"/>
    </row>
    <row r="9507" spans="5:5" x14ac:dyDescent="0.25">
      <c r="E9507" s="120"/>
    </row>
    <row r="9508" spans="5:5" x14ac:dyDescent="0.25">
      <c r="E9508" s="120"/>
    </row>
    <row r="9509" spans="5:5" x14ac:dyDescent="0.25">
      <c r="E9509" s="120"/>
    </row>
    <row r="9510" spans="5:5" x14ac:dyDescent="0.25">
      <c r="E9510" s="120"/>
    </row>
    <row r="9511" spans="5:5" x14ac:dyDescent="0.25">
      <c r="E9511" s="120"/>
    </row>
    <row r="9512" spans="5:5" x14ac:dyDescent="0.25">
      <c r="E9512" s="120"/>
    </row>
    <row r="9513" spans="5:5" x14ac:dyDescent="0.25">
      <c r="E9513" s="120"/>
    </row>
    <row r="9514" spans="5:5" x14ac:dyDescent="0.25">
      <c r="E9514" s="120"/>
    </row>
    <row r="9515" spans="5:5" x14ac:dyDescent="0.25">
      <c r="E9515" s="120"/>
    </row>
    <row r="9516" spans="5:5" x14ac:dyDescent="0.25">
      <c r="E9516" s="120"/>
    </row>
    <row r="9517" spans="5:5" x14ac:dyDescent="0.25">
      <c r="E9517" s="120"/>
    </row>
    <row r="9518" spans="5:5" x14ac:dyDescent="0.25">
      <c r="E9518" s="120"/>
    </row>
    <row r="9519" spans="5:5" x14ac:dyDescent="0.25">
      <c r="E9519" s="120"/>
    </row>
    <row r="9520" spans="5:5" x14ac:dyDescent="0.25">
      <c r="E9520" s="120"/>
    </row>
    <row r="9521" spans="5:5" x14ac:dyDescent="0.25">
      <c r="E9521" s="120"/>
    </row>
    <row r="9522" spans="5:5" x14ac:dyDescent="0.25">
      <c r="E9522" s="120"/>
    </row>
    <row r="9523" spans="5:5" x14ac:dyDescent="0.25">
      <c r="E9523" s="120"/>
    </row>
    <row r="9524" spans="5:5" x14ac:dyDescent="0.25">
      <c r="E9524" s="120"/>
    </row>
    <row r="9525" spans="5:5" x14ac:dyDescent="0.25">
      <c r="E9525" s="120"/>
    </row>
    <row r="9526" spans="5:5" x14ac:dyDescent="0.25">
      <c r="E9526" s="120"/>
    </row>
    <row r="9527" spans="5:5" x14ac:dyDescent="0.25">
      <c r="E9527" s="120"/>
    </row>
    <row r="9528" spans="5:5" x14ac:dyDescent="0.25">
      <c r="E9528" s="120"/>
    </row>
    <row r="9529" spans="5:5" x14ac:dyDescent="0.25">
      <c r="E9529" s="120"/>
    </row>
    <row r="9530" spans="5:5" x14ac:dyDescent="0.25">
      <c r="E9530" s="120"/>
    </row>
    <row r="9531" spans="5:5" x14ac:dyDescent="0.25">
      <c r="E9531" s="120"/>
    </row>
    <row r="9532" spans="5:5" x14ac:dyDescent="0.25">
      <c r="E9532" s="120"/>
    </row>
    <row r="9533" spans="5:5" x14ac:dyDescent="0.25">
      <c r="E9533" s="120"/>
    </row>
    <row r="9534" spans="5:5" x14ac:dyDescent="0.25">
      <c r="E9534" s="120"/>
    </row>
    <row r="9535" spans="5:5" x14ac:dyDescent="0.25">
      <c r="E9535" s="120"/>
    </row>
    <row r="9536" spans="5:5" x14ac:dyDescent="0.25">
      <c r="E9536" s="120"/>
    </row>
    <row r="9537" spans="5:5" x14ac:dyDescent="0.25">
      <c r="E9537" s="120"/>
    </row>
    <row r="9538" spans="5:5" x14ac:dyDescent="0.25">
      <c r="E9538" s="120"/>
    </row>
    <row r="9539" spans="5:5" x14ac:dyDescent="0.25">
      <c r="E9539" s="120"/>
    </row>
    <row r="9540" spans="5:5" x14ac:dyDescent="0.25">
      <c r="E9540" s="120"/>
    </row>
    <row r="9541" spans="5:5" x14ac:dyDescent="0.25">
      <c r="E9541" s="120"/>
    </row>
    <row r="9542" spans="5:5" x14ac:dyDescent="0.25">
      <c r="E9542" s="120"/>
    </row>
    <row r="9543" spans="5:5" x14ac:dyDescent="0.25">
      <c r="E9543" s="120"/>
    </row>
    <row r="9544" spans="5:5" x14ac:dyDescent="0.25">
      <c r="E9544" s="120"/>
    </row>
    <row r="9545" spans="5:5" x14ac:dyDescent="0.25">
      <c r="E9545" s="120"/>
    </row>
    <row r="9546" spans="5:5" x14ac:dyDescent="0.25">
      <c r="E9546" s="120"/>
    </row>
    <row r="9547" spans="5:5" x14ac:dyDescent="0.25">
      <c r="E9547" s="120"/>
    </row>
    <row r="9548" spans="5:5" x14ac:dyDescent="0.25">
      <c r="E9548" s="120"/>
    </row>
    <row r="9549" spans="5:5" x14ac:dyDescent="0.25">
      <c r="E9549" s="120"/>
    </row>
    <row r="9550" spans="5:5" x14ac:dyDescent="0.25">
      <c r="E9550" s="120"/>
    </row>
    <row r="9551" spans="5:5" x14ac:dyDescent="0.25">
      <c r="E9551" s="120"/>
    </row>
    <row r="9552" spans="5:5" x14ac:dyDescent="0.25">
      <c r="E9552" s="120"/>
    </row>
    <row r="9553" spans="5:5" x14ac:dyDescent="0.25">
      <c r="E9553" s="120"/>
    </row>
    <row r="9554" spans="5:5" x14ac:dyDescent="0.25">
      <c r="E9554" s="120"/>
    </row>
    <row r="9555" spans="5:5" x14ac:dyDescent="0.25">
      <c r="E9555" s="120"/>
    </row>
    <row r="9556" spans="5:5" x14ac:dyDescent="0.25">
      <c r="E9556" s="120"/>
    </row>
    <row r="9557" spans="5:5" x14ac:dyDescent="0.25">
      <c r="E9557" s="120"/>
    </row>
    <row r="9558" spans="5:5" x14ac:dyDescent="0.25">
      <c r="E9558" s="120"/>
    </row>
    <row r="9559" spans="5:5" x14ac:dyDescent="0.25">
      <c r="E9559" s="120"/>
    </row>
    <row r="9560" spans="5:5" x14ac:dyDescent="0.25">
      <c r="E9560" s="120"/>
    </row>
    <row r="9561" spans="5:5" x14ac:dyDescent="0.25">
      <c r="E9561" s="120"/>
    </row>
    <row r="9562" spans="5:5" x14ac:dyDescent="0.25">
      <c r="E9562" s="120"/>
    </row>
    <row r="9563" spans="5:5" x14ac:dyDescent="0.25">
      <c r="E9563" s="120"/>
    </row>
    <row r="9564" spans="5:5" x14ac:dyDescent="0.25">
      <c r="E9564" s="120"/>
    </row>
    <row r="9565" spans="5:5" x14ac:dyDescent="0.25">
      <c r="E9565" s="120"/>
    </row>
    <row r="9566" spans="5:5" x14ac:dyDescent="0.25">
      <c r="E9566" s="120"/>
    </row>
    <row r="9567" spans="5:5" x14ac:dyDescent="0.25">
      <c r="E9567" s="120"/>
    </row>
    <row r="9568" spans="5:5" x14ac:dyDescent="0.25">
      <c r="E9568" s="120"/>
    </row>
    <row r="9569" spans="5:5" x14ac:dyDescent="0.25">
      <c r="E9569" s="120"/>
    </row>
    <row r="9570" spans="5:5" x14ac:dyDescent="0.25">
      <c r="E9570" s="120"/>
    </row>
    <row r="9571" spans="5:5" x14ac:dyDescent="0.25">
      <c r="E9571" s="120"/>
    </row>
    <row r="9572" spans="5:5" x14ac:dyDescent="0.25">
      <c r="E9572" s="120"/>
    </row>
    <row r="9573" spans="5:5" x14ac:dyDescent="0.25">
      <c r="E9573" s="120"/>
    </row>
    <row r="9574" spans="5:5" x14ac:dyDescent="0.25">
      <c r="E9574" s="120"/>
    </row>
    <row r="9575" spans="5:5" x14ac:dyDescent="0.25">
      <c r="E9575" s="120"/>
    </row>
    <row r="9576" spans="5:5" x14ac:dyDescent="0.25">
      <c r="E9576" s="120"/>
    </row>
    <row r="9577" spans="5:5" x14ac:dyDescent="0.25">
      <c r="E9577" s="120"/>
    </row>
    <row r="9578" spans="5:5" x14ac:dyDescent="0.25">
      <c r="E9578" s="120"/>
    </row>
    <row r="9579" spans="5:5" x14ac:dyDescent="0.25">
      <c r="E9579" s="120"/>
    </row>
    <row r="9580" spans="5:5" x14ac:dyDescent="0.25">
      <c r="E9580" s="120"/>
    </row>
    <row r="9581" spans="5:5" x14ac:dyDescent="0.25">
      <c r="E9581" s="120"/>
    </row>
    <row r="9582" spans="5:5" x14ac:dyDescent="0.25">
      <c r="E9582" s="120"/>
    </row>
    <row r="9583" spans="5:5" x14ac:dyDescent="0.25">
      <c r="E9583" s="120"/>
    </row>
    <row r="9584" spans="5:5" x14ac:dyDescent="0.25">
      <c r="E9584" s="120"/>
    </row>
    <row r="9585" spans="5:5" x14ac:dyDescent="0.25">
      <c r="E9585" s="120"/>
    </row>
    <row r="9586" spans="5:5" x14ac:dyDescent="0.25">
      <c r="E9586" s="120"/>
    </row>
    <row r="9587" spans="5:5" x14ac:dyDescent="0.25">
      <c r="E9587" s="120"/>
    </row>
    <row r="9588" spans="5:5" x14ac:dyDescent="0.25">
      <c r="E9588" s="120"/>
    </row>
    <row r="9589" spans="5:5" x14ac:dyDescent="0.25">
      <c r="E9589" s="120"/>
    </row>
    <row r="9590" spans="5:5" x14ac:dyDescent="0.25">
      <c r="E9590" s="120"/>
    </row>
    <row r="9591" spans="5:5" x14ac:dyDescent="0.25">
      <c r="E9591" s="120"/>
    </row>
    <row r="9592" spans="5:5" x14ac:dyDescent="0.25">
      <c r="E9592" s="120"/>
    </row>
    <row r="9593" spans="5:5" x14ac:dyDescent="0.25">
      <c r="E9593" s="120"/>
    </row>
    <row r="9594" spans="5:5" x14ac:dyDescent="0.25">
      <c r="E9594" s="120"/>
    </row>
    <row r="9595" spans="5:5" x14ac:dyDescent="0.25">
      <c r="E9595" s="120"/>
    </row>
    <row r="9596" spans="5:5" x14ac:dyDescent="0.25">
      <c r="E9596" s="120"/>
    </row>
    <row r="9597" spans="5:5" x14ac:dyDescent="0.25">
      <c r="E9597" s="120"/>
    </row>
    <row r="9598" spans="5:5" x14ac:dyDescent="0.25">
      <c r="E9598" s="120"/>
    </row>
    <row r="9599" spans="5:5" x14ac:dyDescent="0.25">
      <c r="E9599" s="120"/>
    </row>
    <row r="9600" spans="5:5" x14ac:dyDescent="0.25">
      <c r="E9600" s="120"/>
    </row>
    <row r="9601" spans="5:5" x14ac:dyDescent="0.25">
      <c r="E9601" s="120"/>
    </row>
    <row r="9602" spans="5:5" x14ac:dyDescent="0.25">
      <c r="E9602" s="120"/>
    </row>
    <row r="9603" spans="5:5" x14ac:dyDescent="0.25">
      <c r="E9603" s="120"/>
    </row>
    <row r="9604" spans="5:5" x14ac:dyDescent="0.25">
      <c r="E9604" s="120"/>
    </row>
    <row r="9605" spans="5:5" x14ac:dyDescent="0.25">
      <c r="E9605" s="120"/>
    </row>
    <row r="9606" spans="5:5" x14ac:dyDescent="0.25">
      <c r="E9606" s="120"/>
    </row>
    <row r="9607" spans="5:5" x14ac:dyDescent="0.25">
      <c r="E9607" s="120"/>
    </row>
    <row r="9608" spans="5:5" x14ac:dyDescent="0.25">
      <c r="E9608" s="120"/>
    </row>
    <row r="9609" spans="5:5" x14ac:dyDescent="0.25">
      <c r="E9609" s="120"/>
    </row>
    <row r="9610" spans="5:5" x14ac:dyDescent="0.25">
      <c r="E9610" s="120"/>
    </row>
    <row r="9611" spans="5:5" x14ac:dyDescent="0.25">
      <c r="E9611" s="120"/>
    </row>
    <row r="9612" spans="5:5" x14ac:dyDescent="0.25">
      <c r="E9612" s="120"/>
    </row>
    <row r="9613" spans="5:5" x14ac:dyDescent="0.25">
      <c r="E9613" s="120"/>
    </row>
    <row r="9614" spans="5:5" x14ac:dyDescent="0.25">
      <c r="E9614" s="120"/>
    </row>
    <row r="9615" spans="5:5" x14ac:dyDescent="0.25">
      <c r="E9615" s="120"/>
    </row>
    <row r="9616" spans="5:5" x14ac:dyDescent="0.25">
      <c r="E9616" s="120"/>
    </row>
    <row r="9617" spans="5:5" x14ac:dyDescent="0.25">
      <c r="E9617" s="120"/>
    </row>
    <row r="9618" spans="5:5" x14ac:dyDescent="0.25">
      <c r="E9618" s="120"/>
    </row>
    <row r="9619" spans="5:5" x14ac:dyDescent="0.25">
      <c r="E9619" s="120"/>
    </row>
    <row r="9620" spans="5:5" x14ac:dyDescent="0.25">
      <c r="E9620" s="120"/>
    </row>
    <row r="9621" spans="5:5" x14ac:dyDescent="0.25">
      <c r="E9621" s="120"/>
    </row>
    <row r="9622" spans="5:5" x14ac:dyDescent="0.25">
      <c r="E9622" s="120"/>
    </row>
    <row r="9623" spans="5:5" x14ac:dyDescent="0.25">
      <c r="E9623" s="120"/>
    </row>
    <row r="9624" spans="5:5" x14ac:dyDescent="0.25">
      <c r="E9624" s="120"/>
    </row>
    <row r="9625" spans="5:5" x14ac:dyDescent="0.25">
      <c r="E9625" s="120"/>
    </row>
    <row r="9626" spans="5:5" x14ac:dyDescent="0.25">
      <c r="E9626" s="120"/>
    </row>
    <row r="9627" spans="5:5" x14ac:dyDescent="0.25">
      <c r="E9627" s="120"/>
    </row>
    <row r="9628" spans="5:5" x14ac:dyDescent="0.25">
      <c r="E9628" s="120"/>
    </row>
    <row r="9629" spans="5:5" x14ac:dyDescent="0.25">
      <c r="E9629" s="120"/>
    </row>
    <row r="9630" spans="5:5" x14ac:dyDescent="0.25">
      <c r="E9630" s="120"/>
    </row>
    <row r="9631" spans="5:5" x14ac:dyDescent="0.25">
      <c r="E9631" s="120"/>
    </row>
    <row r="9632" spans="5:5" x14ac:dyDescent="0.25">
      <c r="E9632" s="120"/>
    </row>
    <row r="9633" spans="5:5" x14ac:dyDescent="0.25">
      <c r="E9633" s="120"/>
    </row>
    <row r="9634" spans="5:5" x14ac:dyDescent="0.25">
      <c r="E9634" s="120"/>
    </row>
    <row r="9635" spans="5:5" x14ac:dyDescent="0.25">
      <c r="E9635" s="120"/>
    </row>
    <row r="9636" spans="5:5" x14ac:dyDescent="0.25">
      <c r="E9636" s="120"/>
    </row>
    <row r="9637" spans="5:5" x14ac:dyDescent="0.25">
      <c r="E9637" s="120"/>
    </row>
    <row r="9638" spans="5:5" x14ac:dyDescent="0.25">
      <c r="E9638" s="120"/>
    </row>
    <row r="9639" spans="5:5" x14ac:dyDescent="0.25">
      <c r="E9639" s="120"/>
    </row>
    <row r="9640" spans="5:5" x14ac:dyDescent="0.25">
      <c r="E9640" s="120"/>
    </row>
    <row r="9641" spans="5:5" x14ac:dyDescent="0.25">
      <c r="E9641" s="120"/>
    </row>
    <row r="9642" spans="5:5" x14ac:dyDescent="0.25">
      <c r="E9642" s="120"/>
    </row>
    <row r="9643" spans="5:5" x14ac:dyDescent="0.25">
      <c r="E9643" s="120"/>
    </row>
    <row r="9644" spans="5:5" x14ac:dyDescent="0.25">
      <c r="E9644" s="120"/>
    </row>
    <row r="9645" spans="5:5" x14ac:dyDescent="0.25">
      <c r="E9645" s="120"/>
    </row>
    <row r="9646" spans="5:5" x14ac:dyDescent="0.25">
      <c r="E9646" s="120"/>
    </row>
    <row r="9647" spans="5:5" x14ac:dyDescent="0.25">
      <c r="E9647" s="120"/>
    </row>
    <row r="9648" spans="5:5" x14ac:dyDescent="0.25">
      <c r="E9648" s="120"/>
    </row>
    <row r="9649" spans="5:5" x14ac:dyDescent="0.25">
      <c r="E9649" s="120"/>
    </row>
    <row r="9650" spans="5:5" x14ac:dyDescent="0.25">
      <c r="E9650" s="120"/>
    </row>
    <row r="9651" spans="5:5" x14ac:dyDescent="0.25">
      <c r="E9651" s="120"/>
    </row>
    <row r="9652" spans="5:5" x14ac:dyDescent="0.25">
      <c r="E9652" s="120"/>
    </row>
    <row r="9653" spans="5:5" x14ac:dyDescent="0.25">
      <c r="E9653" s="120"/>
    </row>
    <row r="9654" spans="5:5" x14ac:dyDescent="0.25">
      <c r="E9654" s="120"/>
    </row>
    <row r="9655" spans="5:5" x14ac:dyDescent="0.25">
      <c r="E9655" s="120"/>
    </row>
    <row r="9656" spans="5:5" x14ac:dyDescent="0.25">
      <c r="E9656" s="120"/>
    </row>
    <row r="9657" spans="5:5" x14ac:dyDescent="0.25">
      <c r="E9657" s="120"/>
    </row>
    <row r="9658" spans="5:5" x14ac:dyDescent="0.25">
      <c r="E9658" s="120"/>
    </row>
    <row r="9659" spans="5:5" x14ac:dyDescent="0.25">
      <c r="E9659" s="120"/>
    </row>
    <row r="9660" spans="5:5" x14ac:dyDescent="0.25">
      <c r="E9660" s="120"/>
    </row>
    <row r="9661" spans="5:5" x14ac:dyDescent="0.25">
      <c r="E9661" s="120"/>
    </row>
    <row r="9662" spans="5:5" x14ac:dyDescent="0.25">
      <c r="E9662" s="120"/>
    </row>
    <row r="9663" spans="5:5" x14ac:dyDescent="0.25">
      <c r="E9663" s="120"/>
    </row>
    <row r="9664" spans="5:5" x14ac:dyDescent="0.25">
      <c r="E9664" s="120"/>
    </row>
    <row r="9665" spans="5:5" x14ac:dyDescent="0.25">
      <c r="E9665" s="120"/>
    </row>
    <row r="9666" spans="5:5" x14ac:dyDescent="0.25">
      <c r="E9666" s="120"/>
    </row>
    <row r="9667" spans="5:5" x14ac:dyDescent="0.25">
      <c r="E9667" s="120"/>
    </row>
    <row r="9668" spans="5:5" x14ac:dyDescent="0.25">
      <c r="E9668" s="120"/>
    </row>
    <row r="9669" spans="5:5" x14ac:dyDescent="0.25">
      <c r="E9669" s="120"/>
    </row>
    <row r="9670" spans="5:5" x14ac:dyDescent="0.25">
      <c r="E9670" s="120"/>
    </row>
    <row r="9671" spans="5:5" x14ac:dyDescent="0.25">
      <c r="E9671" s="120"/>
    </row>
    <row r="9672" spans="5:5" x14ac:dyDescent="0.25">
      <c r="E9672" s="120"/>
    </row>
    <row r="9673" spans="5:5" x14ac:dyDescent="0.25">
      <c r="E9673" s="120"/>
    </row>
    <row r="9674" spans="5:5" x14ac:dyDescent="0.25">
      <c r="E9674" s="120"/>
    </row>
    <row r="9675" spans="5:5" x14ac:dyDescent="0.25">
      <c r="E9675" s="120"/>
    </row>
    <row r="9676" spans="5:5" x14ac:dyDescent="0.25">
      <c r="E9676" s="120"/>
    </row>
    <row r="9677" spans="5:5" x14ac:dyDescent="0.25">
      <c r="E9677" s="120"/>
    </row>
    <row r="9678" spans="5:5" x14ac:dyDescent="0.25">
      <c r="E9678" s="120"/>
    </row>
    <row r="9679" spans="5:5" x14ac:dyDescent="0.25">
      <c r="E9679" s="120"/>
    </row>
    <row r="9680" spans="5:5" x14ac:dyDescent="0.25">
      <c r="E9680" s="120"/>
    </row>
    <row r="9681" spans="5:5" x14ac:dyDescent="0.25">
      <c r="E9681" s="120"/>
    </row>
    <row r="9682" spans="5:5" x14ac:dyDescent="0.25">
      <c r="E9682" s="120"/>
    </row>
    <row r="9683" spans="5:5" x14ac:dyDescent="0.25">
      <c r="E9683" s="120"/>
    </row>
    <row r="9684" spans="5:5" x14ac:dyDescent="0.25">
      <c r="E9684" s="120"/>
    </row>
    <row r="9685" spans="5:5" x14ac:dyDescent="0.25">
      <c r="E9685" s="120"/>
    </row>
    <row r="9686" spans="5:5" x14ac:dyDescent="0.25">
      <c r="E9686" s="120"/>
    </row>
    <row r="9687" spans="5:5" x14ac:dyDescent="0.25">
      <c r="E9687" s="120"/>
    </row>
    <row r="9688" spans="5:5" x14ac:dyDescent="0.25">
      <c r="E9688" s="120"/>
    </row>
    <row r="9689" spans="5:5" x14ac:dyDescent="0.25">
      <c r="E9689" s="120"/>
    </row>
    <row r="9690" spans="5:5" x14ac:dyDescent="0.25">
      <c r="E9690" s="120"/>
    </row>
    <row r="9691" spans="5:5" x14ac:dyDescent="0.25">
      <c r="E9691" s="120"/>
    </row>
    <row r="9692" spans="5:5" x14ac:dyDescent="0.25">
      <c r="E9692" s="120"/>
    </row>
    <row r="9693" spans="5:5" x14ac:dyDescent="0.25">
      <c r="E9693" s="120"/>
    </row>
    <row r="9694" spans="5:5" x14ac:dyDescent="0.25">
      <c r="E9694" s="120"/>
    </row>
    <row r="9695" spans="5:5" x14ac:dyDescent="0.25">
      <c r="E9695" s="120"/>
    </row>
    <row r="9696" spans="5:5" x14ac:dyDescent="0.25">
      <c r="E9696" s="120"/>
    </row>
    <row r="9697" spans="5:5" x14ac:dyDescent="0.25">
      <c r="E9697" s="120"/>
    </row>
    <row r="9698" spans="5:5" x14ac:dyDescent="0.25">
      <c r="E9698" s="120"/>
    </row>
    <row r="9699" spans="5:5" x14ac:dyDescent="0.25">
      <c r="E9699" s="120"/>
    </row>
    <row r="9700" spans="5:5" x14ac:dyDescent="0.25">
      <c r="E9700" s="120"/>
    </row>
    <row r="9701" spans="5:5" x14ac:dyDescent="0.25">
      <c r="E9701" s="120"/>
    </row>
    <row r="9702" spans="5:5" x14ac:dyDescent="0.25">
      <c r="E9702" s="120"/>
    </row>
    <row r="9703" spans="5:5" x14ac:dyDescent="0.25">
      <c r="E9703" s="120"/>
    </row>
    <row r="9704" spans="5:5" x14ac:dyDescent="0.25">
      <c r="E9704" s="120"/>
    </row>
    <row r="9705" spans="5:5" x14ac:dyDescent="0.25">
      <c r="E9705" s="120"/>
    </row>
    <row r="9706" spans="5:5" x14ac:dyDescent="0.25">
      <c r="E9706" s="120"/>
    </row>
    <row r="9707" spans="5:5" x14ac:dyDescent="0.25">
      <c r="E9707" s="120"/>
    </row>
    <row r="9708" spans="5:5" x14ac:dyDescent="0.25">
      <c r="E9708" s="120"/>
    </row>
    <row r="9709" spans="5:5" x14ac:dyDescent="0.25">
      <c r="E9709" s="120"/>
    </row>
    <row r="9710" spans="5:5" x14ac:dyDescent="0.25">
      <c r="E9710" s="120"/>
    </row>
    <row r="9711" spans="5:5" x14ac:dyDescent="0.25">
      <c r="E9711" s="120"/>
    </row>
    <row r="9712" spans="5:5" x14ac:dyDescent="0.25">
      <c r="E9712" s="120"/>
    </row>
    <row r="9713" spans="5:5" x14ac:dyDescent="0.25">
      <c r="E9713" s="120"/>
    </row>
    <row r="9714" spans="5:5" x14ac:dyDescent="0.25">
      <c r="E9714" s="120"/>
    </row>
    <row r="9715" spans="5:5" x14ac:dyDescent="0.25">
      <c r="E9715" s="120"/>
    </row>
    <row r="9716" spans="5:5" x14ac:dyDescent="0.25">
      <c r="E9716" s="120"/>
    </row>
    <row r="9717" spans="5:5" x14ac:dyDescent="0.25">
      <c r="E9717" s="120"/>
    </row>
    <row r="9718" spans="5:5" x14ac:dyDescent="0.25">
      <c r="E9718" s="120"/>
    </row>
    <row r="9719" spans="5:5" x14ac:dyDescent="0.25">
      <c r="E9719" s="120"/>
    </row>
    <row r="9720" spans="5:5" x14ac:dyDescent="0.25">
      <c r="E9720" s="120"/>
    </row>
    <row r="9721" spans="5:5" x14ac:dyDescent="0.25">
      <c r="E9721" s="120"/>
    </row>
    <row r="9722" spans="5:5" x14ac:dyDescent="0.25">
      <c r="E9722" s="120"/>
    </row>
    <row r="9723" spans="5:5" x14ac:dyDescent="0.25">
      <c r="E9723" s="120"/>
    </row>
    <row r="9724" spans="5:5" x14ac:dyDescent="0.25">
      <c r="E9724" s="120"/>
    </row>
    <row r="9725" spans="5:5" x14ac:dyDescent="0.25">
      <c r="E9725" s="120"/>
    </row>
    <row r="9726" spans="5:5" x14ac:dyDescent="0.25">
      <c r="E9726" s="120"/>
    </row>
    <row r="9727" spans="5:5" x14ac:dyDescent="0.25">
      <c r="E9727" s="120"/>
    </row>
    <row r="9728" spans="5:5" x14ac:dyDescent="0.25">
      <c r="E9728" s="120"/>
    </row>
    <row r="9729" spans="5:5" x14ac:dyDescent="0.25">
      <c r="E9729" s="120"/>
    </row>
    <row r="9730" spans="5:5" x14ac:dyDescent="0.25">
      <c r="E9730" s="120"/>
    </row>
    <row r="9731" spans="5:5" x14ac:dyDescent="0.25">
      <c r="E9731" s="120"/>
    </row>
    <row r="9732" spans="5:5" x14ac:dyDescent="0.25">
      <c r="E9732" s="120"/>
    </row>
    <row r="9733" spans="5:5" x14ac:dyDescent="0.25">
      <c r="E9733" s="120"/>
    </row>
    <row r="9734" spans="5:5" x14ac:dyDescent="0.25">
      <c r="E9734" s="120"/>
    </row>
    <row r="9735" spans="5:5" x14ac:dyDescent="0.25">
      <c r="E9735" s="120"/>
    </row>
    <row r="9736" spans="5:5" x14ac:dyDescent="0.25">
      <c r="E9736" s="120"/>
    </row>
    <row r="9737" spans="5:5" x14ac:dyDescent="0.25">
      <c r="E9737" s="120"/>
    </row>
    <row r="9738" spans="5:5" x14ac:dyDescent="0.25">
      <c r="E9738" s="120"/>
    </row>
    <row r="9739" spans="5:5" x14ac:dyDescent="0.25">
      <c r="E9739" s="120"/>
    </row>
    <row r="9740" spans="5:5" x14ac:dyDescent="0.25">
      <c r="E9740" s="120"/>
    </row>
    <row r="9741" spans="5:5" x14ac:dyDescent="0.25">
      <c r="E9741" s="120"/>
    </row>
    <row r="9742" spans="5:5" x14ac:dyDescent="0.25">
      <c r="E9742" s="120"/>
    </row>
    <row r="9743" spans="5:5" x14ac:dyDescent="0.25">
      <c r="E9743" s="120"/>
    </row>
    <row r="9744" spans="5:5" x14ac:dyDescent="0.25">
      <c r="E9744" s="120"/>
    </row>
    <row r="9745" spans="5:5" x14ac:dyDescent="0.25">
      <c r="E9745" s="120"/>
    </row>
    <row r="9746" spans="5:5" x14ac:dyDescent="0.25">
      <c r="E9746" s="120"/>
    </row>
    <row r="9747" spans="5:5" x14ac:dyDescent="0.25">
      <c r="E9747" s="120"/>
    </row>
    <row r="9748" spans="5:5" x14ac:dyDescent="0.25">
      <c r="E9748" s="120"/>
    </row>
    <row r="9749" spans="5:5" x14ac:dyDescent="0.25">
      <c r="E9749" s="120"/>
    </row>
    <row r="9750" spans="5:5" x14ac:dyDescent="0.25">
      <c r="E9750" s="120"/>
    </row>
    <row r="9751" spans="5:5" x14ac:dyDescent="0.25">
      <c r="E9751" s="120"/>
    </row>
    <row r="9752" spans="5:5" x14ac:dyDescent="0.25">
      <c r="E9752" s="120"/>
    </row>
    <row r="9753" spans="5:5" x14ac:dyDescent="0.25">
      <c r="E9753" s="120"/>
    </row>
    <row r="9754" spans="5:5" x14ac:dyDescent="0.25">
      <c r="E9754" s="120"/>
    </row>
    <row r="9755" spans="5:5" x14ac:dyDescent="0.25">
      <c r="E9755" s="120"/>
    </row>
    <row r="9756" spans="5:5" x14ac:dyDescent="0.25">
      <c r="E9756" s="120"/>
    </row>
    <row r="9757" spans="5:5" x14ac:dyDescent="0.25">
      <c r="E9757" s="120"/>
    </row>
    <row r="9758" spans="5:5" x14ac:dyDescent="0.25">
      <c r="E9758" s="120"/>
    </row>
    <row r="9759" spans="5:5" x14ac:dyDescent="0.25">
      <c r="E9759" s="120"/>
    </row>
    <row r="9760" spans="5:5" x14ac:dyDescent="0.25">
      <c r="E9760" s="120"/>
    </row>
    <row r="9761" spans="5:5" x14ac:dyDescent="0.25">
      <c r="E9761" s="120"/>
    </row>
    <row r="9762" spans="5:5" x14ac:dyDescent="0.25">
      <c r="E9762" s="120"/>
    </row>
    <row r="9763" spans="5:5" x14ac:dyDescent="0.25">
      <c r="E9763" s="120"/>
    </row>
    <row r="9764" spans="5:5" x14ac:dyDescent="0.25">
      <c r="E9764" s="120"/>
    </row>
    <row r="9765" spans="5:5" x14ac:dyDescent="0.25">
      <c r="E9765" s="120"/>
    </row>
    <row r="9766" spans="5:5" x14ac:dyDescent="0.25">
      <c r="E9766" s="120"/>
    </row>
    <row r="9767" spans="5:5" x14ac:dyDescent="0.25">
      <c r="E9767" s="120"/>
    </row>
    <row r="9768" spans="5:5" x14ac:dyDescent="0.25">
      <c r="E9768" s="120"/>
    </row>
    <row r="9769" spans="5:5" x14ac:dyDescent="0.25">
      <c r="E9769" s="120"/>
    </row>
    <row r="9770" spans="5:5" x14ac:dyDescent="0.25">
      <c r="E9770" s="120"/>
    </row>
    <row r="9771" spans="5:5" x14ac:dyDescent="0.25">
      <c r="E9771" s="120"/>
    </row>
    <row r="9772" spans="5:5" x14ac:dyDescent="0.25">
      <c r="E9772" s="120"/>
    </row>
    <row r="9773" spans="5:5" x14ac:dyDescent="0.25">
      <c r="E9773" s="120"/>
    </row>
    <row r="9774" spans="5:5" x14ac:dyDescent="0.25">
      <c r="E9774" s="120"/>
    </row>
    <row r="9775" spans="5:5" x14ac:dyDescent="0.25">
      <c r="E9775" s="120"/>
    </row>
    <row r="9776" spans="5:5" x14ac:dyDescent="0.25">
      <c r="E9776" s="120"/>
    </row>
    <row r="9777" spans="5:5" x14ac:dyDescent="0.25">
      <c r="E9777" s="120"/>
    </row>
    <row r="9778" spans="5:5" x14ac:dyDescent="0.25">
      <c r="E9778" s="120"/>
    </row>
    <row r="9779" spans="5:5" x14ac:dyDescent="0.25">
      <c r="E9779" s="120"/>
    </row>
    <row r="9780" spans="5:5" x14ac:dyDescent="0.25">
      <c r="E9780" s="120"/>
    </row>
    <row r="9781" spans="5:5" x14ac:dyDescent="0.25">
      <c r="E9781" s="120"/>
    </row>
    <row r="9782" spans="5:5" x14ac:dyDescent="0.25">
      <c r="E9782" s="120"/>
    </row>
    <row r="9783" spans="5:5" x14ac:dyDescent="0.25">
      <c r="E9783" s="120"/>
    </row>
    <row r="9784" spans="5:5" x14ac:dyDescent="0.25">
      <c r="E9784" s="120"/>
    </row>
    <row r="9785" spans="5:5" x14ac:dyDescent="0.25">
      <c r="E9785" s="120"/>
    </row>
    <row r="9786" spans="5:5" x14ac:dyDescent="0.25">
      <c r="E9786" s="120"/>
    </row>
    <row r="9787" spans="5:5" x14ac:dyDescent="0.25">
      <c r="E9787" s="120"/>
    </row>
    <row r="9788" spans="5:5" x14ac:dyDescent="0.25">
      <c r="E9788" s="120"/>
    </row>
    <row r="9789" spans="5:5" x14ac:dyDescent="0.25">
      <c r="E9789" s="120"/>
    </row>
    <row r="9790" spans="5:5" x14ac:dyDescent="0.25">
      <c r="E9790" s="120"/>
    </row>
    <row r="9791" spans="5:5" x14ac:dyDescent="0.25">
      <c r="E9791" s="120"/>
    </row>
    <row r="9792" spans="5:5" x14ac:dyDescent="0.25">
      <c r="E9792" s="120"/>
    </row>
    <row r="9793" spans="5:5" x14ac:dyDescent="0.25">
      <c r="E9793" s="120"/>
    </row>
    <row r="9794" spans="5:5" x14ac:dyDescent="0.25">
      <c r="E9794" s="120"/>
    </row>
    <row r="9795" spans="5:5" x14ac:dyDescent="0.25">
      <c r="E9795" s="120"/>
    </row>
    <row r="9796" spans="5:5" x14ac:dyDescent="0.25">
      <c r="E9796" s="120"/>
    </row>
    <row r="9797" spans="5:5" x14ac:dyDescent="0.25">
      <c r="E9797" s="120"/>
    </row>
    <row r="9798" spans="5:5" x14ac:dyDescent="0.25">
      <c r="E9798" s="120"/>
    </row>
    <row r="9799" spans="5:5" x14ac:dyDescent="0.25">
      <c r="E9799" s="120"/>
    </row>
    <row r="9800" spans="5:5" x14ac:dyDescent="0.25">
      <c r="E9800" s="120"/>
    </row>
    <row r="9801" spans="5:5" x14ac:dyDescent="0.25">
      <c r="E9801" s="120"/>
    </row>
    <row r="9802" spans="5:5" x14ac:dyDescent="0.25">
      <c r="E9802" s="120"/>
    </row>
    <row r="9803" spans="5:5" x14ac:dyDescent="0.25">
      <c r="E9803" s="120"/>
    </row>
    <row r="9804" spans="5:5" x14ac:dyDescent="0.25">
      <c r="E9804" s="120"/>
    </row>
    <row r="9805" spans="5:5" x14ac:dyDescent="0.25">
      <c r="E9805" s="120"/>
    </row>
    <row r="9806" spans="5:5" x14ac:dyDescent="0.25">
      <c r="E9806" s="120"/>
    </row>
    <row r="9807" spans="5:5" x14ac:dyDescent="0.25">
      <c r="E9807" s="120"/>
    </row>
    <row r="9808" spans="5:5" x14ac:dyDescent="0.25">
      <c r="E9808" s="120"/>
    </row>
    <row r="9809" spans="5:5" x14ac:dyDescent="0.25">
      <c r="E9809" s="120"/>
    </row>
    <row r="9810" spans="5:5" x14ac:dyDescent="0.25">
      <c r="E9810" s="120"/>
    </row>
    <row r="9811" spans="5:5" x14ac:dyDescent="0.25">
      <c r="E9811" s="120"/>
    </row>
    <row r="9812" spans="5:5" x14ac:dyDescent="0.25">
      <c r="E9812" s="120"/>
    </row>
    <row r="9813" spans="5:5" x14ac:dyDescent="0.25">
      <c r="E9813" s="120"/>
    </row>
    <row r="9814" spans="5:5" x14ac:dyDescent="0.25">
      <c r="E9814" s="120"/>
    </row>
    <row r="9815" spans="5:5" x14ac:dyDescent="0.25">
      <c r="E9815" s="120"/>
    </row>
    <row r="9816" spans="5:5" x14ac:dyDescent="0.25">
      <c r="E9816" s="120"/>
    </row>
    <row r="9817" spans="5:5" x14ac:dyDescent="0.25">
      <c r="E9817" s="120"/>
    </row>
    <row r="9818" spans="5:5" x14ac:dyDescent="0.25">
      <c r="E9818" s="120"/>
    </row>
    <row r="9819" spans="5:5" x14ac:dyDescent="0.25">
      <c r="E9819" s="120"/>
    </row>
    <row r="9820" spans="5:5" x14ac:dyDescent="0.25">
      <c r="E9820" s="120"/>
    </row>
    <row r="9821" spans="5:5" x14ac:dyDescent="0.25">
      <c r="E9821" s="120"/>
    </row>
    <row r="9822" spans="5:5" x14ac:dyDescent="0.25">
      <c r="E9822" s="120"/>
    </row>
    <row r="9823" spans="5:5" x14ac:dyDescent="0.25">
      <c r="E9823" s="120"/>
    </row>
    <row r="9824" spans="5:5" x14ac:dyDescent="0.25">
      <c r="E9824" s="120"/>
    </row>
    <row r="9825" spans="5:5" x14ac:dyDescent="0.25">
      <c r="E9825" s="120"/>
    </row>
    <row r="9826" spans="5:5" x14ac:dyDescent="0.25">
      <c r="E9826" s="120"/>
    </row>
    <row r="9827" spans="5:5" x14ac:dyDescent="0.25">
      <c r="E9827" s="120"/>
    </row>
    <row r="9828" spans="5:5" x14ac:dyDescent="0.25">
      <c r="E9828" s="120"/>
    </row>
    <row r="9829" spans="5:5" x14ac:dyDescent="0.25">
      <c r="E9829" s="120"/>
    </row>
    <row r="9830" spans="5:5" x14ac:dyDescent="0.25">
      <c r="E9830" s="120"/>
    </row>
    <row r="9831" spans="5:5" x14ac:dyDescent="0.25">
      <c r="E9831" s="120"/>
    </row>
    <row r="9832" spans="5:5" x14ac:dyDescent="0.25">
      <c r="E9832" s="120"/>
    </row>
    <row r="9833" spans="5:5" x14ac:dyDescent="0.25">
      <c r="E9833" s="120"/>
    </row>
    <row r="9834" spans="5:5" x14ac:dyDescent="0.25">
      <c r="E9834" s="120"/>
    </row>
    <row r="9835" spans="5:5" x14ac:dyDescent="0.25">
      <c r="E9835" s="120"/>
    </row>
    <row r="9836" spans="5:5" x14ac:dyDescent="0.25">
      <c r="E9836" s="120"/>
    </row>
    <row r="9837" spans="5:5" x14ac:dyDescent="0.25">
      <c r="E9837" s="120"/>
    </row>
    <row r="9838" spans="5:5" x14ac:dyDescent="0.25">
      <c r="E9838" s="120"/>
    </row>
    <row r="9839" spans="5:5" x14ac:dyDescent="0.25">
      <c r="E9839" s="120"/>
    </row>
    <row r="9840" spans="5:5" x14ac:dyDescent="0.25">
      <c r="E9840" s="120"/>
    </row>
    <row r="9841" spans="5:5" x14ac:dyDescent="0.25">
      <c r="E9841" s="120"/>
    </row>
    <row r="9842" spans="5:5" x14ac:dyDescent="0.25">
      <c r="E9842" s="120"/>
    </row>
    <row r="9843" spans="5:5" x14ac:dyDescent="0.25">
      <c r="E9843" s="120"/>
    </row>
    <row r="9844" spans="5:5" x14ac:dyDescent="0.25">
      <c r="E9844" s="120"/>
    </row>
    <row r="9845" spans="5:5" x14ac:dyDescent="0.25">
      <c r="E9845" s="120"/>
    </row>
    <row r="9846" spans="5:5" x14ac:dyDescent="0.25">
      <c r="E9846" s="120"/>
    </row>
    <row r="9847" spans="5:5" x14ac:dyDescent="0.25">
      <c r="E9847" s="120"/>
    </row>
    <row r="9848" spans="5:5" x14ac:dyDescent="0.25">
      <c r="E9848" s="120"/>
    </row>
    <row r="9849" spans="5:5" x14ac:dyDescent="0.25">
      <c r="E9849" s="120"/>
    </row>
    <row r="9850" spans="5:5" x14ac:dyDescent="0.25">
      <c r="E9850" s="120"/>
    </row>
    <row r="9851" spans="5:5" x14ac:dyDescent="0.25">
      <c r="E9851" s="120"/>
    </row>
    <row r="9852" spans="5:5" x14ac:dyDescent="0.25">
      <c r="E9852" s="120"/>
    </row>
    <row r="9853" spans="5:5" x14ac:dyDescent="0.25">
      <c r="E9853" s="120"/>
    </row>
    <row r="9854" spans="5:5" x14ac:dyDescent="0.25">
      <c r="E9854" s="120"/>
    </row>
    <row r="9855" spans="5:5" x14ac:dyDescent="0.25">
      <c r="E9855" s="120"/>
    </row>
    <row r="9856" spans="5:5" x14ac:dyDescent="0.25">
      <c r="E9856" s="120"/>
    </row>
    <row r="9857" spans="5:5" x14ac:dyDescent="0.25">
      <c r="E9857" s="120"/>
    </row>
    <row r="9858" spans="5:5" x14ac:dyDescent="0.25">
      <c r="E9858" s="120"/>
    </row>
    <row r="9859" spans="5:5" x14ac:dyDescent="0.25">
      <c r="E9859" s="120"/>
    </row>
    <row r="9860" spans="5:5" x14ac:dyDescent="0.25">
      <c r="E9860" s="120"/>
    </row>
    <row r="9861" spans="5:5" x14ac:dyDescent="0.25">
      <c r="E9861" s="120"/>
    </row>
    <row r="9862" spans="5:5" x14ac:dyDescent="0.25">
      <c r="E9862" s="120"/>
    </row>
    <row r="9863" spans="5:5" x14ac:dyDescent="0.25">
      <c r="E9863" s="120"/>
    </row>
    <row r="9864" spans="5:5" x14ac:dyDescent="0.25">
      <c r="E9864" s="120"/>
    </row>
    <row r="9865" spans="5:5" x14ac:dyDescent="0.25">
      <c r="E9865" s="120"/>
    </row>
    <row r="9866" spans="5:5" x14ac:dyDescent="0.25">
      <c r="E9866" s="120"/>
    </row>
    <row r="9867" spans="5:5" x14ac:dyDescent="0.25">
      <c r="E9867" s="120"/>
    </row>
    <row r="9868" spans="5:5" x14ac:dyDescent="0.25">
      <c r="E9868" s="120"/>
    </row>
    <row r="9869" spans="5:5" x14ac:dyDescent="0.25">
      <c r="E9869" s="120"/>
    </row>
    <row r="9870" spans="5:5" x14ac:dyDescent="0.25">
      <c r="E9870" s="120"/>
    </row>
    <row r="9871" spans="5:5" x14ac:dyDescent="0.25">
      <c r="E9871" s="120"/>
    </row>
    <row r="9872" spans="5:5" x14ac:dyDescent="0.25">
      <c r="E9872" s="120"/>
    </row>
    <row r="9873" spans="5:5" x14ac:dyDescent="0.25">
      <c r="E9873" s="120"/>
    </row>
    <row r="9874" spans="5:5" x14ac:dyDescent="0.25">
      <c r="E9874" s="120"/>
    </row>
    <row r="9875" spans="5:5" x14ac:dyDescent="0.25">
      <c r="E9875" s="120"/>
    </row>
    <row r="9876" spans="5:5" x14ac:dyDescent="0.25">
      <c r="E9876" s="120"/>
    </row>
    <row r="9877" spans="5:5" x14ac:dyDescent="0.25">
      <c r="E9877" s="120"/>
    </row>
    <row r="9878" spans="5:5" x14ac:dyDescent="0.25">
      <c r="E9878" s="120"/>
    </row>
    <row r="9879" spans="5:5" x14ac:dyDescent="0.25">
      <c r="E9879" s="120"/>
    </row>
    <row r="9880" spans="5:5" x14ac:dyDescent="0.25">
      <c r="E9880" s="120"/>
    </row>
    <row r="9881" spans="5:5" x14ac:dyDescent="0.25">
      <c r="E9881" s="120"/>
    </row>
    <row r="9882" spans="5:5" x14ac:dyDescent="0.25">
      <c r="E9882" s="120"/>
    </row>
    <row r="9883" spans="5:5" x14ac:dyDescent="0.25">
      <c r="E9883" s="120"/>
    </row>
    <row r="9884" spans="5:5" x14ac:dyDescent="0.25">
      <c r="E9884" s="120"/>
    </row>
    <row r="9885" spans="5:5" x14ac:dyDescent="0.25">
      <c r="E9885" s="120"/>
    </row>
    <row r="9886" spans="5:5" x14ac:dyDescent="0.25">
      <c r="E9886" s="120"/>
    </row>
    <row r="9887" spans="5:5" x14ac:dyDescent="0.25">
      <c r="E9887" s="120"/>
    </row>
    <row r="9888" spans="5:5" x14ac:dyDescent="0.25">
      <c r="E9888" s="120"/>
    </row>
    <row r="9889" spans="5:5" x14ac:dyDescent="0.25">
      <c r="E9889" s="120"/>
    </row>
    <row r="9890" spans="5:5" x14ac:dyDescent="0.25">
      <c r="E9890" s="120"/>
    </row>
    <row r="9891" spans="5:5" x14ac:dyDescent="0.25">
      <c r="E9891" s="120"/>
    </row>
    <row r="9892" spans="5:5" x14ac:dyDescent="0.25">
      <c r="E9892" s="120"/>
    </row>
    <row r="9893" spans="5:5" x14ac:dyDescent="0.25">
      <c r="E9893" s="120"/>
    </row>
    <row r="9894" spans="5:5" x14ac:dyDescent="0.25">
      <c r="E9894" s="120"/>
    </row>
    <row r="9895" spans="5:5" x14ac:dyDescent="0.25">
      <c r="E9895" s="120"/>
    </row>
    <row r="9896" spans="5:5" x14ac:dyDescent="0.25">
      <c r="E9896" s="120"/>
    </row>
    <row r="9897" spans="5:5" x14ac:dyDescent="0.25">
      <c r="E9897" s="120"/>
    </row>
    <row r="9898" spans="5:5" x14ac:dyDescent="0.25">
      <c r="E9898" s="120"/>
    </row>
    <row r="9899" spans="5:5" x14ac:dyDescent="0.25">
      <c r="E9899" s="120"/>
    </row>
    <row r="9900" spans="5:5" x14ac:dyDescent="0.25">
      <c r="E9900" s="120"/>
    </row>
    <row r="9901" spans="5:5" x14ac:dyDescent="0.25">
      <c r="E9901" s="120"/>
    </row>
    <row r="9902" spans="5:5" x14ac:dyDescent="0.25">
      <c r="E9902" s="120"/>
    </row>
    <row r="9903" spans="5:5" x14ac:dyDescent="0.25">
      <c r="E9903" s="120"/>
    </row>
    <row r="9904" spans="5:5" x14ac:dyDescent="0.25">
      <c r="E9904" s="120"/>
    </row>
    <row r="9905" spans="5:5" x14ac:dyDescent="0.25">
      <c r="E9905" s="120"/>
    </row>
    <row r="9906" spans="5:5" x14ac:dyDescent="0.25">
      <c r="E9906" s="120"/>
    </row>
    <row r="9907" spans="5:5" x14ac:dyDescent="0.25">
      <c r="E9907" s="120"/>
    </row>
    <row r="9908" spans="5:5" x14ac:dyDescent="0.25">
      <c r="E9908" s="120"/>
    </row>
    <row r="9909" spans="5:5" x14ac:dyDescent="0.25">
      <c r="E9909" s="120"/>
    </row>
    <row r="9910" spans="5:5" x14ac:dyDescent="0.25">
      <c r="E9910" s="120"/>
    </row>
    <row r="9911" spans="5:5" x14ac:dyDescent="0.25">
      <c r="E9911" s="120"/>
    </row>
    <row r="9912" spans="5:5" x14ac:dyDescent="0.25">
      <c r="E9912" s="120"/>
    </row>
    <row r="9913" spans="5:5" x14ac:dyDescent="0.25">
      <c r="E9913" s="120"/>
    </row>
    <row r="9914" spans="5:5" x14ac:dyDescent="0.25">
      <c r="E9914" s="120"/>
    </row>
    <row r="9915" spans="5:5" x14ac:dyDescent="0.25">
      <c r="E9915" s="120"/>
    </row>
    <row r="9916" spans="5:5" x14ac:dyDescent="0.25">
      <c r="E9916" s="120"/>
    </row>
    <row r="9917" spans="5:5" x14ac:dyDescent="0.25">
      <c r="E9917" s="120"/>
    </row>
    <row r="9918" spans="5:5" x14ac:dyDescent="0.25">
      <c r="E9918" s="120"/>
    </row>
    <row r="9919" spans="5:5" x14ac:dyDescent="0.25">
      <c r="E9919" s="120"/>
    </row>
    <row r="9920" spans="5:5" x14ac:dyDescent="0.25">
      <c r="E9920" s="120"/>
    </row>
    <row r="9921" spans="5:5" x14ac:dyDescent="0.25">
      <c r="E9921" s="120"/>
    </row>
    <row r="9922" spans="5:5" x14ac:dyDescent="0.25">
      <c r="E9922" s="120"/>
    </row>
    <row r="9923" spans="5:5" x14ac:dyDescent="0.25">
      <c r="E9923" s="120"/>
    </row>
    <row r="9924" spans="5:5" x14ac:dyDescent="0.25">
      <c r="E9924" s="120"/>
    </row>
    <row r="9925" spans="5:5" x14ac:dyDescent="0.25">
      <c r="E9925" s="120"/>
    </row>
    <row r="9926" spans="5:5" x14ac:dyDescent="0.25">
      <c r="E9926" s="120"/>
    </row>
    <row r="9927" spans="5:5" x14ac:dyDescent="0.25">
      <c r="E9927" s="120"/>
    </row>
    <row r="9928" spans="5:5" x14ac:dyDescent="0.25">
      <c r="E9928" s="120"/>
    </row>
    <row r="9929" spans="5:5" x14ac:dyDescent="0.25">
      <c r="E9929" s="120"/>
    </row>
    <row r="9930" spans="5:5" x14ac:dyDescent="0.25">
      <c r="E9930" s="120"/>
    </row>
    <row r="9931" spans="5:5" x14ac:dyDescent="0.25">
      <c r="E9931" s="120"/>
    </row>
    <row r="9932" spans="5:5" x14ac:dyDescent="0.25">
      <c r="E9932" s="120"/>
    </row>
    <row r="9933" spans="5:5" x14ac:dyDescent="0.25">
      <c r="E9933" s="120"/>
    </row>
    <row r="9934" spans="5:5" x14ac:dyDescent="0.25">
      <c r="E9934" s="120"/>
    </row>
    <row r="9935" spans="5:5" x14ac:dyDescent="0.25">
      <c r="E9935" s="120"/>
    </row>
    <row r="9936" spans="5:5" x14ac:dyDescent="0.25">
      <c r="E9936" s="120"/>
    </row>
    <row r="9937" spans="5:5" x14ac:dyDescent="0.25">
      <c r="E9937" s="120"/>
    </row>
    <row r="9938" spans="5:5" x14ac:dyDescent="0.25">
      <c r="E9938" s="120"/>
    </row>
    <row r="9939" spans="5:5" x14ac:dyDescent="0.25">
      <c r="E9939" s="120"/>
    </row>
    <row r="9940" spans="5:5" x14ac:dyDescent="0.25">
      <c r="E9940" s="120"/>
    </row>
    <row r="9941" spans="5:5" x14ac:dyDescent="0.25">
      <c r="E9941" s="120"/>
    </row>
    <row r="9942" spans="5:5" x14ac:dyDescent="0.25">
      <c r="E9942" s="120"/>
    </row>
    <row r="9943" spans="5:5" x14ac:dyDescent="0.25">
      <c r="E9943" s="120"/>
    </row>
    <row r="9944" spans="5:5" x14ac:dyDescent="0.25">
      <c r="E9944" s="120"/>
    </row>
    <row r="9945" spans="5:5" x14ac:dyDescent="0.25">
      <c r="E9945" s="120"/>
    </row>
    <row r="9946" spans="5:5" x14ac:dyDescent="0.25">
      <c r="E9946" s="120"/>
    </row>
    <row r="9947" spans="5:5" x14ac:dyDescent="0.25">
      <c r="E9947" s="120"/>
    </row>
    <row r="9948" spans="5:5" x14ac:dyDescent="0.25">
      <c r="E9948" s="120"/>
    </row>
    <row r="9949" spans="5:5" x14ac:dyDescent="0.25">
      <c r="E9949" s="120"/>
    </row>
    <row r="9950" spans="5:5" x14ac:dyDescent="0.25">
      <c r="E9950" s="120"/>
    </row>
    <row r="9951" spans="5:5" x14ac:dyDescent="0.25">
      <c r="E9951" s="120"/>
    </row>
    <row r="9952" spans="5:5" x14ac:dyDescent="0.25">
      <c r="E9952" s="120"/>
    </row>
    <row r="9953" spans="5:5" x14ac:dyDescent="0.25">
      <c r="E9953" s="120"/>
    </row>
    <row r="9954" spans="5:5" x14ac:dyDescent="0.25">
      <c r="E9954" s="120"/>
    </row>
    <row r="9955" spans="5:5" x14ac:dyDescent="0.25">
      <c r="E9955" s="120"/>
    </row>
    <row r="9956" spans="5:5" x14ac:dyDescent="0.25">
      <c r="E9956" s="120"/>
    </row>
    <row r="9957" spans="5:5" x14ac:dyDescent="0.25">
      <c r="E9957" s="120"/>
    </row>
    <row r="9958" spans="5:5" x14ac:dyDescent="0.25">
      <c r="E9958" s="120"/>
    </row>
    <row r="9959" spans="5:5" x14ac:dyDescent="0.25">
      <c r="E9959" s="120"/>
    </row>
    <row r="9960" spans="5:5" x14ac:dyDescent="0.25">
      <c r="E9960" s="120"/>
    </row>
    <row r="9961" spans="5:5" x14ac:dyDescent="0.25">
      <c r="E9961" s="120"/>
    </row>
    <row r="9962" spans="5:5" x14ac:dyDescent="0.25">
      <c r="E9962" s="120"/>
    </row>
    <row r="9963" spans="5:5" x14ac:dyDescent="0.25">
      <c r="E9963" s="120"/>
    </row>
    <row r="9964" spans="5:5" x14ac:dyDescent="0.25">
      <c r="E9964" s="120"/>
    </row>
    <row r="9965" spans="5:5" x14ac:dyDescent="0.25">
      <c r="E9965" s="120"/>
    </row>
    <row r="9966" spans="5:5" x14ac:dyDescent="0.25">
      <c r="E9966" s="120"/>
    </row>
    <row r="9967" spans="5:5" x14ac:dyDescent="0.25">
      <c r="E9967" s="120"/>
    </row>
    <row r="9968" spans="5:5" x14ac:dyDescent="0.25">
      <c r="E9968" s="120"/>
    </row>
    <row r="9969" spans="5:5" x14ac:dyDescent="0.25">
      <c r="E9969" s="120"/>
    </row>
    <row r="9970" spans="5:5" x14ac:dyDescent="0.25">
      <c r="E9970" s="120"/>
    </row>
    <row r="9971" spans="5:5" x14ac:dyDescent="0.25">
      <c r="E9971" s="120"/>
    </row>
    <row r="9972" spans="5:5" x14ac:dyDescent="0.25">
      <c r="E9972" s="120"/>
    </row>
    <row r="9973" spans="5:5" x14ac:dyDescent="0.25">
      <c r="E9973" s="120"/>
    </row>
    <row r="9974" spans="5:5" x14ac:dyDescent="0.25">
      <c r="E9974" s="120"/>
    </row>
    <row r="9975" spans="5:5" x14ac:dyDescent="0.25">
      <c r="E9975" s="120"/>
    </row>
    <row r="9976" spans="5:5" x14ac:dyDescent="0.25">
      <c r="E9976" s="120"/>
    </row>
    <row r="9977" spans="5:5" x14ac:dyDescent="0.25">
      <c r="E9977" s="120"/>
    </row>
    <row r="9978" spans="5:5" x14ac:dyDescent="0.25">
      <c r="E9978" s="120"/>
    </row>
    <row r="9979" spans="5:5" x14ac:dyDescent="0.25">
      <c r="E9979" s="120"/>
    </row>
    <row r="9980" spans="5:5" x14ac:dyDescent="0.25">
      <c r="E9980" s="120"/>
    </row>
    <row r="9981" spans="5:5" x14ac:dyDescent="0.25">
      <c r="E9981" s="120"/>
    </row>
    <row r="9982" spans="5:5" x14ac:dyDescent="0.25">
      <c r="E9982" s="120"/>
    </row>
    <row r="9983" spans="5:5" x14ac:dyDescent="0.25">
      <c r="E9983" s="120"/>
    </row>
    <row r="9984" spans="5:5" x14ac:dyDescent="0.25">
      <c r="E9984" s="120"/>
    </row>
    <row r="9985" spans="5:5" x14ac:dyDescent="0.25">
      <c r="E9985" s="120"/>
    </row>
    <row r="9986" spans="5:5" x14ac:dyDescent="0.25">
      <c r="E9986" s="120"/>
    </row>
    <row r="9987" spans="5:5" x14ac:dyDescent="0.25">
      <c r="E9987" s="120"/>
    </row>
    <row r="9988" spans="5:5" x14ac:dyDescent="0.25">
      <c r="E9988" s="120"/>
    </row>
    <row r="9989" spans="5:5" x14ac:dyDescent="0.25">
      <c r="E9989" s="120"/>
    </row>
    <row r="9990" spans="5:5" x14ac:dyDescent="0.25">
      <c r="E9990" s="120"/>
    </row>
    <row r="9991" spans="5:5" x14ac:dyDescent="0.25">
      <c r="E9991" s="120"/>
    </row>
    <row r="9992" spans="5:5" x14ac:dyDescent="0.25">
      <c r="E9992" s="120"/>
    </row>
    <row r="9993" spans="5:5" x14ac:dyDescent="0.25">
      <c r="E9993" s="120"/>
    </row>
    <row r="9994" spans="5:5" x14ac:dyDescent="0.25">
      <c r="E9994" s="120"/>
    </row>
    <row r="9995" spans="5:5" x14ac:dyDescent="0.25">
      <c r="E9995" s="120"/>
    </row>
    <row r="9996" spans="5:5" x14ac:dyDescent="0.25">
      <c r="E9996" s="120"/>
    </row>
    <row r="9997" spans="5:5" x14ac:dyDescent="0.25">
      <c r="E9997" s="120"/>
    </row>
    <row r="9998" spans="5:5" x14ac:dyDescent="0.25">
      <c r="E9998" s="120"/>
    </row>
    <row r="9999" spans="5:5" x14ac:dyDescent="0.25">
      <c r="E9999" s="120"/>
    </row>
    <row r="10000" spans="5:5" x14ac:dyDescent="0.25">
      <c r="E10000" s="120"/>
    </row>
    <row r="10001" spans="5:5" x14ac:dyDescent="0.25">
      <c r="E10001" s="120"/>
    </row>
    <row r="10002" spans="5:5" x14ac:dyDescent="0.25">
      <c r="E10002" s="120"/>
    </row>
    <row r="10003" spans="5:5" x14ac:dyDescent="0.25">
      <c r="E10003" s="120"/>
    </row>
    <row r="10004" spans="5:5" x14ac:dyDescent="0.25">
      <c r="E10004" s="120"/>
    </row>
    <row r="10005" spans="5:5" x14ac:dyDescent="0.25">
      <c r="E10005" s="120"/>
    </row>
    <row r="10006" spans="5:5" x14ac:dyDescent="0.25">
      <c r="E10006" s="120"/>
    </row>
    <row r="10007" spans="5:5" x14ac:dyDescent="0.25">
      <c r="E10007" s="120"/>
    </row>
    <row r="10008" spans="5:5" x14ac:dyDescent="0.25">
      <c r="E10008" s="120"/>
    </row>
    <row r="10009" spans="5:5" x14ac:dyDescent="0.25">
      <c r="E10009" s="120"/>
    </row>
    <row r="10010" spans="5:5" x14ac:dyDescent="0.25">
      <c r="E10010" s="120"/>
    </row>
    <row r="10011" spans="5:5" x14ac:dyDescent="0.25">
      <c r="E10011" s="120"/>
    </row>
    <row r="10012" spans="5:5" x14ac:dyDescent="0.25">
      <c r="E10012" s="120"/>
    </row>
    <row r="10013" spans="5:5" x14ac:dyDescent="0.25">
      <c r="E10013" s="120"/>
    </row>
    <row r="10014" spans="5:5" x14ac:dyDescent="0.25">
      <c r="E10014" s="120"/>
    </row>
    <row r="10015" spans="5:5" x14ac:dyDescent="0.25">
      <c r="E10015" s="120"/>
    </row>
    <row r="10016" spans="5:5" x14ac:dyDescent="0.25">
      <c r="E10016" s="120"/>
    </row>
    <row r="10017" spans="5:5" x14ac:dyDescent="0.25">
      <c r="E10017" s="120"/>
    </row>
    <row r="10018" spans="5:5" x14ac:dyDescent="0.25">
      <c r="E10018" s="120"/>
    </row>
    <row r="10019" spans="5:5" x14ac:dyDescent="0.25">
      <c r="E10019" s="120"/>
    </row>
    <row r="10020" spans="5:5" x14ac:dyDescent="0.25">
      <c r="E10020" s="120"/>
    </row>
    <row r="10021" spans="5:5" x14ac:dyDescent="0.25">
      <c r="E10021" s="120"/>
    </row>
    <row r="10022" spans="5:5" x14ac:dyDescent="0.25">
      <c r="E10022" s="120"/>
    </row>
    <row r="10023" spans="5:5" x14ac:dyDescent="0.25">
      <c r="E10023" s="120"/>
    </row>
    <row r="10024" spans="5:5" x14ac:dyDescent="0.25">
      <c r="E10024" s="120"/>
    </row>
    <row r="10025" spans="5:5" x14ac:dyDescent="0.25">
      <c r="E10025" s="120"/>
    </row>
    <row r="10026" spans="5:5" x14ac:dyDescent="0.25">
      <c r="E10026" s="120"/>
    </row>
    <row r="10027" spans="5:5" x14ac:dyDescent="0.25">
      <c r="E10027" s="120"/>
    </row>
    <row r="10028" spans="5:5" x14ac:dyDescent="0.25">
      <c r="E10028" s="120"/>
    </row>
    <row r="10029" spans="5:5" x14ac:dyDescent="0.25">
      <c r="E10029" s="120"/>
    </row>
    <row r="10030" spans="5:5" x14ac:dyDescent="0.25">
      <c r="E10030" s="120"/>
    </row>
    <row r="10031" spans="5:5" x14ac:dyDescent="0.25">
      <c r="E10031" s="120"/>
    </row>
    <row r="10032" spans="5:5" x14ac:dyDescent="0.25">
      <c r="E10032" s="120"/>
    </row>
    <row r="10033" spans="5:5" x14ac:dyDescent="0.25">
      <c r="E10033" s="120"/>
    </row>
    <row r="10034" spans="5:5" x14ac:dyDescent="0.25">
      <c r="E10034" s="120"/>
    </row>
    <row r="10035" spans="5:5" x14ac:dyDescent="0.25">
      <c r="E10035" s="120"/>
    </row>
    <row r="10036" spans="5:5" x14ac:dyDescent="0.25">
      <c r="E10036" s="120"/>
    </row>
    <row r="10037" spans="5:5" x14ac:dyDescent="0.25">
      <c r="E10037" s="120"/>
    </row>
    <row r="10038" spans="5:5" x14ac:dyDescent="0.25">
      <c r="E10038" s="120"/>
    </row>
    <row r="10039" spans="5:5" x14ac:dyDescent="0.25">
      <c r="E10039" s="120"/>
    </row>
    <row r="10040" spans="5:5" x14ac:dyDescent="0.25">
      <c r="E10040" s="120"/>
    </row>
    <row r="10041" spans="5:5" x14ac:dyDescent="0.25">
      <c r="E10041" s="120"/>
    </row>
    <row r="10042" spans="5:5" x14ac:dyDescent="0.25">
      <c r="E10042" s="120"/>
    </row>
    <row r="10043" spans="5:5" x14ac:dyDescent="0.25">
      <c r="E10043" s="120"/>
    </row>
    <row r="10044" spans="5:5" x14ac:dyDescent="0.25">
      <c r="E10044" s="120"/>
    </row>
    <row r="10045" spans="5:5" x14ac:dyDescent="0.25">
      <c r="E10045" s="120"/>
    </row>
    <row r="10046" spans="5:5" x14ac:dyDescent="0.25">
      <c r="E10046" s="120"/>
    </row>
    <row r="10047" spans="5:5" x14ac:dyDescent="0.25">
      <c r="E10047" s="120"/>
    </row>
    <row r="10048" spans="5:5" x14ac:dyDescent="0.25">
      <c r="E10048" s="120"/>
    </row>
    <row r="10049" spans="5:5" x14ac:dyDescent="0.25">
      <c r="E10049" s="120"/>
    </row>
    <row r="10050" spans="5:5" x14ac:dyDescent="0.25">
      <c r="E10050" s="120"/>
    </row>
    <row r="10051" spans="5:5" x14ac:dyDescent="0.25">
      <c r="E10051" s="120"/>
    </row>
    <row r="10052" spans="5:5" x14ac:dyDescent="0.25">
      <c r="E10052" s="120"/>
    </row>
    <row r="10053" spans="5:5" x14ac:dyDescent="0.25">
      <c r="E10053" s="120"/>
    </row>
    <row r="10054" spans="5:5" x14ac:dyDescent="0.25">
      <c r="E10054" s="120"/>
    </row>
    <row r="10055" spans="5:5" x14ac:dyDescent="0.25">
      <c r="E10055" s="120"/>
    </row>
    <row r="10056" spans="5:5" x14ac:dyDescent="0.25">
      <c r="E10056" s="120"/>
    </row>
    <row r="10057" spans="5:5" x14ac:dyDescent="0.25">
      <c r="E10057" s="120"/>
    </row>
    <row r="10058" spans="5:5" x14ac:dyDescent="0.25">
      <c r="E10058" s="120"/>
    </row>
    <row r="10059" spans="5:5" x14ac:dyDescent="0.25">
      <c r="E10059" s="120"/>
    </row>
    <row r="10060" spans="5:5" x14ac:dyDescent="0.25">
      <c r="E10060" s="120"/>
    </row>
    <row r="10061" spans="5:5" x14ac:dyDescent="0.25">
      <c r="E10061" s="120"/>
    </row>
    <row r="10062" spans="5:5" x14ac:dyDescent="0.25">
      <c r="E10062" s="120"/>
    </row>
    <row r="10063" spans="5:5" x14ac:dyDescent="0.25">
      <c r="E10063" s="120"/>
    </row>
    <row r="10064" spans="5:5" x14ac:dyDescent="0.25">
      <c r="E10064" s="120"/>
    </row>
    <row r="10065" spans="5:5" x14ac:dyDescent="0.25">
      <c r="E10065" s="120"/>
    </row>
    <row r="10066" spans="5:5" x14ac:dyDescent="0.25">
      <c r="E10066" s="120"/>
    </row>
    <row r="10067" spans="5:5" x14ac:dyDescent="0.25">
      <c r="E10067" s="120"/>
    </row>
    <row r="10068" spans="5:5" x14ac:dyDescent="0.25">
      <c r="E10068" s="120"/>
    </row>
    <row r="10069" spans="5:5" x14ac:dyDescent="0.25">
      <c r="E10069" s="120"/>
    </row>
    <row r="10070" spans="5:5" x14ac:dyDescent="0.25">
      <c r="E10070" s="120"/>
    </row>
    <row r="10071" spans="5:5" x14ac:dyDescent="0.25">
      <c r="E10071" s="120"/>
    </row>
    <row r="10072" spans="5:5" x14ac:dyDescent="0.25">
      <c r="E10072" s="120"/>
    </row>
    <row r="10073" spans="5:5" x14ac:dyDescent="0.25">
      <c r="E10073" s="120"/>
    </row>
    <row r="10074" spans="5:5" x14ac:dyDescent="0.25">
      <c r="E10074" s="120"/>
    </row>
    <row r="10075" spans="5:5" x14ac:dyDescent="0.25">
      <c r="E10075" s="120"/>
    </row>
    <row r="10076" spans="5:5" x14ac:dyDescent="0.25">
      <c r="E10076" s="120"/>
    </row>
    <row r="10077" spans="5:5" x14ac:dyDescent="0.25">
      <c r="E10077" s="120"/>
    </row>
    <row r="10078" spans="5:5" x14ac:dyDescent="0.25">
      <c r="E10078" s="120"/>
    </row>
    <row r="10079" spans="5:5" x14ac:dyDescent="0.25">
      <c r="E10079" s="120"/>
    </row>
    <row r="10080" spans="5:5" x14ac:dyDescent="0.25">
      <c r="E10080" s="120"/>
    </row>
    <row r="10081" spans="5:5" x14ac:dyDescent="0.25">
      <c r="E10081" s="120"/>
    </row>
    <row r="10082" spans="5:5" x14ac:dyDescent="0.25">
      <c r="E10082" s="120"/>
    </row>
    <row r="10083" spans="5:5" x14ac:dyDescent="0.25">
      <c r="E10083" s="120"/>
    </row>
    <row r="10084" spans="5:5" x14ac:dyDescent="0.25">
      <c r="E10084" s="120"/>
    </row>
    <row r="10085" spans="5:5" x14ac:dyDescent="0.25">
      <c r="E10085" s="120"/>
    </row>
    <row r="10086" spans="5:5" x14ac:dyDescent="0.25">
      <c r="E10086" s="120"/>
    </row>
    <row r="10087" spans="5:5" x14ac:dyDescent="0.25">
      <c r="E10087" s="120"/>
    </row>
    <row r="10088" spans="5:5" x14ac:dyDescent="0.25">
      <c r="E10088" s="120"/>
    </row>
    <row r="10089" spans="5:5" x14ac:dyDescent="0.25">
      <c r="E10089" s="120"/>
    </row>
    <row r="10090" spans="5:5" x14ac:dyDescent="0.25">
      <c r="E10090" s="120"/>
    </row>
    <row r="10091" spans="5:5" x14ac:dyDescent="0.25">
      <c r="E10091" s="120"/>
    </row>
    <row r="10092" spans="5:5" x14ac:dyDescent="0.25">
      <c r="E10092" s="120"/>
    </row>
    <row r="10093" spans="5:5" x14ac:dyDescent="0.25">
      <c r="E10093" s="120"/>
    </row>
    <row r="10094" spans="5:5" x14ac:dyDescent="0.25">
      <c r="E10094" s="120"/>
    </row>
    <row r="10095" spans="5:5" x14ac:dyDescent="0.25">
      <c r="E10095" s="120"/>
    </row>
    <row r="10096" spans="5:5" x14ac:dyDescent="0.25">
      <c r="E10096" s="120"/>
    </row>
    <row r="10097" spans="5:5" x14ac:dyDescent="0.25">
      <c r="E10097" s="120"/>
    </row>
    <row r="10098" spans="5:5" x14ac:dyDescent="0.25">
      <c r="E10098" s="120"/>
    </row>
    <row r="10099" spans="5:5" x14ac:dyDescent="0.25">
      <c r="E10099" s="120"/>
    </row>
    <row r="10100" spans="5:5" x14ac:dyDescent="0.25">
      <c r="E10100" s="120"/>
    </row>
    <row r="10101" spans="5:5" x14ac:dyDescent="0.25">
      <c r="E10101" s="120"/>
    </row>
    <row r="10102" spans="5:5" x14ac:dyDescent="0.25">
      <c r="E10102" s="120"/>
    </row>
    <row r="10103" spans="5:5" x14ac:dyDescent="0.25">
      <c r="E10103" s="120"/>
    </row>
    <row r="10104" spans="5:5" x14ac:dyDescent="0.25">
      <c r="E10104" s="120"/>
    </row>
    <row r="10105" spans="5:5" x14ac:dyDescent="0.25">
      <c r="E10105" s="120"/>
    </row>
    <row r="10106" spans="5:5" x14ac:dyDescent="0.25">
      <c r="E10106" s="120"/>
    </row>
    <row r="10107" spans="5:5" x14ac:dyDescent="0.25">
      <c r="E10107" s="120"/>
    </row>
    <row r="10108" spans="5:5" x14ac:dyDescent="0.25">
      <c r="E10108" s="120"/>
    </row>
    <row r="10109" spans="5:5" x14ac:dyDescent="0.25">
      <c r="E10109" s="120"/>
    </row>
    <row r="10110" spans="5:5" x14ac:dyDescent="0.25">
      <c r="E10110" s="120"/>
    </row>
    <row r="10111" spans="5:5" x14ac:dyDescent="0.25">
      <c r="E10111" s="120"/>
    </row>
    <row r="10112" spans="5:5" x14ac:dyDescent="0.25">
      <c r="E10112" s="120"/>
    </row>
    <row r="10113" spans="5:5" x14ac:dyDescent="0.25">
      <c r="E10113" s="120"/>
    </row>
    <row r="10114" spans="5:5" x14ac:dyDescent="0.25">
      <c r="E10114" s="120"/>
    </row>
    <row r="10115" spans="5:5" x14ac:dyDescent="0.25">
      <c r="E10115" s="120"/>
    </row>
    <row r="10116" spans="5:5" x14ac:dyDescent="0.25">
      <c r="E10116" s="120"/>
    </row>
    <row r="10117" spans="5:5" x14ac:dyDescent="0.25">
      <c r="E10117" s="120"/>
    </row>
    <row r="10118" spans="5:5" x14ac:dyDescent="0.25">
      <c r="E10118" s="120"/>
    </row>
    <row r="10119" spans="5:5" x14ac:dyDescent="0.25">
      <c r="E10119" s="120"/>
    </row>
    <row r="10120" spans="5:5" x14ac:dyDescent="0.25">
      <c r="E10120" s="120"/>
    </row>
    <row r="10121" spans="5:5" x14ac:dyDescent="0.25">
      <c r="E10121" s="120"/>
    </row>
    <row r="10122" spans="5:5" x14ac:dyDescent="0.25">
      <c r="E10122" s="120"/>
    </row>
    <row r="10123" spans="5:5" x14ac:dyDescent="0.25">
      <c r="E10123" s="120"/>
    </row>
    <row r="10124" spans="5:5" x14ac:dyDescent="0.25">
      <c r="E10124" s="120"/>
    </row>
    <row r="10125" spans="5:5" x14ac:dyDescent="0.25">
      <c r="E10125" s="120"/>
    </row>
    <row r="10126" spans="5:5" x14ac:dyDescent="0.25">
      <c r="E10126" s="120"/>
    </row>
    <row r="10127" spans="5:5" x14ac:dyDescent="0.25">
      <c r="E10127" s="120"/>
    </row>
    <row r="10128" spans="5:5" x14ac:dyDescent="0.25">
      <c r="E10128" s="120"/>
    </row>
    <row r="10129" spans="5:5" x14ac:dyDescent="0.25">
      <c r="E10129" s="120"/>
    </row>
    <row r="10130" spans="5:5" x14ac:dyDescent="0.25">
      <c r="E10130" s="120"/>
    </row>
    <row r="10131" spans="5:5" x14ac:dyDescent="0.25">
      <c r="E10131" s="120"/>
    </row>
    <row r="10132" spans="5:5" x14ac:dyDescent="0.25">
      <c r="E10132" s="120"/>
    </row>
    <row r="10133" spans="5:5" x14ac:dyDescent="0.25">
      <c r="E10133" s="120"/>
    </row>
    <row r="10134" spans="5:5" x14ac:dyDescent="0.25">
      <c r="E10134" s="120"/>
    </row>
    <row r="10135" spans="5:5" x14ac:dyDescent="0.25">
      <c r="E10135" s="120"/>
    </row>
    <row r="10136" spans="5:5" x14ac:dyDescent="0.25">
      <c r="E10136" s="120"/>
    </row>
    <row r="10137" spans="5:5" x14ac:dyDescent="0.25">
      <c r="E10137" s="120"/>
    </row>
    <row r="10138" spans="5:5" x14ac:dyDescent="0.25">
      <c r="E10138" s="120"/>
    </row>
    <row r="10139" spans="5:5" x14ac:dyDescent="0.25">
      <c r="E10139" s="120"/>
    </row>
    <row r="10140" spans="5:5" x14ac:dyDescent="0.25">
      <c r="E10140" s="120"/>
    </row>
    <row r="10141" spans="5:5" x14ac:dyDescent="0.25">
      <c r="E10141" s="120"/>
    </row>
    <row r="10142" spans="5:5" x14ac:dyDescent="0.25">
      <c r="E10142" s="120"/>
    </row>
    <row r="10143" spans="5:5" x14ac:dyDescent="0.25">
      <c r="E10143" s="120"/>
    </row>
    <row r="10144" spans="5:5" x14ac:dyDescent="0.25">
      <c r="E10144" s="120"/>
    </row>
    <row r="10145" spans="5:5" x14ac:dyDescent="0.25">
      <c r="E10145" s="120"/>
    </row>
    <row r="10146" spans="5:5" x14ac:dyDescent="0.25">
      <c r="E10146" s="120"/>
    </row>
    <row r="10147" spans="5:5" x14ac:dyDescent="0.25">
      <c r="E10147" s="120"/>
    </row>
    <row r="10148" spans="5:5" x14ac:dyDescent="0.25">
      <c r="E10148" s="120"/>
    </row>
    <row r="10149" spans="5:5" x14ac:dyDescent="0.25">
      <c r="E10149" s="120"/>
    </row>
    <row r="10150" spans="5:5" x14ac:dyDescent="0.25">
      <c r="E10150" s="120"/>
    </row>
    <row r="10151" spans="5:5" x14ac:dyDescent="0.25">
      <c r="E10151" s="120"/>
    </row>
    <row r="10152" spans="5:5" x14ac:dyDescent="0.25">
      <c r="E10152" s="120"/>
    </row>
    <row r="10153" spans="5:5" x14ac:dyDescent="0.25">
      <c r="E10153" s="120"/>
    </row>
    <row r="10154" spans="5:5" x14ac:dyDescent="0.25">
      <c r="E10154" s="120"/>
    </row>
    <row r="10155" spans="5:5" x14ac:dyDescent="0.25">
      <c r="E10155" s="120"/>
    </row>
    <row r="10156" spans="5:5" x14ac:dyDescent="0.25">
      <c r="E10156" s="120"/>
    </row>
    <row r="10157" spans="5:5" x14ac:dyDescent="0.25">
      <c r="E10157" s="120"/>
    </row>
    <row r="10158" spans="5:5" x14ac:dyDescent="0.25">
      <c r="E10158" s="120"/>
    </row>
    <row r="10159" spans="5:5" x14ac:dyDescent="0.25">
      <c r="E10159" s="120"/>
    </row>
    <row r="10160" spans="5:5" x14ac:dyDescent="0.25">
      <c r="E10160" s="120"/>
    </row>
    <row r="10161" spans="5:5" x14ac:dyDescent="0.25">
      <c r="E10161" s="120"/>
    </row>
    <row r="10162" spans="5:5" x14ac:dyDescent="0.25">
      <c r="E10162" s="120"/>
    </row>
    <row r="10163" spans="5:5" x14ac:dyDescent="0.25">
      <c r="E10163" s="120"/>
    </row>
    <row r="10164" spans="5:5" x14ac:dyDescent="0.25">
      <c r="E10164" s="120"/>
    </row>
    <row r="10165" spans="5:5" x14ac:dyDescent="0.25">
      <c r="E10165" s="120"/>
    </row>
    <row r="10166" spans="5:5" x14ac:dyDescent="0.25">
      <c r="E10166" s="120"/>
    </row>
    <row r="10167" spans="5:5" x14ac:dyDescent="0.25">
      <c r="E10167" s="120"/>
    </row>
    <row r="10168" spans="5:5" x14ac:dyDescent="0.25">
      <c r="E10168" s="120"/>
    </row>
    <row r="10169" spans="5:5" x14ac:dyDescent="0.25">
      <c r="E10169" s="120"/>
    </row>
    <row r="10170" spans="5:5" x14ac:dyDescent="0.25">
      <c r="E10170" s="120"/>
    </row>
    <row r="10171" spans="5:5" x14ac:dyDescent="0.25">
      <c r="E10171" s="120"/>
    </row>
    <row r="10172" spans="5:5" x14ac:dyDescent="0.25">
      <c r="E10172" s="120"/>
    </row>
    <row r="10173" spans="5:5" x14ac:dyDescent="0.25">
      <c r="E10173" s="120"/>
    </row>
    <row r="10174" spans="5:5" x14ac:dyDescent="0.25">
      <c r="E10174" s="120"/>
    </row>
    <row r="10175" spans="5:5" x14ac:dyDescent="0.25">
      <c r="E10175" s="120"/>
    </row>
    <row r="10176" spans="5:5" x14ac:dyDescent="0.25">
      <c r="E10176" s="120"/>
    </row>
    <row r="10177" spans="5:5" x14ac:dyDescent="0.25">
      <c r="E10177" s="120"/>
    </row>
    <row r="10178" spans="5:5" x14ac:dyDescent="0.25">
      <c r="E10178" s="120"/>
    </row>
    <row r="10179" spans="5:5" x14ac:dyDescent="0.25">
      <c r="E10179" s="120"/>
    </row>
    <row r="10180" spans="5:5" x14ac:dyDescent="0.25">
      <c r="E10180" s="120"/>
    </row>
    <row r="10181" spans="5:5" x14ac:dyDescent="0.25">
      <c r="E10181" s="120"/>
    </row>
    <row r="10182" spans="5:5" x14ac:dyDescent="0.25">
      <c r="E10182" s="120"/>
    </row>
    <row r="10183" spans="5:5" x14ac:dyDescent="0.25">
      <c r="E10183" s="120"/>
    </row>
    <row r="10184" spans="5:5" x14ac:dyDescent="0.25">
      <c r="E10184" s="120"/>
    </row>
    <row r="10185" spans="5:5" x14ac:dyDescent="0.25">
      <c r="E10185" s="120"/>
    </row>
    <row r="10186" spans="5:5" x14ac:dyDescent="0.25">
      <c r="E10186" s="120"/>
    </row>
    <row r="10187" spans="5:5" x14ac:dyDescent="0.25">
      <c r="E10187" s="120"/>
    </row>
    <row r="10188" spans="5:5" x14ac:dyDescent="0.25">
      <c r="E10188" s="120"/>
    </row>
    <row r="10189" spans="5:5" x14ac:dyDescent="0.25">
      <c r="E10189" s="120"/>
    </row>
    <row r="10190" spans="5:5" x14ac:dyDescent="0.25">
      <c r="E10190" s="120"/>
    </row>
    <row r="10191" spans="5:5" x14ac:dyDescent="0.25">
      <c r="E10191" s="120"/>
    </row>
    <row r="10192" spans="5:5" x14ac:dyDescent="0.25">
      <c r="E10192" s="120"/>
    </row>
    <row r="10193" spans="5:5" x14ac:dyDescent="0.25">
      <c r="E10193" s="120"/>
    </row>
    <row r="10194" spans="5:5" x14ac:dyDescent="0.25">
      <c r="E10194" s="120"/>
    </row>
    <row r="10195" spans="5:5" x14ac:dyDescent="0.25">
      <c r="E10195" s="120"/>
    </row>
    <row r="10196" spans="5:5" x14ac:dyDescent="0.25">
      <c r="E10196" s="120"/>
    </row>
    <row r="10197" spans="5:5" x14ac:dyDescent="0.25">
      <c r="E10197" s="120"/>
    </row>
    <row r="10198" spans="5:5" x14ac:dyDescent="0.25">
      <c r="E10198" s="120"/>
    </row>
    <row r="10199" spans="5:5" x14ac:dyDescent="0.25">
      <c r="E10199" s="120"/>
    </row>
    <row r="10200" spans="5:5" x14ac:dyDescent="0.25">
      <c r="E10200" s="120"/>
    </row>
    <row r="10201" spans="5:5" x14ac:dyDescent="0.25">
      <c r="E10201" s="120"/>
    </row>
    <row r="10202" spans="5:5" x14ac:dyDescent="0.25">
      <c r="E10202" s="120"/>
    </row>
    <row r="10203" spans="5:5" x14ac:dyDescent="0.25">
      <c r="E10203" s="120"/>
    </row>
    <row r="10204" spans="5:5" x14ac:dyDescent="0.25">
      <c r="E10204" s="120"/>
    </row>
    <row r="10205" spans="5:5" x14ac:dyDescent="0.25">
      <c r="E10205" s="120"/>
    </row>
    <row r="10206" spans="5:5" x14ac:dyDescent="0.25">
      <c r="E10206" s="120"/>
    </row>
    <row r="10207" spans="5:5" x14ac:dyDescent="0.25">
      <c r="E10207" s="120"/>
    </row>
    <row r="10208" spans="5:5" x14ac:dyDescent="0.25">
      <c r="E10208" s="120"/>
    </row>
    <row r="10209" spans="5:5" x14ac:dyDescent="0.25">
      <c r="E10209" s="120"/>
    </row>
    <row r="10210" spans="5:5" x14ac:dyDescent="0.25">
      <c r="E10210" s="120"/>
    </row>
    <row r="10211" spans="5:5" x14ac:dyDescent="0.25">
      <c r="E10211" s="120"/>
    </row>
    <row r="10212" spans="5:5" x14ac:dyDescent="0.25">
      <c r="E10212" s="120"/>
    </row>
    <row r="10213" spans="5:5" x14ac:dyDescent="0.25">
      <c r="E10213" s="120"/>
    </row>
    <row r="10214" spans="5:5" x14ac:dyDescent="0.25">
      <c r="E10214" s="120"/>
    </row>
    <row r="10215" spans="5:5" x14ac:dyDescent="0.25">
      <c r="E10215" s="120"/>
    </row>
    <row r="10216" spans="5:5" x14ac:dyDescent="0.25">
      <c r="E10216" s="120"/>
    </row>
    <row r="10217" spans="5:5" x14ac:dyDescent="0.25">
      <c r="E10217" s="120"/>
    </row>
    <row r="10218" spans="5:5" x14ac:dyDescent="0.25">
      <c r="E10218" s="120"/>
    </row>
    <row r="10219" spans="5:5" x14ac:dyDescent="0.25">
      <c r="E10219" s="120"/>
    </row>
    <row r="10220" spans="5:5" x14ac:dyDescent="0.25">
      <c r="E10220" s="120"/>
    </row>
    <row r="10221" spans="5:5" x14ac:dyDescent="0.25">
      <c r="E10221" s="120"/>
    </row>
    <row r="10222" spans="5:5" x14ac:dyDescent="0.25">
      <c r="E10222" s="120"/>
    </row>
    <row r="10223" spans="5:5" x14ac:dyDescent="0.25">
      <c r="E10223" s="120"/>
    </row>
    <row r="10224" spans="5:5" x14ac:dyDescent="0.25">
      <c r="E10224" s="120"/>
    </row>
    <row r="10225" spans="5:5" x14ac:dyDescent="0.25">
      <c r="E10225" s="120"/>
    </row>
    <row r="10226" spans="5:5" x14ac:dyDescent="0.25">
      <c r="E10226" s="120"/>
    </row>
    <row r="10227" spans="5:5" x14ac:dyDescent="0.25">
      <c r="E10227" s="120"/>
    </row>
    <row r="10228" spans="5:5" x14ac:dyDescent="0.25">
      <c r="E10228" s="120"/>
    </row>
    <row r="10229" spans="5:5" x14ac:dyDescent="0.25">
      <c r="E10229" s="120"/>
    </row>
    <row r="10230" spans="5:5" x14ac:dyDescent="0.25">
      <c r="E10230" s="120"/>
    </row>
    <row r="10231" spans="5:5" x14ac:dyDescent="0.25">
      <c r="E10231" s="120"/>
    </row>
    <row r="10232" spans="5:5" x14ac:dyDescent="0.25">
      <c r="E10232" s="120"/>
    </row>
    <row r="10233" spans="5:5" x14ac:dyDescent="0.25">
      <c r="E10233" s="120"/>
    </row>
    <row r="10234" spans="5:5" x14ac:dyDescent="0.25">
      <c r="E10234" s="120"/>
    </row>
    <row r="10235" spans="5:5" x14ac:dyDescent="0.25">
      <c r="E10235" s="120"/>
    </row>
    <row r="10236" spans="5:5" x14ac:dyDescent="0.25">
      <c r="E10236" s="120"/>
    </row>
    <row r="10237" spans="5:5" x14ac:dyDescent="0.25">
      <c r="E10237" s="120"/>
    </row>
    <row r="10238" spans="5:5" x14ac:dyDescent="0.25">
      <c r="E10238" s="120"/>
    </row>
    <row r="10239" spans="5:5" x14ac:dyDescent="0.25">
      <c r="E10239" s="120"/>
    </row>
    <row r="10240" spans="5:5" x14ac:dyDescent="0.25">
      <c r="E10240" s="120"/>
    </row>
    <row r="10241" spans="5:5" x14ac:dyDescent="0.25">
      <c r="E10241" s="120"/>
    </row>
    <row r="10242" spans="5:5" x14ac:dyDescent="0.25">
      <c r="E10242" s="120"/>
    </row>
    <row r="10243" spans="5:5" x14ac:dyDescent="0.25">
      <c r="E10243" s="120"/>
    </row>
    <row r="10244" spans="5:5" x14ac:dyDescent="0.25">
      <c r="E10244" s="120"/>
    </row>
    <row r="10245" spans="5:5" x14ac:dyDescent="0.25">
      <c r="E10245" s="120"/>
    </row>
    <row r="10246" spans="5:5" x14ac:dyDescent="0.25">
      <c r="E10246" s="120"/>
    </row>
    <row r="10247" spans="5:5" x14ac:dyDescent="0.25">
      <c r="E10247" s="120"/>
    </row>
    <row r="10248" spans="5:5" x14ac:dyDescent="0.25">
      <c r="E10248" s="120"/>
    </row>
    <row r="10249" spans="5:5" x14ac:dyDescent="0.25">
      <c r="E10249" s="120"/>
    </row>
    <row r="10250" spans="5:5" x14ac:dyDescent="0.25">
      <c r="E10250" s="120"/>
    </row>
    <row r="10251" spans="5:5" x14ac:dyDescent="0.25">
      <c r="E10251" s="120"/>
    </row>
    <row r="10252" spans="5:5" x14ac:dyDescent="0.25">
      <c r="E10252" s="120"/>
    </row>
    <row r="10253" spans="5:5" x14ac:dyDescent="0.25">
      <c r="E10253" s="120"/>
    </row>
    <row r="10254" spans="5:5" x14ac:dyDescent="0.25">
      <c r="E10254" s="120"/>
    </row>
    <row r="10255" spans="5:5" x14ac:dyDescent="0.25">
      <c r="E10255" s="120"/>
    </row>
    <row r="10256" spans="5:5" x14ac:dyDescent="0.25">
      <c r="E10256" s="120"/>
    </row>
    <row r="10257" spans="5:5" x14ac:dyDescent="0.25">
      <c r="E10257" s="120"/>
    </row>
    <row r="10258" spans="5:5" x14ac:dyDescent="0.25">
      <c r="E10258" s="120"/>
    </row>
    <row r="10259" spans="5:5" x14ac:dyDescent="0.25">
      <c r="E10259" s="120"/>
    </row>
    <row r="10260" spans="5:5" x14ac:dyDescent="0.25">
      <c r="E10260" s="120"/>
    </row>
    <row r="10261" spans="5:5" x14ac:dyDescent="0.25">
      <c r="E10261" s="120"/>
    </row>
    <row r="10262" spans="5:5" x14ac:dyDescent="0.25">
      <c r="E10262" s="120"/>
    </row>
    <row r="10263" spans="5:5" x14ac:dyDescent="0.25">
      <c r="E10263" s="120"/>
    </row>
    <row r="10264" spans="5:5" x14ac:dyDescent="0.25">
      <c r="E10264" s="120"/>
    </row>
    <row r="10265" spans="5:5" x14ac:dyDescent="0.25">
      <c r="E10265" s="120"/>
    </row>
    <row r="10266" spans="5:5" x14ac:dyDescent="0.25">
      <c r="E10266" s="120"/>
    </row>
    <row r="10267" spans="5:5" x14ac:dyDescent="0.25">
      <c r="E10267" s="120"/>
    </row>
    <row r="10268" spans="5:5" x14ac:dyDescent="0.25">
      <c r="E10268" s="120"/>
    </row>
    <row r="10269" spans="5:5" x14ac:dyDescent="0.25">
      <c r="E10269" s="120"/>
    </row>
    <row r="10270" spans="5:5" x14ac:dyDescent="0.25">
      <c r="E10270" s="120"/>
    </row>
    <row r="10271" spans="5:5" x14ac:dyDescent="0.25">
      <c r="E10271" s="120"/>
    </row>
    <row r="10272" spans="5:5" x14ac:dyDescent="0.25">
      <c r="E10272" s="120"/>
    </row>
    <row r="10273" spans="5:5" x14ac:dyDescent="0.25">
      <c r="E10273" s="120"/>
    </row>
    <row r="10274" spans="5:5" x14ac:dyDescent="0.25">
      <c r="E10274" s="120"/>
    </row>
    <row r="10275" spans="5:5" x14ac:dyDescent="0.25">
      <c r="E10275" s="120"/>
    </row>
    <row r="10276" spans="5:5" x14ac:dyDescent="0.25">
      <c r="E10276" s="120"/>
    </row>
    <row r="10277" spans="5:5" x14ac:dyDescent="0.25">
      <c r="E10277" s="120"/>
    </row>
    <row r="10278" spans="5:5" x14ac:dyDescent="0.25">
      <c r="E10278" s="120"/>
    </row>
    <row r="10279" spans="5:5" x14ac:dyDescent="0.25">
      <c r="E10279" s="120"/>
    </row>
    <row r="10280" spans="5:5" x14ac:dyDescent="0.25">
      <c r="E10280" s="120"/>
    </row>
    <row r="10281" spans="5:5" x14ac:dyDescent="0.25">
      <c r="E10281" s="120"/>
    </row>
    <row r="10282" spans="5:5" x14ac:dyDescent="0.25">
      <c r="E10282" s="120"/>
    </row>
    <row r="10283" spans="5:5" x14ac:dyDescent="0.25">
      <c r="E10283" s="120"/>
    </row>
    <row r="10284" spans="5:5" x14ac:dyDescent="0.25">
      <c r="E10284" s="120"/>
    </row>
    <row r="10285" spans="5:5" x14ac:dyDescent="0.25">
      <c r="E10285" s="120"/>
    </row>
    <row r="10286" spans="5:5" x14ac:dyDescent="0.25">
      <c r="E10286" s="120"/>
    </row>
    <row r="10287" spans="5:5" x14ac:dyDescent="0.25">
      <c r="E10287" s="120"/>
    </row>
    <row r="10288" spans="5:5" x14ac:dyDescent="0.25">
      <c r="E10288" s="120"/>
    </row>
    <row r="10289" spans="5:5" x14ac:dyDescent="0.25">
      <c r="E10289" s="120"/>
    </row>
    <row r="10290" spans="5:5" x14ac:dyDescent="0.25">
      <c r="E10290" s="120"/>
    </row>
    <row r="10291" spans="5:5" x14ac:dyDescent="0.25">
      <c r="E10291" s="120"/>
    </row>
    <row r="10292" spans="5:5" x14ac:dyDescent="0.25">
      <c r="E10292" s="120"/>
    </row>
    <row r="10293" spans="5:5" x14ac:dyDescent="0.25">
      <c r="E10293" s="120"/>
    </row>
    <row r="10294" spans="5:5" x14ac:dyDescent="0.25">
      <c r="E10294" s="120"/>
    </row>
    <row r="10295" spans="5:5" x14ac:dyDescent="0.25">
      <c r="E10295" s="120"/>
    </row>
    <row r="10296" spans="5:5" x14ac:dyDescent="0.25">
      <c r="E10296" s="120"/>
    </row>
    <row r="10297" spans="5:5" x14ac:dyDescent="0.25">
      <c r="E10297" s="120"/>
    </row>
    <row r="10298" spans="5:5" x14ac:dyDescent="0.25">
      <c r="E10298" s="120"/>
    </row>
    <row r="10299" spans="5:5" x14ac:dyDescent="0.25">
      <c r="E10299" s="120"/>
    </row>
    <row r="10300" spans="5:5" x14ac:dyDescent="0.25">
      <c r="E10300" s="120"/>
    </row>
    <row r="10301" spans="5:5" x14ac:dyDescent="0.25">
      <c r="E10301" s="120"/>
    </row>
    <row r="10302" spans="5:5" x14ac:dyDescent="0.25">
      <c r="E10302" s="120"/>
    </row>
    <row r="10303" spans="5:5" x14ac:dyDescent="0.25">
      <c r="E10303" s="120"/>
    </row>
    <row r="10304" spans="5:5" x14ac:dyDescent="0.25">
      <c r="E10304" s="120"/>
    </row>
    <row r="10305" spans="5:5" x14ac:dyDescent="0.25">
      <c r="E10305" s="120"/>
    </row>
    <row r="10306" spans="5:5" x14ac:dyDescent="0.25">
      <c r="E10306" s="120"/>
    </row>
    <row r="10307" spans="5:5" x14ac:dyDescent="0.25">
      <c r="E10307" s="120"/>
    </row>
    <row r="10308" spans="5:5" x14ac:dyDescent="0.25">
      <c r="E10308" s="120"/>
    </row>
    <row r="10309" spans="5:5" x14ac:dyDescent="0.25">
      <c r="E10309" s="120"/>
    </row>
    <row r="10310" spans="5:5" x14ac:dyDescent="0.25">
      <c r="E10310" s="120"/>
    </row>
    <row r="10311" spans="5:5" x14ac:dyDescent="0.25">
      <c r="E10311" s="120"/>
    </row>
    <row r="10312" spans="5:5" x14ac:dyDescent="0.25">
      <c r="E10312" s="120"/>
    </row>
    <row r="10313" spans="5:5" x14ac:dyDescent="0.25">
      <c r="E10313" s="120"/>
    </row>
    <row r="10314" spans="5:5" x14ac:dyDescent="0.25">
      <c r="E10314" s="120"/>
    </row>
    <row r="10315" spans="5:5" x14ac:dyDescent="0.25">
      <c r="E10315" s="120"/>
    </row>
    <row r="10316" spans="5:5" x14ac:dyDescent="0.25">
      <c r="E10316" s="120"/>
    </row>
    <row r="10317" spans="5:5" x14ac:dyDescent="0.25">
      <c r="E10317" s="120"/>
    </row>
    <row r="10318" spans="5:5" x14ac:dyDescent="0.25">
      <c r="E10318" s="120"/>
    </row>
    <row r="10319" spans="5:5" x14ac:dyDescent="0.25">
      <c r="E10319" s="120"/>
    </row>
    <row r="10320" spans="5:5" x14ac:dyDescent="0.25">
      <c r="E10320" s="120"/>
    </row>
    <row r="10321" spans="5:5" x14ac:dyDescent="0.25">
      <c r="E10321" s="120"/>
    </row>
    <row r="10322" spans="5:5" x14ac:dyDescent="0.25">
      <c r="E10322" s="120"/>
    </row>
    <row r="10323" spans="5:5" x14ac:dyDescent="0.25">
      <c r="E10323" s="120"/>
    </row>
    <row r="10324" spans="5:5" x14ac:dyDescent="0.25">
      <c r="E10324" s="120"/>
    </row>
    <row r="10325" spans="5:5" x14ac:dyDescent="0.25">
      <c r="E10325" s="120"/>
    </row>
    <row r="10326" spans="5:5" x14ac:dyDescent="0.25">
      <c r="E10326" s="120"/>
    </row>
    <row r="10327" spans="5:5" x14ac:dyDescent="0.25">
      <c r="E10327" s="120"/>
    </row>
    <row r="10328" spans="5:5" x14ac:dyDescent="0.25">
      <c r="E10328" s="120"/>
    </row>
    <row r="10329" spans="5:5" x14ac:dyDescent="0.25">
      <c r="E10329" s="120"/>
    </row>
    <row r="10330" spans="5:5" x14ac:dyDescent="0.25">
      <c r="E10330" s="120"/>
    </row>
    <row r="10331" spans="5:5" x14ac:dyDescent="0.25">
      <c r="E10331" s="120"/>
    </row>
    <row r="10332" spans="5:5" x14ac:dyDescent="0.25">
      <c r="E10332" s="120"/>
    </row>
    <row r="10333" spans="5:5" x14ac:dyDescent="0.25">
      <c r="E10333" s="120"/>
    </row>
    <row r="10334" spans="5:5" x14ac:dyDescent="0.25">
      <c r="E10334" s="120"/>
    </row>
    <row r="10335" spans="5:5" x14ac:dyDescent="0.25">
      <c r="E10335" s="120"/>
    </row>
    <row r="10336" spans="5:5" x14ac:dyDescent="0.25">
      <c r="E10336" s="120"/>
    </row>
    <row r="10337" spans="5:5" x14ac:dyDescent="0.25">
      <c r="E10337" s="120"/>
    </row>
    <row r="10338" spans="5:5" x14ac:dyDescent="0.25">
      <c r="E10338" s="120"/>
    </row>
    <row r="10339" spans="5:5" x14ac:dyDescent="0.25">
      <c r="E10339" s="120"/>
    </row>
    <row r="10340" spans="5:5" x14ac:dyDescent="0.25">
      <c r="E10340" s="120"/>
    </row>
    <row r="10341" spans="5:5" x14ac:dyDescent="0.25">
      <c r="E10341" s="120"/>
    </row>
    <row r="10342" spans="5:5" x14ac:dyDescent="0.25">
      <c r="E10342" s="120"/>
    </row>
    <row r="10343" spans="5:5" x14ac:dyDescent="0.25">
      <c r="E10343" s="120"/>
    </row>
    <row r="10344" spans="5:5" x14ac:dyDescent="0.25">
      <c r="E10344" s="120"/>
    </row>
    <row r="10345" spans="5:5" x14ac:dyDescent="0.25">
      <c r="E10345" s="120"/>
    </row>
    <row r="10346" spans="5:5" x14ac:dyDescent="0.25">
      <c r="E10346" s="120"/>
    </row>
    <row r="10347" spans="5:5" x14ac:dyDescent="0.25">
      <c r="E10347" s="120"/>
    </row>
    <row r="10348" spans="5:5" x14ac:dyDescent="0.25">
      <c r="E10348" s="120"/>
    </row>
    <row r="10349" spans="5:5" x14ac:dyDescent="0.25">
      <c r="E10349" s="120"/>
    </row>
    <row r="10350" spans="5:5" x14ac:dyDescent="0.25">
      <c r="E10350" s="120"/>
    </row>
    <row r="10351" spans="5:5" x14ac:dyDescent="0.25">
      <c r="E10351" s="120"/>
    </row>
    <row r="10352" spans="5:5" x14ac:dyDescent="0.25">
      <c r="E10352" s="120"/>
    </row>
    <row r="10353" spans="5:5" x14ac:dyDescent="0.25">
      <c r="E10353" s="120"/>
    </row>
    <row r="10354" spans="5:5" x14ac:dyDescent="0.25">
      <c r="E10354" s="120"/>
    </row>
    <row r="10355" spans="5:5" x14ac:dyDescent="0.25">
      <c r="E10355" s="120"/>
    </row>
    <row r="10356" spans="5:5" x14ac:dyDescent="0.25">
      <c r="E10356" s="120"/>
    </row>
    <row r="10357" spans="5:5" x14ac:dyDescent="0.25">
      <c r="E10357" s="120"/>
    </row>
    <row r="10358" spans="5:5" x14ac:dyDescent="0.25">
      <c r="E10358" s="120"/>
    </row>
    <row r="10359" spans="5:5" x14ac:dyDescent="0.25">
      <c r="E10359" s="120"/>
    </row>
    <row r="10360" spans="5:5" x14ac:dyDescent="0.25">
      <c r="E10360" s="120"/>
    </row>
    <row r="10361" spans="5:5" x14ac:dyDescent="0.25">
      <c r="E10361" s="120"/>
    </row>
    <row r="10362" spans="5:5" x14ac:dyDescent="0.25">
      <c r="E10362" s="120"/>
    </row>
    <row r="10363" spans="5:5" x14ac:dyDescent="0.25">
      <c r="E10363" s="120"/>
    </row>
    <row r="10364" spans="5:5" x14ac:dyDescent="0.25">
      <c r="E10364" s="120"/>
    </row>
    <row r="10365" spans="5:5" x14ac:dyDescent="0.25">
      <c r="E10365" s="120"/>
    </row>
    <row r="10366" spans="5:5" x14ac:dyDescent="0.25">
      <c r="E10366" s="120"/>
    </row>
    <row r="10367" spans="5:5" x14ac:dyDescent="0.25">
      <c r="E10367" s="120"/>
    </row>
    <row r="10368" spans="5:5" x14ac:dyDescent="0.25">
      <c r="E10368" s="120"/>
    </row>
    <row r="10369" spans="5:5" x14ac:dyDescent="0.25">
      <c r="E10369" s="120"/>
    </row>
    <row r="10370" spans="5:5" x14ac:dyDescent="0.25">
      <c r="E10370" s="120"/>
    </row>
    <row r="10371" spans="5:5" x14ac:dyDescent="0.25">
      <c r="E10371" s="120"/>
    </row>
    <row r="10372" spans="5:5" x14ac:dyDescent="0.25">
      <c r="E10372" s="120"/>
    </row>
    <row r="10373" spans="5:5" x14ac:dyDescent="0.25">
      <c r="E10373" s="120"/>
    </row>
    <row r="10374" spans="5:5" x14ac:dyDescent="0.25">
      <c r="E10374" s="120"/>
    </row>
    <row r="10375" spans="5:5" x14ac:dyDescent="0.25">
      <c r="E10375" s="120"/>
    </row>
    <row r="10376" spans="5:5" x14ac:dyDescent="0.25">
      <c r="E10376" s="120"/>
    </row>
    <row r="10377" spans="5:5" x14ac:dyDescent="0.25">
      <c r="E10377" s="120"/>
    </row>
    <row r="10378" spans="5:5" x14ac:dyDescent="0.25">
      <c r="E10378" s="120"/>
    </row>
    <row r="10379" spans="5:5" x14ac:dyDescent="0.25">
      <c r="E10379" s="120"/>
    </row>
    <row r="10380" spans="5:5" x14ac:dyDescent="0.25">
      <c r="E10380" s="120"/>
    </row>
    <row r="10381" spans="5:5" x14ac:dyDescent="0.25">
      <c r="E10381" s="120"/>
    </row>
    <row r="10382" spans="5:5" x14ac:dyDescent="0.25">
      <c r="E10382" s="120"/>
    </row>
    <row r="10383" spans="5:5" x14ac:dyDescent="0.25">
      <c r="E10383" s="120"/>
    </row>
    <row r="10384" spans="5:5" x14ac:dyDescent="0.25">
      <c r="E10384" s="120"/>
    </row>
    <row r="10385" spans="5:5" x14ac:dyDescent="0.25">
      <c r="E10385" s="120"/>
    </row>
    <row r="10386" spans="5:5" x14ac:dyDescent="0.25">
      <c r="E10386" s="120"/>
    </row>
    <row r="10387" spans="5:5" x14ac:dyDescent="0.25">
      <c r="E10387" s="120"/>
    </row>
    <row r="10388" spans="5:5" x14ac:dyDescent="0.25">
      <c r="E10388" s="120"/>
    </row>
    <row r="10389" spans="5:5" x14ac:dyDescent="0.25">
      <c r="E10389" s="120"/>
    </row>
    <row r="10390" spans="5:5" x14ac:dyDescent="0.25">
      <c r="E10390" s="120"/>
    </row>
    <row r="10391" spans="5:5" x14ac:dyDescent="0.25">
      <c r="E10391" s="120"/>
    </row>
    <row r="10392" spans="5:5" x14ac:dyDescent="0.25">
      <c r="E10392" s="120"/>
    </row>
    <row r="10393" spans="5:5" x14ac:dyDescent="0.25">
      <c r="E10393" s="120"/>
    </row>
    <row r="10394" spans="5:5" x14ac:dyDescent="0.25">
      <c r="E10394" s="120"/>
    </row>
    <row r="10395" spans="5:5" x14ac:dyDescent="0.25">
      <c r="E10395" s="120"/>
    </row>
    <row r="10396" spans="5:5" x14ac:dyDescent="0.25">
      <c r="E10396" s="120"/>
    </row>
    <row r="10397" spans="5:5" x14ac:dyDescent="0.25">
      <c r="E10397" s="120"/>
    </row>
    <row r="10398" spans="5:5" x14ac:dyDescent="0.25">
      <c r="E10398" s="120"/>
    </row>
    <row r="10399" spans="5:5" x14ac:dyDescent="0.25">
      <c r="E10399" s="120"/>
    </row>
    <row r="10400" spans="5:5" x14ac:dyDescent="0.25">
      <c r="E10400" s="120"/>
    </row>
    <row r="10401" spans="5:5" x14ac:dyDescent="0.25">
      <c r="E10401" s="120"/>
    </row>
    <row r="10402" spans="5:5" x14ac:dyDescent="0.25">
      <c r="E10402" s="120"/>
    </row>
    <row r="10403" spans="5:5" x14ac:dyDescent="0.25">
      <c r="E10403" s="120"/>
    </row>
    <row r="10404" spans="5:5" x14ac:dyDescent="0.25">
      <c r="E10404" s="120"/>
    </row>
    <row r="10405" spans="5:5" x14ac:dyDescent="0.25">
      <c r="E10405" s="120"/>
    </row>
    <row r="10406" spans="5:5" x14ac:dyDescent="0.25">
      <c r="E10406" s="120"/>
    </row>
    <row r="10407" spans="5:5" x14ac:dyDescent="0.25">
      <c r="E10407" s="120"/>
    </row>
    <row r="10408" spans="5:5" x14ac:dyDescent="0.25">
      <c r="E10408" s="120"/>
    </row>
    <row r="10409" spans="5:5" x14ac:dyDescent="0.25">
      <c r="E10409" s="120"/>
    </row>
    <row r="10410" spans="5:5" x14ac:dyDescent="0.25">
      <c r="E10410" s="120"/>
    </row>
    <row r="10411" spans="5:5" x14ac:dyDescent="0.25">
      <c r="E10411" s="120"/>
    </row>
    <row r="10412" spans="5:5" x14ac:dyDescent="0.25">
      <c r="E10412" s="120"/>
    </row>
    <row r="10413" spans="5:5" x14ac:dyDescent="0.25">
      <c r="E10413" s="120"/>
    </row>
    <row r="10414" spans="5:5" x14ac:dyDescent="0.25">
      <c r="E10414" s="120"/>
    </row>
    <row r="10415" spans="5:5" x14ac:dyDescent="0.25">
      <c r="E10415" s="120"/>
    </row>
    <row r="10416" spans="5:5" x14ac:dyDescent="0.25">
      <c r="E10416" s="120"/>
    </row>
    <row r="10417" spans="5:5" x14ac:dyDescent="0.25">
      <c r="E10417" s="120"/>
    </row>
    <row r="10418" spans="5:5" x14ac:dyDescent="0.25">
      <c r="E10418" s="120"/>
    </row>
    <row r="10419" spans="5:5" x14ac:dyDescent="0.25">
      <c r="E10419" s="120"/>
    </row>
    <row r="10420" spans="5:5" x14ac:dyDescent="0.25">
      <c r="E10420" s="120"/>
    </row>
    <row r="10421" spans="5:5" x14ac:dyDescent="0.25">
      <c r="E10421" s="120"/>
    </row>
    <row r="10422" spans="5:5" x14ac:dyDescent="0.25">
      <c r="E10422" s="120"/>
    </row>
    <row r="10423" spans="5:5" x14ac:dyDescent="0.25">
      <c r="E10423" s="120"/>
    </row>
    <row r="10424" spans="5:5" x14ac:dyDescent="0.25">
      <c r="E10424" s="120"/>
    </row>
    <row r="10425" spans="5:5" x14ac:dyDescent="0.25">
      <c r="E10425" s="120"/>
    </row>
    <row r="10426" spans="5:5" x14ac:dyDescent="0.25">
      <c r="E10426" s="120"/>
    </row>
    <row r="10427" spans="5:5" x14ac:dyDescent="0.25">
      <c r="E10427" s="120"/>
    </row>
    <row r="10428" spans="5:5" x14ac:dyDescent="0.25">
      <c r="E10428" s="120"/>
    </row>
    <row r="10429" spans="5:5" x14ac:dyDescent="0.25">
      <c r="E10429" s="120"/>
    </row>
    <row r="10430" spans="5:5" x14ac:dyDescent="0.25">
      <c r="E10430" s="120"/>
    </row>
    <row r="10431" spans="5:5" x14ac:dyDescent="0.25">
      <c r="E10431" s="120"/>
    </row>
    <row r="10432" spans="5:5" x14ac:dyDescent="0.25">
      <c r="E10432" s="120"/>
    </row>
    <row r="10433" spans="5:5" x14ac:dyDescent="0.25">
      <c r="E10433" s="120"/>
    </row>
    <row r="10434" spans="5:5" x14ac:dyDescent="0.25">
      <c r="E10434" s="120"/>
    </row>
    <row r="10435" spans="5:5" x14ac:dyDescent="0.25">
      <c r="E10435" s="120"/>
    </row>
    <row r="10436" spans="5:5" x14ac:dyDescent="0.25">
      <c r="E10436" s="120"/>
    </row>
    <row r="10437" spans="5:5" x14ac:dyDescent="0.25">
      <c r="E10437" s="120"/>
    </row>
    <row r="10438" spans="5:5" x14ac:dyDescent="0.25">
      <c r="E10438" s="120"/>
    </row>
    <row r="10439" spans="5:5" x14ac:dyDescent="0.25">
      <c r="E10439" s="120"/>
    </row>
    <row r="10440" spans="5:5" x14ac:dyDescent="0.25">
      <c r="E10440" s="120"/>
    </row>
    <row r="10441" spans="5:5" x14ac:dyDescent="0.25">
      <c r="E10441" s="120"/>
    </row>
    <row r="10442" spans="5:5" x14ac:dyDescent="0.25">
      <c r="E10442" s="120"/>
    </row>
    <row r="10443" spans="5:5" x14ac:dyDescent="0.25">
      <c r="E10443" s="120"/>
    </row>
    <row r="10444" spans="5:5" x14ac:dyDescent="0.25">
      <c r="E10444" s="120"/>
    </row>
    <row r="10445" spans="5:5" x14ac:dyDescent="0.25">
      <c r="E10445" s="120"/>
    </row>
    <row r="10446" spans="5:5" x14ac:dyDescent="0.25">
      <c r="E10446" s="120"/>
    </row>
    <row r="10447" spans="5:5" x14ac:dyDescent="0.25">
      <c r="E10447" s="120"/>
    </row>
    <row r="10448" spans="5:5" x14ac:dyDescent="0.25">
      <c r="E10448" s="120"/>
    </row>
    <row r="10449" spans="5:5" x14ac:dyDescent="0.25">
      <c r="E10449" s="120"/>
    </row>
    <row r="10450" spans="5:5" x14ac:dyDescent="0.25">
      <c r="E10450" s="120"/>
    </row>
    <row r="10451" spans="5:5" x14ac:dyDescent="0.25">
      <c r="E10451" s="120"/>
    </row>
    <row r="10452" spans="5:5" x14ac:dyDescent="0.25">
      <c r="E10452" s="120"/>
    </row>
    <row r="10453" spans="5:5" x14ac:dyDescent="0.25">
      <c r="E10453" s="120"/>
    </row>
    <row r="10454" spans="5:5" x14ac:dyDescent="0.25">
      <c r="E10454" s="120"/>
    </row>
    <row r="10455" spans="5:5" x14ac:dyDescent="0.25">
      <c r="E10455" s="120"/>
    </row>
    <row r="10456" spans="5:5" x14ac:dyDescent="0.25">
      <c r="E10456" s="120"/>
    </row>
    <row r="10457" spans="5:5" x14ac:dyDescent="0.25">
      <c r="E10457" s="120"/>
    </row>
    <row r="10458" spans="5:5" x14ac:dyDescent="0.25">
      <c r="E10458" s="120"/>
    </row>
    <row r="10459" spans="5:5" x14ac:dyDescent="0.25">
      <c r="E10459" s="120"/>
    </row>
    <row r="10460" spans="5:5" x14ac:dyDescent="0.25">
      <c r="E10460" s="120"/>
    </row>
    <row r="10461" spans="5:5" x14ac:dyDescent="0.25">
      <c r="E10461" s="120"/>
    </row>
    <row r="10462" spans="5:5" x14ac:dyDescent="0.25">
      <c r="E10462" s="120"/>
    </row>
    <row r="10463" spans="5:5" x14ac:dyDescent="0.25">
      <c r="E10463" s="120"/>
    </row>
    <row r="10464" spans="5:5" x14ac:dyDescent="0.25">
      <c r="E10464" s="120"/>
    </row>
    <row r="10465" spans="5:5" x14ac:dyDescent="0.25">
      <c r="E10465" s="120"/>
    </row>
    <row r="10466" spans="5:5" x14ac:dyDescent="0.25">
      <c r="E10466" s="120"/>
    </row>
    <row r="10467" spans="5:5" x14ac:dyDescent="0.25">
      <c r="E10467" s="120"/>
    </row>
    <row r="10468" spans="5:5" x14ac:dyDescent="0.25">
      <c r="E10468" s="120"/>
    </row>
    <row r="10469" spans="5:5" x14ac:dyDescent="0.25">
      <c r="E10469" s="120"/>
    </row>
    <row r="10470" spans="5:5" x14ac:dyDescent="0.25">
      <c r="E10470" s="120"/>
    </row>
    <row r="10471" spans="5:5" x14ac:dyDescent="0.25">
      <c r="E10471" s="120"/>
    </row>
    <row r="10472" spans="5:5" x14ac:dyDescent="0.25">
      <c r="E10472" s="120"/>
    </row>
    <row r="10473" spans="5:5" x14ac:dyDescent="0.25">
      <c r="E10473" s="120"/>
    </row>
    <row r="10474" spans="5:5" x14ac:dyDescent="0.25">
      <c r="E10474" s="120"/>
    </row>
    <row r="10475" spans="5:5" x14ac:dyDescent="0.25">
      <c r="E10475" s="120"/>
    </row>
    <row r="10476" spans="5:5" x14ac:dyDescent="0.25">
      <c r="E10476" s="120"/>
    </row>
    <row r="10477" spans="5:5" x14ac:dyDescent="0.25">
      <c r="E10477" s="120"/>
    </row>
    <row r="10478" spans="5:5" x14ac:dyDescent="0.25">
      <c r="E10478" s="120"/>
    </row>
    <row r="10479" spans="5:5" x14ac:dyDescent="0.25">
      <c r="E10479" s="120"/>
    </row>
    <row r="10480" spans="5:5" x14ac:dyDescent="0.25">
      <c r="E10480" s="120"/>
    </row>
    <row r="10481" spans="5:5" x14ac:dyDescent="0.25">
      <c r="E10481" s="120"/>
    </row>
    <row r="10482" spans="5:5" x14ac:dyDescent="0.25">
      <c r="E10482" s="120"/>
    </row>
    <row r="10483" spans="5:5" x14ac:dyDescent="0.25">
      <c r="E10483" s="120"/>
    </row>
    <row r="10484" spans="5:5" x14ac:dyDescent="0.25">
      <c r="E10484" s="120"/>
    </row>
    <row r="10485" spans="5:5" x14ac:dyDescent="0.25">
      <c r="E10485" s="120"/>
    </row>
    <row r="10486" spans="5:5" x14ac:dyDescent="0.25">
      <c r="E10486" s="120"/>
    </row>
    <row r="10487" spans="5:5" x14ac:dyDescent="0.25">
      <c r="E10487" s="120"/>
    </row>
    <row r="10488" spans="5:5" x14ac:dyDescent="0.25">
      <c r="E10488" s="120"/>
    </row>
    <row r="10489" spans="5:5" x14ac:dyDescent="0.25">
      <c r="E10489" s="120"/>
    </row>
    <row r="10490" spans="5:5" x14ac:dyDescent="0.25">
      <c r="E10490" s="120"/>
    </row>
    <row r="10491" spans="5:5" x14ac:dyDescent="0.25">
      <c r="E10491" s="120"/>
    </row>
    <row r="10492" spans="5:5" x14ac:dyDescent="0.25">
      <c r="E10492" s="120"/>
    </row>
    <row r="10493" spans="5:5" x14ac:dyDescent="0.25">
      <c r="E10493" s="120"/>
    </row>
    <row r="10494" spans="5:5" x14ac:dyDescent="0.25">
      <c r="E10494" s="120"/>
    </row>
    <row r="10495" spans="5:5" x14ac:dyDescent="0.25">
      <c r="E10495" s="120"/>
    </row>
    <row r="10496" spans="5:5" x14ac:dyDescent="0.25">
      <c r="E10496" s="120"/>
    </row>
    <row r="10497" spans="5:5" x14ac:dyDescent="0.25">
      <c r="E10497" s="120"/>
    </row>
    <row r="10498" spans="5:5" x14ac:dyDescent="0.25">
      <c r="E10498" s="120"/>
    </row>
    <row r="10499" spans="5:5" x14ac:dyDescent="0.25">
      <c r="E10499" s="120"/>
    </row>
    <row r="10500" spans="5:5" x14ac:dyDescent="0.25">
      <c r="E10500" s="120"/>
    </row>
    <row r="10501" spans="5:5" x14ac:dyDescent="0.25">
      <c r="E10501" s="120"/>
    </row>
    <row r="10502" spans="5:5" x14ac:dyDescent="0.25">
      <c r="E10502" s="120"/>
    </row>
    <row r="10503" spans="5:5" x14ac:dyDescent="0.25">
      <c r="E10503" s="120"/>
    </row>
    <row r="10504" spans="5:5" x14ac:dyDescent="0.25">
      <c r="E10504" s="120"/>
    </row>
    <row r="10505" spans="5:5" x14ac:dyDescent="0.25">
      <c r="E10505" s="120"/>
    </row>
    <row r="10506" spans="5:5" x14ac:dyDescent="0.25">
      <c r="E10506" s="120"/>
    </row>
    <row r="10507" spans="5:5" x14ac:dyDescent="0.25">
      <c r="E10507" s="120"/>
    </row>
    <row r="10508" spans="5:5" x14ac:dyDescent="0.25">
      <c r="E10508" s="120"/>
    </row>
    <row r="10509" spans="5:5" x14ac:dyDescent="0.25">
      <c r="E10509" s="120"/>
    </row>
    <row r="10510" spans="5:5" x14ac:dyDescent="0.25">
      <c r="E10510" s="120"/>
    </row>
    <row r="10511" spans="5:5" x14ac:dyDescent="0.25">
      <c r="E10511" s="120"/>
    </row>
    <row r="10512" spans="5:5" x14ac:dyDescent="0.25">
      <c r="E10512" s="120"/>
    </row>
    <row r="10513" spans="5:5" x14ac:dyDescent="0.25">
      <c r="E10513" s="120"/>
    </row>
    <row r="10514" spans="5:5" x14ac:dyDescent="0.25">
      <c r="E10514" s="120"/>
    </row>
    <row r="10515" spans="5:5" x14ac:dyDescent="0.25">
      <c r="E10515" s="120"/>
    </row>
    <row r="10516" spans="5:5" x14ac:dyDescent="0.25">
      <c r="E10516" s="120"/>
    </row>
    <row r="10517" spans="5:5" x14ac:dyDescent="0.25">
      <c r="E10517" s="120"/>
    </row>
    <row r="10518" spans="5:5" x14ac:dyDescent="0.25">
      <c r="E10518" s="120"/>
    </row>
    <row r="10519" spans="5:5" x14ac:dyDescent="0.25">
      <c r="E10519" s="120"/>
    </row>
    <row r="10520" spans="5:5" x14ac:dyDescent="0.25">
      <c r="E10520" s="120"/>
    </row>
    <row r="10521" spans="5:5" x14ac:dyDescent="0.25">
      <c r="E10521" s="120"/>
    </row>
    <row r="10522" spans="5:5" x14ac:dyDescent="0.25">
      <c r="E10522" s="120"/>
    </row>
    <row r="10523" spans="5:5" x14ac:dyDescent="0.25">
      <c r="E10523" s="120"/>
    </row>
    <row r="10524" spans="5:5" x14ac:dyDescent="0.25">
      <c r="E10524" s="120"/>
    </row>
    <row r="10525" spans="5:5" x14ac:dyDescent="0.25">
      <c r="E10525" s="120"/>
    </row>
    <row r="10526" spans="5:5" x14ac:dyDescent="0.25">
      <c r="E10526" s="120"/>
    </row>
    <row r="10527" spans="5:5" x14ac:dyDescent="0.25">
      <c r="E10527" s="120"/>
    </row>
    <row r="10528" spans="5:5" x14ac:dyDescent="0.25">
      <c r="E10528" s="120"/>
    </row>
    <row r="10529" spans="5:5" x14ac:dyDescent="0.25">
      <c r="E10529" s="120"/>
    </row>
    <row r="10530" spans="5:5" x14ac:dyDescent="0.25">
      <c r="E10530" s="120"/>
    </row>
    <row r="10531" spans="5:5" x14ac:dyDescent="0.25">
      <c r="E10531" s="120"/>
    </row>
    <row r="10532" spans="5:5" x14ac:dyDescent="0.25">
      <c r="E10532" s="120"/>
    </row>
    <row r="10533" spans="5:5" x14ac:dyDescent="0.25">
      <c r="E10533" s="120"/>
    </row>
    <row r="10534" spans="5:5" x14ac:dyDescent="0.25">
      <c r="E10534" s="120"/>
    </row>
    <row r="10535" spans="5:5" x14ac:dyDescent="0.25">
      <c r="E10535" s="120"/>
    </row>
    <row r="10536" spans="5:5" x14ac:dyDescent="0.25">
      <c r="E10536" s="120"/>
    </row>
    <row r="10537" spans="5:5" x14ac:dyDescent="0.25">
      <c r="E10537" s="120"/>
    </row>
    <row r="10538" spans="5:5" x14ac:dyDescent="0.25">
      <c r="E10538" s="120"/>
    </row>
    <row r="10539" spans="5:5" x14ac:dyDescent="0.25">
      <c r="E10539" s="120"/>
    </row>
    <row r="10540" spans="5:5" x14ac:dyDescent="0.25">
      <c r="E10540" s="120"/>
    </row>
    <row r="10541" spans="5:5" x14ac:dyDescent="0.25">
      <c r="E10541" s="120"/>
    </row>
    <row r="10542" spans="5:5" x14ac:dyDescent="0.25">
      <c r="E10542" s="120"/>
    </row>
    <row r="10543" spans="5:5" x14ac:dyDescent="0.25">
      <c r="E10543" s="120"/>
    </row>
    <row r="10544" spans="5:5" x14ac:dyDescent="0.25">
      <c r="E10544" s="120"/>
    </row>
    <row r="10545" spans="5:5" x14ac:dyDescent="0.25">
      <c r="E10545" s="120"/>
    </row>
    <row r="10546" spans="5:5" x14ac:dyDescent="0.25">
      <c r="E10546" s="120"/>
    </row>
    <row r="10547" spans="5:5" x14ac:dyDescent="0.25">
      <c r="E10547" s="120"/>
    </row>
    <row r="10548" spans="5:5" x14ac:dyDescent="0.25">
      <c r="E10548" s="120"/>
    </row>
    <row r="10549" spans="5:5" x14ac:dyDescent="0.25">
      <c r="E10549" s="120"/>
    </row>
    <row r="10550" spans="5:5" x14ac:dyDescent="0.25">
      <c r="E10550" s="120"/>
    </row>
    <row r="10551" spans="5:5" x14ac:dyDescent="0.25">
      <c r="E10551" s="120"/>
    </row>
    <row r="10552" spans="5:5" x14ac:dyDescent="0.25">
      <c r="E10552" s="120"/>
    </row>
    <row r="10553" spans="5:5" x14ac:dyDescent="0.25">
      <c r="E10553" s="120"/>
    </row>
    <row r="10554" spans="5:5" x14ac:dyDescent="0.25">
      <c r="E10554" s="120"/>
    </row>
    <row r="10555" spans="5:5" x14ac:dyDescent="0.25">
      <c r="E10555" s="120"/>
    </row>
    <row r="10556" spans="5:5" x14ac:dyDescent="0.25">
      <c r="E10556" s="120"/>
    </row>
    <row r="10557" spans="5:5" x14ac:dyDescent="0.25">
      <c r="E10557" s="120"/>
    </row>
    <row r="10558" spans="5:5" x14ac:dyDescent="0.25">
      <c r="E10558" s="120"/>
    </row>
    <row r="10559" spans="5:5" x14ac:dyDescent="0.25">
      <c r="E10559" s="120"/>
    </row>
    <row r="10560" spans="5:5" x14ac:dyDescent="0.25">
      <c r="E10560" s="120"/>
    </row>
    <row r="10561" spans="5:5" x14ac:dyDescent="0.25">
      <c r="E10561" s="120"/>
    </row>
    <row r="10562" spans="5:5" x14ac:dyDescent="0.25">
      <c r="E10562" s="120"/>
    </row>
    <row r="10563" spans="5:5" x14ac:dyDescent="0.25">
      <c r="E10563" s="120"/>
    </row>
    <row r="10564" spans="5:5" x14ac:dyDescent="0.25">
      <c r="E10564" s="120"/>
    </row>
    <row r="10565" spans="5:5" x14ac:dyDescent="0.25">
      <c r="E10565" s="120"/>
    </row>
    <row r="10566" spans="5:5" x14ac:dyDescent="0.25">
      <c r="E10566" s="120"/>
    </row>
    <row r="10567" spans="5:5" x14ac:dyDescent="0.25">
      <c r="E10567" s="120"/>
    </row>
    <row r="10568" spans="5:5" x14ac:dyDescent="0.25">
      <c r="E10568" s="120"/>
    </row>
    <row r="10569" spans="5:5" x14ac:dyDescent="0.25">
      <c r="E10569" s="120"/>
    </row>
    <row r="10570" spans="5:5" x14ac:dyDescent="0.25">
      <c r="E10570" s="120"/>
    </row>
    <row r="10571" spans="5:5" x14ac:dyDescent="0.25">
      <c r="E10571" s="120"/>
    </row>
    <row r="10572" spans="5:5" x14ac:dyDescent="0.25">
      <c r="E10572" s="120"/>
    </row>
    <row r="10573" spans="5:5" x14ac:dyDescent="0.25">
      <c r="E10573" s="120"/>
    </row>
    <row r="10574" spans="5:5" x14ac:dyDescent="0.25">
      <c r="E10574" s="120"/>
    </row>
    <row r="10575" spans="5:5" x14ac:dyDescent="0.25">
      <c r="E10575" s="120"/>
    </row>
    <row r="10576" spans="5:5" x14ac:dyDescent="0.25">
      <c r="E10576" s="120"/>
    </row>
    <row r="10577" spans="5:5" x14ac:dyDescent="0.25">
      <c r="E10577" s="120"/>
    </row>
    <row r="10578" spans="5:5" x14ac:dyDescent="0.25">
      <c r="E10578" s="120"/>
    </row>
    <row r="10579" spans="5:5" x14ac:dyDescent="0.25">
      <c r="E10579" s="120"/>
    </row>
    <row r="10580" spans="5:5" x14ac:dyDescent="0.25">
      <c r="E10580" s="120"/>
    </row>
    <row r="10581" spans="5:5" x14ac:dyDescent="0.25">
      <c r="E10581" s="120"/>
    </row>
    <row r="10582" spans="5:5" x14ac:dyDescent="0.25">
      <c r="E10582" s="120"/>
    </row>
    <row r="10583" spans="5:5" x14ac:dyDescent="0.25">
      <c r="E10583" s="120"/>
    </row>
    <row r="10584" spans="5:5" x14ac:dyDescent="0.25">
      <c r="E10584" s="120"/>
    </row>
    <row r="10585" spans="5:5" x14ac:dyDescent="0.25">
      <c r="E10585" s="120"/>
    </row>
    <row r="10586" spans="5:5" x14ac:dyDescent="0.25">
      <c r="E10586" s="120"/>
    </row>
    <row r="10587" spans="5:5" x14ac:dyDescent="0.25">
      <c r="E10587" s="120"/>
    </row>
    <row r="10588" spans="5:5" x14ac:dyDescent="0.25">
      <c r="E10588" s="120"/>
    </row>
    <row r="10589" spans="5:5" x14ac:dyDescent="0.25">
      <c r="E10589" s="120"/>
    </row>
    <row r="10590" spans="5:5" x14ac:dyDescent="0.25">
      <c r="E10590" s="120"/>
    </row>
    <row r="10591" spans="5:5" x14ac:dyDescent="0.25">
      <c r="E10591" s="120"/>
    </row>
    <row r="10592" spans="5:5" x14ac:dyDescent="0.25">
      <c r="E10592" s="120"/>
    </row>
    <row r="10593" spans="5:5" x14ac:dyDescent="0.25">
      <c r="E10593" s="120"/>
    </row>
    <row r="10594" spans="5:5" x14ac:dyDescent="0.25">
      <c r="E10594" s="120"/>
    </row>
    <row r="10595" spans="5:5" x14ac:dyDescent="0.25">
      <c r="E10595" s="120"/>
    </row>
    <row r="10596" spans="5:5" x14ac:dyDescent="0.25">
      <c r="E10596" s="120"/>
    </row>
    <row r="10597" spans="5:5" x14ac:dyDescent="0.25">
      <c r="E10597" s="120"/>
    </row>
    <row r="10598" spans="5:5" x14ac:dyDescent="0.25">
      <c r="E10598" s="120"/>
    </row>
    <row r="10599" spans="5:5" x14ac:dyDescent="0.25">
      <c r="E10599" s="120"/>
    </row>
    <row r="10600" spans="5:5" x14ac:dyDescent="0.25">
      <c r="E10600" s="120"/>
    </row>
    <row r="10601" spans="5:5" x14ac:dyDescent="0.25">
      <c r="E10601" s="120"/>
    </row>
    <row r="10602" spans="5:5" x14ac:dyDescent="0.25">
      <c r="E10602" s="120"/>
    </row>
    <row r="10603" spans="5:5" x14ac:dyDescent="0.25">
      <c r="E10603" s="120"/>
    </row>
    <row r="10604" spans="5:5" x14ac:dyDescent="0.25">
      <c r="E10604" s="120"/>
    </row>
    <row r="10605" spans="5:5" x14ac:dyDescent="0.25">
      <c r="E10605" s="120"/>
    </row>
    <row r="10606" spans="5:5" x14ac:dyDescent="0.25">
      <c r="E10606" s="120"/>
    </row>
    <row r="10607" spans="5:5" x14ac:dyDescent="0.25">
      <c r="E10607" s="120"/>
    </row>
    <row r="10608" spans="5:5" x14ac:dyDescent="0.25">
      <c r="E10608" s="120"/>
    </row>
    <row r="10609" spans="5:5" x14ac:dyDescent="0.25">
      <c r="E10609" s="120"/>
    </row>
    <row r="10610" spans="5:5" x14ac:dyDescent="0.25">
      <c r="E10610" s="120"/>
    </row>
    <row r="10611" spans="5:5" x14ac:dyDescent="0.25">
      <c r="E10611" s="120"/>
    </row>
    <row r="10612" spans="5:5" x14ac:dyDescent="0.25">
      <c r="E10612" s="120"/>
    </row>
    <row r="10613" spans="5:5" x14ac:dyDescent="0.25">
      <c r="E10613" s="120"/>
    </row>
    <row r="10614" spans="5:5" x14ac:dyDescent="0.25">
      <c r="E10614" s="120"/>
    </row>
    <row r="10615" spans="5:5" x14ac:dyDescent="0.25">
      <c r="E10615" s="120"/>
    </row>
    <row r="10616" spans="5:5" x14ac:dyDescent="0.25">
      <c r="E10616" s="120"/>
    </row>
    <row r="10617" spans="5:5" x14ac:dyDescent="0.25">
      <c r="E10617" s="120"/>
    </row>
    <row r="10618" spans="5:5" x14ac:dyDescent="0.25">
      <c r="E10618" s="120"/>
    </row>
    <row r="10619" spans="5:5" x14ac:dyDescent="0.25">
      <c r="E10619" s="120"/>
    </row>
    <row r="10620" spans="5:5" x14ac:dyDescent="0.25">
      <c r="E10620" s="120"/>
    </row>
    <row r="10621" spans="5:5" x14ac:dyDescent="0.25">
      <c r="E10621" s="120"/>
    </row>
    <row r="10622" spans="5:5" x14ac:dyDescent="0.25">
      <c r="E10622" s="120"/>
    </row>
    <row r="10623" spans="5:5" x14ac:dyDescent="0.25">
      <c r="E10623" s="120"/>
    </row>
    <row r="10624" spans="5:5" x14ac:dyDescent="0.25">
      <c r="E10624" s="120"/>
    </row>
    <row r="10625" spans="5:5" x14ac:dyDescent="0.25">
      <c r="E10625" s="120"/>
    </row>
    <row r="10626" spans="5:5" x14ac:dyDescent="0.25">
      <c r="E10626" s="120"/>
    </row>
    <row r="10627" spans="5:5" x14ac:dyDescent="0.25">
      <c r="E10627" s="120"/>
    </row>
    <row r="10628" spans="5:5" x14ac:dyDescent="0.25">
      <c r="E10628" s="120"/>
    </row>
    <row r="10629" spans="5:5" x14ac:dyDescent="0.25">
      <c r="E10629" s="120"/>
    </row>
    <row r="10630" spans="5:5" x14ac:dyDescent="0.25">
      <c r="E10630" s="120"/>
    </row>
    <row r="10631" spans="5:5" x14ac:dyDescent="0.25">
      <c r="E10631" s="120"/>
    </row>
    <row r="10632" spans="5:5" x14ac:dyDescent="0.25">
      <c r="E10632" s="120"/>
    </row>
    <row r="10633" spans="5:5" x14ac:dyDescent="0.25">
      <c r="E10633" s="120"/>
    </row>
    <row r="10634" spans="5:5" x14ac:dyDescent="0.25">
      <c r="E10634" s="120"/>
    </row>
    <row r="10635" spans="5:5" x14ac:dyDescent="0.25">
      <c r="E10635" s="120"/>
    </row>
    <row r="10636" spans="5:5" x14ac:dyDescent="0.25">
      <c r="E10636" s="120"/>
    </row>
    <row r="10637" spans="5:5" x14ac:dyDescent="0.25">
      <c r="E10637" s="120"/>
    </row>
    <row r="10638" spans="5:5" x14ac:dyDescent="0.25">
      <c r="E10638" s="120"/>
    </row>
    <row r="10639" spans="5:5" x14ac:dyDescent="0.25">
      <c r="E10639" s="120"/>
    </row>
    <row r="10640" spans="5:5" x14ac:dyDescent="0.25">
      <c r="E10640" s="120"/>
    </row>
    <row r="10641" spans="5:5" x14ac:dyDescent="0.25">
      <c r="E10641" s="120"/>
    </row>
    <row r="10642" spans="5:5" x14ac:dyDescent="0.25">
      <c r="E10642" s="120"/>
    </row>
    <row r="10643" spans="5:5" x14ac:dyDescent="0.25">
      <c r="E10643" s="120"/>
    </row>
    <row r="10644" spans="5:5" x14ac:dyDescent="0.25">
      <c r="E10644" s="120"/>
    </row>
    <row r="10645" spans="5:5" x14ac:dyDescent="0.25">
      <c r="E10645" s="120"/>
    </row>
    <row r="10646" spans="5:5" x14ac:dyDescent="0.25">
      <c r="E10646" s="120"/>
    </row>
    <row r="10647" spans="5:5" x14ac:dyDescent="0.25">
      <c r="E10647" s="120"/>
    </row>
    <row r="10648" spans="5:5" x14ac:dyDescent="0.25">
      <c r="E10648" s="120"/>
    </row>
    <row r="10649" spans="5:5" x14ac:dyDescent="0.25">
      <c r="E10649" s="120"/>
    </row>
    <row r="10650" spans="5:5" x14ac:dyDescent="0.25">
      <c r="E10650" s="120"/>
    </row>
    <row r="10651" spans="5:5" x14ac:dyDescent="0.25">
      <c r="E10651" s="120"/>
    </row>
    <row r="10652" spans="5:5" x14ac:dyDescent="0.25">
      <c r="E10652" s="120"/>
    </row>
    <row r="10653" spans="5:5" x14ac:dyDescent="0.25">
      <c r="E10653" s="120"/>
    </row>
    <row r="10654" spans="5:5" x14ac:dyDescent="0.25">
      <c r="E10654" s="120"/>
    </row>
    <row r="10655" spans="5:5" x14ac:dyDescent="0.25">
      <c r="E10655" s="120"/>
    </row>
    <row r="10656" spans="5:5" x14ac:dyDescent="0.25">
      <c r="E10656" s="120"/>
    </row>
    <row r="10657" spans="5:5" x14ac:dyDescent="0.25">
      <c r="E10657" s="120"/>
    </row>
    <row r="10658" spans="5:5" x14ac:dyDescent="0.25">
      <c r="E10658" s="120"/>
    </row>
    <row r="10659" spans="5:5" x14ac:dyDescent="0.25">
      <c r="E10659" s="120"/>
    </row>
    <row r="10660" spans="5:5" x14ac:dyDescent="0.25">
      <c r="E10660" s="120"/>
    </row>
    <row r="10661" spans="5:5" x14ac:dyDescent="0.25">
      <c r="E10661" s="120"/>
    </row>
    <row r="10662" spans="5:5" x14ac:dyDescent="0.25">
      <c r="E10662" s="120"/>
    </row>
    <row r="10663" spans="5:5" x14ac:dyDescent="0.25">
      <c r="E10663" s="120"/>
    </row>
    <row r="10664" spans="5:5" x14ac:dyDescent="0.25">
      <c r="E10664" s="120"/>
    </row>
    <row r="10665" spans="5:5" x14ac:dyDescent="0.25">
      <c r="E10665" s="120"/>
    </row>
    <row r="10666" spans="5:5" x14ac:dyDescent="0.25">
      <c r="E10666" s="120"/>
    </row>
    <row r="10667" spans="5:5" x14ac:dyDescent="0.25">
      <c r="E10667" s="120"/>
    </row>
    <row r="10668" spans="5:5" x14ac:dyDescent="0.25">
      <c r="E10668" s="120"/>
    </row>
    <row r="10669" spans="5:5" x14ac:dyDescent="0.25">
      <c r="E10669" s="120"/>
    </row>
    <row r="10670" spans="5:5" x14ac:dyDescent="0.25">
      <c r="E10670" s="120"/>
    </row>
    <row r="10671" spans="5:5" x14ac:dyDescent="0.25">
      <c r="E10671" s="120"/>
    </row>
    <row r="10672" spans="5:5" x14ac:dyDescent="0.25">
      <c r="E10672" s="120"/>
    </row>
    <row r="10673" spans="5:5" x14ac:dyDescent="0.25">
      <c r="E10673" s="120"/>
    </row>
    <row r="10674" spans="5:5" x14ac:dyDescent="0.25">
      <c r="E10674" s="120"/>
    </row>
    <row r="10675" spans="5:5" x14ac:dyDescent="0.25">
      <c r="E10675" s="120"/>
    </row>
    <row r="10676" spans="5:5" x14ac:dyDescent="0.25">
      <c r="E10676" s="120"/>
    </row>
    <row r="10677" spans="5:5" x14ac:dyDescent="0.25">
      <c r="E10677" s="120"/>
    </row>
    <row r="10678" spans="5:5" x14ac:dyDescent="0.25">
      <c r="E10678" s="120"/>
    </row>
    <row r="10679" spans="5:5" x14ac:dyDescent="0.25">
      <c r="E10679" s="120"/>
    </row>
    <row r="10680" spans="5:5" x14ac:dyDescent="0.25">
      <c r="E10680" s="120"/>
    </row>
    <row r="10681" spans="5:5" x14ac:dyDescent="0.25">
      <c r="E10681" s="120"/>
    </row>
    <row r="10682" spans="5:5" x14ac:dyDescent="0.25">
      <c r="E10682" s="120"/>
    </row>
    <row r="10683" spans="5:5" x14ac:dyDescent="0.25">
      <c r="E10683" s="120"/>
    </row>
    <row r="10684" spans="5:5" x14ac:dyDescent="0.25">
      <c r="E10684" s="120"/>
    </row>
    <row r="10685" spans="5:5" x14ac:dyDescent="0.25">
      <c r="E10685" s="120"/>
    </row>
    <row r="10686" spans="5:5" x14ac:dyDescent="0.25">
      <c r="E10686" s="120"/>
    </row>
    <row r="10687" spans="5:5" x14ac:dyDescent="0.25">
      <c r="E10687" s="120"/>
    </row>
    <row r="10688" spans="5:5" x14ac:dyDescent="0.25">
      <c r="E10688" s="120"/>
    </row>
    <row r="10689" spans="5:5" x14ac:dyDescent="0.25">
      <c r="E10689" s="120"/>
    </row>
    <row r="10690" spans="5:5" x14ac:dyDescent="0.25">
      <c r="E10690" s="120"/>
    </row>
    <row r="10691" spans="5:5" x14ac:dyDescent="0.25">
      <c r="E10691" s="120"/>
    </row>
    <row r="10692" spans="5:5" x14ac:dyDescent="0.25">
      <c r="E10692" s="120"/>
    </row>
    <row r="10693" spans="5:5" x14ac:dyDescent="0.25">
      <c r="E10693" s="120"/>
    </row>
    <row r="10694" spans="5:5" x14ac:dyDescent="0.25">
      <c r="E10694" s="120"/>
    </row>
    <row r="10695" spans="5:5" x14ac:dyDescent="0.25">
      <c r="E10695" s="120"/>
    </row>
    <row r="10696" spans="5:5" x14ac:dyDescent="0.25">
      <c r="E10696" s="120"/>
    </row>
    <row r="10697" spans="5:5" x14ac:dyDescent="0.25">
      <c r="E10697" s="120"/>
    </row>
    <row r="10698" spans="5:5" x14ac:dyDescent="0.25">
      <c r="E10698" s="120"/>
    </row>
    <row r="10699" spans="5:5" x14ac:dyDescent="0.25">
      <c r="E10699" s="120"/>
    </row>
    <row r="10700" spans="5:5" x14ac:dyDescent="0.25">
      <c r="E10700" s="120"/>
    </row>
    <row r="10701" spans="5:5" x14ac:dyDescent="0.25">
      <c r="E10701" s="120"/>
    </row>
    <row r="10702" spans="5:5" x14ac:dyDescent="0.25">
      <c r="E10702" s="120"/>
    </row>
    <row r="10703" spans="5:5" x14ac:dyDescent="0.25">
      <c r="E10703" s="120"/>
    </row>
    <row r="10704" spans="5:5" x14ac:dyDescent="0.25">
      <c r="E10704" s="120"/>
    </row>
    <row r="10705" spans="5:5" x14ac:dyDescent="0.25">
      <c r="E10705" s="120"/>
    </row>
    <row r="10706" spans="5:5" x14ac:dyDescent="0.25">
      <c r="E10706" s="120"/>
    </row>
    <row r="10707" spans="5:5" x14ac:dyDescent="0.25">
      <c r="E10707" s="120"/>
    </row>
    <row r="10708" spans="5:5" x14ac:dyDescent="0.25">
      <c r="E10708" s="120"/>
    </row>
    <row r="10709" spans="5:5" x14ac:dyDescent="0.25">
      <c r="E10709" s="120"/>
    </row>
    <row r="10710" spans="5:5" x14ac:dyDescent="0.25">
      <c r="E10710" s="120"/>
    </row>
    <row r="10711" spans="5:5" x14ac:dyDescent="0.25">
      <c r="E10711" s="120"/>
    </row>
    <row r="10712" spans="5:5" x14ac:dyDescent="0.25">
      <c r="E10712" s="120"/>
    </row>
    <row r="10713" spans="5:5" x14ac:dyDescent="0.25">
      <c r="E10713" s="120"/>
    </row>
    <row r="10714" spans="5:5" x14ac:dyDescent="0.25">
      <c r="E10714" s="120"/>
    </row>
    <row r="10715" spans="5:5" x14ac:dyDescent="0.25">
      <c r="E10715" s="120"/>
    </row>
    <row r="10716" spans="5:5" x14ac:dyDescent="0.25">
      <c r="E10716" s="120"/>
    </row>
    <row r="10717" spans="5:5" x14ac:dyDescent="0.25">
      <c r="E10717" s="120"/>
    </row>
    <row r="10718" spans="5:5" x14ac:dyDescent="0.25">
      <c r="E10718" s="120"/>
    </row>
    <row r="10719" spans="5:5" x14ac:dyDescent="0.25">
      <c r="E10719" s="120"/>
    </row>
    <row r="10720" spans="5:5" x14ac:dyDescent="0.25">
      <c r="E10720" s="120"/>
    </row>
    <row r="10721" spans="5:5" x14ac:dyDescent="0.25">
      <c r="E10721" s="120"/>
    </row>
    <row r="10722" spans="5:5" x14ac:dyDescent="0.25">
      <c r="E10722" s="120"/>
    </row>
    <row r="10723" spans="5:5" x14ac:dyDescent="0.25">
      <c r="E10723" s="120"/>
    </row>
    <row r="10724" spans="5:5" x14ac:dyDescent="0.25">
      <c r="E10724" s="120"/>
    </row>
    <row r="10725" spans="5:5" x14ac:dyDescent="0.25">
      <c r="E10725" s="120"/>
    </row>
    <row r="10726" spans="5:5" x14ac:dyDescent="0.25">
      <c r="E10726" s="120"/>
    </row>
    <row r="10727" spans="5:5" x14ac:dyDescent="0.25">
      <c r="E10727" s="120"/>
    </row>
    <row r="10728" spans="5:5" x14ac:dyDescent="0.25">
      <c r="E10728" s="120"/>
    </row>
    <row r="10729" spans="5:5" x14ac:dyDescent="0.25">
      <c r="E10729" s="120"/>
    </row>
    <row r="10730" spans="5:5" x14ac:dyDescent="0.25">
      <c r="E10730" s="120"/>
    </row>
    <row r="10731" spans="5:5" x14ac:dyDescent="0.25">
      <c r="E10731" s="120"/>
    </row>
    <row r="10732" spans="5:5" x14ac:dyDescent="0.25">
      <c r="E10732" s="120"/>
    </row>
    <row r="10733" spans="5:5" x14ac:dyDescent="0.25">
      <c r="E10733" s="120"/>
    </row>
    <row r="10734" spans="5:5" x14ac:dyDescent="0.25">
      <c r="E10734" s="120"/>
    </row>
    <row r="10735" spans="5:5" x14ac:dyDescent="0.25">
      <c r="E10735" s="120"/>
    </row>
    <row r="10736" spans="5:5" x14ac:dyDescent="0.25">
      <c r="E10736" s="120"/>
    </row>
    <row r="10737" spans="5:5" x14ac:dyDescent="0.25">
      <c r="E10737" s="120"/>
    </row>
    <row r="10738" spans="5:5" x14ac:dyDescent="0.25">
      <c r="E10738" s="120"/>
    </row>
    <row r="10739" spans="5:5" x14ac:dyDescent="0.25">
      <c r="E10739" s="120"/>
    </row>
    <row r="10740" spans="5:5" x14ac:dyDescent="0.25">
      <c r="E10740" s="120"/>
    </row>
    <row r="10741" spans="5:5" x14ac:dyDescent="0.25">
      <c r="E10741" s="120"/>
    </row>
    <row r="10742" spans="5:5" x14ac:dyDescent="0.25">
      <c r="E10742" s="120"/>
    </row>
    <row r="10743" spans="5:5" x14ac:dyDescent="0.25">
      <c r="E10743" s="120"/>
    </row>
    <row r="10744" spans="5:5" x14ac:dyDescent="0.25">
      <c r="E10744" s="120"/>
    </row>
    <row r="10745" spans="5:5" x14ac:dyDescent="0.25">
      <c r="E10745" s="120"/>
    </row>
    <row r="10746" spans="5:5" x14ac:dyDescent="0.25">
      <c r="E10746" s="120"/>
    </row>
    <row r="10747" spans="5:5" x14ac:dyDescent="0.25">
      <c r="E10747" s="120"/>
    </row>
    <row r="10748" spans="5:5" x14ac:dyDescent="0.25">
      <c r="E10748" s="120"/>
    </row>
    <row r="10749" spans="5:5" x14ac:dyDescent="0.25">
      <c r="E10749" s="120"/>
    </row>
    <row r="10750" spans="5:5" x14ac:dyDescent="0.25">
      <c r="E10750" s="120"/>
    </row>
    <row r="10751" spans="5:5" x14ac:dyDescent="0.25">
      <c r="E10751" s="120"/>
    </row>
    <row r="10752" spans="5:5" x14ac:dyDescent="0.25">
      <c r="E10752" s="120"/>
    </row>
    <row r="10753" spans="5:5" x14ac:dyDescent="0.25">
      <c r="E10753" s="120"/>
    </row>
    <row r="10754" spans="5:5" x14ac:dyDescent="0.25">
      <c r="E10754" s="120"/>
    </row>
    <row r="10755" spans="5:5" x14ac:dyDescent="0.25">
      <c r="E10755" s="120"/>
    </row>
    <row r="10756" spans="5:5" x14ac:dyDescent="0.25">
      <c r="E10756" s="120"/>
    </row>
    <row r="10757" spans="5:5" x14ac:dyDescent="0.25">
      <c r="E10757" s="120"/>
    </row>
    <row r="10758" spans="5:5" x14ac:dyDescent="0.25">
      <c r="E10758" s="120"/>
    </row>
    <row r="10759" spans="5:5" x14ac:dyDescent="0.25">
      <c r="E10759" s="120"/>
    </row>
    <row r="10760" spans="5:5" x14ac:dyDescent="0.25">
      <c r="E10760" s="120"/>
    </row>
    <row r="10761" spans="5:5" x14ac:dyDescent="0.25">
      <c r="E10761" s="120"/>
    </row>
    <row r="10762" spans="5:5" x14ac:dyDescent="0.25">
      <c r="E10762" s="120"/>
    </row>
    <row r="10763" spans="5:5" x14ac:dyDescent="0.25">
      <c r="E10763" s="120"/>
    </row>
    <row r="10764" spans="5:5" x14ac:dyDescent="0.25">
      <c r="E10764" s="120"/>
    </row>
    <row r="10765" spans="5:5" x14ac:dyDescent="0.25">
      <c r="E10765" s="120"/>
    </row>
    <row r="10766" spans="5:5" x14ac:dyDescent="0.25">
      <c r="E10766" s="120"/>
    </row>
    <row r="10767" spans="5:5" x14ac:dyDescent="0.25">
      <c r="E10767" s="120"/>
    </row>
    <row r="10768" spans="5:5" x14ac:dyDescent="0.25">
      <c r="E10768" s="120"/>
    </row>
    <row r="10769" spans="5:5" x14ac:dyDescent="0.25">
      <c r="E10769" s="120"/>
    </row>
    <row r="10770" spans="5:5" x14ac:dyDescent="0.25">
      <c r="E10770" s="120"/>
    </row>
    <row r="10771" spans="5:5" x14ac:dyDescent="0.25">
      <c r="E10771" s="120"/>
    </row>
    <row r="10772" spans="5:5" x14ac:dyDescent="0.25">
      <c r="E10772" s="120"/>
    </row>
    <row r="10773" spans="5:5" x14ac:dyDescent="0.25">
      <c r="E10773" s="120"/>
    </row>
    <row r="10774" spans="5:5" x14ac:dyDescent="0.25">
      <c r="E10774" s="120"/>
    </row>
    <row r="10775" spans="5:5" x14ac:dyDescent="0.25">
      <c r="E10775" s="120"/>
    </row>
    <row r="10776" spans="5:5" x14ac:dyDescent="0.25">
      <c r="E10776" s="120"/>
    </row>
    <row r="10777" spans="5:5" x14ac:dyDescent="0.25">
      <c r="E10777" s="120"/>
    </row>
    <row r="10778" spans="5:5" x14ac:dyDescent="0.25">
      <c r="E10778" s="120"/>
    </row>
    <row r="10779" spans="5:5" x14ac:dyDescent="0.25">
      <c r="E10779" s="120"/>
    </row>
    <row r="10780" spans="5:5" x14ac:dyDescent="0.25">
      <c r="E10780" s="120"/>
    </row>
    <row r="10781" spans="5:5" x14ac:dyDescent="0.25">
      <c r="E10781" s="120"/>
    </row>
    <row r="10782" spans="5:5" x14ac:dyDescent="0.25">
      <c r="E10782" s="120"/>
    </row>
    <row r="10783" spans="5:5" x14ac:dyDescent="0.25">
      <c r="E10783" s="120"/>
    </row>
    <row r="10784" spans="5:5" x14ac:dyDescent="0.25">
      <c r="E10784" s="120"/>
    </row>
    <row r="10785" spans="5:5" x14ac:dyDescent="0.25">
      <c r="E10785" s="120"/>
    </row>
    <row r="10786" spans="5:5" x14ac:dyDescent="0.25">
      <c r="E10786" s="120"/>
    </row>
    <row r="10787" spans="5:5" x14ac:dyDescent="0.25">
      <c r="E10787" s="120"/>
    </row>
    <row r="10788" spans="5:5" x14ac:dyDescent="0.25">
      <c r="E10788" s="120"/>
    </row>
    <row r="10789" spans="5:5" x14ac:dyDescent="0.25">
      <c r="E10789" s="120"/>
    </row>
    <row r="10790" spans="5:5" x14ac:dyDescent="0.25">
      <c r="E10790" s="120"/>
    </row>
    <row r="10791" spans="5:5" x14ac:dyDescent="0.25">
      <c r="E10791" s="120"/>
    </row>
    <row r="10792" spans="5:5" x14ac:dyDescent="0.25">
      <c r="E10792" s="120"/>
    </row>
    <row r="10793" spans="5:5" x14ac:dyDescent="0.25">
      <c r="E10793" s="120"/>
    </row>
    <row r="10794" spans="5:5" x14ac:dyDescent="0.25">
      <c r="E10794" s="120"/>
    </row>
    <row r="10795" spans="5:5" x14ac:dyDescent="0.25">
      <c r="E10795" s="120"/>
    </row>
    <row r="10796" spans="5:5" x14ac:dyDescent="0.25">
      <c r="E10796" s="120"/>
    </row>
    <row r="10797" spans="5:5" x14ac:dyDescent="0.25">
      <c r="E10797" s="120"/>
    </row>
    <row r="10798" spans="5:5" x14ac:dyDescent="0.25">
      <c r="E10798" s="120"/>
    </row>
    <row r="10799" spans="5:5" x14ac:dyDescent="0.25">
      <c r="E10799" s="120"/>
    </row>
    <row r="10800" spans="5:5" x14ac:dyDescent="0.25">
      <c r="E10800" s="120"/>
    </row>
    <row r="10801" spans="5:5" x14ac:dyDescent="0.25">
      <c r="E10801" s="120"/>
    </row>
    <row r="10802" spans="5:5" x14ac:dyDescent="0.25">
      <c r="E10802" s="120"/>
    </row>
    <row r="10803" spans="5:5" x14ac:dyDescent="0.25">
      <c r="E10803" s="120"/>
    </row>
    <row r="10804" spans="5:5" x14ac:dyDescent="0.25">
      <c r="E10804" s="120"/>
    </row>
    <row r="10805" spans="5:5" x14ac:dyDescent="0.25">
      <c r="E10805" s="120"/>
    </row>
    <row r="10806" spans="5:5" x14ac:dyDescent="0.25">
      <c r="E10806" s="120"/>
    </row>
    <row r="10807" spans="5:5" x14ac:dyDescent="0.25">
      <c r="E10807" s="120"/>
    </row>
    <row r="10808" spans="5:5" x14ac:dyDescent="0.25">
      <c r="E10808" s="120"/>
    </row>
    <row r="10809" spans="5:5" x14ac:dyDescent="0.25">
      <c r="E10809" s="120"/>
    </row>
    <row r="10810" spans="5:5" x14ac:dyDescent="0.25">
      <c r="E10810" s="120"/>
    </row>
    <row r="10811" spans="5:5" x14ac:dyDescent="0.25">
      <c r="E10811" s="120"/>
    </row>
    <row r="10812" spans="5:5" x14ac:dyDescent="0.25">
      <c r="E10812" s="120"/>
    </row>
    <row r="10813" spans="5:5" x14ac:dyDescent="0.25">
      <c r="E10813" s="120"/>
    </row>
    <row r="10814" spans="5:5" x14ac:dyDescent="0.25">
      <c r="E10814" s="120"/>
    </row>
    <row r="10815" spans="5:5" x14ac:dyDescent="0.25">
      <c r="E10815" s="120"/>
    </row>
    <row r="10816" spans="5:5" x14ac:dyDescent="0.25">
      <c r="E10816" s="120"/>
    </row>
    <row r="10817" spans="5:5" x14ac:dyDescent="0.25">
      <c r="E10817" s="120"/>
    </row>
    <row r="10818" spans="5:5" x14ac:dyDescent="0.25">
      <c r="E10818" s="120"/>
    </row>
    <row r="10819" spans="5:5" x14ac:dyDescent="0.25">
      <c r="E10819" s="120"/>
    </row>
    <row r="10820" spans="5:5" x14ac:dyDescent="0.25">
      <c r="E10820" s="120"/>
    </row>
    <row r="10821" spans="5:5" x14ac:dyDescent="0.25">
      <c r="E10821" s="120"/>
    </row>
    <row r="10822" spans="5:5" x14ac:dyDescent="0.25">
      <c r="E10822" s="120"/>
    </row>
    <row r="10823" spans="5:5" x14ac:dyDescent="0.25">
      <c r="E10823" s="120"/>
    </row>
    <row r="10824" spans="5:5" x14ac:dyDescent="0.25">
      <c r="E10824" s="120"/>
    </row>
    <row r="10825" spans="5:5" x14ac:dyDescent="0.25">
      <c r="E10825" s="120"/>
    </row>
    <row r="10826" spans="5:5" x14ac:dyDescent="0.25">
      <c r="E10826" s="120"/>
    </row>
    <row r="10827" spans="5:5" x14ac:dyDescent="0.25">
      <c r="E10827" s="120"/>
    </row>
    <row r="10828" spans="5:5" x14ac:dyDescent="0.25">
      <c r="E10828" s="120"/>
    </row>
    <row r="10829" spans="5:5" x14ac:dyDescent="0.25">
      <c r="E10829" s="120"/>
    </row>
    <row r="10830" spans="5:5" x14ac:dyDescent="0.25">
      <c r="E10830" s="120"/>
    </row>
    <row r="10831" spans="5:5" x14ac:dyDescent="0.25">
      <c r="E10831" s="120"/>
    </row>
    <row r="10832" spans="5:5" x14ac:dyDescent="0.25">
      <c r="E10832" s="120"/>
    </row>
    <row r="10833" spans="5:5" x14ac:dyDescent="0.25">
      <c r="E10833" s="120"/>
    </row>
    <row r="10834" spans="5:5" x14ac:dyDescent="0.25">
      <c r="E10834" s="120"/>
    </row>
    <row r="10835" spans="5:5" x14ac:dyDescent="0.25">
      <c r="E10835" s="120"/>
    </row>
    <row r="10836" spans="5:5" x14ac:dyDescent="0.25">
      <c r="E10836" s="120"/>
    </row>
    <row r="10837" spans="5:5" x14ac:dyDescent="0.25">
      <c r="E10837" s="120"/>
    </row>
    <row r="10838" spans="5:5" x14ac:dyDescent="0.25">
      <c r="E10838" s="120"/>
    </row>
    <row r="10839" spans="5:5" x14ac:dyDescent="0.25">
      <c r="E10839" s="120"/>
    </row>
    <row r="10840" spans="5:5" x14ac:dyDescent="0.25">
      <c r="E10840" s="120"/>
    </row>
    <row r="10841" spans="5:5" x14ac:dyDescent="0.25">
      <c r="E10841" s="120"/>
    </row>
    <row r="10842" spans="5:5" x14ac:dyDescent="0.25">
      <c r="E10842" s="120"/>
    </row>
    <row r="10843" spans="5:5" x14ac:dyDescent="0.25">
      <c r="E10843" s="120"/>
    </row>
    <row r="10844" spans="5:5" x14ac:dyDescent="0.25">
      <c r="E10844" s="120"/>
    </row>
    <row r="10845" spans="5:5" x14ac:dyDescent="0.25">
      <c r="E10845" s="120"/>
    </row>
    <row r="10846" spans="5:5" x14ac:dyDescent="0.25">
      <c r="E10846" s="120"/>
    </row>
    <row r="10847" spans="5:5" x14ac:dyDescent="0.25">
      <c r="E10847" s="120"/>
    </row>
    <row r="10848" spans="5:5" x14ac:dyDescent="0.25">
      <c r="E10848" s="120"/>
    </row>
    <row r="10849" spans="5:5" x14ac:dyDescent="0.25">
      <c r="E10849" s="120"/>
    </row>
    <row r="10850" spans="5:5" x14ac:dyDescent="0.25">
      <c r="E10850" s="120"/>
    </row>
    <row r="10851" spans="5:5" x14ac:dyDescent="0.25">
      <c r="E10851" s="120"/>
    </row>
    <row r="10852" spans="5:5" x14ac:dyDescent="0.25">
      <c r="E10852" s="120"/>
    </row>
    <row r="10853" spans="5:5" x14ac:dyDescent="0.25">
      <c r="E10853" s="120"/>
    </row>
    <row r="10854" spans="5:5" x14ac:dyDescent="0.25">
      <c r="E10854" s="120"/>
    </row>
    <row r="10855" spans="5:5" x14ac:dyDescent="0.25">
      <c r="E10855" s="120"/>
    </row>
    <row r="10856" spans="5:5" x14ac:dyDescent="0.25">
      <c r="E10856" s="120"/>
    </row>
    <row r="10857" spans="5:5" x14ac:dyDescent="0.25">
      <c r="E10857" s="120"/>
    </row>
    <row r="10858" spans="5:5" x14ac:dyDescent="0.25">
      <c r="E10858" s="120"/>
    </row>
    <row r="10859" spans="5:5" x14ac:dyDescent="0.25">
      <c r="E10859" s="120"/>
    </row>
    <row r="10860" spans="5:5" x14ac:dyDescent="0.25">
      <c r="E10860" s="120"/>
    </row>
    <row r="10861" spans="5:5" x14ac:dyDescent="0.25">
      <c r="E10861" s="120"/>
    </row>
    <row r="10862" spans="5:5" x14ac:dyDescent="0.25">
      <c r="E10862" s="120"/>
    </row>
    <row r="10863" spans="5:5" x14ac:dyDescent="0.25">
      <c r="E10863" s="120"/>
    </row>
    <row r="10864" spans="5:5" x14ac:dyDescent="0.25">
      <c r="E10864" s="120"/>
    </row>
    <row r="10865" spans="5:5" x14ac:dyDescent="0.25">
      <c r="E10865" s="120"/>
    </row>
    <row r="10866" spans="5:5" x14ac:dyDescent="0.25">
      <c r="E10866" s="120"/>
    </row>
    <row r="10867" spans="5:5" x14ac:dyDescent="0.25">
      <c r="E10867" s="120"/>
    </row>
    <row r="10868" spans="5:5" x14ac:dyDescent="0.25">
      <c r="E10868" s="120"/>
    </row>
    <row r="10869" spans="5:5" x14ac:dyDescent="0.25">
      <c r="E10869" s="120"/>
    </row>
    <row r="10870" spans="5:5" x14ac:dyDescent="0.25">
      <c r="E10870" s="120"/>
    </row>
    <row r="10871" spans="5:5" x14ac:dyDescent="0.25">
      <c r="E10871" s="120"/>
    </row>
    <row r="10872" spans="5:5" x14ac:dyDescent="0.25">
      <c r="E10872" s="120"/>
    </row>
    <row r="10873" spans="5:5" x14ac:dyDescent="0.25">
      <c r="E10873" s="120"/>
    </row>
    <row r="10874" spans="5:5" x14ac:dyDescent="0.25">
      <c r="E10874" s="120"/>
    </row>
    <row r="10875" spans="5:5" x14ac:dyDescent="0.25">
      <c r="E10875" s="120"/>
    </row>
    <row r="10876" spans="5:5" x14ac:dyDescent="0.25">
      <c r="E10876" s="120"/>
    </row>
    <row r="10877" spans="5:5" x14ac:dyDescent="0.25">
      <c r="E10877" s="120"/>
    </row>
    <row r="10878" spans="5:5" x14ac:dyDescent="0.25">
      <c r="E10878" s="120"/>
    </row>
    <row r="10879" spans="5:5" x14ac:dyDescent="0.25">
      <c r="E10879" s="120"/>
    </row>
    <row r="10880" spans="5:5" x14ac:dyDescent="0.25">
      <c r="E10880" s="120"/>
    </row>
    <row r="10881" spans="5:5" x14ac:dyDescent="0.25">
      <c r="E10881" s="120"/>
    </row>
    <row r="10882" spans="5:5" x14ac:dyDescent="0.25">
      <c r="E10882" s="120"/>
    </row>
    <row r="10883" spans="5:5" x14ac:dyDescent="0.25">
      <c r="E10883" s="120"/>
    </row>
    <row r="10884" spans="5:5" x14ac:dyDescent="0.25">
      <c r="E10884" s="120"/>
    </row>
    <row r="10885" spans="5:5" x14ac:dyDescent="0.25">
      <c r="E10885" s="120"/>
    </row>
    <row r="10886" spans="5:5" x14ac:dyDescent="0.25">
      <c r="E10886" s="120"/>
    </row>
    <row r="10887" spans="5:5" x14ac:dyDescent="0.25">
      <c r="E10887" s="120"/>
    </row>
    <row r="10888" spans="5:5" x14ac:dyDescent="0.25">
      <c r="E10888" s="120"/>
    </row>
    <row r="10889" spans="5:5" x14ac:dyDescent="0.25">
      <c r="E10889" s="120"/>
    </row>
    <row r="10890" spans="5:5" x14ac:dyDescent="0.25">
      <c r="E10890" s="120"/>
    </row>
    <row r="10891" spans="5:5" x14ac:dyDescent="0.25">
      <c r="E10891" s="120"/>
    </row>
    <row r="10892" spans="5:5" x14ac:dyDescent="0.25">
      <c r="E10892" s="120"/>
    </row>
    <row r="10893" spans="5:5" x14ac:dyDescent="0.25">
      <c r="E10893" s="120"/>
    </row>
    <row r="10894" spans="5:5" x14ac:dyDescent="0.25">
      <c r="E10894" s="120"/>
    </row>
    <row r="10895" spans="5:5" x14ac:dyDescent="0.25">
      <c r="E10895" s="120"/>
    </row>
    <row r="10896" spans="5:5" x14ac:dyDescent="0.25">
      <c r="E10896" s="120"/>
    </row>
    <row r="10897" spans="5:5" x14ac:dyDescent="0.25">
      <c r="E10897" s="120"/>
    </row>
    <row r="10898" spans="5:5" x14ac:dyDescent="0.25">
      <c r="E10898" s="120"/>
    </row>
    <row r="10899" spans="5:5" x14ac:dyDescent="0.25">
      <c r="E10899" s="120"/>
    </row>
    <row r="10900" spans="5:5" x14ac:dyDescent="0.25">
      <c r="E10900" s="120"/>
    </row>
    <row r="10901" spans="5:5" x14ac:dyDescent="0.25">
      <c r="E10901" s="120"/>
    </row>
    <row r="10902" spans="5:5" x14ac:dyDescent="0.25">
      <c r="E10902" s="120"/>
    </row>
    <row r="10903" spans="5:5" x14ac:dyDescent="0.25">
      <c r="E10903" s="120"/>
    </row>
    <row r="10904" spans="5:5" x14ac:dyDescent="0.25">
      <c r="E10904" s="120"/>
    </row>
    <row r="10905" spans="5:5" x14ac:dyDescent="0.25">
      <c r="E10905" s="120"/>
    </row>
    <row r="10906" spans="5:5" x14ac:dyDescent="0.25">
      <c r="E10906" s="120"/>
    </row>
    <row r="10907" spans="5:5" x14ac:dyDescent="0.25">
      <c r="E10907" s="120"/>
    </row>
    <row r="10908" spans="5:5" x14ac:dyDescent="0.25">
      <c r="E10908" s="120"/>
    </row>
    <row r="10909" spans="5:5" x14ac:dyDescent="0.25">
      <c r="E10909" s="120"/>
    </row>
    <row r="10910" spans="5:5" x14ac:dyDescent="0.25">
      <c r="E10910" s="120"/>
    </row>
    <row r="10911" spans="5:5" x14ac:dyDescent="0.25">
      <c r="E10911" s="120"/>
    </row>
    <row r="10912" spans="5:5" x14ac:dyDescent="0.25">
      <c r="E10912" s="120"/>
    </row>
    <row r="10913" spans="5:5" x14ac:dyDescent="0.25">
      <c r="E10913" s="120"/>
    </row>
    <row r="10914" spans="5:5" x14ac:dyDescent="0.25">
      <c r="E10914" s="120"/>
    </row>
    <row r="10915" spans="5:5" x14ac:dyDescent="0.25">
      <c r="E10915" s="120"/>
    </row>
    <row r="10916" spans="5:5" x14ac:dyDescent="0.25">
      <c r="E10916" s="120"/>
    </row>
    <row r="10917" spans="5:5" x14ac:dyDescent="0.25">
      <c r="E10917" s="120"/>
    </row>
    <row r="10918" spans="5:5" x14ac:dyDescent="0.25">
      <c r="E10918" s="120"/>
    </row>
    <row r="10919" spans="5:5" x14ac:dyDescent="0.25">
      <c r="E10919" s="120"/>
    </row>
    <row r="10920" spans="5:5" x14ac:dyDescent="0.25">
      <c r="E10920" s="120"/>
    </row>
    <row r="10921" spans="5:5" x14ac:dyDescent="0.25">
      <c r="E10921" s="120"/>
    </row>
    <row r="10922" spans="5:5" x14ac:dyDescent="0.25">
      <c r="E10922" s="120"/>
    </row>
    <row r="10923" spans="5:5" x14ac:dyDescent="0.25">
      <c r="E10923" s="120"/>
    </row>
    <row r="10924" spans="5:5" x14ac:dyDescent="0.25">
      <c r="E10924" s="120"/>
    </row>
    <row r="10925" spans="5:5" x14ac:dyDescent="0.25">
      <c r="E10925" s="120"/>
    </row>
    <row r="10926" spans="5:5" x14ac:dyDescent="0.25">
      <c r="E10926" s="120"/>
    </row>
    <row r="10927" spans="5:5" x14ac:dyDescent="0.25">
      <c r="E10927" s="120"/>
    </row>
    <row r="10928" spans="5:5" x14ac:dyDescent="0.25">
      <c r="E10928" s="120"/>
    </row>
    <row r="10929" spans="5:5" x14ac:dyDescent="0.25">
      <c r="E10929" s="120"/>
    </row>
    <row r="10930" spans="5:5" x14ac:dyDescent="0.25">
      <c r="E10930" s="120"/>
    </row>
    <row r="10931" spans="5:5" x14ac:dyDescent="0.25">
      <c r="E10931" s="120"/>
    </row>
    <row r="10932" spans="5:5" x14ac:dyDescent="0.25">
      <c r="E10932" s="120"/>
    </row>
    <row r="10933" spans="5:5" x14ac:dyDescent="0.25">
      <c r="E10933" s="120"/>
    </row>
    <row r="10934" spans="5:5" x14ac:dyDescent="0.25">
      <c r="E10934" s="120"/>
    </row>
    <row r="10935" spans="5:5" x14ac:dyDescent="0.25">
      <c r="E10935" s="120"/>
    </row>
    <row r="10936" spans="5:5" x14ac:dyDescent="0.25">
      <c r="E10936" s="120"/>
    </row>
    <row r="10937" spans="5:5" x14ac:dyDescent="0.25">
      <c r="E10937" s="120"/>
    </row>
    <row r="10938" spans="5:5" x14ac:dyDescent="0.25">
      <c r="E10938" s="120"/>
    </row>
    <row r="10939" spans="5:5" x14ac:dyDescent="0.25">
      <c r="E10939" s="120"/>
    </row>
    <row r="10940" spans="5:5" x14ac:dyDescent="0.25">
      <c r="E10940" s="120"/>
    </row>
    <row r="10941" spans="5:5" x14ac:dyDescent="0.25">
      <c r="E10941" s="120"/>
    </row>
    <row r="10942" spans="5:5" x14ac:dyDescent="0.25">
      <c r="E10942" s="120"/>
    </row>
    <row r="10943" spans="5:5" x14ac:dyDescent="0.25">
      <c r="E10943" s="120"/>
    </row>
    <row r="10944" spans="5:5" x14ac:dyDescent="0.25">
      <c r="E10944" s="120"/>
    </row>
    <row r="10945" spans="5:5" x14ac:dyDescent="0.25">
      <c r="E10945" s="120"/>
    </row>
    <row r="10946" spans="5:5" x14ac:dyDescent="0.25">
      <c r="E10946" s="120"/>
    </row>
    <row r="10947" spans="5:5" x14ac:dyDescent="0.25">
      <c r="E10947" s="120"/>
    </row>
    <row r="10948" spans="5:5" x14ac:dyDescent="0.25">
      <c r="E10948" s="120"/>
    </row>
    <row r="10949" spans="5:5" x14ac:dyDescent="0.25">
      <c r="E10949" s="120"/>
    </row>
    <row r="10950" spans="5:5" x14ac:dyDescent="0.25">
      <c r="E10950" s="120"/>
    </row>
    <row r="10951" spans="5:5" x14ac:dyDescent="0.25">
      <c r="E10951" s="120"/>
    </row>
    <row r="10952" spans="5:5" x14ac:dyDescent="0.25">
      <c r="E10952" s="120"/>
    </row>
    <row r="10953" spans="5:5" x14ac:dyDescent="0.25">
      <c r="E10953" s="120"/>
    </row>
    <row r="10954" spans="5:5" x14ac:dyDescent="0.25">
      <c r="E10954" s="120"/>
    </row>
    <row r="10955" spans="5:5" x14ac:dyDescent="0.25">
      <c r="E10955" s="120"/>
    </row>
    <row r="10956" spans="5:5" x14ac:dyDescent="0.25">
      <c r="E10956" s="120"/>
    </row>
    <row r="10957" spans="5:5" x14ac:dyDescent="0.25">
      <c r="E10957" s="120"/>
    </row>
    <row r="10958" spans="5:5" x14ac:dyDescent="0.25">
      <c r="E10958" s="120"/>
    </row>
    <row r="10959" spans="5:5" x14ac:dyDescent="0.25">
      <c r="E10959" s="120"/>
    </row>
    <row r="10960" spans="5:5" x14ac:dyDescent="0.25">
      <c r="E10960" s="120"/>
    </row>
    <row r="10961" spans="5:5" x14ac:dyDescent="0.25">
      <c r="E10961" s="120"/>
    </row>
    <row r="10962" spans="5:5" x14ac:dyDescent="0.25">
      <c r="E10962" s="120"/>
    </row>
    <row r="10963" spans="5:5" x14ac:dyDescent="0.25">
      <c r="E10963" s="120"/>
    </row>
    <row r="10964" spans="5:5" x14ac:dyDescent="0.25">
      <c r="E10964" s="120"/>
    </row>
    <row r="10965" spans="5:5" x14ac:dyDescent="0.25">
      <c r="E10965" s="120"/>
    </row>
    <row r="10966" spans="5:5" x14ac:dyDescent="0.25">
      <c r="E10966" s="120"/>
    </row>
    <row r="10967" spans="5:5" x14ac:dyDescent="0.25">
      <c r="E10967" s="120"/>
    </row>
    <row r="10968" spans="5:5" x14ac:dyDescent="0.25">
      <c r="E10968" s="120"/>
    </row>
    <row r="10969" spans="5:5" x14ac:dyDescent="0.25">
      <c r="E10969" s="120"/>
    </row>
    <row r="10970" spans="5:5" x14ac:dyDescent="0.25">
      <c r="E10970" s="120"/>
    </row>
    <row r="10971" spans="5:5" x14ac:dyDescent="0.25">
      <c r="E10971" s="120"/>
    </row>
    <row r="10972" spans="5:5" x14ac:dyDescent="0.25">
      <c r="E10972" s="120"/>
    </row>
    <row r="10973" spans="5:5" x14ac:dyDescent="0.25">
      <c r="E10973" s="120"/>
    </row>
    <row r="10974" spans="5:5" x14ac:dyDescent="0.25">
      <c r="E10974" s="120"/>
    </row>
    <row r="10975" spans="5:5" x14ac:dyDescent="0.25">
      <c r="E10975" s="120"/>
    </row>
    <row r="10976" spans="5:5" x14ac:dyDescent="0.25">
      <c r="E10976" s="120"/>
    </row>
    <row r="10977" spans="5:5" x14ac:dyDescent="0.25">
      <c r="E10977" s="120"/>
    </row>
    <row r="10978" spans="5:5" x14ac:dyDescent="0.25">
      <c r="E10978" s="120"/>
    </row>
    <row r="10979" spans="5:5" x14ac:dyDescent="0.25">
      <c r="E10979" s="120"/>
    </row>
    <row r="10980" spans="5:5" x14ac:dyDescent="0.25">
      <c r="E10980" s="120"/>
    </row>
    <row r="10981" spans="5:5" x14ac:dyDescent="0.25">
      <c r="E10981" s="120"/>
    </row>
    <row r="10982" spans="5:5" x14ac:dyDescent="0.25">
      <c r="E10982" s="120"/>
    </row>
    <row r="10983" spans="5:5" x14ac:dyDescent="0.25">
      <c r="E10983" s="120"/>
    </row>
    <row r="10984" spans="5:5" x14ac:dyDescent="0.25">
      <c r="E10984" s="120"/>
    </row>
    <row r="10985" spans="5:5" x14ac:dyDescent="0.25">
      <c r="E10985" s="120"/>
    </row>
    <row r="10986" spans="5:5" x14ac:dyDescent="0.25">
      <c r="E10986" s="120"/>
    </row>
    <row r="10987" spans="5:5" x14ac:dyDescent="0.25">
      <c r="E10987" s="120"/>
    </row>
    <row r="10988" spans="5:5" x14ac:dyDescent="0.25">
      <c r="E10988" s="120"/>
    </row>
    <row r="10989" spans="5:5" x14ac:dyDescent="0.25">
      <c r="E10989" s="120"/>
    </row>
    <row r="10990" spans="5:5" x14ac:dyDescent="0.25">
      <c r="E10990" s="120"/>
    </row>
    <row r="10991" spans="5:5" x14ac:dyDescent="0.25">
      <c r="E10991" s="120"/>
    </row>
    <row r="10992" spans="5:5" x14ac:dyDescent="0.25">
      <c r="E10992" s="120"/>
    </row>
    <row r="10993" spans="5:5" x14ac:dyDescent="0.25">
      <c r="E10993" s="120"/>
    </row>
    <row r="10994" spans="5:5" x14ac:dyDescent="0.25">
      <c r="E10994" s="120"/>
    </row>
    <row r="10995" spans="5:5" x14ac:dyDescent="0.25">
      <c r="E10995" s="120"/>
    </row>
    <row r="10996" spans="5:5" x14ac:dyDescent="0.25">
      <c r="E10996" s="120"/>
    </row>
    <row r="10997" spans="5:5" x14ac:dyDescent="0.25">
      <c r="E10997" s="120"/>
    </row>
    <row r="10998" spans="5:5" x14ac:dyDescent="0.25">
      <c r="E10998" s="120"/>
    </row>
    <row r="10999" spans="5:5" x14ac:dyDescent="0.25">
      <c r="E10999" s="120"/>
    </row>
    <row r="11000" spans="5:5" x14ac:dyDescent="0.25">
      <c r="E11000" s="120"/>
    </row>
    <row r="11001" spans="5:5" x14ac:dyDescent="0.25">
      <c r="E11001" s="120"/>
    </row>
    <row r="11002" spans="5:5" x14ac:dyDescent="0.25">
      <c r="E11002" s="120"/>
    </row>
    <row r="11003" spans="5:5" x14ac:dyDescent="0.25">
      <c r="E11003" s="120"/>
    </row>
    <row r="11004" spans="5:5" x14ac:dyDescent="0.25">
      <c r="E11004" s="120"/>
    </row>
    <row r="11005" spans="5:5" x14ac:dyDescent="0.25">
      <c r="E11005" s="120"/>
    </row>
    <row r="11006" spans="5:5" x14ac:dyDescent="0.25">
      <c r="E11006" s="120"/>
    </row>
    <row r="11007" spans="5:5" x14ac:dyDescent="0.25">
      <c r="E11007" s="120"/>
    </row>
    <row r="11008" spans="5:5" x14ac:dyDescent="0.25">
      <c r="E11008" s="120"/>
    </row>
    <row r="11009" spans="5:5" x14ac:dyDescent="0.25">
      <c r="E11009" s="120"/>
    </row>
    <row r="11010" spans="5:5" x14ac:dyDescent="0.25">
      <c r="E11010" s="120"/>
    </row>
    <row r="11011" spans="5:5" x14ac:dyDescent="0.25">
      <c r="E11011" s="120"/>
    </row>
    <row r="11012" spans="5:5" x14ac:dyDescent="0.25">
      <c r="E11012" s="120"/>
    </row>
    <row r="11013" spans="5:5" x14ac:dyDescent="0.25">
      <c r="E11013" s="120"/>
    </row>
    <row r="11014" spans="5:5" x14ac:dyDescent="0.25">
      <c r="E11014" s="120"/>
    </row>
    <row r="11015" spans="5:5" x14ac:dyDescent="0.25">
      <c r="E11015" s="120"/>
    </row>
    <row r="11016" spans="5:5" x14ac:dyDescent="0.25">
      <c r="E11016" s="120"/>
    </row>
    <row r="11017" spans="5:5" x14ac:dyDescent="0.25">
      <c r="E11017" s="120"/>
    </row>
    <row r="11018" spans="5:5" x14ac:dyDescent="0.25">
      <c r="E11018" s="120"/>
    </row>
    <row r="11019" spans="5:5" x14ac:dyDescent="0.25">
      <c r="E11019" s="120"/>
    </row>
    <row r="11020" spans="5:5" x14ac:dyDescent="0.25">
      <c r="E11020" s="120"/>
    </row>
    <row r="11021" spans="5:5" x14ac:dyDescent="0.25">
      <c r="E11021" s="120"/>
    </row>
    <row r="11022" spans="5:5" x14ac:dyDescent="0.25">
      <c r="E11022" s="120"/>
    </row>
    <row r="11023" spans="5:5" x14ac:dyDescent="0.25">
      <c r="E11023" s="120"/>
    </row>
    <row r="11024" spans="5:5" x14ac:dyDescent="0.25">
      <c r="E11024" s="120"/>
    </row>
    <row r="11025" spans="5:5" x14ac:dyDescent="0.25">
      <c r="E11025" s="120"/>
    </row>
    <row r="11026" spans="5:5" x14ac:dyDescent="0.25">
      <c r="E11026" s="120"/>
    </row>
    <row r="11027" spans="5:5" x14ac:dyDescent="0.25">
      <c r="E11027" s="120"/>
    </row>
    <row r="11028" spans="5:5" x14ac:dyDescent="0.25">
      <c r="E11028" s="120"/>
    </row>
    <row r="11029" spans="5:5" x14ac:dyDescent="0.25">
      <c r="E11029" s="120"/>
    </row>
    <row r="11030" spans="5:5" x14ac:dyDescent="0.25">
      <c r="E11030" s="120"/>
    </row>
    <row r="11031" spans="5:5" x14ac:dyDescent="0.25">
      <c r="E11031" s="120"/>
    </row>
    <row r="11032" spans="5:5" x14ac:dyDescent="0.25">
      <c r="E11032" s="120"/>
    </row>
    <row r="11033" spans="5:5" x14ac:dyDescent="0.25">
      <c r="E11033" s="120"/>
    </row>
    <row r="11034" spans="5:5" x14ac:dyDescent="0.25">
      <c r="E11034" s="120"/>
    </row>
    <row r="11035" spans="5:5" x14ac:dyDescent="0.25">
      <c r="E11035" s="120"/>
    </row>
    <row r="11036" spans="5:5" x14ac:dyDescent="0.25">
      <c r="E11036" s="120"/>
    </row>
    <row r="11037" spans="5:5" x14ac:dyDescent="0.25">
      <c r="E11037" s="120"/>
    </row>
    <row r="11038" spans="5:5" x14ac:dyDescent="0.25">
      <c r="E11038" s="120"/>
    </row>
    <row r="11039" spans="5:5" x14ac:dyDescent="0.25">
      <c r="E11039" s="120"/>
    </row>
    <row r="11040" spans="5:5" x14ac:dyDescent="0.25">
      <c r="E11040" s="120"/>
    </row>
    <row r="11041" spans="5:5" x14ac:dyDescent="0.25">
      <c r="E11041" s="120"/>
    </row>
    <row r="11042" spans="5:5" x14ac:dyDescent="0.25">
      <c r="E11042" s="120"/>
    </row>
    <row r="11043" spans="5:5" x14ac:dyDescent="0.25">
      <c r="E11043" s="120"/>
    </row>
    <row r="11044" spans="5:5" x14ac:dyDescent="0.25">
      <c r="E11044" s="120"/>
    </row>
    <row r="11045" spans="5:5" x14ac:dyDescent="0.25">
      <c r="E11045" s="120"/>
    </row>
    <row r="11046" spans="5:5" x14ac:dyDescent="0.25">
      <c r="E11046" s="120"/>
    </row>
    <row r="11047" spans="5:5" x14ac:dyDescent="0.25">
      <c r="E11047" s="120"/>
    </row>
    <row r="11048" spans="5:5" x14ac:dyDescent="0.25">
      <c r="E11048" s="120"/>
    </row>
    <row r="11049" spans="5:5" x14ac:dyDescent="0.25">
      <c r="E11049" s="120"/>
    </row>
    <row r="11050" spans="5:5" x14ac:dyDescent="0.25">
      <c r="E11050" s="120"/>
    </row>
    <row r="11051" spans="5:5" x14ac:dyDescent="0.25">
      <c r="E11051" s="120"/>
    </row>
    <row r="11052" spans="5:5" x14ac:dyDescent="0.25">
      <c r="E11052" s="120"/>
    </row>
    <row r="11053" spans="5:5" x14ac:dyDescent="0.25">
      <c r="E11053" s="120"/>
    </row>
    <row r="11054" spans="5:5" x14ac:dyDescent="0.25">
      <c r="E11054" s="120"/>
    </row>
    <row r="11055" spans="5:5" x14ac:dyDescent="0.25">
      <c r="E11055" s="120"/>
    </row>
    <row r="11056" spans="5:5" x14ac:dyDescent="0.25">
      <c r="E11056" s="120"/>
    </row>
    <row r="11057" spans="5:5" x14ac:dyDescent="0.25">
      <c r="E11057" s="120"/>
    </row>
    <row r="11058" spans="5:5" x14ac:dyDescent="0.25">
      <c r="E11058" s="120"/>
    </row>
    <row r="11059" spans="5:5" x14ac:dyDescent="0.25">
      <c r="E11059" s="120"/>
    </row>
    <row r="11060" spans="5:5" x14ac:dyDescent="0.25">
      <c r="E11060" s="120"/>
    </row>
    <row r="11061" spans="5:5" x14ac:dyDescent="0.25">
      <c r="E11061" s="120"/>
    </row>
    <row r="11062" spans="5:5" x14ac:dyDescent="0.25">
      <c r="E11062" s="120"/>
    </row>
    <row r="11063" spans="5:5" x14ac:dyDescent="0.25">
      <c r="E11063" s="120"/>
    </row>
    <row r="11064" spans="5:5" x14ac:dyDescent="0.25">
      <c r="E11064" s="120"/>
    </row>
    <row r="11065" spans="5:5" x14ac:dyDescent="0.25">
      <c r="E11065" s="120"/>
    </row>
    <row r="11066" spans="5:5" x14ac:dyDescent="0.25">
      <c r="E11066" s="120"/>
    </row>
    <row r="11067" spans="5:5" x14ac:dyDescent="0.25">
      <c r="E11067" s="120"/>
    </row>
    <row r="11068" spans="5:5" x14ac:dyDescent="0.25">
      <c r="E11068" s="120"/>
    </row>
    <row r="11069" spans="5:5" x14ac:dyDescent="0.25">
      <c r="E11069" s="120"/>
    </row>
    <row r="11070" spans="5:5" x14ac:dyDescent="0.25">
      <c r="E11070" s="120"/>
    </row>
    <row r="11071" spans="5:5" x14ac:dyDescent="0.25">
      <c r="E11071" s="120"/>
    </row>
    <row r="11072" spans="5:5" x14ac:dyDescent="0.25">
      <c r="E11072" s="120"/>
    </row>
    <row r="11073" spans="5:5" x14ac:dyDescent="0.25">
      <c r="E11073" s="120"/>
    </row>
    <row r="11074" spans="5:5" x14ac:dyDescent="0.25">
      <c r="E11074" s="120"/>
    </row>
    <row r="11075" spans="5:5" x14ac:dyDescent="0.25">
      <c r="E11075" s="120"/>
    </row>
    <row r="11076" spans="5:5" x14ac:dyDescent="0.25">
      <c r="E11076" s="120"/>
    </row>
    <row r="11077" spans="5:5" x14ac:dyDescent="0.25">
      <c r="E11077" s="120"/>
    </row>
    <row r="11078" spans="5:5" x14ac:dyDescent="0.25">
      <c r="E11078" s="120"/>
    </row>
    <row r="11079" spans="5:5" x14ac:dyDescent="0.25">
      <c r="E11079" s="120"/>
    </row>
    <row r="11080" spans="5:5" x14ac:dyDescent="0.25">
      <c r="E11080" s="120"/>
    </row>
    <row r="11081" spans="5:5" x14ac:dyDescent="0.25">
      <c r="E11081" s="120"/>
    </row>
    <row r="11082" spans="5:5" x14ac:dyDescent="0.25">
      <c r="E11082" s="120"/>
    </row>
    <row r="11083" spans="5:5" x14ac:dyDescent="0.25">
      <c r="E11083" s="120"/>
    </row>
    <row r="11084" spans="5:5" x14ac:dyDescent="0.25">
      <c r="E11084" s="120"/>
    </row>
    <row r="11085" spans="5:5" x14ac:dyDescent="0.25">
      <c r="E11085" s="120"/>
    </row>
    <row r="11086" spans="5:5" x14ac:dyDescent="0.25">
      <c r="E11086" s="120"/>
    </row>
    <row r="11087" spans="5:5" x14ac:dyDescent="0.25">
      <c r="E11087" s="120"/>
    </row>
    <row r="11088" spans="5:5" x14ac:dyDescent="0.25">
      <c r="E11088" s="120"/>
    </row>
    <row r="11089" spans="5:5" x14ac:dyDescent="0.25">
      <c r="E11089" s="120"/>
    </row>
    <row r="11090" spans="5:5" x14ac:dyDescent="0.25">
      <c r="E11090" s="120"/>
    </row>
    <row r="11091" spans="5:5" x14ac:dyDescent="0.25">
      <c r="E11091" s="120"/>
    </row>
    <row r="11092" spans="5:5" x14ac:dyDescent="0.25">
      <c r="E11092" s="120"/>
    </row>
    <row r="11093" spans="5:5" x14ac:dyDescent="0.25">
      <c r="E11093" s="120"/>
    </row>
    <row r="11094" spans="5:5" x14ac:dyDescent="0.25">
      <c r="E11094" s="120"/>
    </row>
    <row r="11095" spans="5:5" x14ac:dyDescent="0.25">
      <c r="E11095" s="120"/>
    </row>
    <row r="11096" spans="5:5" x14ac:dyDescent="0.25">
      <c r="E11096" s="120"/>
    </row>
    <row r="11097" spans="5:5" x14ac:dyDescent="0.25">
      <c r="E11097" s="120"/>
    </row>
    <row r="11098" spans="5:5" x14ac:dyDescent="0.25">
      <c r="E11098" s="120"/>
    </row>
    <row r="11099" spans="5:5" x14ac:dyDescent="0.25">
      <c r="E11099" s="120"/>
    </row>
    <row r="11100" spans="5:5" x14ac:dyDescent="0.25">
      <c r="E11100" s="120"/>
    </row>
    <row r="11101" spans="5:5" x14ac:dyDescent="0.25">
      <c r="E11101" s="120"/>
    </row>
    <row r="11102" spans="5:5" x14ac:dyDescent="0.25">
      <c r="E11102" s="120"/>
    </row>
    <row r="11103" spans="5:5" x14ac:dyDescent="0.25">
      <c r="E11103" s="120"/>
    </row>
    <row r="11104" spans="5:5" x14ac:dyDescent="0.25">
      <c r="E11104" s="120"/>
    </row>
    <row r="11105" spans="5:5" x14ac:dyDescent="0.25">
      <c r="E11105" s="120"/>
    </row>
    <row r="11106" spans="5:5" x14ac:dyDescent="0.25">
      <c r="E11106" s="120"/>
    </row>
    <row r="11107" spans="5:5" x14ac:dyDescent="0.25">
      <c r="E11107" s="120"/>
    </row>
    <row r="11108" spans="5:5" x14ac:dyDescent="0.25">
      <c r="E11108" s="120"/>
    </row>
    <row r="11109" spans="5:5" x14ac:dyDescent="0.25">
      <c r="E11109" s="120"/>
    </row>
    <row r="11110" spans="5:5" x14ac:dyDescent="0.25">
      <c r="E11110" s="120"/>
    </row>
    <row r="11111" spans="5:5" x14ac:dyDescent="0.25">
      <c r="E11111" s="120"/>
    </row>
    <row r="11112" spans="5:5" x14ac:dyDescent="0.25">
      <c r="E11112" s="120"/>
    </row>
    <row r="11113" spans="5:5" x14ac:dyDescent="0.25">
      <c r="E11113" s="120"/>
    </row>
    <row r="11114" spans="5:5" x14ac:dyDescent="0.25">
      <c r="E11114" s="120"/>
    </row>
    <row r="11115" spans="5:5" x14ac:dyDescent="0.25">
      <c r="E11115" s="120"/>
    </row>
    <row r="11116" spans="5:5" x14ac:dyDescent="0.25">
      <c r="E11116" s="120"/>
    </row>
    <row r="11117" spans="5:5" x14ac:dyDescent="0.25">
      <c r="E11117" s="120"/>
    </row>
    <row r="11118" spans="5:5" x14ac:dyDescent="0.25">
      <c r="E11118" s="120"/>
    </row>
    <row r="11119" spans="5:5" x14ac:dyDescent="0.25">
      <c r="E11119" s="120"/>
    </row>
    <row r="11120" spans="5:5" x14ac:dyDescent="0.25">
      <c r="E11120" s="120"/>
    </row>
    <row r="11121" spans="5:5" x14ac:dyDescent="0.25">
      <c r="E11121" s="120"/>
    </row>
    <row r="11122" spans="5:5" x14ac:dyDescent="0.25">
      <c r="E11122" s="120"/>
    </row>
    <row r="11123" spans="5:5" x14ac:dyDescent="0.25">
      <c r="E11123" s="120"/>
    </row>
    <row r="11124" spans="5:5" x14ac:dyDescent="0.25">
      <c r="E11124" s="120"/>
    </row>
    <row r="11125" spans="5:5" x14ac:dyDescent="0.25">
      <c r="E11125" s="120"/>
    </row>
    <row r="11126" spans="5:5" x14ac:dyDescent="0.25">
      <c r="E11126" s="120"/>
    </row>
    <row r="11127" spans="5:5" x14ac:dyDescent="0.25">
      <c r="E11127" s="120"/>
    </row>
    <row r="11128" spans="5:5" x14ac:dyDescent="0.25">
      <c r="E11128" s="120"/>
    </row>
    <row r="11129" spans="5:5" x14ac:dyDescent="0.25">
      <c r="E11129" s="120"/>
    </row>
    <row r="11130" spans="5:5" x14ac:dyDescent="0.25">
      <c r="E11130" s="120"/>
    </row>
    <row r="11131" spans="5:5" x14ac:dyDescent="0.25">
      <c r="E11131" s="120"/>
    </row>
    <row r="11132" spans="5:5" x14ac:dyDescent="0.25">
      <c r="E11132" s="120"/>
    </row>
    <row r="11133" spans="5:5" x14ac:dyDescent="0.25">
      <c r="E11133" s="120"/>
    </row>
    <row r="11134" spans="5:5" x14ac:dyDescent="0.25">
      <c r="E11134" s="120"/>
    </row>
    <row r="11135" spans="5:5" x14ac:dyDescent="0.25">
      <c r="E11135" s="120"/>
    </row>
    <row r="11136" spans="5:5" x14ac:dyDescent="0.25">
      <c r="E11136" s="120"/>
    </row>
    <row r="11137" spans="5:5" x14ac:dyDescent="0.25">
      <c r="E11137" s="120"/>
    </row>
    <row r="11138" spans="5:5" x14ac:dyDescent="0.25">
      <c r="E11138" s="120"/>
    </row>
    <row r="11139" spans="5:5" x14ac:dyDescent="0.25">
      <c r="E11139" s="120"/>
    </row>
    <row r="11140" spans="5:5" x14ac:dyDescent="0.25">
      <c r="E11140" s="120"/>
    </row>
    <row r="11141" spans="5:5" x14ac:dyDescent="0.25">
      <c r="E11141" s="120"/>
    </row>
    <row r="11142" spans="5:5" x14ac:dyDescent="0.25">
      <c r="E11142" s="120"/>
    </row>
    <row r="11143" spans="5:5" x14ac:dyDescent="0.25">
      <c r="E11143" s="120"/>
    </row>
    <row r="11144" spans="5:5" x14ac:dyDescent="0.25">
      <c r="E11144" s="120"/>
    </row>
    <row r="11145" spans="5:5" x14ac:dyDescent="0.25">
      <c r="E11145" s="120"/>
    </row>
    <row r="11146" spans="5:5" x14ac:dyDescent="0.25">
      <c r="E11146" s="120"/>
    </row>
    <row r="11147" spans="5:5" x14ac:dyDescent="0.25">
      <c r="E11147" s="120"/>
    </row>
    <row r="11148" spans="5:5" x14ac:dyDescent="0.25">
      <c r="E11148" s="120"/>
    </row>
    <row r="11149" spans="5:5" x14ac:dyDescent="0.25">
      <c r="E11149" s="120"/>
    </row>
    <row r="11150" spans="5:5" x14ac:dyDescent="0.25">
      <c r="E11150" s="120"/>
    </row>
    <row r="11151" spans="5:5" x14ac:dyDescent="0.25">
      <c r="E11151" s="120"/>
    </row>
    <row r="11152" spans="5:5" x14ac:dyDescent="0.25">
      <c r="E11152" s="120"/>
    </row>
    <row r="11153" spans="5:5" x14ac:dyDescent="0.25">
      <c r="E11153" s="120"/>
    </row>
    <row r="11154" spans="5:5" x14ac:dyDescent="0.25">
      <c r="E11154" s="120"/>
    </row>
    <row r="11155" spans="5:5" x14ac:dyDescent="0.25">
      <c r="E11155" s="120"/>
    </row>
    <row r="11156" spans="5:5" x14ac:dyDescent="0.25">
      <c r="E11156" s="120"/>
    </row>
    <row r="11157" spans="5:5" x14ac:dyDescent="0.25">
      <c r="E11157" s="120"/>
    </row>
    <row r="11158" spans="5:5" x14ac:dyDescent="0.25">
      <c r="E11158" s="120"/>
    </row>
    <row r="11159" spans="5:5" x14ac:dyDescent="0.25">
      <c r="E11159" s="120"/>
    </row>
    <row r="11160" spans="5:5" x14ac:dyDescent="0.25">
      <c r="E11160" s="120"/>
    </row>
    <row r="11161" spans="5:5" x14ac:dyDescent="0.25">
      <c r="E11161" s="120"/>
    </row>
    <row r="11162" spans="5:5" x14ac:dyDescent="0.25">
      <c r="E11162" s="120"/>
    </row>
    <row r="11163" spans="5:5" x14ac:dyDescent="0.25">
      <c r="E11163" s="120"/>
    </row>
    <row r="11164" spans="5:5" x14ac:dyDescent="0.25">
      <c r="E11164" s="120"/>
    </row>
    <row r="11165" spans="5:5" x14ac:dyDescent="0.25">
      <c r="E11165" s="120"/>
    </row>
    <row r="11166" spans="5:5" x14ac:dyDescent="0.25">
      <c r="E11166" s="120"/>
    </row>
    <row r="11167" spans="5:5" x14ac:dyDescent="0.25">
      <c r="E11167" s="120"/>
    </row>
    <row r="11168" spans="5:5" x14ac:dyDescent="0.25">
      <c r="E11168" s="120"/>
    </row>
    <row r="11169" spans="5:5" x14ac:dyDescent="0.25">
      <c r="E11169" s="120"/>
    </row>
    <row r="11170" spans="5:5" x14ac:dyDescent="0.25">
      <c r="E11170" s="120"/>
    </row>
    <row r="11171" spans="5:5" x14ac:dyDescent="0.25">
      <c r="E11171" s="120"/>
    </row>
    <row r="11172" spans="5:5" x14ac:dyDescent="0.25">
      <c r="E11172" s="120"/>
    </row>
    <row r="11173" spans="5:5" x14ac:dyDescent="0.25">
      <c r="E11173" s="120"/>
    </row>
    <row r="11174" spans="5:5" x14ac:dyDescent="0.25">
      <c r="E11174" s="120"/>
    </row>
    <row r="11175" spans="5:5" x14ac:dyDescent="0.25">
      <c r="E11175" s="120"/>
    </row>
    <row r="11176" spans="5:5" x14ac:dyDescent="0.25">
      <c r="E11176" s="120"/>
    </row>
    <row r="11177" spans="5:5" x14ac:dyDescent="0.25">
      <c r="E11177" s="120"/>
    </row>
    <row r="11178" spans="5:5" x14ac:dyDescent="0.25">
      <c r="E11178" s="120"/>
    </row>
    <row r="11179" spans="5:5" x14ac:dyDescent="0.25">
      <c r="E11179" s="120"/>
    </row>
    <row r="11180" spans="5:5" x14ac:dyDescent="0.25">
      <c r="E11180" s="120"/>
    </row>
    <row r="11181" spans="5:5" x14ac:dyDescent="0.25">
      <c r="E11181" s="120"/>
    </row>
    <row r="11182" spans="5:5" x14ac:dyDescent="0.25">
      <c r="E11182" s="120"/>
    </row>
    <row r="11183" spans="5:5" x14ac:dyDescent="0.25">
      <c r="E11183" s="120"/>
    </row>
    <row r="11184" spans="5:5" x14ac:dyDescent="0.25">
      <c r="E11184" s="120"/>
    </row>
    <row r="11185" spans="5:5" x14ac:dyDescent="0.25">
      <c r="E11185" s="120"/>
    </row>
    <row r="11186" spans="5:5" x14ac:dyDescent="0.25">
      <c r="E11186" s="120"/>
    </row>
    <row r="11187" spans="5:5" x14ac:dyDescent="0.25">
      <c r="E11187" s="120"/>
    </row>
    <row r="11188" spans="5:5" x14ac:dyDescent="0.25">
      <c r="E11188" s="120"/>
    </row>
    <row r="11189" spans="5:5" x14ac:dyDescent="0.25">
      <c r="E11189" s="120"/>
    </row>
    <row r="11190" spans="5:5" x14ac:dyDescent="0.25">
      <c r="E11190" s="120"/>
    </row>
    <row r="11191" spans="5:5" x14ac:dyDescent="0.25">
      <c r="E11191" s="120"/>
    </row>
    <row r="11192" spans="5:5" x14ac:dyDescent="0.25">
      <c r="E11192" s="120"/>
    </row>
    <row r="11193" spans="5:5" x14ac:dyDescent="0.25">
      <c r="E11193" s="120"/>
    </row>
    <row r="11194" spans="5:5" x14ac:dyDescent="0.25">
      <c r="E11194" s="120"/>
    </row>
    <row r="11195" spans="5:5" x14ac:dyDescent="0.25">
      <c r="E11195" s="120"/>
    </row>
    <row r="11196" spans="5:5" x14ac:dyDescent="0.25">
      <c r="E11196" s="120"/>
    </row>
    <row r="11197" spans="5:5" x14ac:dyDescent="0.25">
      <c r="E11197" s="120"/>
    </row>
    <row r="11198" spans="5:5" x14ac:dyDescent="0.25">
      <c r="E11198" s="120"/>
    </row>
    <row r="11199" spans="5:5" x14ac:dyDescent="0.25">
      <c r="E11199" s="120"/>
    </row>
    <row r="11200" spans="5:5" x14ac:dyDescent="0.25">
      <c r="E11200" s="120"/>
    </row>
    <row r="11201" spans="5:5" x14ac:dyDescent="0.25">
      <c r="E11201" s="120"/>
    </row>
    <row r="11202" spans="5:5" x14ac:dyDescent="0.25">
      <c r="E11202" s="120"/>
    </row>
    <row r="11203" spans="5:5" x14ac:dyDescent="0.25">
      <c r="E11203" s="120"/>
    </row>
    <row r="11204" spans="5:5" x14ac:dyDescent="0.25">
      <c r="E11204" s="120"/>
    </row>
    <row r="11205" spans="5:5" x14ac:dyDescent="0.25">
      <c r="E11205" s="120"/>
    </row>
    <row r="11206" spans="5:5" x14ac:dyDescent="0.25">
      <c r="E11206" s="120"/>
    </row>
    <row r="11207" spans="5:5" x14ac:dyDescent="0.25">
      <c r="E11207" s="120"/>
    </row>
    <row r="11208" spans="5:5" x14ac:dyDescent="0.25">
      <c r="E11208" s="120"/>
    </row>
    <row r="11209" spans="5:5" x14ac:dyDescent="0.25">
      <c r="E11209" s="120"/>
    </row>
    <row r="11210" spans="5:5" x14ac:dyDescent="0.25">
      <c r="E11210" s="120"/>
    </row>
    <row r="11211" spans="5:5" x14ac:dyDescent="0.25">
      <c r="E11211" s="120"/>
    </row>
    <row r="11212" spans="5:5" x14ac:dyDescent="0.25">
      <c r="E11212" s="120"/>
    </row>
    <row r="11213" spans="5:5" x14ac:dyDescent="0.25">
      <c r="E11213" s="120"/>
    </row>
    <row r="11214" spans="5:5" x14ac:dyDescent="0.25">
      <c r="E11214" s="120"/>
    </row>
    <row r="11215" spans="5:5" x14ac:dyDescent="0.25">
      <c r="E11215" s="120"/>
    </row>
    <row r="11216" spans="5:5" x14ac:dyDescent="0.25">
      <c r="E11216" s="120"/>
    </row>
    <row r="11217" spans="5:5" x14ac:dyDescent="0.25">
      <c r="E11217" s="120"/>
    </row>
    <row r="11218" spans="5:5" x14ac:dyDescent="0.25">
      <c r="E11218" s="120"/>
    </row>
    <row r="11219" spans="5:5" x14ac:dyDescent="0.25">
      <c r="E11219" s="120"/>
    </row>
    <row r="11220" spans="5:5" x14ac:dyDescent="0.25">
      <c r="E11220" s="120"/>
    </row>
    <row r="11221" spans="5:5" x14ac:dyDescent="0.25">
      <c r="E11221" s="120"/>
    </row>
    <row r="11222" spans="5:5" x14ac:dyDescent="0.25">
      <c r="E11222" s="120"/>
    </row>
    <row r="11223" spans="5:5" x14ac:dyDescent="0.25">
      <c r="E11223" s="120"/>
    </row>
    <row r="11224" spans="5:5" x14ac:dyDescent="0.25">
      <c r="E11224" s="120"/>
    </row>
    <row r="11225" spans="5:5" x14ac:dyDescent="0.25">
      <c r="E11225" s="120"/>
    </row>
    <row r="11226" spans="5:5" x14ac:dyDescent="0.25">
      <c r="E11226" s="120"/>
    </row>
    <row r="11227" spans="5:5" x14ac:dyDescent="0.25">
      <c r="E11227" s="120"/>
    </row>
    <row r="11228" spans="5:5" x14ac:dyDescent="0.25">
      <c r="E11228" s="120"/>
    </row>
    <row r="11229" spans="5:5" x14ac:dyDescent="0.25">
      <c r="E11229" s="120"/>
    </row>
    <row r="11230" spans="5:5" x14ac:dyDescent="0.25">
      <c r="E11230" s="120"/>
    </row>
    <row r="11231" spans="5:5" x14ac:dyDescent="0.25">
      <c r="E11231" s="120"/>
    </row>
    <row r="11232" spans="5:5" x14ac:dyDescent="0.25">
      <c r="E11232" s="120"/>
    </row>
    <row r="11233" spans="5:5" x14ac:dyDescent="0.25">
      <c r="E11233" s="120"/>
    </row>
    <row r="11234" spans="5:5" x14ac:dyDescent="0.25">
      <c r="E11234" s="120"/>
    </row>
    <row r="11235" spans="5:5" x14ac:dyDescent="0.25">
      <c r="E11235" s="120"/>
    </row>
    <row r="11236" spans="5:5" x14ac:dyDescent="0.25">
      <c r="E11236" s="120"/>
    </row>
    <row r="11237" spans="5:5" x14ac:dyDescent="0.25">
      <c r="E11237" s="120"/>
    </row>
    <row r="11238" spans="5:5" x14ac:dyDescent="0.25">
      <c r="E11238" s="120"/>
    </row>
    <row r="11239" spans="5:5" x14ac:dyDescent="0.25">
      <c r="E11239" s="120"/>
    </row>
    <row r="11240" spans="5:5" x14ac:dyDescent="0.25">
      <c r="E11240" s="120"/>
    </row>
    <row r="11241" spans="5:5" x14ac:dyDescent="0.25">
      <c r="E11241" s="120"/>
    </row>
    <row r="11242" spans="5:5" x14ac:dyDescent="0.25">
      <c r="E11242" s="120"/>
    </row>
    <row r="11243" spans="5:5" x14ac:dyDescent="0.25">
      <c r="E11243" s="120"/>
    </row>
    <row r="11244" spans="5:5" x14ac:dyDescent="0.25">
      <c r="E11244" s="120"/>
    </row>
    <row r="11245" spans="5:5" x14ac:dyDescent="0.25">
      <c r="E11245" s="120"/>
    </row>
    <row r="11246" spans="5:5" x14ac:dyDescent="0.25">
      <c r="E11246" s="120"/>
    </row>
    <row r="11247" spans="5:5" x14ac:dyDescent="0.25">
      <c r="E11247" s="120"/>
    </row>
    <row r="11248" spans="5:5" x14ac:dyDescent="0.25">
      <c r="E11248" s="120"/>
    </row>
    <row r="11249" spans="5:5" x14ac:dyDescent="0.25">
      <c r="E11249" s="120"/>
    </row>
    <row r="11250" spans="5:5" x14ac:dyDescent="0.25">
      <c r="E11250" s="120"/>
    </row>
    <row r="11251" spans="5:5" x14ac:dyDescent="0.25">
      <c r="E11251" s="120"/>
    </row>
    <row r="11252" spans="5:5" x14ac:dyDescent="0.25">
      <c r="E11252" s="120"/>
    </row>
    <row r="11253" spans="5:5" x14ac:dyDescent="0.25">
      <c r="E11253" s="120"/>
    </row>
    <row r="11254" spans="5:5" x14ac:dyDescent="0.25">
      <c r="E11254" s="120"/>
    </row>
    <row r="11255" spans="5:5" x14ac:dyDescent="0.25">
      <c r="E11255" s="120"/>
    </row>
    <row r="11256" spans="5:5" x14ac:dyDescent="0.25">
      <c r="E11256" s="120"/>
    </row>
    <row r="11257" spans="5:5" x14ac:dyDescent="0.25">
      <c r="E11257" s="120"/>
    </row>
    <row r="11258" spans="5:5" x14ac:dyDescent="0.25">
      <c r="E11258" s="120"/>
    </row>
    <row r="11259" spans="5:5" x14ac:dyDescent="0.25">
      <c r="E11259" s="120"/>
    </row>
    <row r="11260" spans="5:5" x14ac:dyDescent="0.25">
      <c r="E11260" s="120"/>
    </row>
    <row r="11261" spans="5:5" x14ac:dyDescent="0.25">
      <c r="E11261" s="120"/>
    </row>
    <row r="11262" spans="5:5" x14ac:dyDescent="0.25">
      <c r="E11262" s="120"/>
    </row>
    <row r="11263" spans="5:5" x14ac:dyDescent="0.25">
      <c r="E11263" s="120"/>
    </row>
    <row r="11264" spans="5:5" x14ac:dyDescent="0.25">
      <c r="E11264" s="120"/>
    </row>
    <row r="11265" spans="5:5" x14ac:dyDescent="0.25">
      <c r="E11265" s="120"/>
    </row>
    <row r="11266" spans="5:5" x14ac:dyDescent="0.25">
      <c r="E11266" s="120"/>
    </row>
    <row r="11267" spans="5:5" x14ac:dyDescent="0.25">
      <c r="E11267" s="120"/>
    </row>
    <row r="11268" spans="5:5" x14ac:dyDescent="0.25">
      <c r="E11268" s="120"/>
    </row>
    <row r="11269" spans="5:5" x14ac:dyDescent="0.25">
      <c r="E11269" s="120"/>
    </row>
    <row r="11270" spans="5:5" x14ac:dyDescent="0.25">
      <c r="E11270" s="120"/>
    </row>
    <row r="11271" spans="5:5" x14ac:dyDescent="0.25">
      <c r="E11271" s="120"/>
    </row>
    <row r="11272" spans="5:5" x14ac:dyDescent="0.25">
      <c r="E11272" s="120"/>
    </row>
    <row r="11273" spans="5:5" x14ac:dyDescent="0.25">
      <c r="E11273" s="120"/>
    </row>
    <row r="11274" spans="5:5" x14ac:dyDescent="0.25">
      <c r="E11274" s="120"/>
    </row>
    <row r="11275" spans="5:5" x14ac:dyDescent="0.25">
      <c r="E11275" s="120"/>
    </row>
    <row r="11276" spans="5:5" x14ac:dyDescent="0.25">
      <c r="E11276" s="120"/>
    </row>
    <row r="11277" spans="5:5" x14ac:dyDescent="0.25">
      <c r="E11277" s="120"/>
    </row>
    <row r="11278" spans="5:5" x14ac:dyDescent="0.25">
      <c r="E11278" s="120"/>
    </row>
    <row r="11279" spans="5:5" x14ac:dyDescent="0.25">
      <c r="E11279" s="120"/>
    </row>
    <row r="11280" spans="5:5" x14ac:dyDescent="0.25">
      <c r="E11280" s="120"/>
    </row>
    <row r="11281" spans="5:5" x14ac:dyDescent="0.25">
      <c r="E11281" s="120"/>
    </row>
    <row r="11282" spans="5:5" x14ac:dyDescent="0.25">
      <c r="E11282" s="120"/>
    </row>
    <row r="11283" spans="5:5" x14ac:dyDescent="0.25">
      <c r="E11283" s="120"/>
    </row>
    <row r="11284" spans="5:5" x14ac:dyDescent="0.25">
      <c r="E11284" s="120"/>
    </row>
    <row r="11285" spans="5:5" x14ac:dyDescent="0.25">
      <c r="E11285" s="120"/>
    </row>
    <row r="11286" spans="5:5" x14ac:dyDescent="0.25">
      <c r="E11286" s="120"/>
    </row>
    <row r="11287" spans="5:5" x14ac:dyDescent="0.25">
      <c r="E11287" s="120"/>
    </row>
    <row r="11288" spans="5:5" x14ac:dyDescent="0.25">
      <c r="E11288" s="120"/>
    </row>
    <row r="11289" spans="5:5" x14ac:dyDescent="0.25">
      <c r="E11289" s="120"/>
    </row>
    <row r="11290" spans="5:5" x14ac:dyDescent="0.25">
      <c r="E11290" s="120"/>
    </row>
    <row r="11291" spans="5:5" x14ac:dyDescent="0.25">
      <c r="E11291" s="120"/>
    </row>
    <row r="11292" spans="5:5" x14ac:dyDescent="0.25">
      <c r="E11292" s="120"/>
    </row>
    <row r="11293" spans="5:5" x14ac:dyDescent="0.25">
      <c r="E11293" s="120"/>
    </row>
    <row r="11294" spans="5:5" x14ac:dyDescent="0.25">
      <c r="E11294" s="120"/>
    </row>
    <row r="11295" spans="5:5" x14ac:dyDescent="0.25">
      <c r="E11295" s="120"/>
    </row>
    <row r="11296" spans="5:5" x14ac:dyDescent="0.25">
      <c r="E11296" s="120"/>
    </row>
    <row r="11297" spans="5:5" x14ac:dyDescent="0.25">
      <c r="E11297" s="120"/>
    </row>
    <row r="11298" spans="5:5" x14ac:dyDescent="0.25">
      <c r="E11298" s="120"/>
    </row>
    <row r="11299" spans="5:5" x14ac:dyDescent="0.25">
      <c r="E11299" s="120"/>
    </row>
    <row r="11300" spans="5:5" x14ac:dyDescent="0.25">
      <c r="E11300" s="120"/>
    </row>
    <row r="11301" spans="5:5" x14ac:dyDescent="0.25">
      <c r="E11301" s="120"/>
    </row>
    <row r="11302" spans="5:5" x14ac:dyDescent="0.25">
      <c r="E11302" s="120"/>
    </row>
    <row r="11303" spans="5:5" x14ac:dyDescent="0.25">
      <c r="E11303" s="120"/>
    </row>
    <row r="11304" spans="5:5" x14ac:dyDescent="0.25">
      <c r="E11304" s="120"/>
    </row>
    <row r="11305" spans="5:5" x14ac:dyDescent="0.25">
      <c r="E11305" s="120"/>
    </row>
    <row r="11306" spans="5:5" x14ac:dyDescent="0.25">
      <c r="E11306" s="120"/>
    </row>
    <row r="11307" spans="5:5" x14ac:dyDescent="0.25">
      <c r="E11307" s="120"/>
    </row>
    <row r="11308" spans="5:5" x14ac:dyDescent="0.25">
      <c r="E11308" s="120"/>
    </row>
    <row r="11309" spans="5:5" x14ac:dyDescent="0.25">
      <c r="E11309" s="120"/>
    </row>
    <row r="11310" spans="5:5" x14ac:dyDescent="0.25">
      <c r="E11310" s="120"/>
    </row>
    <row r="11311" spans="5:5" x14ac:dyDescent="0.25">
      <c r="E11311" s="120"/>
    </row>
    <row r="11312" spans="5:5" x14ac:dyDescent="0.25">
      <c r="E11312" s="120"/>
    </row>
    <row r="11313" spans="5:5" x14ac:dyDescent="0.25">
      <c r="E11313" s="120"/>
    </row>
    <row r="11314" spans="5:5" x14ac:dyDescent="0.25">
      <c r="E11314" s="120"/>
    </row>
    <row r="11315" spans="5:5" x14ac:dyDescent="0.25">
      <c r="E11315" s="120"/>
    </row>
    <row r="11316" spans="5:5" x14ac:dyDescent="0.25">
      <c r="E11316" s="120"/>
    </row>
    <row r="11317" spans="5:5" x14ac:dyDescent="0.25">
      <c r="E11317" s="120"/>
    </row>
    <row r="11318" spans="5:5" x14ac:dyDescent="0.25">
      <c r="E11318" s="120"/>
    </row>
    <row r="11319" spans="5:5" x14ac:dyDescent="0.25">
      <c r="E11319" s="120"/>
    </row>
    <row r="11320" spans="5:5" x14ac:dyDescent="0.25">
      <c r="E11320" s="120"/>
    </row>
    <row r="11321" spans="5:5" x14ac:dyDescent="0.25">
      <c r="E11321" s="120"/>
    </row>
    <row r="11322" spans="5:5" x14ac:dyDescent="0.25">
      <c r="E11322" s="120"/>
    </row>
    <row r="11323" spans="5:5" x14ac:dyDescent="0.25">
      <c r="E11323" s="120"/>
    </row>
    <row r="11324" spans="5:5" x14ac:dyDescent="0.25">
      <c r="E11324" s="120"/>
    </row>
    <row r="11325" spans="5:5" x14ac:dyDescent="0.25">
      <c r="E11325" s="120"/>
    </row>
    <row r="11326" spans="5:5" x14ac:dyDescent="0.25">
      <c r="E11326" s="120"/>
    </row>
    <row r="11327" spans="5:5" x14ac:dyDescent="0.25">
      <c r="E11327" s="120"/>
    </row>
    <row r="11328" spans="5:5" x14ac:dyDescent="0.25">
      <c r="E11328" s="120"/>
    </row>
    <row r="11329" spans="5:5" x14ac:dyDescent="0.25">
      <c r="E11329" s="120"/>
    </row>
    <row r="11330" spans="5:5" x14ac:dyDescent="0.25">
      <c r="E11330" s="120"/>
    </row>
    <row r="11331" spans="5:5" x14ac:dyDescent="0.25">
      <c r="E11331" s="120"/>
    </row>
    <row r="11332" spans="5:5" x14ac:dyDescent="0.25">
      <c r="E11332" s="120"/>
    </row>
    <row r="11333" spans="5:5" x14ac:dyDescent="0.25">
      <c r="E11333" s="120"/>
    </row>
    <row r="11334" spans="5:5" x14ac:dyDescent="0.25">
      <c r="E11334" s="120"/>
    </row>
    <row r="11335" spans="5:5" x14ac:dyDescent="0.25">
      <c r="E11335" s="120"/>
    </row>
    <row r="11336" spans="5:5" x14ac:dyDescent="0.25">
      <c r="E11336" s="120"/>
    </row>
    <row r="11337" spans="5:5" x14ac:dyDescent="0.25">
      <c r="E11337" s="120"/>
    </row>
    <row r="11338" spans="5:5" x14ac:dyDescent="0.25">
      <c r="E11338" s="120"/>
    </row>
    <row r="11339" spans="5:5" x14ac:dyDescent="0.25">
      <c r="E11339" s="120"/>
    </row>
    <row r="11340" spans="5:5" x14ac:dyDescent="0.25">
      <c r="E11340" s="120"/>
    </row>
    <row r="11341" spans="5:5" x14ac:dyDescent="0.25">
      <c r="E11341" s="120"/>
    </row>
    <row r="11342" spans="5:5" x14ac:dyDescent="0.25">
      <c r="E11342" s="120"/>
    </row>
    <row r="11343" spans="5:5" x14ac:dyDescent="0.25">
      <c r="E11343" s="120"/>
    </row>
    <row r="11344" spans="5:5" x14ac:dyDescent="0.25">
      <c r="E11344" s="120"/>
    </row>
    <row r="11345" spans="5:5" x14ac:dyDescent="0.25">
      <c r="E11345" s="120"/>
    </row>
    <row r="11346" spans="5:5" x14ac:dyDescent="0.25">
      <c r="E11346" s="120"/>
    </row>
    <row r="11347" spans="5:5" x14ac:dyDescent="0.25">
      <c r="E11347" s="120"/>
    </row>
    <row r="11348" spans="5:5" x14ac:dyDescent="0.25">
      <c r="E11348" s="120"/>
    </row>
    <row r="11349" spans="5:5" x14ac:dyDescent="0.25">
      <c r="E11349" s="120"/>
    </row>
    <row r="11350" spans="5:5" x14ac:dyDescent="0.25">
      <c r="E11350" s="120"/>
    </row>
    <row r="11351" spans="5:5" x14ac:dyDescent="0.25">
      <c r="E11351" s="120"/>
    </row>
    <row r="11352" spans="5:5" x14ac:dyDescent="0.25">
      <c r="E11352" s="120"/>
    </row>
    <row r="11353" spans="5:5" x14ac:dyDescent="0.25">
      <c r="E11353" s="120"/>
    </row>
    <row r="11354" spans="5:5" x14ac:dyDescent="0.25">
      <c r="E11354" s="120"/>
    </row>
    <row r="11355" spans="5:5" x14ac:dyDescent="0.25">
      <c r="E11355" s="120"/>
    </row>
    <row r="11356" spans="5:5" x14ac:dyDescent="0.25">
      <c r="E11356" s="120"/>
    </row>
    <row r="11357" spans="5:5" x14ac:dyDescent="0.25">
      <c r="E11357" s="120"/>
    </row>
    <row r="11358" spans="5:5" x14ac:dyDescent="0.25">
      <c r="E11358" s="120"/>
    </row>
    <row r="11359" spans="5:5" x14ac:dyDescent="0.25">
      <c r="E11359" s="120"/>
    </row>
    <row r="11360" spans="5:5" x14ac:dyDescent="0.25">
      <c r="E11360" s="120"/>
    </row>
    <row r="11361" spans="5:5" x14ac:dyDescent="0.25">
      <c r="E11361" s="120"/>
    </row>
    <row r="11362" spans="5:5" x14ac:dyDescent="0.25">
      <c r="E11362" s="120"/>
    </row>
    <row r="11363" spans="5:5" x14ac:dyDescent="0.25">
      <c r="E11363" s="120"/>
    </row>
    <row r="11364" spans="5:5" x14ac:dyDescent="0.25">
      <c r="E11364" s="120"/>
    </row>
    <row r="11365" spans="5:5" x14ac:dyDescent="0.25">
      <c r="E11365" s="120"/>
    </row>
    <row r="11366" spans="5:5" x14ac:dyDescent="0.25">
      <c r="E11366" s="120"/>
    </row>
    <row r="11367" spans="5:5" x14ac:dyDescent="0.25">
      <c r="E11367" s="120"/>
    </row>
    <row r="11368" spans="5:5" x14ac:dyDescent="0.25">
      <c r="E11368" s="120"/>
    </row>
    <row r="11369" spans="5:5" x14ac:dyDescent="0.25">
      <c r="E11369" s="120"/>
    </row>
    <row r="11370" spans="5:5" x14ac:dyDescent="0.25">
      <c r="E11370" s="120"/>
    </row>
    <row r="11371" spans="5:5" x14ac:dyDescent="0.25">
      <c r="E11371" s="120"/>
    </row>
    <row r="11372" spans="5:5" x14ac:dyDescent="0.25">
      <c r="E11372" s="120"/>
    </row>
    <row r="11373" spans="5:5" x14ac:dyDescent="0.25">
      <c r="E11373" s="120"/>
    </row>
    <row r="11374" spans="5:5" x14ac:dyDescent="0.25">
      <c r="E11374" s="120"/>
    </row>
    <row r="11375" spans="5:5" x14ac:dyDescent="0.25">
      <c r="E11375" s="120"/>
    </row>
    <row r="11376" spans="5:5" x14ac:dyDescent="0.25">
      <c r="E11376" s="120"/>
    </row>
    <row r="11377" spans="5:5" x14ac:dyDescent="0.25">
      <c r="E11377" s="120"/>
    </row>
    <row r="11378" spans="5:5" x14ac:dyDescent="0.25">
      <c r="E11378" s="120"/>
    </row>
    <row r="11379" spans="5:5" x14ac:dyDescent="0.25">
      <c r="E11379" s="120"/>
    </row>
    <row r="11380" spans="5:5" x14ac:dyDescent="0.25">
      <c r="E11380" s="120"/>
    </row>
    <row r="11381" spans="5:5" x14ac:dyDescent="0.25">
      <c r="E11381" s="120"/>
    </row>
    <row r="11382" spans="5:5" x14ac:dyDescent="0.25">
      <c r="E11382" s="120"/>
    </row>
    <row r="11383" spans="5:5" x14ac:dyDescent="0.25">
      <c r="E11383" s="120"/>
    </row>
    <row r="11384" spans="5:5" x14ac:dyDescent="0.25">
      <c r="E11384" s="120"/>
    </row>
    <row r="11385" spans="5:5" x14ac:dyDescent="0.25">
      <c r="E11385" s="120"/>
    </row>
    <row r="11386" spans="5:5" x14ac:dyDescent="0.25">
      <c r="E11386" s="120"/>
    </row>
    <row r="11387" spans="5:5" x14ac:dyDescent="0.25">
      <c r="E11387" s="120"/>
    </row>
    <row r="11388" spans="5:5" x14ac:dyDescent="0.25">
      <c r="E11388" s="120"/>
    </row>
    <row r="11389" spans="5:5" x14ac:dyDescent="0.25">
      <c r="E11389" s="120"/>
    </row>
    <row r="11390" spans="5:5" x14ac:dyDescent="0.25">
      <c r="E11390" s="120"/>
    </row>
    <row r="11391" spans="5:5" x14ac:dyDescent="0.25">
      <c r="E11391" s="120"/>
    </row>
    <row r="11392" spans="5:5" x14ac:dyDescent="0.25">
      <c r="E11392" s="120"/>
    </row>
    <row r="11393" spans="5:5" x14ac:dyDescent="0.25">
      <c r="E11393" s="120"/>
    </row>
    <row r="11394" spans="5:5" x14ac:dyDescent="0.25">
      <c r="E11394" s="120"/>
    </row>
    <row r="11395" spans="5:5" x14ac:dyDescent="0.25">
      <c r="E11395" s="120"/>
    </row>
    <row r="11396" spans="5:5" x14ac:dyDescent="0.25">
      <c r="E11396" s="120"/>
    </row>
    <row r="11397" spans="5:5" x14ac:dyDescent="0.25">
      <c r="E11397" s="120"/>
    </row>
    <row r="11398" spans="5:5" x14ac:dyDescent="0.25">
      <c r="E11398" s="120"/>
    </row>
    <row r="11399" spans="5:5" x14ac:dyDescent="0.25">
      <c r="E11399" s="120"/>
    </row>
    <row r="11400" spans="5:5" x14ac:dyDescent="0.25">
      <c r="E11400" s="120"/>
    </row>
    <row r="11401" spans="5:5" x14ac:dyDescent="0.25">
      <c r="E11401" s="120"/>
    </row>
    <row r="11402" spans="5:5" x14ac:dyDescent="0.25">
      <c r="E11402" s="120"/>
    </row>
    <row r="11403" spans="5:5" x14ac:dyDescent="0.25">
      <c r="E11403" s="120"/>
    </row>
    <row r="11404" spans="5:5" x14ac:dyDescent="0.25">
      <c r="E11404" s="120"/>
    </row>
    <row r="11405" spans="5:5" x14ac:dyDescent="0.25">
      <c r="E11405" s="120"/>
    </row>
    <row r="11406" spans="5:5" x14ac:dyDescent="0.25">
      <c r="E11406" s="120"/>
    </row>
    <row r="11407" spans="5:5" x14ac:dyDescent="0.25">
      <c r="E11407" s="120"/>
    </row>
    <row r="11408" spans="5:5" x14ac:dyDescent="0.25">
      <c r="E11408" s="120"/>
    </row>
    <row r="11409" spans="5:5" x14ac:dyDescent="0.25">
      <c r="E11409" s="120"/>
    </row>
    <row r="11410" spans="5:5" x14ac:dyDescent="0.25">
      <c r="E11410" s="120"/>
    </row>
    <row r="11411" spans="5:5" x14ac:dyDescent="0.25">
      <c r="E11411" s="120"/>
    </row>
    <row r="11412" spans="5:5" x14ac:dyDescent="0.25">
      <c r="E11412" s="120"/>
    </row>
    <row r="11413" spans="5:5" x14ac:dyDescent="0.25">
      <c r="E11413" s="120"/>
    </row>
    <row r="11414" spans="5:5" x14ac:dyDescent="0.25">
      <c r="E11414" s="120"/>
    </row>
    <row r="11415" spans="5:5" x14ac:dyDescent="0.25">
      <c r="E11415" s="120"/>
    </row>
    <row r="11416" spans="5:5" x14ac:dyDescent="0.25">
      <c r="E11416" s="120"/>
    </row>
    <row r="11417" spans="5:5" x14ac:dyDescent="0.25">
      <c r="E11417" s="120"/>
    </row>
    <row r="11418" spans="5:5" x14ac:dyDescent="0.25">
      <c r="E11418" s="120"/>
    </row>
    <row r="11419" spans="5:5" x14ac:dyDescent="0.25">
      <c r="E11419" s="120"/>
    </row>
    <row r="11420" spans="5:5" x14ac:dyDescent="0.25">
      <c r="E11420" s="120"/>
    </row>
    <row r="11421" spans="5:5" x14ac:dyDescent="0.25">
      <c r="E11421" s="120"/>
    </row>
    <row r="11422" spans="5:5" x14ac:dyDescent="0.25">
      <c r="E11422" s="120"/>
    </row>
    <row r="11423" spans="5:5" x14ac:dyDescent="0.25">
      <c r="E11423" s="120"/>
    </row>
    <row r="11424" spans="5:5" x14ac:dyDescent="0.25">
      <c r="E11424" s="120"/>
    </row>
    <row r="11425" spans="5:5" x14ac:dyDescent="0.25">
      <c r="E11425" s="120"/>
    </row>
    <row r="11426" spans="5:5" x14ac:dyDescent="0.25">
      <c r="E11426" s="120"/>
    </row>
    <row r="11427" spans="5:5" x14ac:dyDescent="0.25">
      <c r="E11427" s="120"/>
    </row>
    <row r="11428" spans="5:5" x14ac:dyDescent="0.25">
      <c r="E11428" s="120"/>
    </row>
    <row r="11429" spans="5:5" x14ac:dyDescent="0.25">
      <c r="E11429" s="120"/>
    </row>
    <row r="11430" spans="5:5" x14ac:dyDescent="0.25">
      <c r="E11430" s="120"/>
    </row>
    <row r="11431" spans="5:5" x14ac:dyDescent="0.25">
      <c r="E11431" s="120"/>
    </row>
    <row r="11432" spans="5:5" x14ac:dyDescent="0.25">
      <c r="E11432" s="120"/>
    </row>
    <row r="11433" spans="5:5" x14ac:dyDescent="0.25">
      <c r="E11433" s="120"/>
    </row>
    <row r="11434" spans="5:5" x14ac:dyDescent="0.25">
      <c r="E11434" s="120"/>
    </row>
    <row r="11435" spans="5:5" x14ac:dyDescent="0.25">
      <c r="E11435" s="120"/>
    </row>
    <row r="11436" spans="5:5" x14ac:dyDescent="0.25">
      <c r="E11436" s="120"/>
    </row>
    <row r="11437" spans="5:5" x14ac:dyDescent="0.25">
      <c r="E11437" s="120"/>
    </row>
    <row r="11438" spans="5:5" x14ac:dyDescent="0.25">
      <c r="E11438" s="120"/>
    </row>
    <row r="11439" spans="5:5" x14ac:dyDescent="0.25">
      <c r="E11439" s="120"/>
    </row>
    <row r="11440" spans="5:5" x14ac:dyDescent="0.25">
      <c r="E11440" s="120"/>
    </row>
    <row r="11441" spans="5:5" x14ac:dyDescent="0.25">
      <c r="E11441" s="120"/>
    </row>
    <row r="11442" spans="5:5" x14ac:dyDescent="0.25">
      <c r="E11442" s="120"/>
    </row>
    <row r="11443" spans="5:5" x14ac:dyDescent="0.25">
      <c r="E11443" s="120"/>
    </row>
    <row r="11444" spans="5:5" x14ac:dyDescent="0.25">
      <c r="E11444" s="120"/>
    </row>
    <row r="11445" spans="5:5" x14ac:dyDescent="0.25">
      <c r="E11445" s="120"/>
    </row>
    <row r="11446" spans="5:5" x14ac:dyDescent="0.25">
      <c r="E11446" s="120"/>
    </row>
    <row r="11447" spans="5:5" x14ac:dyDescent="0.25">
      <c r="E11447" s="120"/>
    </row>
    <row r="11448" spans="5:5" x14ac:dyDescent="0.25">
      <c r="E11448" s="120"/>
    </row>
    <row r="11449" spans="5:5" x14ac:dyDescent="0.25">
      <c r="E11449" s="120"/>
    </row>
    <row r="11450" spans="5:5" x14ac:dyDescent="0.25">
      <c r="E11450" s="120"/>
    </row>
    <row r="11451" spans="5:5" x14ac:dyDescent="0.25">
      <c r="E11451" s="120"/>
    </row>
    <row r="11452" spans="5:5" x14ac:dyDescent="0.25">
      <c r="E11452" s="120"/>
    </row>
    <row r="11453" spans="5:5" x14ac:dyDescent="0.25">
      <c r="E11453" s="120"/>
    </row>
    <row r="11454" spans="5:5" x14ac:dyDescent="0.25">
      <c r="E11454" s="120"/>
    </row>
    <row r="11455" spans="5:5" x14ac:dyDescent="0.25">
      <c r="E11455" s="120"/>
    </row>
    <row r="11456" spans="5:5" x14ac:dyDescent="0.25">
      <c r="E11456" s="120"/>
    </row>
    <row r="11457" spans="5:5" x14ac:dyDescent="0.25">
      <c r="E11457" s="120"/>
    </row>
    <row r="11458" spans="5:5" x14ac:dyDescent="0.25">
      <c r="E11458" s="120"/>
    </row>
    <row r="11459" spans="5:5" x14ac:dyDescent="0.25">
      <c r="E11459" s="120"/>
    </row>
    <row r="11460" spans="5:5" x14ac:dyDescent="0.25">
      <c r="E11460" s="120"/>
    </row>
    <row r="11461" spans="5:5" x14ac:dyDescent="0.25">
      <c r="E11461" s="120"/>
    </row>
    <row r="11462" spans="5:5" x14ac:dyDescent="0.25">
      <c r="E11462" s="120"/>
    </row>
    <row r="11463" spans="5:5" x14ac:dyDescent="0.25">
      <c r="E11463" s="120"/>
    </row>
    <row r="11464" spans="5:5" x14ac:dyDescent="0.25">
      <c r="E11464" s="120"/>
    </row>
    <row r="11465" spans="5:5" x14ac:dyDescent="0.25">
      <c r="E11465" s="120"/>
    </row>
    <row r="11466" spans="5:5" x14ac:dyDescent="0.25">
      <c r="E11466" s="120"/>
    </row>
    <row r="11467" spans="5:5" x14ac:dyDescent="0.25">
      <c r="E11467" s="120"/>
    </row>
    <row r="11468" spans="5:5" x14ac:dyDescent="0.25">
      <c r="E11468" s="120"/>
    </row>
    <row r="11469" spans="5:5" x14ac:dyDescent="0.25">
      <c r="E11469" s="120"/>
    </row>
    <row r="11470" spans="5:5" x14ac:dyDescent="0.25">
      <c r="E11470" s="120"/>
    </row>
    <row r="11471" spans="5:5" x14ac:dyDescent="0.25">
      <c r="E11471" s="120"/>
    </row>
    <row r="11472" spans="5:5" x14ac:dyDescent="0.25">
      <c r="E11472" s="120"/>
    </row>
    <row r="11473" spans="5:5" x14ac:dyDescent="0.25">
      <c r="E11473" s="120"/>
    </row>
    <row r="11474" spans="5:5" x14ac:dyDescent="0.25">
      <c r="E11474" s="120"/>
    </row>
    <row r="11475" spans="5:5" x14ac:dyDescent="0.25">
      <c r="E11475" s="120"/>
    </row>
    <row r="11476" spans="5:5" x14ac:dyDescent="0.25">
      <c r="E11476" s="120"/>
    </row>
    <row r="11477" spans="5:5" x14ac:dyDescent="0.25">
      <c r="E11477" s="120"/>
    </row>
    <row r="11478" spans="5:5" x14ac:dyDescent="0.25">
      <c r="E11478" s="120"/>
    </row>
    <row r="11479" spans="5:5" x14ac:dyDescent="0.25">
      <c r="E11479" s="120"/>
    </row>
    <row r="11480" spans="5:5" x14ac:dyDescent="0.25">
      <c r="E11480" s="120"/>
    </row>
    <row r="11481" spans="5:5" x14ac:dyDescent="0.25">
      <c r="E11481" s="120"/>
    </row>
    <row r="11482" spans="5:5" x14ac:dyDescent="0.25">
      <c r="E11482" s="120"/>
    </row>
    <row r="11483" spans="5:5" x14ac:dyDescent="0.25">
      <c r="E11483" s="120"/>
    </row>
    <row r="11484" spans="5:5" x14ac:dyDescent="0.25">
      <c r="E11484" s="120"/>
    </row>
    <row r="11485" spans="5:5" x14ac:dyDescent="0.25">
      <c r="E11485" s="120"/>
    </row>
    <row r="11486" spans="5:5" x14ac:dyDescent="0.25">
      <c r="E11486" s="120"/>
    </row>
    <row r="11487" spans="5:5" x14ac:dyDescent="0.25">
      <c r="E11487" s="120"/>
    </row>
    <row r="11488" spans="5:5" x14ac:dyDescent="0.25">
      <c r="E11488" s="120"/>
    </row>
    <row r="11489" spans="5:5" x14ac:dyDescent="0.25">
      <c r="E11489" s="120"/>
    </row>
    <row r="11490" spans="5:5" x14ac:dyDescent="0.25">
      <c r="E11490" s="120"/>
    </row>
    <row r="11491" spans="5:5" x14ac:dyDescent="0.25">
      <c r="E11491" s="120"/>
    </row>
    <row r="11492" spans="5:5" x14ac:dyDescent="0.25">
      <c r="E11492" s="120"/>
    </row>
    <row r="11493" spans="5:5" x14ac:dyDescent="0.25">
      <c r="E11493" s="120"/>
    </row>
    <row r="11494" spans="5:5" x14ac:dyDescent="0.25">
      <c r="E11494" s="120"/>
    </row>
    <row r="11495" spans="5:5" x14ac:dyDescent="0.25">
      <c r="E11495" s="120"/>
    </row>
    <row r="11496" spans="5:5" x14ac:dyDescent="0.25">
      <c r="E11496" s="120"/>
    </row>
    <row r="11497" spans="5:5" x14ac:dyDescent="0.25">
      <c r="E11497" s="120"/>
    </row>
    <row r="11498" spans="5:5" x14ac:dyDescent="0.25">
      <c r="E11498" s="120"/>
    </row>
    <row r="11499" spans="5:5" x14ac:dyDescent="0.25">
      <c r="E11499" s="120"/>
    </row>
    <row r="11500" spans="5:5" x14ac:dyDescent="0.25">
      <c r="E11500" s="120"/>
    </row>
    <row r="11501" spans="5:5" x14ac:dyDescent="0.25">
      <c r="E11501" s="120"/>
    </row>
    <row r="11502" spans="5:5" x14ac:dyDescent="0.25">
      <c r="E11502" s="120"/>
    </row>
    <row r="11503" spans="5:5" x14ac:dyDescent="0.25">
      <c r="E11503" s="120"/>
    </row>
    <row r="11504" spans="5:5" x14ac:dyDescent="0.25">
      <c r="E11504" s="120"/>
    </row>
    <row r="11505" spans="5:5" x14ac:dyDescent="0.25">
      <c r="E11505" s="120"/>
    </row>
    <row r="11506" spans="5:5" x14ac:dyDescent="0.25">
      <c r="E11506" s="120"/>
    </row>
    <row r="11507" spans="5:5" x14ac:dyDescent="0.25">
      <c r="E11507" s="120"/>
    </row>
    <row r="11508" spans="5:5" x14ac:dyDescent="0.25">
      <c r="E11508" s="120"/>
    </row>
    <row r="11509" spans="5:5" x14ac:dyDescent="0.25">
      <c r="E11509" s="120"/>
    </row>
    <row r="11510" spans="5:5" x14ac:dyDescent="0.25">
      <c r="E11510" s="120"/>
    </row>
    <row r="11511" spans="5:5" x14ac:dyDescent="0.25">
      <c r="E11511" s="120"/>
    </row>
    <row r="11512" spans="5:5" x14ac:dyDescent="0.25">
      <c r="E11512" s="120"/>
    </row>
    <row r="11513" spans="5:5" x14ac:dyDescent="0.25">
      <c r="E11513" s="120"/>
    </row>
    <row r="11514" spans="5:5" x14ac:dyDescent="0.25">
      <c r="E11514" s="120"/>
    </row>
    <row r="11515" spans="5:5" x14ac:dyDescent="0.25">
      <c r="E11515" s="120"/>
    </row>
    <row r="11516" spans="5:5" x14ac:dyDescent="0.25">
      <c r="E11516" s="120"/>
    </row>
    <row r="11517" spans="5:5" x14ac:dyDescent="0.25">
      <c r="E11517" s="120"/>
    </row>
    <row r="11518" spans="5:5" x14ac:dyDescent="0.25">
      <c r="E11518" s="120"/>
    </row>
    <row r="11519" spans="5:5" x14ac:dyDescent="0.25">
      <c r="E11519" s="120"/>
    </row>
    <row r="11520" spans="5:5" x14ac:dyDescent="0.25">
      <c r="E11520" s="120"/>
    </row>
    <row r="11521" spans="5:5" x14ac:dyDescent="0.25">
      <c r="E11521" s="120"/>
    </row>
    <row r="11522" spans="5:5" x14ac:dyDescent="0.25">
      <c r="E11522" s="120"/>
    </row>
    <row r="11523" spans="5:5" x14ac:dyDescent="0.25">
      <c r="E11523" s="120"/>
    </row>
    <row r="11524" spans="5:5" x14ac:dyDescent="0.25">
      <c r="E11524" s="120"/>
    </row>
    <row r="11525" spans="5:5" x14ac:dyDescent="0.25">
      <c r="E11525" s="120"/>
    </row>
    <row r="11526" spans="5:5" x14ac:dyDescent="0.25">
      <c r="E11526" s="120"/>
    </row>
    <row r="11527" spans="5:5" x14ac:dyDescent="0.25">
      <c r="E11527" s="120"/>
    </row>
    <row r="11528" spans="5:5" x14ac:dyDescent="0.25">
      <c r="E11528" s="120"/>
    </row>
    <row r="11529" spans="5:5" x14ac:dyDescent="0.25">
      <c r="E11529" s="120"/>
    </row>
    <row r="11530" spans="5:5" x14ac:dyDescent="0.25">
      <c r="E11530" s="120"/>
    </row>
    <row r="11531" spans="5:5" x14ac:dyDescent="0.25">
      <c r="E11531" s="120"/>
    </row>
    <row r="11532" spans="5:5" x14ac:dyDescent="0.25">
      <c r="E11532" s="120"/>
    </row>
    <row r="11533" spans="5:5" x14ac:dyDescent="0.25">
      <c r="E11533" s="120"/>
    </row>
    <row r="11534" spans="5:5" x14ac:dyDescent="0.25">
      <c r="E11534" s="120"/>
    </row>
    <row r="11535" spans="5:5" x14ac:dyDescent="0.25">
      <c r="E11535" s="120"/>
    </row>
    <row r="11536" spans="5:5" x14ac:dyDescent="0.25">
      <c r="E11536" s="120"/>
    </row>
    <row r="11537" spans="5:5" x14ac:dyDescent="0.25">
      <c r="E11537" s="120"/>
    </row>
    <row r="11538" spans="5:5" x14ac:dyDescent="0.25">
      <c r="E11538" s="120"/>
    </row>
    <row r="11539" spans="5:5" x14ac:dyDescent="0.25">
      <c r="E11539" s="120"/>
    </row>
    <row r="11540" spans="5:5" x14ac:dyDescent="0.25">
      <c r="E11540" s="120"/>
    </row>
    <row r="11541" spans="5:5" x14ac:dyDescent="0.25">
      <c r="E11541" s="120"/>
    </row>
    <row r="11542" spans="5:5" x14ac:dyDescent="0.25">
      <c r="E11542" s="120"/>
    </row>
    <row r="11543" spans="5:5" x14ac:dyDescent="0.25">
      <c r="E11543" s="120"/>
    </row>
    <row r="11544" spans="5:5" x14ac:dyDescent="0.25">
      <c r="E11544" s="120"/>
    </row>
    <row r="11545" spans="5:5" x14ac:dyDescent="0.25">
      <c r="E11545" s="120"/>
    </row>
    <row r="11546" spans="5:5" x14ac:dyDescent="0.25">
      <c r="E11546" s="120"/>
    </row>
    <row r="11547" spans="5:5" x14ac:dyDescent="0.25">
      <c r="E11547" s="120"/>
    </row>
    <row r="11548" spans="5:5" x14ac:dyDescent="0.25">
      <c r="E11548" s="120"/>
    </row>
    <row r="11549" spans="5:5" x14ac:dyDescent="0.25">
      <c r="E11549" s="120"/>
    </row>
    <row r="11550" spans="5:5" x14ac:dyDescent="0.25">
      <c r="E11550" s="120"/>
    </row>
    <row r="11551" spans="5:5" x14ac:dyDescent="0.25">
      <c r="E11551" s="120"/>
    </row>
    <row r="11552" spans="5:5" x14ac:dyDescent="0.25">
      <c r="E11552" s="120"/>
    </row>
    <row r="11553" spans="5:5" x14ac:dyDescent="0.25">
      <c r="E11553" s="120"/>
    </row>
    <row r="11554" spans="5:5" x14ac:dyDescent="0.25">
      <c r="E11554" s="120"/>
    </row>
    <row r="11555" spans="5:5" x14ac:dyDescent="0.25">
      <c r="E11555" s="120"/>
    </row>
    <row r="11556" spans="5:5" x14ac:dyDescent="0.25">
      <c r="E11556" s="120"/>
    </row>
    <row r="11557" spans="5:5" x14ac:dyDescent="0.25">
      <c r="E11557" s="120"/>
    </row>
    <row r="11558" spans="5:5" x14ac:dyDescent="0.25">
      <c r="E11558" s="120"/>
    </row>
    <row r="11559" spans="5:5" x14ac:dyDescent="0.25">
      <c r="E11559" s="120"/>
    </row>
    <row r="11560" spans="5:5" x14ac:dyDescent="0.25">
      <c r="E11560" s="120"/>
    </row>
    <row r="11561" spans="5:5" x14ac:dyDescent="0.25">
      <c r="E11561" s="120"/>
    </row>
    <row r="11562" spans="5:5" x14ac:dyDescent="0.25">
      <c r="E11562" s="120"/>
    </row>
    <row r="11563" spans="5:5" x14ac:dyDescent="0.25">
      <c r="E11563" s="120"/>
    </row>
    <row r="11564" spans="5:5" x14ac:dyDescent="0.25">
      <c r="E11564" s="120"/>
    </row>
    <row r="11565" spans="5:5" x14ac:dyDescent="0.25">
      <c r="E11565" s="120"/>
    </row>
    <row r="11566" spans="5:5" x14ac:dyDescent="0.25">
      <c r="E11566" s="120"/>
    </row>
    <row r="11567" spans="5:5" x14ac:dyDescent="0.25">
      <c r="E11567" s="120"/>
    </row>
    <row r="11568" spans="5:5" x14ac:dyDescent="0.25">
      <c r="E11568" s="120"/>
    </row>
    <row r="11569" spans="5:5" x14ac:dyDescent="0.25">
      <c r="E11569" s="120"/>
    </row>
    <row r="11570" spans="5:5" x14ac:dyDescent="0.25">
      <c r="E11570" s="120"/>
    </row>
    <row r="11571" spans="5:5" x14ac:dyDescent="0.25">
      <c r="E11571" s="120"/>
    </row>
    <row r="11572" spans="5:5" x14ac:dyDescent="0.25">
      <c r="E11572" s="120"/>
    </row>
    <row r="11573" spans="5:5" x14ac:dyDescent="0.25">
      <c r="E11573" s="120"/>
    </row>
    <row r="11574" spans="5:5" x14ac:dyDescent="0.25">
      <c r="E11574" s="120"/>
    </row>
    <row r="11575" spans="5:5" x14ac:dyDescent="0.25">
      <c r="E11575" s="120"/>
    </row>
    <row r="11576" spans="5:5" x14ac:dyDescent="0.25">
      <c r="E11576" s="120"/>
    </row>
    <row r="11577" spans="5:5" x14ac:dyDescent="0.25">
      <c r="E11577" s="120"/>
    </row>
    <row r="11578" spans="5:5" x14ac:dyDescent="0.25">
      <c r="E11578" s="120"/>
    </row>
    <row r="11579" spans="5:5" x14ac:dyDescent="0.25">
      <c r="E11579" s="120"/>
    </row>
    <row r="11580" spans="5:5" x14ac:dyDescent="0.25">
      <c r="E11580" s="120"/>
    </row>
    <row r="11581" spans="5:5" x14ac:dyDescent="0.25">
      <c r="E11581" s="120"/>
    </row>
    <row r="11582" spans="5:5" x14ac:dyDescent="0.25">
      <c r="E11582" s="120"/>
    </row>
    <row r="11583" spans="5:5" x14ac:dyDescent="0.25">
      <c r="E11583" s="120"/>
    </row>
    <row r="11584" spans="5:5" x14ac:dyDescent="0.25">
      <c r="E11584" s="120"/>
    </row>
    <row r="11585" spans="5:5" x14ac:dyDescent="0.25">
      <c r="E11585" s="120"/>
    </row>
    <row r="11586" spans="5:5" x14ac:dyDescent="0.25">
      <c r="E11586" s="120"/>
    </row>
    <row r="11587" spans="5:5" x14ac:dyDescent="0.25">
      <c r="E11587" s="120"/>
    </row>
    <row r="11588" spans="5:5" x14ac:dyDescent="0.25">
      <c r="E11588" s="120"/>
    </row>
    <row r="11589" spans="5:5" x14ac:dyDescent="0.25">
      <c r="E11589" s="120"/>
    </row>
    <row r="11590" spans="5:5" x14ac:dyDescent="0.25">
      <c r="E11590" s="120"/>
    </row>
    <row r="11591" spans="5:5" x14ac:dyDescent="0.25">
      <c r="E11591" s="120"/>
    </row>
    <row r="11592" spans="5:5" x14ac:dyDescent="0.25">
      <c r="E11592" s="120"/>
    </row>
    <row r="11593" spans="5:5" x14ac:dyDescent="0.25">
      <c r="E11593" s="120"/>
    </row>
    <row r="11594" spans="5:5" x14ac:dyDescent="0.25">
      <c r="E11594" s="120"/>
    </row>
    <row r="11595" spans="5:5" x14ac:dyDescent="0.25">
      <c r="E11595" s="120"/>
    </row>
    <row r="11596" spans="5:5" x14ac:dyDescent="0.25">
      <c r="E11596" s="120"/>
    </row>
    <row r="11597" spans="5:5" x14ac:dyDescent="0.25">
      <c r="E11597" s="120"/>
    </row>
    <row r="11598" spans="5:5" x14ac:dyDescent="0.25">
      <c r="E11598" s="120"/>
    </row>
    <row r="11599" spans="5:5" x14ac:dyDescent="0.25">
      <c r="E11599" s="120"/>
    </row>
    <row r="11600" spans="5:5" x14ac:dyDescent="0.25">
      <c r="E11600" s="120"/>
    </row>
    <row r="11601" spans="5:5" x14ac:dyDescent="0.25">
      <c r="E11601" s="120"/>
    </row>
    <row r="11602" spans="5:5" x14ac:dyDescent="0.25">
      <c r="E11602" s="120"/>
    </row>
    <row r="11603" spans="5:5" x14ac:dyDescent="0.25">
      <c r="E11603" s="120"/>
    </row>
    <row r="11604" spans="5:5" x14ac:dyDescent="0.25">
      <c r="E11604" s="120"/>
    </row>
    <row r="11605" spans="5:5" x14ac:dyDescent="0.25">
      <c r="E11605" s="120"/>
    </row>
    <row r="11606" spans="5:5" x14ac:dyDescent="0.25">
      <c r="E11606" s="120"/>
    </row>
    <row r="11607" spans="5:5" x14ac:dyDescent="0.25">
      <c r="E11607" s="120"/>
    </row>
    <row r="11608" spans="5:5" x14ac:dyDescent="0.25">
      <c r="E11608" s="120"/>
    </row>
    <row r="11609" spans="5:5" x14ac:dyDescent="0.25">
      <c r="E11609" s="120"/>
    </row>
    <row r="11610" spans="5:5" x14ac:dyDescent="0.25">
      <c r="E11610" s="120"/>
    </row>
    <row r="11611" spans="5:5" x14ac:dyDescent="0.25">
      <c r="E11611" s="120"/>
    </row>
    <row r="11612" spans="5:5" x14ac:dyDescent="0.25">
      <c r="E11612" s="120"/>
    </row>
    <row r="11613" spans="5:5" x14ac:dyDescent="0.25">
      <c r="E11613" s="120"/>
    </row>
    <row r="11614" spans="5:5" x14ac:dyDescent="0.25">
      <c r="E11614" s="120"/>
    </row>
    <row r="11615" spans="5:5" x14ac:dyDescent="0.25">
      <c r="E11615" s="120"/>
    </row>
    <row r="11616" spans="5:5" x14ac:dyDescent="0.25">
      <c r="E11616" s="120"/>
    </row>
    <row r="11617" spans="5:5" x14ac:dyDescent="0.25">
      <c r="E11617" s="120"/>
    </row>
    <row r="11618" spans="5:5" x14ac:dyDescent="0.25">
      <c r="E11618" s="120"/>
    </row>
    <row r="11619" spans="5:5" x14ac:dyDescent="0.25">
      <c r="E11619" s="120"/>
    </row>
    <row r="11620" spans="5:5" x14ac:dyDescent="0.25">
      <c r="E11620" s="120"/>
    </row>
    <row r="11621" spans="5:5" x14ac:dyDescent="0.25">
      <c r="E11621" s="120"/>
    </row>
    <row r="11622" spans="5:5" x14ac:dyDescent="0.25">
      <c r="E11622" s="120"/>
    </row>
    <row r="11623" spans="5:5" x14ac:dyDescent="0.25">
      <c r="E11623" s="120"/>
    </row>
    <row r="11624" spans="5:5" x14ac:dyDescent="0.25">
      <c r="E11624" s="120"/>
    </row>
    <row r="11625" spans="5:5" x14ac:dyDescent="0.25">
      <c r="E11625" s="120"/>
    </row>
    <row r="11626" spans="5:5" x14ac:dyDescent="0.25">
      <c r="E11626" s="120"/>
    </row>
    <row r="11627" spans="5:5" x14ac:dyDescent="0.25">
      <c r="E11627" s="120"/>
    </row>
    <row r="11628" spans="5:5" x14ac:dyDescent="0.25">
      <c r="E11628" s="120"/>
    </row>
    <row r="11629" spans="5:5" x14ac:dyDescent="0.25">
      <c r="E11629" s="120"/>
    </row>
    <row r="11630" spans="5:5" x14ac:dyDescent="0.25">
      <c r="E11630" s="120"/>
    </row>
    <row r="11631" spans="5:5" x14ac:dyDescent="0.25">
      <c r="E11631" s="120"/>
    </row>
    <row r="11632" spans="5:5" x14ac:dyDescent="0.25">
      <c r="E11632" s="120"/>
    </row>
    <row r="11633" spans="5:5" x14ac:dyDescent="0.25">
      <c r="E11633" s="120"/>
    </row>
    <row r="11634" spans="5:5" x14ac:dyDescent="0.25">
      <c r="E11634" s="120"/>
    </row>
    <row r="11635" spans="5:5" x14ac:dyDescent="0.25">
      <c r="E11635" s="120"/>
    </row>
    <row r="11636" spans="5:5" x14ac:dyDescent="0.25">
      <c r="E11636" s="120"/>
    </row>
    <row r="11637" spans="5:5" x14ac:dyDescent="0.25">
      <c r="E11637" s="120"/>
    </row>
    <row r="11638" spans="5:5" x14ac:dyDescent="0.25">
      <c r="E11638" s="120"/>
    </row>
    <row r="11639" spans="5:5" x14ac:dyDescent="0.25">
      <c r="E11639" s="120"/>
    </row>
    <row r="11640" spans="5:5" x14ac:dyDescent="0.25">
      <c r="E11640" s="120"/>
    </row>
    <row r="11641" spans="5:5" x14ac:dyDescent="0.25">
      <c r="E11641" s="120"/>
    </row>
    <row r="11642" spans="5:5" x14ac:dyDescent="0.25">
      <c r="E11642" s="120"/>
    </row>
    <row r="11643" spans="5:5" x14ac:dyDescent="0.25">
      <c r="E11643" s="120"/>
    </row>
    <row r="11644" spans="5:5" x14ac:dyDescent="0.25">
      <c r="E11644" s="120"/>
    </row>
    <row r="11645" spans="5:5" x14ac:dyDescent="0.25">
      <c r="E11645" s="120"/>
    </row>
    <row r="11646" spans="5:5" x14ac:dyDescent="0.25">
      <c r="E11646" s="120"/>
    </row>
    <row r="11647" spans="5:5" x14ac:dyDescent="0.25">
      <c r="E11647" s="120"/>
    </row>
    <row r="11648" spans="5:5" x14ac:dyDescent="0.25">
      <c r="E11648" s="120"/>
    </row>
    <row r="11649" spans="5:5" x14ac:dyDescent="0.25">
      <c r="E11649" s="120"/>
    </row>
    <row r="11650" spans="5:5" x14ac:dyDescent="0.25">
      <c r="E11650" s="120"/>
    </row>
    <row r="11651" spans="5:5" x14ac:dyDescent="0.25">
      <c r="E11651" s="120"/>
    </row>
    <row r="11652" spans="5:5" x14ac:dyDescent="0.25">
      <c r="E11652" s="120"/>
    </row>
    <row r="11653" spans="5:5" x14ac:dyDescent="0.25">
      <c r="E11653" s="120"/>
    </row>
    <row r="11654" spans="5:5" x14ac:dyDescent="0.25">
      <c r="E11654" s="120"/>
    </row>
    <row r="11655" spans="5:5" x14ac:dyDescent="0.25">
      <c r="E11655" s="120"/>
    </row>
    <row r="11656" spans="5:5" x14ac:dyDescent="0.25">
      <c r="E11656" s="120"/>
    </row>
    <row r="11657" spans="5:5" x14ac:dyDescent="0.25">
      <c r="E11657" s="120"/>
    </row>
    <row r="11658" spans="5:5" x14ac:dyDescent="0.25">
      <c r="E11658" s="120"/>
    </row>
    <row r="11659" spans="5:5" x14ac:dyDescent="0.25">
      <c r="E11659" s="120"/>
    </row>
    <row r="11660" spans="5:5" x14ac:dyDescent="0.25">
      <c r="E11660" s="120"/>
    </row>
    <row r="11661" spans="5:5" x14ac:dyDescent="0.25">
      <c r="E11661" s="120"/>
    </row>
    <row r="11662" spans="5:5" x14ac:dyDescent="0.25">
      <c r="E11662" s="120"/>
    </row>
    <row r="11663" spans="5:5" x14ac:dyDescent="0.25">
      <c r="E11663" s="120"/>
    </row>
    <row r="11664" spans="5:5" x14ac:dyDescent="0.25">
      <c r="E11664" s="120"/>
    </row>
    <row r="11665" spans="5:5" x14ac:dyDescent="0.25">
      <c r="E11665" s="120"/>
    </row>
    <row r="11666" spans="5:5" x14ac:dyDescent="0.25">
      <c r="E11666" s="120"/>
    </row>
    <row r="11667" spans="5:5" x14ac:dyDescent="0.25">
      <c r="E11667" s="120"/>
    </row>
    <row r="11668" spans="5:5" x14ac:dyDescent="0.25">
      <c r="E11668" s="120"/>
    </row>
    <row r="11669" spans="5:5" x14ac:dyDescent="0.25">
      <c r="E11669" s="120"/>
    </row>
    <row r="11670" spans="5:5" x14ac:dyDescent="0.25">
      <c r="E11670" s="120"/>
    </row>
    <row r="11671" spans="5:5" x14ac:dyDescent="0.25">
      <c r="E11671" s="120"/>
    </row>
    <row r="11672" spans="5:5" x14ac:dyDescent="0.25">
      <c r="E11672" s="120"/>
    </row>
    <row r="11673" spans="5:5" x14ac:dyDescent="0.25">
      <c r="E11673" s="120"/>
    </row>
    <row r="11674" spans="5:5" x14ac:dyDescent="0.25">
      <c r="E11674" s="120"/>
    </row>
    <row r="11675" spans="5:5" x14ac:dyDescent="0.25">
      <c r="E11675" s="120"/>
    </row>
    <row r="11676" spans="5:5" x14ac:dyDescent="0.25">
      <c r="E11676" s="120"/>
    </row>
    <row r="11677" spans="5:5" x14ac:dyDescent="0.25">
      <c r="E11677" s="120"/>
    </row>
    <row r="11678" spans="5:5" x14ac:dyDescent="0.25">
      <c r="E11678" s="120"/>
    </row>
    <row r="11679" spans="5:5" x14ac:dyDescent="0.25">
      <c r="E11679" s="120"/>
    </row>
    <row r="11680" spans="5:5" x14ac:dyDescent="0.25">
      <c r="E11680" s="120"/>
    </row>
    <row r="11681" spans="5:5" x14ac:dyDescent="0.25">
      <c r="E11681" s="120"/>
    </row>
    <row r="11682" spans="5:5" x14ac:dyDescent="0.25">
      <c r="E11682" s="120"/>
    </row>
    <row r="11683" spans="5:5" x14ac:dyDescent="0.25">
      <c r="E11683" s="120"/>
    </row>
    <row r="11684" spans="5:5" x14ac:dyDescent="0.25">
      <c r="E11684" s="120"/>
    </row>
    <row r="11685" spans="5:5" x14ac:dyDescent="0.25">
      <c r="E11685" s="120"/>
    </row>
    <row r="11686" spans="5:5" x14ac:dyDescent="0.25">
      <c r="E11686" s="120"/>
    </row>
    <row r="11687" spans="5:5" x14ac:dyDescent="0.25">
      <c r="E11687" s="120"/>
    </row>
    <row r="11688" spans="5:5" x14ac:dyDescent="0.25">
      <c r="E11688" s="120"/>
    </row>
    <row r="11689" spans="5:5" x14ac:dyDescent="0.25">
      <c r="E11689" s="120"/>
    </row>
    <row r="11690" spans="5:5" x14ac:dyDescent="0.25">
      <c r="E11690" s="120"/>
    </row>
    <row r="11691" spans="5:5" x14ac:dyDescent="0.25">
      <c r="E11691" s="120"/>
    </row>
    <row r="11692" spans="5:5" x14ac:dyDescent="0.25">
      <c r="E11692" s="120"/>
    </row>
    <row r="11693" spans="5:5" x14ac:dyDescent="0.25">
      <c r="E11693" s="120"/>
    </row>
    <row r="11694" spans="5:5" x14ac:dyDescent="0.25">
      <c r="E11694" s="120"/>
    </row>
    <row r="11695" spans="5:5" x14ac:dyDescent="0.25">
      <c r="E11695" s="120"/>
    </row>
    <row r="11696" spans="5:5" x14ac:dyDescent="0.25">
      <c r="E11696" s="120"/>
    </row>
    <row r="11697" spans="5:5" x14ac:dyDescent="0.25">
      <c r="E11697" s="120"/>
    </row>
    <row r="11698" spans="5:5" x14ac:dyDescent="0.25">
      <c r="E11698" s="120"/>
    </row>
    <row r="11699" spans="5:5" x14ac:dyDescent="0.25">
      <c r="E11699" s="120"/>
    </row>
    <row r="11700" spans="5:5" x14ac:dyDescent="0.25">
      <c r="E11700" s="120"/>
    </row>
    <row r="11701" spans="5:5" x14ac:dyDescent="0.25">
      <c r="E11701" s="120"/>
    </row>
    <row r="11702" spans="5:5" x14ac:dyDescent="0.25">
      <c r="E11702" s="120"/>
    </row>
    <row r="11703" spans="5:5" x14ac:dyDescent="0.25">
      <c r="E11703" s="120"/>
    </row>
    <row r="11704" spans="5:5" x14ac:dyDescent="0.25">
      <c r="E11704" s="120"/>
    </row>
    <row r="11705" spans="5:5" x14ac:dyDescent="0.25">
      <c r="E11705" s="120"/>
    </row>
    <row r="11706" spans="5:5" x14ac:dyDescent="0.25">
      <c r="E11706" s="120"/>
    </row>
    <row r="11707" spans="5:5" x14ac:dyDescent="0.25">
      <c r="E11707" s="120"/>
    </row>
    <row r="11708" spans="5:5" x14ac:dyDescent="0.25">
      <c r="E11708" s="120"/>
    </row>
    <row r="11709" spans="5:5" x14ac:dyDescent="0.25">
      <c r="E11709" s="120"/>
    </row>
    <row r="11710" spans="5:5" x14ac:dyDescent="0.25">
      <c r="E11710" s="120"/>
    </row>
    <row r="11711" spans="5:5" x14ac:dyDescent="0.25">
      <c r="E11711" s="120"/>
    </row>
    <row r="11712" spans="5:5" x14ac:dyDescent="0.25">
      <c r="E11712" s="120"/>
    </row>
    <row r="11713" spans="5:5" x14ac:dyDescent="0.25">
      <c r="E11713" s="120"/>
    </row>
    <row r="11714" spans="5:5" x14ac:dyDescent="0.25">
      <c r="E11714" s="120"/>
    </row>
    <row r="11715" spans="5:5" x14ac:dyDescent="0.25">
      <c r="E11715" s="120"/>
    </row>
    <row r="11716" spans="5:5" x14ac:dyDescent="0.25">
      <c r="E11716" s="120"/>
    </row>
    <row r="11717" spans="5:5" x14ac:dyDescent="0.25">
      <c r="E11717" s="120"/>
    </row>
    <row r="11718" spans="5:5" x14ac:dyDescent="0.25">
      <c r="E11718" s="120"/>
    </row>
    <row r="11719" spans="5:5" x14ac:dyDescent="0.25">
      <c r="E11719" s="120"/>
    </row>
    <row r="11720" spans="5:5" x14ac:dyDescent="0.25">
      <c r="E11720" s="120"/>
    </row>
    <row r="11721" spans="5:5" x14ac:dyDescent="0.25">
      <c r="E11721" s="120"/>
    </row>
    <row r="11722" spans="5:5" x14ac:dyDescent="0.25">
      <c r="E11722" s="120"/>
    </row>
    <row r="11723" spans="5:5" x14ac:dyDescent="0.25">
      <c r="E11723" s="120"/>
    </row>
    <row r="11724" spans="5:5" x14ac:dyDescent="0.25">
      <c r="E11724" s="120"/>
    </row>
    <row r="11725" spans="5:5" x14ac:dyDescent="0.25">
      <c r="E11725" s="120"/>
    </row>
    <row r="11726" spans="5:5" x14ac:dyDescent="0.25">
      <c r="E11726" s="120"/>
    </row>
    <row r="11727" spans="5:5" x14ac:dyDescent="0.25">
      <c r="E11727" s="120"/>
    </row>
    <row r="11728" spans="5:5" x14ac:dyDescent="0.25">
      <c r="E11728" s="120"/>
    </row>
    <row r="11729" spans="5:5" x14ac:dyDescent="0.25">
      <c r="E11729" s="120"/>
    </row>
    <row r="11730" spans="5:5" x14ac:dyDescent="0.25">
      <c r="E11730" s="120"/>
    </row>
    <row r="11731" spans="5:5" x14ac:dyDescent="0.25">
      <c r="E11731" s="120"/>
    </row>
    <row r="11732" spans="5:5" x14ac:dyDescent="0.25">
      <c r="E11732" s="120"/>
    </row>
    <row r="11733" spans="5:5" x14ac:dyDescent="0.25">
      <c r="E11733" s="120"/>
    </row>
    <row r="11734" spans="5:5" x14ac:dyDescent="0.25">
      <c r="E11734" s="120"/>
    </row>
    <row r="11735" spans="5:5" x14ac:dyDescent="0.25">
      <c r="E11735" s="120"/>
    </row>
    <row r="11736" spans="5:5" x14ac:dyDescent="0.25">
      <c r="E11736" s="120"/>
    </row>
    <row r="11737" spans="5:5" x14ac:dyDescent="0.25">
      <c r="E11737" s="120"/>
    </row>
    <row r="11738" spans="5:5" x14ac:dyDescent="0.25">
      <c r="E11738" s="120"/>
    </row>
    <row r="11739" spans="5:5" x14ac:dyDescent="0.25">
      <c r="E11739" s="120"/>
    </row>
    <row r="11740" spans="5:5" x14ac:dyDescent="0.25">
      <c r="E11740" s="120"/>
    </row>
    <row r="11741" spans="5:5" x14ac:dyDescent="0.25">
      <c r="E11741" s="120"/>
    </row>
    <row r="11742" spans="5:5" x14ac:dyDescent="0.25">
      <c r="E11742" s="120"/>
    </row>
    <row r="11743" spans="5:5" x14ac:dyDescent="0.25">
      <c r="E11743" s="120"/>
    </row>
    <row r="11744" spans="5:5" x14ac:dyDescent="0.25">
      <c r="E11744" s="120"/>
    </row>
    <row r="11745" spans="5:5" x14ac:dyDescent="0.25">
      <c r="E11745" s="120"/>
    </row>
    <row r="11746" spans="5:5" x14ac:dyDescent="0.25">
      <c r="E11746" s="120"/>
    </row>
    <row r="11747" spans="5:5" x14ac:dyDescent="0.25">
      <c r="E11747" s="120"/>
    </row>
    <row r="11748" spans="5:5" x14ac:dyDescent="0.25">
      <c r="E11748" s="120"/>
    </row>
    <row r="11749" spans="5:5" x14ac:dyDescent="0.25">
      <c r="E11749" s="120"/>
    </row>
    <row r="11750" spans="5:5" x14ac:dyDescent="0.25">
      <c r="E11750" s="120"/>
    </row>
    <row r="11751" spans="5:5" x14ac:dyDescent="0.25">
      <c r="E11751" s="120"/>
    </row>
    <row r="11752" spans="5:5" x14ac:dyDescent="0.25">
      <c r="E11752" s="120"/>
    </row>
    <row r="11753" spans="5:5" x14ac:dyDescent="0.25">
      <c r="E11753" s="120"/>
    </row>
    <row r="11754" spans="5:5" x14ac:dyDescent="0.25">
      <c r="E11754" s="120"/>
    </row>
    <row r="11755" spans="5:5" x14ac:dyDescent="0.25">
      <c r="E11755" s="120"/>
    </row>
    <row r="11756" spans="5:5" x14ac:dyDescent="0.25">
      <c r="E11756" s="120"/>
    </row>
    <row r="11757" spans="5:5" x14ac:dyDescent="0.25">
      <c r="E11757" s="120"/>
    </row>
    <row r="11758" spans="5:5" x14ac:dyDescent="0.25">
      <c r="E11758" s="120"/>
    </row>
    <row r="11759" spans="5:5" x14ac:dyDescent="0.25">
      <c r="E11759" s="120"/>
    </row>
    <row r="11760" spans="5:5" x14ac:dyDescent="0.25">
      <c r="E11760" s="120"/>
    </row>
    <row r="11761" spans="5:5" x14ac:dyDescent="0.25">
      <c r="E11761" s="120"/>
    </row>
    <row r="11762" spans="5:5" x14ac:dyDescent="0.25">
      <c r="E11762" s="120"/>
    </row>
    <row r="11763" spans="5:5" x14ac:dyDescent="0.25">
      <c r="E11763" s="120"/>
    </row>
    <row r="11764" spans="5:5" x14ac:dyDescent="0.25">
      <c r="E11764" s="120"/>
    </row>
    <row r="11765" spans="5:5" x14ac:dyDescent="0.25">
      <c r="E11765" s="120"/>
    </row>
    <row r="11766" spans="5:5" x14ac:dyDescent="0.25">
      <c r="E11766" s="120"/>
    </row>
    <row r="11767" spans="5:5" x14ac:dyDescent="0.25">
      <c r="E11767" s="120"/>
    </row>
    <row r="11768" spans="5:5" x14ac:dyDescent="0.25">
      <c r="E11768" s="120"/>
    </row>
    <row r="11769" spans="5:5" x14ac:dyDescent="0.25">
      <c r="E11769" s="120"/>
    </row>
    <row r="11770" spans="5:5" x14ac:dyDescent="0.25">
      <c r="E11770" s="120"/>
    </row>
    <row r="11771" spans="5:5" x14ac:dyDescent="0.25">
      <c r="E11771" s="120"/>
    </row>
    <row r="11772" spans="5:5" x14ac:dyDescent="0.25">
      <c r="E11772" s="120"/>
    </row>
    <row r="11773" spans="5:5" x14ac:dyDescent="0.25">
      <c r="E11773" s="120"/>
    </row>
    <row r="11774" spans="5:5" x14ac:dyDescent="0.25">
      <c r="E11774" s="120"/>
    </row>
    <row r="11775" spans="5:5" x14ac:dyDescent="0.25">
      <c r="E11775" s="120"/>
    </row>
    <row r="11776" spans="5:5" x14ac:dyDescent="0.25">
      <c r="E11776" s="120"/>
    </row>
    <row r="11777" spans="5:5" x14ac:dyDescent="0.25">
      <c r="E11777" s="120"/>
    </row>
    <row r="11778" spans="5:5" x14ac:dyDescent="0.25">
      <c r="E11778" s="120"/>
    </row>
    <row r="11779" spans="5:5" x14ac:dyDescent="0.25">
      <c r="E11779" s="120"/>
    </row>
    <row r="11780" spans="5:5" x14ac:dyDescent="0.25">
      <c r="E11780" s="120"/>
    </row>
    <row r="11781" spans="5:5" x14ac:dyDescent="0.25">
      <c r="E11781" s="120"/>
    </row>
    <row r="11782" spans="5:5" x14ac:dyDescent="0.25">
      <c r="E11782" s="120"/>
    </row>
    <row r="11783" spans="5:5" x14ac:dyDescent="0.25">
      <c r="E11783" s="120"/>
    </row>
    <row r="11784" spans="5:5" x14ac:dyDescent="0.25">
      <c r="E11784" s="120"/>
    </row>
    <row r="11785" spans="5:5" x14ac:dyDescent="0.25">
      <c r="E11785" s="120"/>
    </row>
    <row r="11786" spans="5:5" x14ac:dyDescent="0.25">
      <c r="E11786" s="120"/>
    </row>
    <row r="11787" spans="5:5" x14ac:dyDescent="0.25">
      <c r="E11787" s="120"/>
    </row>
    <row r="11788" spans="5:5" x14ac:dyDescent="0.25">
      <c r="E11788" s="120"/>
    </row>
    <row r="11789" spans="5:5" x14ac:dyDescent="0.25">
      <c r="E11789" s="120"/>
    </row>
    <row r="11790" spans="5:5" x14ac:dyDescent="0.25">
      <c r="E11790" s="120"/>
    </row>
    <row r="11791" spans="5:5" x14ac:dyDescent="0.25">
      <c r="E11791" s="120"/>
    </row>
    <row r="11792" spans="5:5" x14ac:dyDescent="0.25">
      <c r="E11792" s="120"/>
    </row>
    <row r="11793" spans="5:5" x14ac:dyDescent="0.25">
      <c r="E11793" s="120"/>
    </row>
    <row r="11794" spans="5:5" x14ac:dyDescent="0.25">
      <c r="E11794" s="120"/>
    </row>
    <row r="11795" spans="5:5" x14ac:dyDescent="0.25">
      <c r="E11795" s="120"/>
    </row>
    <row r="11796" spans="5:5" x14ac:dyDescent="0.25">
      <c r="E11796" s="120"/>
    </row>
    <row r="11797" spans="5:5" x14ac:dyDescent="0.25">
      <c r="E11797" s="120"/>
    </row>
    <row r="11798" spans="5:5" x14ac:dyDescent="0.25">
      <c r="E11798" s="120"/>
    </row>
    <row r="11799" spans="5:5" x14ac:dyDescent="0.25">
      <c r="E11799" s="120"/>
    </row>
    <row r="11800" spans="5:5" x14ac:dyDescent="0.25">
      <c r="E11800" s="120"/>
    </row>
    <row r="11801" spans="5:5" x14ac:dyDescent="0.25">
      <c r="E11801" s="120"/>
    </row>
    <row r="11802" spans="5:5" x14ac:dyDescent="0.25">
      <c r="E11802" s="120"/>
    </row>
    <row r="11803" spans="5:5" x14ac:dyDescent="0.25">
      <c r="E11803" s="120"/>
    </row>
    <row r="11804" spans="5:5" x14ac:dyDescent="0.25">
      <c r="E11804" s="120"/>
    </row>
    <row r="11805" spans="5:5" x14ac:dyDescent="0.25">
      <c r="E11805" s="120"/>
    </row>
    <row r="11806" spans="5:5" x14ac:dyDescent="0.25">
      <c r="E11806" s="120"/>
    </row>
    <row r="11807" spans="5:5" x14ac:dyDescent="0.25">
      <c r="E11807" s="120"/>
    </row>
    <row r="11808" spans="5:5" x14ac:dyDescent="0.25">
      <c r="E11808" s="120"/>
    </row>
    <row r="11809" spans="5:5" x14ac:dyDescent="0.25">
      <c r="E11809" s="120"/>
    </row>
    <row r="11810" spans="5:5" x14ac:dyDescent="0.25">
      <c r="E11810" s="120"/>
    </row>
    <row r="11811" spans="5:5" x14ac:dyDescent="0.25">
      <c r="E11811" s="120"/>
    </row>
    <row r="11812" spans="5:5" x14ac:dyDescent="0.25">
      <c r="E11812" s="120"/>
    </row>
    <row r="11813" spans="5:5" x14ac:dyDescent="0.25">
      <c r="E11813" s="120"/>
    </row>
    <row r="11814" spans="5:5" x14ac:dyDescent="0.25">
      <c r="E11814" s="120"/>
    </row>
    <row r="11815" spans="5:5" x14ac:dyDescent="0.25">
      <c r="E11815" s="120"/>
    </row>
    <row r="11816" spans="5:5" x14ac:dyDescent="0.25">
      <c r="E11816" s="120"/>
    </row>
    <row r="11817" spans="5:5" x14ac:dyDescent="0.25">
      <c r="E11817" s="120"/>
    </row>
    <row r="11818" spans="5:5" x14ac:dyDescent="0.25">
      <c r="E11818" s="120"/>
    </row>
    <row r="11819" spans="5:5" x14ac:dyDescent="0.25">
      <c r="E11819" s="120"/>
    </row>
    <row r="11820" spans="5:5" x14ac:dyDescent="0.25">
      <c r="E11820" s="120"/>
    </row>
    <row r="11821" spans="5:5" x14ac:dyDescent="0.25">
      <c r="E11821" s="120"/>
    </row>
    <row r="11822" spans="5:5" x14ac:dyDescent="0.25">
      <c r="E11822" s="120"/>
    </row>
    <row r="11823" spans="5:5" x14ac:dyDescent="0.25">
      <c r="E11823" s="120"/>
    </row>
    <row r="11824" spans="5:5" x14ac:dyDescent="0.25">
      <c r="E11824" s="120"/>
    </row>
    <row r="11825" spans="5:5" x14ac:dyDescent="0.25">
      <c r="E11825" s="120"/>
    </row>
    <row r="11826" spans="5:5" x14ac:dyDescent="0.25">
      <c r="E11826" s="120"/>
    </row>
    <row r="11827" spans="5:5" x14ac:dyDescent="0.25">
      <c r="E11827" s="120"/>
    </row>
    <row r="11828" spans="5:5" x14ac:dyDescent="0.25">
      <c r="E11828" s="120"/>
    </row>
    <row r="11829" spans="5:5" x14ac:dyDescent="0.25">
      <c r="E11829" s="120"/>
    </row>
    <row r="11830" spans="5:5" x14ac:dyDescent="0.25">
      <c r="E11830" s="120"/>
    </row>
    <row r="11831" spans="5:5" x14ac:dyDescent="0.25">
      <c r="E11831" s="120"/>
    </row>
    <row r="11832" spans="5:5" x14ac:dyDescent="0.25">
      <c r="E11832" s="120"/>
    </row>
    <row r="11833" spans="5:5" x14ac:dyDescent="0.25">
      <c r="E11833" s="120"/>
    </row>
    <row r="11834" spans="5:5" x14ac:dyDescent="0.25">
      <c r="E11834" s="120"/>
    </row>
    <row r="11835" spans="5:5" x14ac:dyDescent="0.25">
      <c r="E11835" s="120"/>
    </row>
    <row r="11836" spans="5:5" x14ac:dyDescent="0.25">
      <c r="E11836" s="120"/>
    </row>
    <row r="11837" spans="5:5" x14ac:dyDescent="0.25">
      <c r="E11837" s="120"/>
    </row>
    <row r="11838" spans="5:5" x14ac:dyDescent="0.25">
      <c r="E11838" s="120"/>
    </row>
    <row r="11839" spans="5:5" x14ac:dyDescent="0.25">
      <c r="E11839" s="120"/>
    </row>
    <row r="11840" spans="5:5" x14ac:dyDescent="0.25">
      <c r="E11840" s="120"/>
    </row>
    <row r="11841" spans="5:5" x14ac:dyDescent="0.25">
      <c r="E11841" s="120"/>
    </row>
    <row r="11842" spans="5:5" x14ac:dyDescent="0.25">
      <c r="E11842" s="120"/>
    </row>
    <row r="11843" spans="5:5" x14ac:dyDescent="0.25">
      <c r="E11843" s="120"/>
    </row>
    <row r="11844" spans="5:5" x14ac:dyDescent="0.25">
      <c r="E11844" s="120"/>
    </row>
    <row r="11845" spans="5:5" x14ac:dyDescent="0.25">
      <c r="E11845" s="120"/>
    </row>
    <row r="11846" spans="5:5" x14ac:dyDescent="0.25">
      <c r="E11846" s="120"/>
    </row>
    <row r="11847" spans="5:5" x14ac:dyDescent="0.25">
      <c r="E11847" s="120"/>
    </row>
    <row r="11848" spans="5:5" x14ac:dyDescent="0.25">
      <c r="E11848" s="120"/>
    </row>
    <row r="11849" spans="5:5" x14ac:dyDescent="0.25">
      <c r="E11849" s="120"/>
    </row>
    <row r="11850" spans="5:5" x14ac:dyDescent="0.25">
      <c r="E11850" s="120"/>
    </row>
    <row r="11851" spans="5:5" x14ac:dyDescent="0.25">
      <c r="E11851" s="120"/>
    </row>
    <row r="11852" spans="5:5" x14ac:dyDescent="0.25">
      <c r="E11852" s="120"/>
    </row>
    <row r="11853" spans="5:5" x14ac:dyDescent="0.25">
      <c r="E11853" s="120"/>
    </row>
    <row r="11854" spans="5:5" x14ac:dyDescent="0.25">
      <c r="E11854" s="120"/>
    </row>
    <row r="11855" spans="5:5" x14ac:dyDescent="0.25">
      <c r="E11855" s="120"/>
    </row>
    <row r="11856" spans="5:5" x14ac:dyDescent="0.25">
      <c r="E11856" s="120"/>
    </row>
    <row r="11857" spans="5:5" x14ac:dyDescent="0.25">
      <c r="E11857" s="120"/>
    </row>
    <row r="11858" spans="5:5" x14ac:dyDescent="0.25">
      <c r="E11858" s="120"/>
    </row>
    <row r="11859" spans="5:5" x14ac:dyDescent="0.25">
      <c r="E11859" s="120"/>
    </row>
    <row r="11860" spans="5:5" x14ac:dyDescent="0.25">
      <c r="E11860" s="120"/>
    </row>
    <row r="11861" spans="5:5" x14ac:dyDescent="0.25">
      <c r="E11861" s="120"/>
    </row>
    <row r="11862" spans="5:5" x14ac:dyDescent="0.25">
      <c r="E11862" s="120"/>
    </row>
    <row r="11863" spans="5:5" x14ac:dyDescent="0.25">
      <c r="E11863" s="120"/>
    </row>
    <row r="11864" spans="5:5" x14ac:dyDescent="0.25">
      <c r="E11864" s="120"/>
    </row>
    <row r="11865" spans="5:5" x14ac:dyDescent="0.25">
      <c r="E11865" s="120"/>
    </row>
    <row r="11866" spans="5:5" x14ac:dyDescent="0.25">
      <c r="E11866" s="120"/>
    </row>
    <row r="11867" spans="5:5" x14ac:dyDescent="0.25">
      <c r="E11867" s="120"/>
    </row>
    <row r="11868" spans="5:5" x14ac:dyDescent="0.25">
      <c r="E11868" s="120"/>
    </row>
    <row r="11869" spans="5:5" x14ac:dyDescent="0.25">
      <c r="E11869" s="120"/>
    </row>
    <row r="11870" spans="5:5" x14ac:dyDescent="0.25">
      <c r="E11870" s="120"/>
    </row>
    <row r="11871" spans="5:5" x14ac:dyDescent="0.25">
      <c r="E11871" s="120"/>
    </row>
    <row r="11872" spans="5:5" x14ac:dyDescent="0.25">
      <c r="E11872" s="120"/>
    </row>
    <row r="11873" spans="5:5" x14ac:dyDescent="0.25">
      <c r="E11873" s="120"/>
    </row>
    <row r="11874" spans="5:5" x14ac:dyDescent="0.25">
      <c r="E11874" s="120"/>
    </row>
    <row r="11875" spans="5:5" x14ac:dyDescent="0.25">
      <c r="E11875" s="120"/>
    </row>
    <row r="11876" spans="5:5" x14ac:dyDescent="0.25">
      <c r="E11876" s="120"/>
    </row>
    <row r="11877" spans="5:5" x14ac:dyDescent="0.25">
      <c r="E11877" s="120"/>
    </row>
    <row r="11878" spans="5:5" x14ac:dyDescent="0.25">
      <c r="E11878" s="120"/>
    </row>
    <row r="11879" spans="5:5" x14ac:dyDescent="0.25">
      <c r="E11879" s="120"/>
    </row>
    <row r="11880" spans="5:5" x14ac:dyDescent="0.25">
      <c r="E11880" s="120"/>
    </row>
    <row r="11881" spans="5:5" x14ac:dyDescent="0.25">
      <c r="E11881" s="120"/>
    </row>
    <row r="11882" spans="5:5" x14ac:dyDescent="0.25">
      <c r="E11882" s="120"/>
    </row>
    <row r="11883" spans="5:5" x14ac:dyDescent="0.25">
      <c r="E11883" s="120"/>
    </row>
    <row r="11884" spans="5:5" x14ac:dyDescent="0.25">
      <c r="E11884" s="120"/>
    </row>
    <row r="11885" spans="5:5" x14ac:dyDescent="0.25">
      <c r="E11885" s="120"/>
    </row>
    <row r="11886" spans="5:5" x14ac:dyDescent="0.25">
      <c r="E11886" s="120"/>
    </row>
    <row r="11887" spans="5:5" x14ac:dyDescent="0.25">
      <c r="E11887" s="120"/>
    </row>
    <row r="11888" spans="5:5" x14ac:dyDescent="0.25">
      <c r="E11888" s="120"/>
    </row>
    <row r="11889" spans="5:5" x14ac:dyDescent="0.25">
      <c r="E11889" s="120"/>
    </row>
    <row r="11890" spans="5:5" x14ac:dyDescent="0.25">
      <c r="E11890" s="120"/>
    </row>
    <row r="11891" spans="5:5" x14ac:dyDescent="0.25">
      <c r="E11891" s="120"/>
    </row>
    <row r="11892" spans="5:5" x14ac:dyDescent="0.25">
      <c r="E11892" s="120"/>
    </row>
    <row r="11893" spans="5:5" x14ac:dyDescent="0.25">
      <c r="E11893" s="120"/>
    </row>
    <row r="11894" spans="5:5" x14ac:dyDescent="0.25">
      <c r="E11894" s="120"/>
    </row>
    <row r="11895" spans="5:5" x14ac:dyDescent="0.25">
      <c r="E11895" s="120"/>
    </row>
    <row r="11896" spans="5:5" x14ac:dyDescent="0.25">
      <c r="E11896" s="120"/>
    </row>
    <row r="11897" spans="5:5" x14ac:dyDescent="0.25">
      <c r="E11897" s="120"/>
    </row>
    <row r="11898" spans="5:5" x14ac:dyDescent="0.25">
      <c r="E11898" s="120"/>
    </row>
    <row r="11899" spans="5:5" x14ac:dyDescent="0.25">
      <c r="E11899" s="120"/>
    </row>
    <row r="11900" spans="5:5" x14ac:dyDescent="0.25">
      <c r="E11900" s="120"/>
    </row>
    <row r="11901" spans="5:5" x14ac:dyDescent="0.25">
      <c r="E11901" s="120"/>
    </row>
    <row r="11902" spans="5:5" x14ac:dyDescent="0.25">
      <c r="E11902" s="120"/>
    </row>
    <row r="11903" spans="5:5" x14ac:dyDescent="0.25">
      <c r="E11903" s="120"/>
    </row>
    <row r="11904" spans="5:5" x14ac:dyDescent="0.25">
      <c r="E11904" s="120"/>
    </row>
    <row r="11905" spans="5:5" x14ac:dyDescent="0.25">
      <c r="E11905" s="120"/>
    </row>
    <row r="11906" spans="5:5" x14ac:dyDescent="0.25">
      <c r="E11906" s="120"/>
    </row>
    <row r="11907" spans="5:5" x14ac:dyDescent="0.25">
      <c r="E11907" s="120"/>
    </row>
    <row r="11908" spans="5:5" x14ac:dyDescent="0.25">
      <c r="E11908" s="120"/>
    </row>
    <row r="11909" spans="5:5" x14ac:dyDescent="0.25">
      <c r="E11909" s="120"/>
    </row>
    <row r="11910" spans="5:5" x14ac:dyDescent="0.25">
      <c r="E11910" s="120"/>
    </row>
    <row r="11911" spans="5:5" x14ac:dyDescent="0.25">
      <c r="E11911" s="120"/>
    </row>
    <row r="11912" spans="5:5" x14ac:dyDescent="0.25">
      <c r="E11912" s="120"/>
    </row>
    <row r="11913" spans="5:5" x14ac:dyDescent="0.25">
      <c r="E11913" s="120"/>
    </row>
    <row r="11914" spans="5:5" x14ac:dyDescent="0.25">
      <c r="E11914" s="120"/>
    </row>
    <row r="11915" spans="5:5" x14ac:dyDescent="0.25">
      <c r="E11915" s="120"/>
    </row>
    <row r="11916" spans="5:5" x14ac:dyDescent="0.25">
      <c r="E11916" s="120"/>
    </row>
    <row r="11917" spans="5:5" x14ac:dyDescent="0.25">
      <c r="E11917" s="120"/>
    </row>
    <row r="11918" spans="5:5" x14ac:dyDescent="0.25">
      <c r="E11918" s="120"/>
    </row>
    <row r="11919" spans="5:5" x14ac:dyDescent="0.25">
      <c r="E11919" s="120"/>
    </row>
    <row r="11920" spans="5:5" x14ac:dyDescent="0.25">
      <c r="E11920" s="120"/>
    </row>
    <row r="11921" spans="5:5" x14ac:dyDescent="0.25">
      <c r="E11921" s="120"/>
    </row>
    <row r="11922" spans="5:5" x14ac:dyDescent="0.25">
      <c r="E11922" s="120"/>
    </row>
    <row r="11923" spans="5:5" x14ac:dyDescent="0.25">
      <c r="E11923" s="120"/>
    </row>
    <row r="11924" spans="5:5" x14ac:dyDescent="0.25">
      <c r="E11924" s="120"/>
    </row>
    <row r="11925" spans="5:5" x14ac:dyDescent="0.25">
      <c r="E11925" s="120"/>
    </row>
    <row r="11926" spans="5:5" x14ac:dyDescent="0.25">
      <c r="E11926" s="120"/>
    </row>
    <row r="11927" spans="5:5" x14ac:dyDescent="0.25">
      <c r="E11927" s="120"/>
    </row>
    <row r="11928" spans="5:5" x14ac:dyDescent="0.25">
      <c r="E11928" s="120"/>
    </row>
    <row r="11929" spans="5:5" x14ac:dyDescent="0.25">
      <c r="E11929" s="120"/>
    </row>
    <row r="11930" spans="5:5" x14ac:dyDescent="0.25">
      <c r="E11930" s="120"/>
    </row>
    <row r="11931" spans="5:5" x14ac:dyDescent="0.25">
      <c r="E11931" s="120"/>
    </row>
    <row r="11932" spans="5:5" x14ac:dyDescent="0.25">
      <c r="E11932" s="120"/>
    </row>
    <row r="11933" spans="5:5" x14ac:dyDescent="0.25">
      <c r="E11933" s="120"/>
    </row>
    <row r="11934" spans="5:5" x14ac:dyDescent="0.25">
      <c r="E11934" s="120"/>
    </row>
    <row r="11935" spans="5:5" x14ac:dyDescent="0.25">
      <c r="E11935" s="120"/>
    </row>
    <row r="11936" spans="5:5" x14ac:dyDescent="0.25">
      <c r="E11936" s="120"/>
    </row>
    <row r="11937" spans="5:5" x14ac:dyDescent="0.25">
      <c r="E11937" s="120"/>
    </row>
    <row r="11938" spans="5:5" x14ac:dyDescent="0.25">
      <c r="E11938" s="120"/>
    </row>
    <row r="11939" spans="5:5" x14ac:dyDescent="0.25">
      <c r="E11939" s="120"/>
    </row>
    <row r="11940" spans="5:5" x14ac:dyDescent="0.25">
      <c r="E11940" s="120"/>
    </row>
    <row r="11941" spans="5:5" x14ac:dyDescent="0.25">
      <c r="E11941" s="120"/>
    </row>
    <row r="11942" spans="5:5" x14ac:dyDescent="0.25">
      <c r="E11942" s="120"/>
    </row>
    <row r="11943" spans="5:5" x14ac:dyDescent="0.25">
      <c r="E11943" s="120"/>
    </row>
    <row r="11944" spans="5:5" x14ac:dyDescent="0.25">
      <c r="E11944" s="120"/>
    </row>
    <row r="11945" spans="5:5" x14ac:dyDescent="0.25">
      <c r="E11945" s="120"/>
    </row>
    <row r="11946" spans="5:5" x14ac:dyDescent="0.25">
      <c r="E11946" s="120"/>
    </row>
    <row r="11947" spans="5:5" x14ac:dyDescent="0.25">
      <c r="E11947" s="120"/>
    </row>
    <row r="11948" spans="5:5" x14ac:dyDescent="0.25">
      <c r="E11948" s="120"/>
    </row>
    <row r="11949" spans="5:5" x14ac:dyDescent="0.25">
      <c r="E11949" s="120"/>
    </row>
    <row r="11950" spans="5:5" x14ac:dyDescent="0.25">
      <c r="E11950" s="120"/>
    </row>
    <row r="11951" spans="5:5" x14ac:dyDescent="0.25">
      <c r="E11951" s="120"/>
    </row>
    <row r="11952" spans="5:5" x14ac:dyDescent="0.25">
      <c r="E11952" s="120"/>
    </row>
    <row r="11953" spans="5:5" x14ac:dyDescent="0.25">
      <c r="E11953" s="120"/>
    </row>
    <row r="11954" spans="5:5" x14ac:dyDescent="0.25">
      <c r="E11954" s="120"/>
    </row>
    <row r="11955" spans="5:5" x14ac:dyDescent="0.25">
      <c r="E11955" s="120"/>
    </row>
    <row r="11956" spans="5:5" x14ac:dyDescent="0.25">
      <c r="E11956" s="120"/>
    </row>
    <row r="11957" spans="5:5" x14ac:dyDescent="0.25">
      <c r="E11957" s="120"/>
    </row>
    <row r="11958" spans="5:5" x14ac:dyDescent="0.25">
      <c r="E11958" s="120"/>
    </row>
    <row r="11959" spans="5:5" x14ac:dyDescent="0.25">
      <c r="E11959" s="120"/>
    </row>
    <row r="11960" spans="5:5" x14ac:dyDescent="0.25">
      <c r="E11960" s="120"/>
    </row>
    <row r="11961" spans="5:5" x14ac:dyDescent="0.25">
      <c r="E11961" s="120"/>
    </row>
    <row r="11962" spans="5:5" x14ac:dyDescent="0.25">
      <c r="E11962" s="120"/>
    </row>
    <row r="11963" spans="5:5" x14ac:dyDescent="0.25">
      <c r="E11963" s="120"/>
    </row>
    <row r="11964" spans="5:5" x14ac:dyDescent="0.25">
      <c r="E11964" s="120"/>
    </row>
    <row r="11965" spans="5:5" x14ac:dyDescent="0.25">
      <c r="E11965" s="120"/>
    </row>
    <row r="11966" spans="5:5" x14ac:dyDescent="0.25">
      <c r="E11966" s="120"/>
    </row>
    <row r="11967" spans="5:5" x14ac:dyDescent="0.25">
      <c r="E11967" s="120"/>
    </row>
    <row r="11968" spans="5:5" x14ac:dyDescent="0.25">
      <c r="E11968" s="120"/>
    </row>
    <row r="11969" spans="5:5" x14ac:dyDescent="0.25">
      <c r="E11969" s="120"/>
    </row>
    <row r="11970" spans="5:5" x14ac:dyDescent="0.25">
      <c r="E11970" s="120"/>
    </row>
    <row r="11971" spans="5:5" x14ac:dyDescent="0.25">
      <c r="E11971" s="120"/>
    </row>
    <row r="11972" spans="5:5" x14ac:dyDescent="0.25">
      <c r="E11972" s="120"/>
    </row>
    <row r="11973" spans="5:5" x14ac:dyDescent="0.25">
      <c r="E11973" s="120"/>
    </row>
    <row r="11974" spans="5:5" x14ac:dyDescent="0.25">
      <c r="E11974" s="120"/>
    </row>
    <row r="11975" spans="5:5" x14ac:dyDescent="0.25">
      <c r="E11975" s="120"/>
    </row>
    <row r="11976" spans="5:5" x14ac:dyDescent="0.25">
      <c r="E11976" s="120"/>
    </row>
    <row r="11977" spans="5:5" x14ac:dyDescent="0.25">
      <c r="E11977" s="120"/>
    </row>
    <row r="11978" spans="5:5" x14ac:dyDescent="0.25">
      <c r="E11978" s="120"/>
    </row>
    <row r="11979" spans="5:5" x14ac:dyDescent="0.25">
      <c r="E11979" s="120"/>
    </row>
    <row r="11980" spans="5:5" x14ac:dyDescent="0.25">
      <c r="E11980" s="120"/>
    </row>
    <row r="11981" spans="5:5" x14ac:dyDescent="0.25">
      <c r="E11981" s="120"/>
    </row>
    <row r="11982" spans="5:5" x14ac:dyDescent="0.25">
      <c r="E11982" s="120"/>
    </row>
    <row r="11983" spans="5:5" x14ac:dyDescent="0.25">
      <c r="E11983" s="120"/>
    </row>
    <row r="11984" spans="5:5" x14ac:dyDescent="0.25">
      <c r="E11984" s="120"/>
    </row>
    <row r="11985" spans="5:5" x14ac:dyDescent="0.25">
      <c r="E11985" s="120"/>
    </row>
    <row r="11986" spans="5:5" x14ac:dyDescent="0.25">
      <c r="E11986" s="120"/>
    </row>
    <row r="11987" spans="5:5" x14ac:dyDescent="0.25">
      <c r="E11987" s="120"/>
    </row>
    <row r="11988" spans="5:5" x14ac:dyDescent="0.25">
      <c r="E11988" s="120"/>
    </row>
    <row r="11989" spans="5:5" x14ac:dyDescent="0.25">
      <c r="E11989" s="120"/>
    </row>
    <row r="11990" spans="5:5" x14ac:dyDescent="0.25">
      <c r="E11990" s="120"/>
    </row>
    <row r="11991" spans="5:5" x14ac:dyDescent="0.25">
      <c r="E11991" s="120"/>
    </row>
    <row r="11992" spans="5:5" x14ac:dyDescent="0.25">
      <c r="E11992" s="120"/>
    </row>
    <row r="11993" spans="5:5" x14ac:dyDescent="0.25">
      <c r="E11993" s="120"/>
    </row>
    <row r="11994" spans="5:5" x14ac:dyDescent="0.25">
      <c r="E11994" s="120"/>
    </row>
    <row r="11995" spans="5:5" x14ac:dyDescent="0.25">
      <c r="E11995" s="120"/>
    </row>
    <row r="11996" spans="5:5" x14ac:dyDescent="0.25">
      <c r="E11996" s="120"/>
    </row>
    <row r="11997" spans="5:5" x14ac:dyDescent="0.25">
      <c r="E11997" s="120"/>
    </row>
    <row r="11998" spans="5:5" x14ac:dyDescent="0.25">
      <c r="E11998" s="120"/>
    </row>
    <row r="11999" spans="5:5" x14ac:dyDescent="0.25">
      <c r="E11999" s="120"/>
    </row>
    <row r="12000" spans="5:5" x14ac:dyDescent="0.25">
      <c r="E12000" s="120"/>
    </row>
    <row r="12001" spans="5:5" x14ac:dyDescent="0.25">
      <c r="E12001" s="120"/>
    </row>
    <row r="12002" spans="5:5" x14ac:dyDescent="0.25">
      <c r="E12002" s="120"/>
    </row>
    <row r="12003" spans="5:5" x14ac:dyDescent="0.25">
      <c r="E12003" s="120"/>
    </row>
    <row r="12004" spans="5:5" x14ac:dyDescent="0.25">
      <c r="E12004" s="120"/>
    </row>
    <row r="12005" spans="5:5" x14ac:dyDescent="0.25">
      <c r="E12005" s="120"/>
    </row>
    <row r="12006" spans="5:5" x14ac:dyDescent="0.25">
      <c r="E12006" s="120"/>
    </row>
    <row r="12007" spans="5:5" x14ac:dyDescent="0.25">
      <c r="E12007" s="120"/>
    </row>
    <row r="12008" spans="5:5" x14ac:dyDescent="0.25">
      <c r="E12008" s="120"/>
    </row>
    <row r="12009" spans="5:5" x14ac:dyDescent="0.25">
      <c r="E12009" s="120"/>
    </row>
    <row r="12010" spans="5:5" x14ac:dyDescent="0.25">
      <c r="E12010" s="120"/>
    </row>
    <row r="12011" spans="5:5" x14ac:dyDescent="0.25">
      <c r="E12011" s="120"/>
    </row>
    <row r="12012" spans="5:5" x14ac:dyDescent="0.25">
      <c r="E12012" s="120"/>
    </row>
    <row r="12013" spans="5:5" x14ac:dyDescent="0.25">
      <c r="E12013" s="120"/>
    </row>
    <row r="12014" spans="5:5" x14ac:dyDescent="0.25">
      <c r="E12014" s="120"/>
    </row>
    <row r="12015" spans="5:5" x14ac:dyDescent="0.25">
      <c r="E12015" s="120"/>
    </row>
    <row r="12016" spans="5:5" x14ac:dyDescent="0.25">
      <c r="E12016" s="120"/>
    </row>
    <row r="12017" spans="5:5" x14ac:dyDescent="0.25">
      <c r="E12017" s="120"/>
    </row>
    <row r="12018" spans="5:5" x14ac:dyDescent="0.25">
      <c r="E12018" s="120"/>
    </row>
    <row r="12019" spans="5:5" x14ac:dyDescent="0.25">
      <c r="E12019" s="120"/>
    </row>
    <row r="12020" spans="5:5" x14ac:dyDescent="0.25">
      <c r="E12020" s="120"/>
    </row>
    <row r="12021" spans="5:5" x14ac:dyDescent="0.25">
      <c r="E12021" s="120"/>
    </row>
    <row r="12022" spans="5:5" x14ac:dyDescent="0.25">
      <c r="E12022" s="120"/>
    </row>
    <row r="12023" spans="5:5" x14ac:dyDescent="0.25">
      <c r="E12023" s="120"/>
    </row>
    <row r="12024" spans="5:5" x14ac:dyDescent="0.25">
      <c r="E12024" s="120"/>
    </row>
    <row r="12025" spans="5:5" x14ac:dyDescent="0.25">
      <c r="E12025" s="120"/>
    </row>
    <row r="12026" spans="5:5" x14ac:dyDescent="0.25">
      <c r="E12026" s="120"/>
    </row>
    <row r="12027" spans="5:5" x14ac:dyDescent="0.25">
      <c r="E12027" s="120"/>
    </row>
    <row r="12028" spans="5:5" x14ac:dyDescent="0.25">
      <c r="E12028" s="120"/>
    </row>
    <row r="12029" spans="5:5" x14ac:dyDescent="0.25">
      <c r="E12029" s="120"/>
    </row>
    <row r="12030" spans="5:5" x14ac:dyDescent="0.25">
      <c r="E12030" s="120"/>
    </row>
    <row r="12031" spans="5:5" x14ac:dyDescent="0.25">
      <c r="E12031" s="120"/>
    </row>
    <row r="12032" spans="5:5" x14ac:dyDescent="0.25">
      <c r="E12032" s="120"/>
    </row>
    <row r="12033" spans="5:5" x14ac:dyDescent="0.25">
      <c r="E12033" s="120"/>
    </row>
    <row r="12034" spans="5:5" x14ac:dyDescent="0.25">
      <c r="E12034" s="120"/>
    </row>
    <row r="12035" spans="5:5" x14ac:dyDescent="0.25">
      <c r="E12035" s="120"/>
    </row>
    <row r="12036" spans="5:5" x14ac:dyDescent="0.25">
      <c r="E12036" s="120"/>
    </row>
    <row r="12037" spans="5:5" x14ac:dyDescent="0.25">
      <c r="E12037" s="120"/>
    </row>
    <row r="12038" spans="5:5" x14ac:dyDescent="0.25">
      <c r="E12038" s="120"/>
    </row>
    <row r="12039" spans="5:5" x14ac:dyDescent="0.25">
      <c r="E12039" s="120"/>
    </row>
    <row r="12040" spans="5:5" x14ac:dyDescent="0.25">
      <c r="E12040" s="120"/>
    </row>
    <row r="12041" spans="5:5" x14ac:dyDescent="0.25">
      <c r="E12041" s="120"/>
    </row>
    <row r="12042" spans="5:5" x14ac:dyDescent="0.25">
      <c r="E12042" s="120"/>
    </row>
    <row r="12043" spans="5:5" x14ac:dyDescent="0.25">
      <c r="E12043" s="120"/>
    </row>
    <row r="12044" spans="5:5" x14ac:dyDescent="0.25">
      <c r="E12044" s="120"/>
    </row>
    <row r="12045" spans="5:5" x14ac:dyDescent="0.25">
      <c r="E12045" s="120"/>
    </row>
    <row r="12046" spans="5:5" x14ac:dyDescent="0.25">
      <c r="E12046" s="120"/>
    </row>
    <row r="12047" spans="5:5" x14ac:dyDescent="0.25">
      <c r="E12047" s="120"/>
    </row>
    <row r="12048" spans="5:5" x14ac:dyDescent="0.25">
      <c r="E12048" s="120"/>
    </row>
    <row r="12049" spans="5:5" x14ac:dyDescent="0.25">
      <c r="E12049" s="120"/>
    </row>
    <row r="12050" spans="5:5" x14ac:dyDescent="0.25">
      <c r="E12050" s="120"/>
    </row>
    <row r="12051" spans="5:5" x14ac:dyDescent="0.25">
      <c r="E12051" s="120"/>
    </row>
    <row r="12052" spans="5:5" x14ac:dyDescent="0.25">
      <c r="E12052" s="120"/>
    </row>
    <row r="12053" spans="5:5" x14ac:dyDescent="0.25">
      <c r="E12053" s="120"/>
    </row>
    <row r="12054" spans="5:5" x14ac:dyDescent="0.25">
      <c r="E12054" s="120"/>
    </row>
    <row r="12055" spans="5:5" x14ac:dyDescent="0.25">
      <c r="E12055" s="120"/>
    </row>
    <row r="12056" spans="5:5" x14ac:dyDescent="0.25">
      <c r="E12056" s="120"/>
    </row>
    <row r="12057" spans="5:5" x14ac:dyDescent="0.25">
      <c r="E12057" s="120"/>
    </row>
    <row r="12058" spans="5:5" x14ac:dyDescent="0.25">
      <c r="E12058" s="120"/>
    </row>
    <row r="12059" spans="5:5" x14ac:dyDescent="0.25">
      <c r="E12059" s="120"/>
    </row>
    <row r="12060" spans="5:5" x14ac:dyDescent="0.25">
      <c r="E12060" s="120"/>
    </row>
    <row r="12061" spans="5:5" x14ac:dyDescent="0.25">
      <c r="E12061" s="120"/>
    </row>
    <row r="12062" spans="5:5" x14ac:dyDescent="0.25">
      <c r="E12062" s="120"/>
    </row>
    <row r="12063" spans="5:5" x14ac:dyDescent="0.25">
      <c r="E12063" s="120"/>
    </row>
    <row r="12064" spans="5:5" x14ac:dyDescent="0.25">
      <c r="E12064" s="120"/>
    </row>
    <row r="12065" spans="5:5" x14ac:dyDescent="0.25">
      <c r="E12065" s="120"/>
    </row>
    <row r="12066" spans="5:5" x14ac:dyDescent="0.25">
      <c r="E12066" s="120"/>
    </row>
    <row r="12067" spans="5:5" x14ac:dyDescent="0.25">
      <c r="E12067" s="120"/>
    </row>
    <row r="12068" spans="5:5" x14ac:dyDescent="0.25">
      <c r="E12068" s="120"/>
    </row>
    <row r="12069" spans="5:5" x14ac:dyDescent="0.25">
      <c r="E12069" s="120"/>
    </row>
    <row r="12070" spans="5:5" x14ac:dyDescent="0.25">
      <c r="E12070" s="120"/>
    </row>
    <row r="12071" spans="5:5" x14ac:dyDescent="0.25">
      <c r="E12071" s="120"/>
    </row>
    <row r="12072" spans="5:5" x14ac:dyDescent="0.25">
      <c r="E12072" s="120"/>
    </row>
    <row r="12073" spans="5:5" x14ac:dyDescent="0.25">
      <c r="E12073" s="120"/>
    </row>
    <row r="12074" spans="5:5" x14ac:dyDescent="0.25">
      <c r="E12074" s="120"/>
    </row>
    <row r="12075" spans="5:5" x14ac:dyDescent="0.25">
      <c r="E12075" s="120"/>
    </row>
    <row r="12076" spans="5:5" x14ac:dyDescent="0.25">
      <c r="E12076" s="120"/>
    </row>
    <row r="12077" spans="5:5" x14ac:dyDescent="0.25">
      <c r="E12077" s="120"/>
    </row>
    <row r="12078" spans="5:5" x14ac:dyDescent="0.25">
      <c r="E12078" s="120"/>
    </row>
    <row r="12079" spans="5:5" x14ac:dyDescent="0.25">
      <c r="E12079" s="120"/>
    </row>
    <row r="12080" spans="5:5" x14ac:dyDescent="0.25">
      <c r="E12080" s="120"/>
    </row>
    <row r="12081" spans="5:5" x14ac:dyDescent="0.25">
      <c r="E12081" s="120"/>
    </row>
    <row r="12082" spans="5:5" x14ac:dyDescent="0.25">
      <c r="E12082" s="120"/>
    </row>
    <row r="12083" spans="5:5" x14ac:dyDescent="0.25">
      <c r="E12083" s="120"/>
    </row>
    <row r="12084" spans="5:5" x14ac:dyDescent="0.25">
      <c r="E12084" s="120"/>
    </row>
    <row r="12085" spans="5:5" x14ac:dyDescent="0.25">
      <c r="E12085" s="120"/>
    </row>
    <row r="12086" spans="5:5" x14ac:dyDescent="0.25">
      <c r="E12086" s="120"/>
    </row>
    <row r="12087" spans="5:5" x14ac:dyDescent="0.25">
      <c r="E12087" s="120"/>
    </row>
    <row r="12088" spans="5:5" x14ac:dyDescent="0.25">
      <c r="E12088" s="120"/>
    </row>
    <row r="12089" spans="5:5" x14ac:dyDescent="0.25">
      <c r="E12089" s="120"/>
    </row>
    <row r="12090" spans="5:5" x14ac:dyDescent="0.25">
      <c r="E12090" s="120"/>
    </row>
    <row r="12091" spans="5:5" x14ac:dyDescent="0.25">
      <c r="E12091" s="120"/>
    </row>
    <row r="12092" spans="5:5" x14ac:dyDescent="0.25">
      <c r="E12092" s="120"/>
    </row>
    <row r="12093" spans="5:5" x14ac:dyDescent="0.25">
      <c r="E12093" s="120"/>
    </row>
    <row r="12094" spans="5:5" x14ac:dyDescent="0.25">
      <c r="E12094" s="120"/>
    </row>
    <row r="12095" spans="5:5" x14ac:dyDescent="0.25">
      <c r="E12095" s="120"/>
    </row>
    <row r="12096" spans="5:5" x14ac:dyDescent="0.25">
      <c r="E12096" s="120"/>
    </row>
    <row r="12097" spans="5:5" x14ac:dyDescent="0.25">
      <c r="E12097" s="120"/>
    </row>
    <row r="12098" spans="5:5" x14ac:dyDescent="0.25">
      <c r="E12098" s="120"/>
    </row>
    <row r="12099" spans="5:5" x14ac:dyDescent="0.25">
      <c r="E12099" s="120"/>
    </row>
    <row r="12100" spans="5:5" x14ac:dyDescent="0.25">
      <c r="E12100" s="120"/>
    </row>
    <row r="12101" spans="5:5" x14ac:dyDescent="0.25">
      <c r="E12101" s="120"/>
    </row>
    <row r="12102" spans="5:5" x14ac:dyDescent="0.25">
      <c r="E12102" s="120"/>
    </row>
    <row r="12103" spans="5:5" x14ac:dyDescent="0.25">
      <c r="E12103" s="120"/>
    </row>
    <row r="12104" spans="5:5" x14ac:dyDescent="0.25">
      <c r="E12104" s="120"/>
    </row>
    <row r="12105" spans="5:5" x14ac:dyDescent="0.25">
      <c r="E12105" s="120"/>
    </row>
    <row r="12106" spans="5:5" x14ac:dyDescent="0.25">
      <c r="E12106" s="120"/>
    </row>
    <row r="12107" spans="5:5" x14ac:dyDescent="0.25">
      <c r="E12107" s="120"/>
    </row>
    <row r="12108" spans="5:5" x14ac:dyDescent="0.25">
      <c r="E12108" s="120"/>
    </row>
    <row r="12109" spans="5:5" x14ac:dyDescent="0.25">
      <c r="E12109" s="120"/>
    </row>
    <row r="12110" spans="5:5" x14ac:dyDescent="0.25">
      <c r="E12110" s="120"/>
    </row>
    <row r="12111" spans="5:5" x14ac:dyDescent="0.25">
      <c r="E12111" s="120"/>
    </row>
    <row r="12112" spans="5:5" x14ac:dyDescent="0.25">
      <c r="E12112" s="120"/>
    </row>
    <row r="12113" spans="5:5" x14ac:dyDescent="0.25">
      <c r="E12113" s="120"/>
    </row>
    <row r="12114" spans="5:5" x14ac:dyDescent="0.25">
      <c r="E12114" s="120"/>
    </row>
    <row r="12115" spans="5:5" x14ac:dyDescent="0.25">
      <c r="E12115" s="120"/>
    </row>
    <row r="12116" spans="5:5" x14ac:dyDescent="0.25">
      <c r="E12116" s="120"/>
    </row>
    <row r="12117" spans="5:5" x14ac:dyDescent="0.25">
      <c r="E12117" s="120"/>
    </row>
    <row r="12118" spans="5:5" x14ac:dyDescent="0.25">
      <c r="E12118" s="120"/>
    </row>
    <row r="12119" spans="5:5" x14ac:dyDescent="0.25">
      <c r="E12119" s="120"/>
    </row>
    <row r="12120" spans="5:5" x14ac:dyDescent="0.25">
      <c r="E12120" s="120"/>
    </row>
    <row r="12121" spans="5:5" x14ac:dyDescent="0.25">
      <c r="E12121" s="120"/>
    </row>
    <row r="12122" spans="5:5" x14ac:dyDescent="0.25">
      <c r="E12122" s="120"/>
    </row>
    <row r="12123" spans="5:5" x14ac:dyDescent="0.25">
      <c r="E12123" s="120"/>
    </row>
    <row r="12124" spans="5:5" x14ac:dyDescent="0.25">
      <c r="E12124" s="120"/>
    </row>
    <row r="12125" spans="5:5" x14ac:dyDescent="0.25">
      <c r="E12125" s="120"/>
    </row>
    <row r="12126" spans="5:5" x14ac:dyDescent="0.25">
      <c r="E12126" s="120"/>
    </row>
    <row r="12127" spans="5:5" x14ac:dyDescent="0.25">
      <c r="E12127" s="120"/>
    </row>
    <row r="12128" spans="5:5" x14ac:dyDescent="0.25">
      <c r="E12128" s="120"/>
    </row>
    <row r="12129" spans="5:5" x14ac:dyDescent="0.25">
      <c r="E12129" s="120"/>
    </row>
    <row r="12130" spans="5:5" x14ac:dyDescent="0.25">
      <c r="E12130" s="120"/>
    </row>
    <row r="12131" spans="5:5" x14ac:dyDescent="0.25">
      <c r="E12131" s="120"/>
    </row>
    <row r="12132" spans="5:5" x14ac:dyDescent="0.25">
      <c r="E12132" s="120"/>
    </row>
    <row r="12133" spans="5:5" x14ac:dyDescent="0.25">
      <c r="E12133" s="120"/>
    </row>
    <row r="12134" spans="5:5" x14ac:dyDescent="0.25">
      <c r="E12134" s="120"/>
    </row>
    <row r="12135" spans="5:5" x14ac:dyDescent="0.25">
      <c r="E12135" s="120"/>
    </row>
    <row r="12136" spans="5:5" x14ac:dyDescent="0.25">
      <c r="E12136" s="120"/>
    </row>
    <row r="12137" spans="5:5" x14ac:dyDescent="0.25">
      <c r="E12137" s="120"/>
    </row>
    <row r="12138" spans="5:5" x14ac:dyDescent="0.25">
      <c r="E12138" s="120"/>
    </row>
    <row r="12139" spans="5:5" x14ac:dyDescent="0.25">
      <c r="E12139" s="120"/>
    </row>
    <row r="12140" spans="5:5" x14ac:dyDescent="0.25">
      <c r="E12140" s="120"/>
    </row>
    <row r="12141" spans="5:5" x14ac:dyDescent="0.25">
      <c r="E12141" s="120"/>
    </row>
    <row r="12142" spans="5:5" x14ac:dyDescent="0.25">
      <c r="E12142" s="120"/>
    </row>
    <row r="12143" spans="5:5" x14ac:dyDescent="0.25">
      <c r="E12143" s="120"/>
    </row>
    <row r="12144" spans="5:5" x14ac:dyDescent="0.25">
      <c r="E12144" s="120"/>
    </row>
    <row r="12145" spans="5:5" x14ac:dyDescent="0.25">
      <c r="E12145" s="120"/>
    </row>
    <row r="12146" spans="5:5" x14ac:dyDescent="0.25">
      <c r="E12146" s="120"/>
    </row>
    <row r="12147" spans="5:5" x14ac:dyDescent="0.25">
      <c r="E12147" s="120"/>
    </row>
    <row r="12148" spans="5:5" x14ac:dyDescent="0.25">
      <c r="E12148" s="120"/>
    </row>
    <row r="12149" spans="5:5" x14ac:dyDescent="0.25">
      <c r="E12149" s="120"/>
    </row>
    <row r="12150" spans="5:5" x14ac:dyDescent="0.25">
      <c r="E12150" s="120"/>
    </row>
    <row r="12151" spans="5:5" x14ac:dyDescent="0.25">
      <c r="E12151" s="120"/>
    </row>
    <row r="12152" spans="5:5" x14ac:dyDescent="0.25">
      <c r="E12152" s="120"/>
    </row>
    <row r="12153" spans="5:5" x14ac:dyDescent="0.25">
      <c r="E12153" s="120"/>
    </row>
    <row r="12154" spans="5:5" x14ac:dyDescent="0.25">
      <c r="E12154" s="120"/>
    </row>
    <row r="12155" spans="5:5" x14ac:dyDescent="0.25">
      <c r="E12155" s="120"/>
    </row>
    <row r="12156" spans="5:5" x14ac:dyDescent="0.25">
      <c r="E12156" s="120"/>
    </row>
    <row r="12157" spans="5:5" x14ac:dyDescent="0.25">
      <c r="E12157" s="120"/>
    </row>
    <row r="12158" spans="5:5" x14ac:dyDescent="0.25">
      <c r="E12158" s="120"/>
    </row>
    <row r="12159" spans="5:5" x14ac:dyDescent="0.25">
      <c r="E12159" s="120"/>
    </row>
    <row r="12160" spans="5:5" x14ac:dyDescent="0.25">
      <c r="E12160" s="120"/>
    </row>
    <row r="12161" spans="5:5" x14ac:dyDescent="0.25">
      <c r="E12161" s="120"/>
    </row>
    <row r="12162" spans="5:5" x14ac:dyDescent="0.25">
      <c r="E12162" s="120"/>
    </row>
    <row r="12163" spans="5:5" x14ac:dyDescent="0.25">
      <c r="E12163" s="120"/>
    </row>
    <row r="12164" spans="5:5" x14ac:dyDescent="0.25">
      <c r="E12164" s="120"/>
    </row>
    <row r="12165" spans="5:5" x14ac:dyDescent="0.25">
      <c r="E12165" s="120"/>
    </row>
    <row r="12166" spans="5:5" x14ac:dyDescent="0.25">
      <c r="E12166" s="120"/>
    </row>
    <row r="12167" spans="5:5" x14ac:dyDescent="0.25">
      <c r="E12167" s="120"/>
    </row>
    <row r="12168" spans="5:5" x14ac:dyDescent="0.25">
      <c r="E12168" s="120"/>
    </row>
    <row r="12169" spans="5:5" x14ac:dyDescent="0.25">
      <c r="E12169" s="120"/>
    </row>
    <row r="12170" spans="5:5" x14ac:dyDescent="0.25">
      <c r="E12170" s="120"/>
    </row>
    <row r="12171" spans="5:5" x14ac:dyDescent="0.25">
      <c r="E12171" s="120"/>
    </row>
    <row r="12172" spans="5:5" x14ac:dyDescent="0.25">
      <c r="E12172" s="120"/>
    </row>
    <row r="12173" spans="5:5" x14ac:dyDescent="0.25">
      <c r="E12173" s="120"/>
    </row>
    <row r="12174" spans="5:5" x14ac:dyDescent="0.25">
      <c r="E12174" s="120"/>
    </row>
    <row r="12175" spans="5:5" x14ac:dyDescent="0.25">
      <c r="E12175" s="120"/>
    </row>
    <row r="12176" spans="5:5" x14ac:dyDescent="0.25">
      <c r="E12176" s="120"/>
    </row>
    <row r="12177" spans="5:5" x14ac:dyDescent="0.25">
      <c r="E12177" s="120"/>
    </row>
    <row r="12178" spans="5:5" x14ac:dyDescent="0.25">
      <c r="E12178" s="120"/>
    </row>
    <row r="12179" spans="5:5" x14ac:dyDescent="0.25">
      <c r="E12179" s="120"/>
    </row>
    <row r="12180" spans="5:5" x14ac:dyDescent="0.25">
      <c r="E12180" s="120"/>
    </row>
    <row r="12181" spans="5:5" x14ac:dyDescent="0.25">
      <c r="E12181" s="120"/>
    </row>
    <row r="12182" spans="5:5" x14ac:dyDescent="0.25">
      <c r="E12182" s="120"/>
    </row>
    <row r="12183" spans="5:5" x14ac:dyDescent="0.25">
      <c r="E12183" s="120"/>
    </row>
    <row r="12184" spans="5:5" x14ac:dyDescent="0.25">
      <c r="E12184" s="120"/>
    </row>
    <row r="12185" spans="5:5" x14ac:dyDescent="0.25">
      <c r="E12185" s="120"/>
    </row>
    <row r="12186" spans="5:5" x14ac:dyDescent="0.25">
      <c r="E12186" s="120"/>
    </row>
    <row r="12187" spans="5:5" x14ac:dyDescent="0.25">
      <c r="E12187" s="120"/>
    </row>
    <row r="12188" spans="5:5" x14ac:dyDescent="0.25">
      <c r="E12188" s="120"/>
    </row>
    <row r="12189" spans="5:5" x14ac:dyDescent="0.25">
      <c r="E12189" s="120"/>
    </row>
    <row r="12190" spans="5:5" x14ac:dyDescent="0.25">
      <c r="E12190" s="120"/>
    </row>
    <row r="12191" spans="5:5" x14ac:dyDescent="0.25">
      <c r="E12191" s="120"/>
    </row>
    <row r="12192" spans="5:5" x14ac:dyDescent="0.25">
      <c r="E12192" s="120"/>
    </row>
    <row r="12193" spans="5:5" x14ac:dyDescent="0.25">
      <c r="E12193" s="120"/>
    </row>
    <row r="12194" spans="5:5" x14ac:dyDescent="0.25">
      <c r="E12194" s="120"/>
    </row>
    <row r="12195" spans="5:5" x14ac:dyDescent="0.25">
      <c r="E12195" s="120"/>
    </row>
    <row r="12196" spans="5:5" x14ac:dyDescent="0.25">
      <c r="E12196" s="120"/>
    </row>
    <row r="12197" spans="5:5" x14ac:dyDescent="0.25">
      <c r="E12197" s="120"/>
    </row>
    <row r="12198" spans="5:5" x14ac:dyDescent="0.25">
      <c r="E12198" s="120"/>
    </row>
    <row r="12199" spans="5:5" x14ac:dyDescent="0.25">
      <c r="E12199" s="120"/>
    </row>
    <row r="12200" spans="5:5" x14ac:dyDescent="0.25">
      <c r="E12200" s="120"/>
    </row>
    <row r="12201" spans="5:5" x14ac:dyDescent="0.25">
      <c r="E12201" s="120"/>
    </row>
    <row r="12202" spans="5:5" x14ac:dyDescent="0.25">
      <c r="E12202" s="120"/>
    </row>
    <row r="12203" spans="5:5" x14ac:dyDescent="0.25">
      <c r="E12203" s="120"/>
    </row>
    <row r="12204" spans="5:5" x14ac:dyDescent="0.25">
      <c r="E12204" s="120"/>
    </row>
    <row r="12205" spans="5:5" x14ac:dyDescent="0.25">
      <c r="E12205" s="120"/>
    </row>
    <row r="12206" spans="5:5" x14ac:dyDescent="0.25">
      <c r="E12206" s="120"/>
    </row>
    <row r="12207" spans="5:5" x14ac:dyDescent="0.25">
      <c r="E12207" s="120"/>
    </row>
    <row r="12208" spans="5:5" x14ac:dyDescent="0.25">
      <c r="E12208" s="120"/>
    </row>
    <row r="12209" spans="5:5" x14ac:dyDescent="0.25">
      <c r="E12209" s="120"/>
    </row>
    <row r="12210" spans="5:5" x14ac:dyDescent="0.25">
      <c r="E12210" s="120"/>
    </row>
    <row r="12211" spans="5:5" x14ac:dyDescent="0.25">
      <c r="E12211" s="120"/>
    </row>
    <row r="12212" spans="5:5" x14ac:dyDescent="0.25">
      <c r="E12212" s="120"/>
    </row>
    <row r="12213" spans="5:5" x14ac:dyDescent="0.25">
      <c r="E12213" s="120"/>
    </row>
    <row r="12214" spans="5:5" x14ac:dyDescent="0.25">
      <c r="E12214" s="120"/>
    </row>
    <row r="12215" spans="5:5" x14ac:dyDescent="0.25">
      <c r="E12215" s="120"/>
    </row>
    <row r="12216" spans="5:5" x14ac:dyDescent="0.25">
      <c r="E12216" s="120"/>
    </row>
    <row r="12217" spans="5:5" x14ac:dyDescent="0.25">
      <c r="E12217" s="120"/>
    </row>
    <row r="12218" spans="5:5" x14ac:dyDescent="0.25">
      <c r="E12218" s="120"/>
    </row>
    <row r="12219" spans="5:5" x14ac:dyDescent="0.25">
      <c r="E12219" s="120"/>
    </row>
    <row r="12220" spans="5:5" x14ac:dyDescent="0.25">
      <c r="E12220" s="120"/>
    </row>
    <row r="12221" spans="5:5" x14ac:dyDescent="0.25">
      <c r="E12221" s="120"/>
    </row>
    <row r="12222" spans="5:5" x14ac:dyDescent="0.25">
      <c r="E12222" s="120"/>
    </row>
    <row r="12223" spans="5:5" x14ac:dyDescent="0.25">
      <c r="E12223" s="120"/>
    </row>
    <row r="12224" spans="5:5" x14ac:dyDescent="0.25">
      <c r="E12224" s="120"/>
    </row>
    <row r="12225" spans="5:5" x14ac:dyDescent="0.25">
      <c r="E12225" s="120"/>
    </row>
    <row r="12226" spans="5:5" x14ac:dyDescent="0.25">
      <c r="E12226" s="120"/>
    </row>
    <row r="12227" spans="5:5" x14ac:dyDescent="0.25">
      <c r="E12227" s="120"/>
    </row>
    <row r="12228" spans="5:5" x14ac:dyDescent="0.25">
      <c r="E12228" s="120"/>
    </row>
    <row r="12229" spans="5:5" x14ac:dyDescent="0.25">
      <c r="E12229" s="120"/>
    </row>
    <row r="12230" spans="5:5" x14ac:dyDescent="0.25">
      <c r="E12230" s="120"/>
    </row>
    <row r="12231" spans="5:5" x14ac:dyDescent="0.25">
      <c r="E12231" s="120"/>
    </row>
    <row r="12232" spans="5:5" x14ac:dyDescent="0.25">
      <c r="E12232" s="120"/>
    </row>
    <row r="12233" spans="5:5" x14ac:dyDescent="0.25">
      <c r="E12233" s="120"/>
    </row>
    <row r="12234" spans="5:5" x14ac:dyDescent="0.25">
      <c r="E12234" s="120"/>
    </row>
    <row r="12235" spans="5:5" x14ac:dyDescent="0.25">
      <c r="E12235" s="120"/>
    </row>
    <row r="12236" spans="5:5" x14ac:dyDescent="0.25">
      <c r="E12236" s="120"/>
    </row>
    <row r="12237" spans="5:5" x14ac:dyDescent="0.25">
      <c r="E12237" s="120"/>
    </row>
    <row r="12238" spans="5:5" x14ac:dyDescent="0.25">
      <c r="E12238" s="120"/>
    </row>
    <row r="12239" spans="5:5" x14ac:dyDescent="0.25">
      <c r="E12239" s="120"/>
    </row>
    <row r="12240" spans="5:5" x14ac:dyDescent="0.25">
      <c r="E12240" s="120"/>
    </row>
    <row r="12241" spans="5:5" x14ac:dyDescent="0.25">
      <c r="E12241" s="120"/>
    </row>
    <row r="12242" spans="5:5" x14ac:dyDescent="0.25">
      <c r="E12242" s="120"/>
    </row>
    <row r="12243" spans="5:5" x14ac:dyDescent="0.25">
      <c r="E12243" s="120"/>
    </row>
    <row r="12244" spans="5:5" x14ac:dyDescent="0.25">
      <c r="E12244" s="120"/>
    </row>
    <row r="12245" spans="5:5" x14ac:dyDescent="0.25">
      <c r="E12245" s="120"/>
    </row>
    <row r="12246" spans="5:5" x14ac:dyDescent="0.25">
      <c r="E12246" s="120"/>
    </row>
    <row r="12247" spans="5:5" x14ac:dyDescent="0.25">
      <c r="E12247" s="120"/>
    </row>
    <row r="12248" spans="5:5" x14ac:dyDescent="0.25">
      <c r="E12248" s="120"/>
    </row>
    <row r="12249" spans="5:5" x14ac:dyDescent="0.25">
      <c r="E12249" s="120"/>
    </row>
    <row r="12250" spans="5:5" x14ac:dyDescent="0.25">
      <c r="E12250" s="120"/>
    </row>
    <row r="12251" spans="5:5" x14ac:dyDescent="0.25">
      <c r="E12251" s="120"/>
    </row>
    <row r="12252" spans="5:5" x14ac:dyDescent="0.25">
      <c r="E12252" s="120"/>
    </row>
    <row r="12253" spans="5:5" x14ac:dyDescent="0.25">
      <c r="E12253" s="120"/>
    </row>
    <row r="12254" spans="5:5" x14ac:dyDescent="0.25">
      <c r="E12254" s="120"/>
    </row>
    <row r="12255" spans="5:5" x14ac:dyDescent="0.25">
      <c r="E12255" s="120"/>
    </row>
    <row r="12256" spans="5:5" x14ac:dyDescent="0.25">
      <c r="E12256" s="120"/>
    </row>
    <row r="12257" spans="5:5" x14ac:dyDescent="0.25">
      <c r="E12257" s="120"/>
    </row>
    <row r="12258" spans="5:5" x14ac:dyDescent="0.25">
      <c r="E12258" s="120"/>
    </row>
    <row r="12259" spans="5:5" x14ac:dyDescent="0.25">
      <c r="E12259" s="120"/>
    </row>
    <row r="12260" spans="5:5" x14ac:dyDescent="0.25">
      <c r="E12260" s="120"/>
    </row>
    <row r="12261" spans="5:5" x14ac:dyDescent="0.25">
      <c r="E12261" s="120"/>
    </row>
    <row r="12262" spans="5:5" x14ac:dyDescent="0.25">
      <c r="E12262" s="120"/>
    </row>
    <row r="12263" spans="5:5" x14ac:dyDescent="0.25">
      <c r="E12263" s="120"/>
    </row>
    <row r="12264" spans="5:5" x14ac:dyDescent="0.25">
      <c r="E12264" s="120"/>
    </row>
    <row r="12265" spans="5:5" x14ac:dyDescent="0.25">
      <c r="E12265" s="120"/>
    </row>
    <row r="12266" spans="5:5" x14ac:dyDescent="0.25">
      <c r="E12266" s="120"/>
    </row>
    <row r="12267" spans="5:5" x14ac:dyDescent="0.25">
      <c r="E12267" s="120"/>
    </row>
    <row r="12268" spans="5:5" x14ac:dyDescent="0.25">
      <c r="E12268" s="120"/>
    </row>
    <row r="12269" spans="5:5" x14ac:dyDescent="0.25">
      <c r="E12269" s="120"/>
    </row>
    <row r="12270" spans="5:5" x14ac:dyDescent="0.25">
      <c r="E12270" s="120"/>
    </row>
    <row r="12271" spans="5:5" x14ac:dyDescent="0.25">
      <c r="E12271" s="120"/>
    </row>
    <row r="12272" spans="5:5" x14ac:dyDescent="0.25">
      <c r="E12272" s="120"/>
    </row>
    <row r="12273" spans="5:5" x14ac:dyDescent="0.25">
      <c r="E12273" s="120"/>
    </row>
    <row r="12274" spans="5:5" x14ac:dyDescent="0.25">
      <c r="E12274" s="120"/>
    </row>
    <row r="12275" spans="5:5" x14ac:dyDescent="0.25">
      <c r="E12275" s="120"/>
    </row>
    <row r="12276" spans="5:5" x14ac:dyDescent="0.25">
      <c r="E12276" s="120"/>
    </row>
    <row r="12277" spans="5:5" x14ac:dyDescent="0.25">
      <c r="E12277" s="120"/>
    </row>
    <row r="12278" spans="5:5" x14ac:dyDescent="0.25">
      <c r="E12278" s="120"/>
    </row>
    <row r="12279" spans="5:5" x14ac:dyDescent="0.25">
      <c r="E12279" s="120"/>
    </row>
    <row r="12280" spans="5:5" x14ac:dyDescent="0.25">
      <c r="E12280" s="120"/>
    </row>
    <row r="12281" spans="5:5" x14ac:dyDescent="0.25">
      <c r="E12281" s="120"/>
    </row>
    <row r="12282" spans="5:5" x14ac:dyDescent="0.25">
      <c r="E12282" s="120"/>
    </row>
    <row r="12283" spans="5:5" x14ac:dyDescent="0.25">
      <c r="E12283" s="120"/>
    </row>
    <row r="12284" spans="5:5" x14ac:dyDescent="0.25">
      <c r="E12284" s="120"/>
    </row>
    <row r="12285" spans="5:5" x14ac:dyDescent="0.25">
      <c r="E12285" s="120"/>
    </row>
    <row r="12286" spans="5:5" x14ac:dyDescent="0.25">
      <c r="E12286" s="120"/>
    </row>
    <row r="12287" spans="5:5" x14ac:dyDescent="0.25">
      <c r="E12287" s="120"/>
    </row>
    <row r="12288" spans="5:5" x14ac:dyDescent="0.25">
      <c r="E12288" s="120"/>
    </row>
    <row r="12289" spans="5:5" x14ac:dyDescent="0.25">
      <c r="E12289" s="120"/>
    </row>
    <row r="12290" spans="5:5" x14ac:dyDescent="0.25">
      <c r="E12290" s="120"/>
    </row>
    <row r="12291" spans="5:5" x14ac:dyDescent="0.25">
      <c r="E12291" s="120"/>
    </row>
    <row r="12292" spans="5:5" x14ac:dyDescent="0.25">
      <c r="E12292" s="120"/>
    </row>
    <row r="12293" spans="5:5" x14ac:dyDescent="0.25">
      <c r="E12293" s="120"/>
    </row>
    <row r="12294" spans="5:5" x14ac:dyDescent="0.25">
      <c r="E12294" s="120"/>
    </row>
    <row r="12295" spans="5:5" x14ac:dyDescent="0.25">
      <c r="E12295" s="120"/>
    </row>
    <row r="12296" spans="5:5" x14ac:dyDescent="0.25">
      <c r="E12296" s="120"/>
    </row>
    <row r="12297" spans="5:5" x14ac:dyDescent="0.25">
      <c r="E12297" s="120"/>
    </row>
    <row r="12298" spans="5:5" x14ac:dyDescent="0.25">
      <c r="E12298" s="120"/>
    </row>
    <row r="12299" spans="5:5" x14ac:dyDescent="0.25">
      <c r="E12299" s="120"/>
    </row>
    <row r="12300" spans="5:5" x14ac:dyDescent="0.25">
      <c r="E12300" s="120"/>
    </row>
    <row r="12301" spans="5:5" x14ac:dyDescent="0.25">
      <c r="E12301" s="120"/>
    </row>
    <row r="12302" spans="5:5" x14ac:dyDescent="0.25">
      <c r="E12302" s="120"/>
    </row>
    <row r="12303" spans="5:5" x14ac:dyDescent="0.25">
      <c r="E12303" s="120"/>
    </row>
    <row r="12304" spans="5:5" x14ac:dyDescent="0.25">
      <c r="E12304" s="120"/>
    </row>
    <row r="12305" spans="5:5" x14ac:dyDescent="0.25">
      <c r="E12305" s="120"/>
    </row>
    <row r="12306" spans="5:5" x14ac:dyDescent="0.25">
      <c r="E12306" s="120"/>
    </row>
    <row r="12307" spans="5:5" x14ac:dyDescent="0.25">
      <c r="E12307" s="120"/>
    </row>
    <row r="12308" spans="5:5" x14ac:dyDescent="0.25">
      <c r="E12308" s="120"/>
    </row>
    <row r="12309" spans="5:5" x14ac:dyDescent="0.25">
      <c r="E12309" s="120"/>
    </row>
    <row r="12310" spans="5:5" x14ac:dyDescent="0.25">
      <c r="E12310" s="120"/>
    </row>
    <row r="12311" spans="5:5" x14ac:dyDescent="0.25">
      <c r="E12311" s="120"/>
    </row>
    <row r="12312" spans="5:5" x14ac:dyDescent="0.25">
      <c r="E12312" s="120"/>
    </row>
    <row r="12313" spans="5:5" x14ac:dyDescent="0.25">
      <c r="E12313" s="120"/>
    </row>
    <row r="12314" spans="5:5" x14ac:dyDescent="0.25">
      <c r="E12314" s="120"/>
    </row>
    <row r="12315" spans="5:5" x14ac:dyDescent="0.25">
      <c r="E12315" s="120"/>
    </row>
    <row r="12316" spans="5:5" x14ac:dyDescent="0.25">
      <c r="E12316" s="120"/>
    </row>
    <row r="12317" spans="5:5" x14ac:dyDescent="0.25">
      <c r="E12317" s="120"/>
    </row>
    <row r="12318" spans="5:5" x14ac:dyDescent="0.25">
      <c r="E12318" s="120"/>
    </row>
    <row r="12319" spans="5:5" x14ac:dyDescent="0.25">
      <c r="E12319" s="120"/>
    </row>
    <row r="12320" spans="5:5" x14ac:dyDescent="0.25">
      <c r="E12320" s="120"/>
    </row>
    <row r="12321" spans="5:5" x14ac:dyDescent="0.25">
      <c r="E12321" s="120"/>
    </row>
    <row r="12322" spans="5:5" x14ac:dyDescent="0.25">
      <c r="E12322" s="120"/>
    </row>
    <row r="12323" spans="5:5" x14ac:dyDescent="0.25">
      <c r="E12323" s="120"/>
    </row>
    <row r="12324" spans="5:5" x14ac:dyDescent="0.25">
      <c r="E12324" s="120"/>
    </row>
    <row r="12325" spans="5:5" x14ac:dyDescent="0.25">
      <c r="E12325" s="120"/>
    </row>
    <row r="12326" spans="5:5" x14ac:dyDescent="0.25">
      <c r="E12326" s="120"/>
    </row>
    <row r="12327" spans="5:5" x14ac:dyDescent="0.25">
      <c r="E12327" s="120"/>
    </row>
    <row r="12328" spans="5:5" x14ac:dyDescent="0.25">
      <c r="E12328" s="120"/>
    </row>
    <row r="12329" spans="5:5" x14ac:dyDescent="0.25">
      <c r="E12329" s="120"/>
    </row>
    <row r="12330" spans="5:5" x14ac:dyDescent="0.25">
      <c r="E12330" s="120"/>
    </row>
    <row r="12331" spans="5:5" x14ac:dyDescent="0.25">
      <c r="E12331" s="120"/>
    </row>
    <row r="12332" spans="5:5" x14ac:dyDescent="0.25">
      <c r="E12332" s="120"/>
    </row>
    <row r="12333" spans="5:5" x14ac:dyDescent="0.25">
      <c r="E12333" s="120"/>
    </row>
    <row r="12334" spans="5:5" x14ac:dyDescent="0.25">
      <c r="E12334" s="120"/>
    </row>
    <row r="12335" spans="5:5" x14ac:dyDescent="0.25">
      <c r="E12335" s="120"/>
    </row>
    <row r="12336" spans="5:5" x14ac:dyDescent="0.25">
      <c r="E12336" s="120"/>
    </row>
    <row r="12337" spans="5:5" x14ac:dyDescent="0.25">
      <c r="E12337" s="120"/>
    </row>
    <row r="12338" spans="5:5" x14ac:dyDescent="0.25">
      <c r="E12338" s="120"/>
    </row>
    <row r="12339" spans="5:5" x14ac:dyDescent="0.25">
      <c r="E12339" s="120"/>
    </row>
    <row r="12340" spans="5:5" x14ac:dyDescent="0.25">
      <c r="E12340" s="120"/>
    </row>
    <row r="12341" spans="5:5" x14ac:dyDescent="0.25">
      <c r="E12341" s="120"/>
    </row>
    <row r="12342" spans="5:5" x14ac:dyDescent="0.25">
      <c r="E12342" s="120"/>
    </row>
    <row r="12343" spans="5:5" x14ac:dyDescent="0.25">
      <c r="E12343" s="120"/>
    </row>
    <row r="12344" spans="5:5" x14ac:dyDescent="0.25">
      <c r="E12344" s="120"/>
    </row>
    <row r="12345" spans="5:5" x14ac:dyDescent="0.25">
      <c r="E12345" s="120"/>
    </row>
    <row r="12346" spans="5:5" x14ac:dyDescent="0.25">
      <c r="E12346" s="120"/>
    </row>
    <row r="12347" spans="5:5" x14ac:dyDescent="0.25">
      <c r="E12347" s="120"/>
    </row>
    <row r="12348" spans="5:5" x14ac:dyDescent="0.25">
      <c r="E12348" s="120"/>
    </row>
    <row r="12349" spans="5:5" x14ac:dyDescent="0.25">
      <c r="E12349" s="120"/>
    </row>
    <row r="12350" spans="5:5" x14ac:dyDescent="0.25">
      <c r="E12350" s="120"/>
    </row>
    <row r="12351" spans="5:5" x14ac:dyDescent="0.25">
      <c r="E12351" s="120"/>
    </row>
    <row r="12352" spans="5:5" x14ac:dyDescent="0.25">
      <c r="E12352" s="120"/>
    </row>
    <row r="12353" spans="5:5" x14ac:dyDescent="0.25">
      <c r="E12353" s="120"/>
    </row>
    <row r="12354" spans="5:5" x14ac:dyDescent="0.25">
      <c r="E12354" s="120"/>
    </row>
    <row r="12355" spans="5:5" x14ac:dyDescent="0.25">
      <c r="E12355" s="120"/>
    </row>
    <row r="12356" spans="5:5" x14ac:dyDescent="0.25">
      <c r="E12356" s="120"/>
    </row>
    <row r="12357" spans="5:5" x14ac:dyDescent="0.25">
      <c r="E12357" s="120"/>
    </row>
    <row r="12358" spans="5:5" x14ac:dyDescent="0.25">
      <c r="E12358" s="120"/>
    </row>
    <row r="12359" spans="5:5" x14ac:dyDescent="0.25">
      <c r="E12359" s="120"/>
    </row>
    <row r="12360" spans="5:5" x14ac:dyDescent="0.25">
      <c r="E12360" s="120"/>
    </row>
    <row r="12361" spans="5:5" x14ac:dyDescent="0.25">
      <c r="E12361" s="120"/>
    </row>
    <row r="12362" spans="5:5" x14ac:dyDescent="0.25">
      <c r="E12362" s="120"/>
    </row>
    <row r="12363" spans="5:5" x14ac:dyDescent="0.25">
      <c r="E12363" s="120"/>
    </row>
    <row r="12364" spans="5:5" x14ac:dyDescent="0.25">
      <c r="E12364" s="120"/>
    </row>
    <row r="12365" spans="5:5" x14ac:dyDescent="0.25">
      <c r="E12365" s="120"/>
    </row>
    <row r="12366" spans="5:5" x14ac:dyDescent="0.25">
      <c r="E12366" s="120"/>
    </row>
    <row r="12367" spans="5:5" x14ac:dyDescent="0.25">
      <c r="E12367" s="120"/>
    </row>
    <row r="12368" spans="5:5" x14ac:dyDescent="0.25">
      <c r="E12368" s="120"/>
    </row>
    <row r="12369" spans="5:5" x14ac:dyDescent="0.25">
      <c r="E12369" s="120"/>
    </row>
    <row r="12370" spans="5:5" x14ac:dyDescent="0.25">
      <c r="E12370" s="120"/>
    </row>
    <row r="12371" spans="5:5" x14ac:dyDescent="0.25">
      <c r="E12371" s="120"/>
    </row>
    <row r="12372" spans="5:5" x14ac:dyDescent="0.25">
      <c r="E12372" s="120"/>
    </row>
    <row r="12373" spans="5:5" x14ac:dyDescent="0.25">
      <c r="E12373" s="120"/>
    </row>
    <row r="12374" spans="5:5" x14ac:dyDescent="0.25">
      <c r="E12374" s="120"/>
    </row>
    <row r="12375" spans="5:5" x14ac:dyDescent="0.25">
      <c r="E12375" s="120"/>
    </row>
    <row r="12376" spans="5:5" x14ac:dyDescent="0.25">
      <c r="E12376" s="120"/>
    </row>
    <row r="12377" spans="5:5" x14ac:dyDescent="0.25">
      <c r="E12377" s="120"/>
    </row>
    <row r="12378" spans="5:5" x14ac:dyDescent="0.25">
      <c r="E12378" s="120"/>
    </row>
    <row r="12379" spans="5:5" x14ac:dyDescent="0.25">
      <c r="E12379" s="120"/>
    </row>
    <row r="12380" spans="5:5" x14ac:dyDescent="0.25">
      <c r="E12380" s="120"/>
    </row>
    <row r="12381" spans="5:5" x14ac:dyDescent="0.25">
      <c r="E12381" s="120"/>
    </row>
    <row r="12382" spans="5:5" x14ac:dyDescent="0.25">
      <c r="E12382" s="120"/>
    </row>
    <row r="12383" spans="5:5" x14ac:dyDescent="0.25">
      <c r="E12383" s="120"/>
    </row>
    <row r="12384" spans="5:5" x14ac:dyDescent="0.25">
      <c r="E12384" s="120"/>
    </row>
    <row r="12385" spans="5:5" x14ac:dyDescent="0.25">
      <c r="E12385" s="120"/>
    </row>
    <row r="12386" spans="5:5" x14ac:dyDescent="0.25">
      <c r="E12386" s="120"/>
    </row>
    <row r="12387" spans="5:5" x14ac:dyDescent="0.25">
      <c r="E12387" s="120"/>
    </row>
    <row r="12388" spans="5:5" x14ac:dyDescent="0.25">
      <c r="E12388" s="120"/>
    </row>
    <row r="12389" spans="5:5" x14ac:dyDescent="0.25">
      <c r="E12389" s="120"/>
    </row>
    <row r="12390" spans="5:5" x14ac:dyDescent="0.25">
      <c r="E12390" s="120"/>
    </row>
    <row r="12391" spans="5:5" x14ac:dyDescent="0.25">
      <c r="E12391" s="120"/>
    </row>
    <row r="12392" spans="5:5" x14ac:dyDescent="0.25">
      <c r="E12392" s="120"/>
    </row>
    <row r="12393" spans="5:5" x14ac:dyDescent="0.25">
      <c r="E12393" s="120"/>
    </row>
    <row r="12394" spans="5:5" x14ac:dyDescent="0.25">
      <c r="E12394" s="120"/>
    </row>
    <row r="12395" spans="5:5" x14ac:dyDescent="0.25">
      <c r="E12395" s="120"/>
    </row>
    <row r="12396" spans="5:5" x14ac:dyDescent="0.25">
      <c r="E12396" s="120"/>
    </row>
    <row r="12397" spans="5:5" x14ac:dyDescent="0.25">
      <c r="E12397" s="120"/>
    </row>
    <row r="12398" spans="5:5" x14ac:dyDescent="0.25">
      <c r="E12398" s="120"/>
    </row>
    <row r="12399" spans="5:5" x14ac:dyDescent="0.25">
      <c r="E12399" s="120"/>
    </row>
    <row r="12400" spans="5:5" x14ac:dyDescent="0.25">
      <c r="E12400" s="120"/>
    </row>
    <row r="12401" spans="5:5" x14ac:dyDescent="0.25">
      <c r="E12401" s="120"/>
    </row>
    <row r="12402" spans="5:5" x14ac:dyDescent="0.25">
      <c r="E12402" s="120"/>
    </row>
    <row r="12403" spans="5:5" x14ac:dyDescent="0.25">
      <c r="E12403" s="120"/>
    </row>
    <row r="12404" spans="5:5" x14ac:dyDescent="0.25">
      <c r="E12404" s="120"/>
    </row>
    <row r="12405" spans="5:5" x14ac:dyDescent="0.25">
      <c r="E12405" s="120"/>
    </row>
    <row r="12406" spans="5:5" x14ac:dyDescent="0.25">
      <c r="E12406" s="120"/>
    </row>
    <row r="12407" spans="5:5" x14ac:dyDescent="0.25">
      <c r="E12407" s="120"/>
    </row>
    <row r="12408" spans="5:5" x14ac:dyDescent="0.25">
      <c r="E12408" s="120"/>
    </row>
    <row r="12409" spans="5:5" x14ac:dyDescent="0.25">
      <c r="E12409" s="120"/>
    </row>
    <row r="12410" spans="5:5" x14ac:dyDescent="0.25">
      <c r="E12410" s="120"/>
    </row>
    <row r="12411" spans="5:5" x14ac:dyDescent="0.25">
      <c r="E12411" s="120"/>
    </row>
    <row r="12412" spans="5:5" x14ac:dyDescent="0.25">
      <c r="E12412" s="120"/>
    </row>
    <row r="12413" spans="5:5" x14ac:dyDescent="0.25">
      <c r="E12413" s="120"/>
    </row>
    <row r="12414" spans="5:5" x14ac:dyDescent="0.25">
      <c r="E12414" s="120"/>
    </row>
    <row r="12415" spans="5:5" x14ac:dyDescent="0.25">
      <c r="E12415" s="120"/>
    </row>
    <row r="12416" spans="5:5" x14ac:dyDescent="0.25">
      <c r="E12416" s="120"/>
    </row>
    <row r="12417" spans="5:5" x14ac:dyDescent="0.25">
      <c r="E12417" s="120"/>
    </row>
    <row r="12418" spans="5:5" x14ac:dyDescent="0.25">
      <c r="E12418" s="120"/>
    </row>
    <row r="12419" spans="5:5" x14ac:dyDescent="0.25">
      <c r="E12419" s="120"/>
    </row>
    <row r="12420" spans="5:5" x14ac:dyDescent="0.25">
      <c r="E12420" s="120"/>
    </row>
    <row r="12421" spans="5:5" x14ac:dyDescent="0.25">
      <c r="E12421" s="120"/>
    </row>
    <row r="12422" spans="5:5" x14ac:dyDescent="0.25">
      <c r="E12422" s="120"/>
    </row>
    <row r="12423" spans="5:5" x14ac:dyDescent="0.25">
      <c r="E12423" s="120"/>
    </row>
    <row r="12424" spans="5:5" x14ac:dyDescent="0.25">
      <c r="E12424" s="120"/>
    </row>
    <row r="12425" spans="5:5" x14ac:dyDescent="0.25">
      <c r="E12425" s="120"/>
    </row>
    <row r="12426" spans="5:5" x14ac:dyDescent="0.25">
      <c r="E12426" s="120"/>
    </row>
    <row r="12427" spans="5:5" x14ac:dyDescent="0.25">
      <c r="E12427" s="120"/>
    </row>
    <row r="12428" spans="5:5" x14ac:dyDescent="0.25">
      <c r="E12428" s="120"/>
    </row>
    <row r="12429" spans="5:5" x14ac:dyDescent="0.25">
      <c r="E12429" s="120"/>
    </row>
    <row r="12430" spans="5:5" x14ac:dyDescent="0.25">
      <c r="E12430" s="120"/>
    </row>
    <row r="12431" spans="5:5" x14ac:dyDescent="0.25">
      <c r="E12431" s="120"/>
    </row>
    <row r="12432" spans="5:5" x14ac:dyDescent="0.25">
      <c r="E12432" s="120"/>
    </row>
    <row r="12433" spans="5:5" x14ac:dyDescent="0.25">
      <c r="E12433" s="120"/>
    </row>
    <row r="12434" spans="5:5" x14ac:dyDescent="0.25">
      <c r="E12434" s="120"/>
    </row>
    <row r="12435" spans="5:5" x14ac:dyDescent="0.25">
      <c r="E12435" s="120"/>
    </row>
    <row r="12436" spans="5:5" x14ac:dyDescent="0.25">
      <c r="E12436" s="120"/>
    </row>
    <row r="12437" spans="5:5" x14ac:dyDescent="0.25">
      <c r="E12437" s="120"/>
    </row>
    <row r="12438" spans="5:5" x14ac:dyDescent="0.25">
      <c r="E12438" s="120"/>
    </row>
    <row r="12439" spans="5:5" x14ac:dyDescent="0.25">
      <c r="E12439" s="120"/>
    </row>
    <row r="12440" spans="5:5" x14ac:dyDescent="0.25">
      <c r="E12440" s="120"/>
    </row>
    <row r="12441" spans="5:5" x14ac:dyDescent="0.25">
      <c r="E12441" s="120"/>
    </row>
    <row r="12442" spans="5:5" x14ac:dyDescent="0.25">
      <c r="E12442" s="120"/>
    </row>
    <row r="12443" spans="5:5" x14ac:dyDescent="0.25">
      <c r="E12443" s="120"/>
    </row>
    <row r="12444" spans="5:5" x14ac:dyDescent="0.25">
      <c r="E12444" s="120"/>
    </row>
    <row r="12445" spans="5:5" x14ac:dyDescent="0.25">
      <c r="E12445" s="120"/>
    </row>
    <row r="12446" spans="5:5" x14ac:dyDescent="0.25">
      <c r="E12446" s="120"/>
    </row>
    <row r="12447" spans="5:5" x14ac:dyDescent="0.25">
      <c r="E12447" s="120"/>
    </row>
    <row r="12448" spans="5:5" x14ac:dyDescent="0.25">
      <c r="E12448" s="120"/>
    </row>
    <row r="12449" spans="5:5" x14ac:dyDescent="0.25">
      <c r="E12449" s="120"/>
    </row>
    <row r="12450" spans="5:5" x14ac:dyDescent="0.25">
      <c r="E12450" s="120"/>
    </row>
    <row r="12451" spans="5:5" x14ac:dyDescent="0.25">
      <c r="E12451" s="120"/>
    </row>
    <row r="12452" spans="5:5" x14ac:dyDescent="0.25">
      <c r="E12452" s="120"/>
    </row>
    <row r="12453" spans="5:5" x14ac:dyDescent="0.25">
      <c r="E12453" s="120"/>
    </row>
    <row r="12454" spans="5:5" x14ac:dyDescent="0.25">
      <c r="E12454" s="120"/>
    </row>
    <row r="12455" spans="5:5" x14ac:dyDescent="0.25">
      <c r="E12455" s="120"/>
    </row>
    <row r="12456" spans="5:5" x14ac:dyDescent="0.25">
      <c r="E12456" s="120"/>
    </row>
    <row r="12457" spans="5:5" x14ac:dyDescent="0.25">
      <c r="E12457" s="120"/>
    </row>
    <row r="12458" spans="5:5" x14ac:dyDescent="0.25">
      <c r="E12458" s="120"/>
    </row>
    <row r="12459" spans="5:5" x14ac:dyDescent="0.25">
      <c r="E12459" s="120"/>
    </row>
    <row r="12460" spans="5:5" x14ac:dyDescent="0.25">
      <c r="E12460" s="120"/>
    </row>
    <row r="12461" spans="5:5" x14ac:dyDescent="0.25">
      <c r="E12461" s="120"/>
    </row>
    <row r="12462" spans="5:5" x14ac:dyDescent="0.25">
      <c r="E12462" s="120"/>
    </row>
    <row r="12463" spans="5:5" x14ac:dyDescent="0.25">
      <c r="E12463" s="120"/>
    </row>
    <row r="12464" spans="5:5" x14ac:dyDescent="0.25">
      <c r="E12464" s="120"/>
    </row>
    <row r="12465" spans="5:5" x14ac:dyDescent="0.25">
      <c r="E12465" s="120"/>
    </row>
    <row r="12466" spans="5:5" x14ac:dyDescent="0.25">
      <c r="E12466" s="120"/>
    </row>
    <row r="12467" spans="5:5" x14ac:dyDescent="0.25">
      <c r="E12467" s="120"/>
    </row>
    <row r="12468" spans="5:5" x14ac:dyDescent="0.25">
      <c r="E12468" s="120"/>
    </row>
    <row r="12469" spans="5:5" x14ac:dyDescent="0.25">
      <c r="E12469" s="120"/>
    </row>
    <row r="12470" spans="5:5" x14ac:dyDescent="0.25">
      <c r="E12470" s="120"/>
    </row>
    <row r="12471" spans="5:5" x14ac:dyDescent="0.25">
      <c r="E12471" s="120"/>
    </row>
    <row r="12472" spans="5:5" x14ac:dyDescent="0.25">
      <c r="E12472" s="120"/>
    </row>
    <row r="12473" spans="5:5" x14ac:dyDescent="0.25">
      <c r="E12473" s="120"/>
    </row>
    <row r="12474" spans="5:5" x14ac:dyDescent="0.25">
      <c r="E12474" s="120"/>
    </row>
    <row r="12475" spans="5:5" x14ac:dyDescent="0.25">
      <c r="E12475" s="120"/>
    </row>
    <row r="12476" spans="5:5" x14ac:dyDescent="0.25">
      <c r="E12476" s="120"/>
    </row>
    <row r="12477" spans="5:5" x14ac:dyDescent="0.25">
      <c r="E12477" s="120"/>
    </row>
    <row r="12478" spans="5:5" x14ac:dyDescent="0.25">
      <c r="E12478" s="120"/>
    </row>
    <row r="12479" spans="5:5" x14ac:dyDescent="0.25">
      <c r="E12479" s="120"/>
    </row>
    <row r="12480" spans="5:5" x14ac:dyDescent="0.25">
      <c r="E12480" s="120"/>
    </row>
    <row r="12481" spans="5:5" x14ac:dyDescent="0.25">
      <c r="E12481" s="120"/>
    </row>
    <row r="12482" spans="5:5" x14ac:dyDescent="0.25">
      <c r="E12482" s="120"/>
    </row>
    <row r="12483" spans="5:5" x14ac:dyDescent="0.25">
      <c r="E12483" s="120"/>
    </row>
    <row r="12484" spans="5:5" x14ac:dyDescent="0.25">
      <c r="E12484" s="120"/>
    </row>
    <row r="12485" spans="5:5" x14ac:dyDescent="0.25">
      <c r="E12485" s="120"/>
    </row>
    <row r="12486" spans="5:5" x14ac:dyDescent="0.25">
      <c r="E12486" s="120"/>
    </row>
    <row r="12487" spans="5:5" x14ac:dyDescent="0.25">
      <c r="E12487" s="120"/>
    </row>
    <row r="12488" spans="5:5" x14ac:dyDescent="0.25">
      <c r="E12488" s="120"/>
    </row>
    <row r="12489" spans="5:5" x14ac:dyDescent="0.25">
      <c r="E12489" s="120"/>
    </row>
    <row r="12490" spans="5:5" x14ac:dyDescent="0.25">
      <c r="E12490" s="120"/>
    </row>
    <row r="12491" spans="5:5" x14ac:dyDescent="0.25">
      <c r="E12491" s="120"/>
    </row>
    <row r="12492" spans="5:5" x14ac:dyDescent="0.25">
      <c r="E12492" s="120"/>
    </row>
    <row r="12493" spans="5:5" x14ac:dyDescent="0.25">
      <c r="E12493" s="120"/>
    </row>
    <row r="12494" spans="5:5" x14ac:dyDescent="0.25">
      <c r="E12494" s="120"/>
    </row>
    <row r="12495" spans="5:5" x14ac:dyDescent="0.25">
      <c r="E12495" s="120"/>
    </row>
    <row r="12496" spans="5:5" x14ac:dyDescent="0.25">
      <c r="E12496" s="120"/>
    </row>
    <row r="12497" spans="5:5" x14ac:dyDescent="0.25">
      <c r="E12497" s="120"/>
    </row>
    <row r="12498" spans="5:5" x14ac:dyDescent="0.25">
      <c r="E12498" s="120"/>
    </row>
    <row r="12499" spans="5:5" x14ac:dyDescent="0.25">
      <c r="E12499" s="120"/>
    </row>
    <row r="12500" spans="5:5" x14ac:dyDescent="0.25">
      <c r="E12500" s="120"/>
    </row>
    <row r="12501" spans="5:5" x14ac:dyDescent="0.25">
      <c r="E12501" s="120"/>
    </row>
    <row r="12502" spans="5:5" x14ac:dyDescent="0.25">
      <c r="E12502" s="120"/>
    </row>
    <row r="12503" spans="5:5" x14ac:dyDescent="0.25">
      <c r="E12503" s="120"/>
    </row>
    <row r="12504" spans="5:5" x14ac:dyDescent="0.25">
      <c r="E12504" s="120"/>
    </row>
    <row r="12505" spans="5:5" x14ac:dyDescent="0.25">
      <c r="E12505" s="120"/>
    </row>
    <row r="12506" spans="5:5" x14ac:dyDescent="0.25">
      <c r="E12506" s="120"/>
    </row>
    <row r="12507" spans="5:5" x14ac:dyDescent="0.25">
      <c r="E12507" s="120"/>
    </row>
    <row r="12508" spans="5:5" x14ac:dyDescent="0.25">
      <c r="E12508" s="120"/>
    </row>
    <row r="12509" spans="5:5" x14ac:dyDescent="0.25">
      <c r="E12509" s="120"/>
    </row>
    <row r="12510" spans="5:5" x14ac:dyDescent="0.25">
      <c r="E12510" s="120"/>
    </row>
    <row r="12511" spans="5:5" x14ac:dyDescent="0.25">
      <c r="E12511" s="120"/>
    </row>
    <row r="12512" spans="5:5" x14ac:dyDescent="0.25">
      <c r="E12512" s="120"/>
    </row>
    <row r="12513" spans="5:5" x14ac:dyDescent="0.25">
      <c r="E12513" s="120"/>
    </row>
    <row r="12514" spans="5:5" x14ac:dyDescent="0.25">
      <c r="E12514" s="120"/>
    </row>
    <row r="12515" spans="5:5" x14ac:dyDescent="0.25">
      <c r="E12515" s="120"/>
    </row>
    <row r="12516" spans="5:5" x14ac:dyDescent="0.25">
      <c r="E12516" s="120"/>
    </row>
    <row r="12517" spans="5:5" x14ac:dyDescent="0.25">
      <c r="E12517" s="120"/>
    </row>
    <row r="12518" spans="5:5" x14ac:dyDescent="0.25">
      <c r="E12518" s="120"/>
    </row>
    <row r="12519" spans="5:5" x14ac:dyDescent="0.25">
      <c r="E12519" s="120"/>
    </row>
    <row r="12520" spans="5:5" x14ac:dyDescent="0.25">
      <c r="E12520" s="120"/>
    </row>
    <row r="12521" spans="5:5" x14ac:dyDescent="0.25">
      <c r="E12521" s="120"/>
    </row>
    <row r="12522" spans="5:5" x14ac:dyDescent="0.25">
      <c r="E12522" s="120"/>
    </row>
    <row r="12523" spans="5:5" x14ac:dyDescent="0.25">
      <c r="E12523" s="120"/>
    </row>
    <row r="12524" spans="5:5" x14ac:dyDescent="0.25">
      <c r="E12524" s="120"/>
    </row>
    <row r="12525" spans="5:5" x14ac:dyDescent="0.25">
      <c r="E12525" s="120"/>
    </row>
    <row r="12526" spans="5:5" x14ac:dyDescent="0.25">
      <c r="E12526" s="120"/>
    </row>
    <row r="12527" spans="5:5" x14ac:dyDescent="0.25">
      <c r="E12527" s="120"/>
    </row>
    <row r="12528" spans="5:5" x14ac:dyDescent="0.25">
      <c r="E12528" s="120"/>
    </row>
    <row r="12529" spans="5:5" x14ac:dyDescent="0.25">
      <c r="E12529" s="120"/>
    </row>
    <row r="12530" spans="5:5" x14ac:dyDescent="0.25">
      <c r="E12530" s="120"/>
    </row>
    <row r="12531" spans="5:5" x14ac:dyDescent="0.25">
      <c r="E12531" s="120"/>
    </row>
    <row r="12532" spans="5:5" x14ac:dyDescent="0.25">
      <c r="E12532" s="120"/>
    </row>
    <row r="12533" spans="5:5" x14ac:dyDescent="0.25">
      <c r="E12533" s="120"/>
    </row>
    <row r="12534" spans="5:5" x14ac:dyDescent="0.25">
      <c r="E12534" s="120"/>
    </row>
    <row r="12535" spans="5:5" x14ac:dyDescent="0.25">
      <c r="E12535" s="120"/>
    </row>
    <row r="12536" spans="5:5" x14ac:dyDescent="0.25">
      <c r="E12536" s="120"/>
    </row>
    <row r="12537" spans="5:5" x14ac:dyDescent="0.25">
      <c r="E12537" s="120"/>
    </row>
    <row r="12538" spans="5:5" x14ac:dyDescent="0.25">
      <c r="E12538" s="120"/>
    </row>
    <row r="12539" spans="5:5" x14ac:dyDescent="0.25">
      <c r="E12539" s="120"/>
    </row>
    <row r="12540" spans="5:5" x14ac:dyDescent="0.25">
      <c r="E12540" s="120"/>
    </row>
    <row r="12541" spans="5:5" x14ac:dyDescent="0.25">
      <c r="E12541" s="120"/>
    </row>
    <row r="12542" spans="5:5" x14ac:dyDescent="0.25">
      <c r="E12542" s="120"/>
    </row>
    <row r="12543" spans="5:5" x14ac:dyDescent="0.25">
      <c r="E12543" s="120"/>
    </row>
    <row r="12544" spans="5:5" x14ac:dyDescent="0.25">
      <c r="E12544" s="120"/>
    </row>
    <row r="12545" spans="5:5" x14ac:dyDescent="0.25">
      <c r="E12545" s="120"/>
    </row>
    <row r="12546" spans="5:5" x14ac:dyDescent="0.25">
      <c r="E12546" s="120"/>
    </row>
    <row r="12547" spans="5:5" x14ac:dyDescent="0.25">
      <c r="E12547" s="120"/>
    </row>
    <row r="12548" spans="5:5" x14ac:dyDescent="0.25">
      <c r="E12548" s="120"/>
    </row>
    <row r="12549" spans="5:5" x14ac:dyDescent="0.25">
      <c r="E12549" s="120"/>
    </row>
    <row r="12550" spans="5:5" x14ac:dyDescent="0.25">
      <c r="E12550" s="120"/>
    </row>
    <row r="12551" spans="5:5" x14ac:dyDescent="0.25">
      <c r="E12551" s="120"/>
    </row>
    <row r="12552" spans="5:5" x14ac:dyDescent="0.25">
      <c r="E12552" s="120"/>
    </row>
    <row r="12553" spans="5:5" x14ac:dyDescent="0.25">
      <c r="E12553" s="120"/>
    </row>
    <row r="12554" spans="5:5" x14ac:dyDescent="0.25">
      <c r="E12554" s="120"/>
    </row>
    <row r="12555" spans="5:5" x14ac:dyDescent="0.25">
      <c r="E12555" s="120"/>
    </row>
    <row r="12556" spans="5:5" x14ac:dyDescent="0.25">
      <c r="E12556" s="120"/>
    </row>
    <row r="12557" spans="5:5" x14ac:dyDescent="0.25">
      <c r="E12557" s="120"/>
    </row>
    <row r="12558" spans="5:5" x14ac:dyDescent="0.25">
      <c r="E12558" s="120"/>
    </row>
    <row r="12559" spans="5:5" x14ac:dyDescent="0.25">
      <c r="E12559" s="120"/>
    </row>
    <row r="12560" spans="5:5" x14ac:dyDescent="0.25">
      <c r="E12560" s="120"/>
    </row>
    <row r="12561" spans="5:5" x14ac:dyDescent="0.25">
      <c r="E12561" s="120"/>
    </row>
    <row r="12562" spans="5:5" x14ac:dyDescent="0.25">
      <c r="E12562" s="120"/>
    </row>
    <row r="12563" spans="5:5" x14ac:dyDescent="0.25">
      <c r="E12563" s="120"/>
    </row>
    <row r="12564" spans="5:5" x14ac:dyDescent="0.25">
      <c r="E12564" s="120"/>
    </row>
    <row r="12565" spans="5:5" x14ac:dyDescent="0.25">
      <c r="E12565" s="120"/>
    </row>
    <row r="12566" spans="5:5" x14ac:dyDescent="0.25">
      <c r="E12566" s="120"/>
    </row>
    <row r="12567" spans="5:5" x14ac:dyDescent="0.25">
      <c r="E12567" s="120"/>
    </row>
    <row r="12568" spans="5:5" x14ac:dyDescent="0.25">
      <c r="E12568" s="120"/>
    </row>
    <row r="12569" spans="5:5" x14ac:dyDescent="0.25">
      <c r="E12569" s="120"/>
    </row>
    <row r="12570" spans="5:5" x14ac:dyDescent="0.25">
      <c r="E12570" s="120"/>
    </row>
    <row r="12571" spans="5:5" x14ac:dyDescent="0.25">
      <c r="E12571" s="120"/>
    </row>
    <row r="12572" spans="5:5" x14ac:dyDescent="0.25">
      <c r="E12572" s="120"/>
    </row>
    <row r="12573" spans="5:5" x14ac:dyDescent="0.25">
      <c r="E12573" s="120"/>
    </row>
    <row r="12574" spans="5:5" x14ac:dyDescent="0.25">
      <c r="E12574" s="120"/>
    </row>
    <row r="12575" spans="5:5" x14ac:dyDescent="0.25">
      <c r="E12575" s="120"/>
    </row>
    <row r="12576" spans="5:5" x14ac:dyDescent="0.25">
      <c r="E12576" s="120"/>
    </row>
    <row r="12577" spans="5:5" x14ac:dyDescent="0.25">
      <c r="E12577" s="120"/>
    </row>
    <row r="12578" spans="5:5" x14ac:dyDescent="0.25">
      <c r="E12578" s="120"/>
    </row>
    <row r="12579" spans="5:5" x14ac:dyDescent="0.25">
      <c r="E12579" s="120"/>
    </row>
    <row r="12580" spans="5:5" x14ac:dyDescent="0.25">
      <c r="E12580" s="120"/>
    </row>
    <row r="12581" spans="5:5" x14ac:dyDescent="0.25">
      <c r="E12581" s="120"/>
    </row>
    <row r="12582" spans="5:5" x14ac:dyDescent="0.25">
      <c r="E12582" s="120"/>
    </row>
    <row r="12583" spans="5:5" x14ac:dyDescent="0.25">
      <c r="E12583" s="120"/>
    </row>
    <row r="12584" spans="5:5" x14ac:dyDescent="0.25">
      <c r="E12584" s="120"/>
    </row>
    <row r="12585" spans="5:5" x14ac:dyDescent="0.25">
      <c r="E12585" s="120"/>
    </row>
    <row r="12586" spans="5:5" x14ac:dyDescent="0.25">
      <c r="E12586" s="120"/>
    </row>
    <row r="12587" spans="5:5" x14ac:dyDescent="0.25">
      <c r="E12587" s="120"/>
    </row>
    <row r="12588" spans="5:5" x14ac:dyDescent="0.25">
      <c r="E12588" s="120"/>
    </row>
    <row r="12589" spans="5:5" x14ac:dyDescent="0.25">
      <c r="E12589" s="120"/>
    </row>
    <row r="12590" spans="5:5" x14ac:dyDescent="0.25">
      <c r="E12590" s="120"/>
    </row>
    <row r="12591" spans="5:5" x14ac:dyDescent="0.25">
      <c r="E12591" s="120"/>
    </row>
    <row r="12592" spans="5:5" x14ac:dyDescent="0.25">
      <c r="E12592" s="120"/>
    </row>
    <row r="12593" spans="5:5" x14ac:dyDescent="0.25">
      <c r="E12593" s="120"/>
    </row>
    <row r="12594" spans="5:5" x14ac:dyDescent="0.25">
      <c r="E12594" s="120"/>
    </row>
    <row r="12595" spans="5:5" x14ac:dyDescent="0.25">
      <c r="E12595" s="120"/>
    </row>
    <row r="12596" spans="5:5" x14ac:dyDescent="0.25">
      <c r="E12596" s="120"/>
    </row>
    <row r="12597" spans="5:5" x14ac:dyDescent="0.25">
      <c r="E12597" s="120"/>
    </row>
    <row r="12598" spans="5:5" x14ac:dyDescent="0.25">
      <c r="E12598" s="120"/>
    </row>
    <row r="12599" spans="5:5" x14ac:dyDescent="0.25">
      <c r="E12599" s="120"/>
    </row>
    <row r="12600" spans="5:5" x14ac:dyDescent="0.25">
      <c r="E12600" s="120"/>
    </row>
    <row r="12601" spans="5:5" x14ac:dyDescent="0.25">
      <c r="E12601" s="120"/>
    </row>
    <row r="12602" spans="5:5" x14ac:dyDescent="0.25">
      <c r="E12602" s="120"/>
    </row>
    <row r="12603" spans="5:5" x14ac:dyDescent="0.25">
      <c r="E12603" s="120"/>
    </row>
    <row r="12604" spans="5:5" x14ac:dyDescent="0.25">
      <c r="E12604" s="120"/>
    </row>
    <row r="12605" spans="5:5" x14ac:dyDescent="0.25">
      <c r="E12605" s="120"/>
    </row>
    <row r="12606" spans="5:5" x14ac:dyDescent="0.25">
      <c r="E12606" s="120"/>
    </row>
    <row r="12607" spans="5:5" x14ac:dyDescent="0.25">
      <c r="E12607" s="120"/>
    </row>
    <row r="12608" spans="5:5" x14ac:dyDescent="0.25">
      <c r="E12608" s="120"/>
    </row>
    <row r="12609" spans="5:5" x14ac:dyDescent="0.25">
      <c r="E12609" s="120"/>
    </row>
    <row r="12610" spans="5:5" x14ac:dyDescent="0.25">
      <c r="E12610" s="120"/>
    </row>
    <row r="12611" spans="5:5" x14ac:dyDescent="0.25">
      <c r="E12611" s="120"/>
    </row>
    <row r="12612" spans="5:5" x14ac:dyDescent="0.25">
      <c r="E12612" s="120"/>
    </row>
    <row r="12613" spans="5:5" x14ac:dyDescent="0.25">
      <c r="E12613" s="120"/>
    </row>
    <row r="12614" spans="5:5" x14ac:dyDescent="0.25">
      <c r="E12614" s="120"/>
    </row>
    <row r="12615" spans="5:5" x14ac:dyDescent="0.25">
      <c r="E12615" s="120"/>
    </row>
    <row r="12616" spans="5:5" x14ac:dyDescent="0.25">
      <c r="E12616" s="120"/>
    </row>
    <row r="12617" spans="5:5" x14ac:dyDescent="0.25">
      <c r="E12617" s="120"/>
    </row>
    <row r="12618" spans="5:5" x14ac:dyDescent="0.25">
      <c r="E12618" s="120"/>
    </row>
    <row r="12619" spans="5:5" x14ac:dyDescent="0.25">
      <c r="E12619" s="120"/>
    </row>
    <row r="12620" spans="5:5" x14ac:dyDescent="0.25">
      <c r="E12620" s="120"/>
    </row>
    <row r="12621" spans="5:5" x14ac:dyDescent="0.25">
      <c r="E12621" s="120"/>
    </row>
    <row r="12622" spans="5:5" x14ac:dyDescent="0.25">
      <c r="E12622" s="120"/>
    </row>
    <row r="12623" spans="5:5" x14ac:dyDescent="0.25">
      <c r="E12623" s="120"/>
    </row>
    <row r="12624" spans="5:5" x14ac:dyDescent="0.25">
      <c r="E12624" s="120"/>
    </row>
    <row r="12625" spans="5:5" x14ac:dyDescent="0.25">
      <c r="E12625" s="120"/>
    </row>
    <row r="12626" spans="5:5" x14ac:dyDescent="0.25">
      <c r="E12626" s="120"/>
    </row>
    <row r="12627" spans="5:5" x14ac:dyDescent="0.25">
      <c r="E12627" s="120"/>
    </row>
    <row r="12628" spans="5:5" x14ac:dyDescent="0.25">
      <c r="E12628" s="120"/>
    </row>
    <row r="12629" spans="5:5" x14ac:dyDescent="0.25">
      <c r="E12629" s="120"/>
    </row>
    <row r="12630" spans="5:5" x14ac:dyDescent="0.25">
      <c r="E12630" s="120"/>
    </row>
    <row r="12631" spans="5:5" x14ac:dyDescent="0.25">
      <c r="E12631" s="120"/>
    </row>
    <row r="12632" spans="5:5" x14ac:dyDescent="0.25">
      <c r="E12632" s="120"/>
    </row>
    <row r="12633" spans="5:5" x14ac:dyDescent="0.25">
      <c r="E12633" s="120"/>
    </row>
    <row r="12634" spans="5:5" x14ac:dyDescent="0.25">
      <c r="E12634" s="120"/>
    </row>
    <row r="12635" spans="5:5" x14ac:dyDescent="0.25">
      <c r="E12635" s="120"/>
    </row>
    <row r="12636" spans="5:5" x14ac:dyDescent="0.25">
      <c r="E12636" s="120"/>
    </row>
    <row r="12637" spans="5:5" x14ac:dyDescent="0.25">
      <c r="E12637" s="120"/>
    </row>
    <row r="12638" spans="5:5" x14ac:dyDescent="0.25">
      <c r="E12638" s="120"/>
    </row>
    <row r="12639" spans="5:5" x14ac:dyDescent="0.25">
      <c r="E12639" s="120"/>
    </row>
    <row r="12640" spans="5:5" x14ac:dyDescent="0.25">
      <c r="E12640" s="120"/>
    </row>
    <row r="12641" spans="5:5" x14ac:dyDescent="0.25">
      <c r="E12641" s="120"/>
    </row>
    <row r="12642" spans="5:5" x14ac:dyDescent="0.25">
      <c r="E12642" s="120"/>
    </row>
    <row r="12643" spans="5:5" x14ac:dyDescent="0.25">
      <c r="E12643" s="120"/>
    </row>
    <row r="12644" spans="5:5" x14ac:dyDescent="0.25">
      <c r="E12644" s="120"/>
    </row>
    <row r="12645" spans="5:5" x14ac:dyDescent="0.25">
      <c r="E12645" s="120"/>
    </row>
    <row r="12646" spans="5:5" x14ac:dyDescent="0.25">
      <c r="E12646" s="120"/>
    </row>
    <row r="12647" spans="5:5" x14ac:dyDescent="0.25">
      <c r="E12647" s="120"/>
    </row>
    <row r="12648" spans="5:5" x14ac:dyDescent="0.25">
      <c r="E12648" s="120"/>
    </row>
    <row r="12649" spans="5:5" x14ac:dyDescent="0.25">
      <c r="E12649" s="120"/>
    </row>
    <row r="12650" spans="5:5" x14ac:dyDescent="0.25">
      <c r="E12650" s="120"/>
    </row>
    <row r="12651" spans="5:5" x14ac:dyDescent="0.25">
      <c r="E12651" s="120"/>
    </row>
    <row r="12652" spans="5:5" x14ac:dyDescent="0.25">
      <c r="E12652" s="120"/>
    </row>
    <row r="12653" spans="5:5" x14ac:dyDescent="0.25">
      <c r="E12653" s="120"/>
    </row>
    <row r="12654" spans="5:5" x14ac:dyDescent="0.25">
      <c r="E12654" s="120"/>
    </row>
    <row r="12655" spans="5:5" x14ac:dyDescent="0.25">
      <c r="E12655" s="120"/>
    </row>
    <row r="12656" spans="5:5" x14ac:dyDescent="0.25">
      <c r="E12656" s="120"/>
    </row>
    <row r="12657" spans="5:5" x14ac:dyDescent="0.25">
      <c r="E12657" s="120"/>
    </row>
    <row r="12658" spans="5:5" x14ac:dyDescent="0.25">
      <c r="E12658" s="120"/>
    </row>
    <row r="12659" spans="5:5" x14ac:dyDescent="0.25">
      <c r="E12659" s="120"/>
    </row>
    <row r="12660" spans="5:5" x14ac:dyDescent="0.25">
      <c r="E12660" s="120"/>
    </row>
    <row r="12661" spans="5:5" x14ac:dyDescent="0.25">
      <c r="E12661" s="120"/>
    </row>
    <row r="12662" spans="5:5" x14ac:dyDescent="0.25">
      <c r="E12662" s="120"/>
    </row>
    <row r="12663" spans="5:5" x14ac:dyDescent="0.25">
      <c r="E12663" s="120"/>
    </row>
    <row r="12664" spans="5:5" x14ac:dyDescent="0.25">
      <c r="E12664" s="120"/>
    </row>
    <row r="12665" spans="5:5" x14ac:dyDescent="0.25">
      <c r="E12665" s="120"/>
    </row>
    <row r="12666" spans="5:5" x14ac:dyDescent="0.25">
      <c r="E12666" s="120"/>
    </row>
    <row r="12667" spans="5:5" x14ac:dyDescent="0.25">
      <c r="E12667" s="120"/>
    </row>
    <row r="12668" spans="5:5" x14ac:dyDescent="0.25">
      <c r="E12668" s="120"/>
    </row>
    <row r="12669" spans="5:5" x14ac:dyDescent="0.25">
      <c r="E12669" s="120"/>
    </row>
    <row r="12670" spans="5:5" x14ac:dyDescent="0.25">
      <c r="E12670" s="120"/>
    </row>
    <row r="12671" spans="5:5" x14ac:dyDescent="0.25">
      <c r="E12671" s="120"/>
    </row>
    <row r="12672" spans="5:5" x14ac:dyDescent="0.25">
      <c r="E12672" s="120"/>
    </row>
    <row r="12673" spans="5:5" x14ac:dyDescent="0.25">
      <c r="E12673" s="120"/>
    </row>
    <row r="12674" spans="5:5" x14ac:dyDescent="0.25">
      <c r="E12674" s="120"/>
    </row>
    <row r="12675" spans="5:5" x14ac:dyDescent="0.25">
      <c r="E12675" s="120"/>
    </row>
    <row r="12676" spans="5:5" x14ac:dyDescent="0.25">
      <c r="E12676" s="120"/>
    </row>
    <row r="12677" spans="5:5" x14ac:dyDescent="0.25">
      <c r="E12677" s="120"/>
    </row>
    <row r="12678" spans="5:5" x14ac:dyDescent="0.25">
      <c r="E12678" s="120"/>
    </row>
    <row r="12679" spans="5:5" x14ac:dyDescent="0.25">
      <c r="E12679" s="120"/>
    </row>
    <row r="12680" spans="5:5" x14ac:dyDescent="0.25">
      <c r="E12680" s="120"/>
    </row>
    <row r="12681" spans="5:5" x14ac:dyDescent="0.25">
      <c r="E12681" s="120"/>
    </row>
    <row r="12682" spans="5:5" x14ac:dyDescent="0.25">
      <c r="E12682" s="120"/>
    </row>
    <row r="12683" spans="5:5" x14ac:dyDescent="0.25">
      <c r="E12683" s="120"/>
    </row>
    <row r="12684" spans="5:5" x14ac:dyDescent="0.25">
      <c r="E12684" s="120"/>
    </row>
    <row r="12685" spans="5:5" x14ac:dyDescent="0.25">
      <c r="E12685" s="120"/>
    </row>
    <row r="12686" spans="5:5" x14ac:dyDescent="0.25">
      <c r="E12686" s="120"/>
    </row>
    <row r="12687" spans="5:5" x14ac:dyDescent="0.25">
      <c r="E12687" s="120"/>
    </row>
    <row r="12688" spans="5:5" x14ac:dyDescent="0.25">
      <c r="E12688" s="120"/>
    </row>
    <row r="12689" spans="5:5" x14ac:dyDescent="0.25">
      <c r="E12689" s="120"/>
    </row>
    <row r="12690" spans="5:5" x14ac:dyDescent="0.25">
      <c r="E12690" s="120"/>
    </row>
    <row r="12691" spans="5:5" x14ac:dyDescent="0.25">
      <c r="E12691" s="120"/>
    </row>
    <row r="12692" spans="5:5" x14ac:dyDescent="0.25">
      <c r="E12692" s="120"/>
    </row>
    <row r="12693" spans="5:5" x14ac:dyDescent="0.25">
      <c r="E12693" s="120"/>
    </row>
    <row r="12694" spans="5:5" x14ac:dyDescent="0.25">
      <c r="E12694" s="120"/>
    </row>
    <row r="12695" spans="5:5" x14ac:dyDescent="0.25">
      <c r="E12695" s="120"/>
    </row>
    <row r="12696" spans="5:5" x14ac:dyDescent="0.25">
      <c r="E12696" s="120"/>
    </row>
    <row r="12697" spans="5:5" x14ac:dyDescent="0.25">
      <c r="E12697" s="120"/>
    </row>
    <row r="12698" spans="5:5" x14ac:dyDescent="0.25">
      <c r="E12698" s="120"/>
    </row>
    <row r="12699" spans="5:5" x14ac:dyDescent="0.25">
      <c r="E12699" s="120"/>
    </row>
    <row r="12700" spans="5:5" x14ac:dyDescent="0.25">
      <c r="E12700" s="120"/>
    </row>
    <row r="12701" spans="5:5" x14ac:dyDescent="0.25">
      <c r="E12701" s="120"/>
    </row>
    <row r="12702" spans="5:5" x14ac:dyDescent="0.25">
      <c r="E12702" s="120"/>
    </row>
    <row r="12703" spans="5:5" x14ac:dyDescent="0.25">
      <c r="E12703" s="120"/>
    </row>
    <row r="12704" spans="5:5" x14ac:dyDescent="0.25">
      <c r="E12704" s="120"/>
    </row>
    <row r="12705" spans="5:5" x14ac:dyDescent="0.25">
      <c r="E12705" s="120"/>
    </row>
    <row r="12706" spans="5:5" x14ac:dyDescent="0.25">
      <c r="E12706" s="120"/>
    </row>
    <row r="12707" spans="5:5" x14ac:dyDescent="0.25">
      <c r="E12707" s="120"/>
    </row>
    <row r="12708" spans="5:5" x14ac:dyDescent="0.25">
      <c r="E12708" s="120"/>
    </row>
    <row r="12709" spans="5:5" x14ac:dyDescent="0.25">
      <c r="E12709" s="120"/>
    </row>
    <row r="12710" spans="5:5" x14ac:dyDescent="0.25">
      <c r="E12710" s="120"/>
    </row>
    <row r="12711" spans="5:5" x14ac:dyDescent="0.25">
      <c r="E12711" s="120"/>
    </row>
    <row r="12712" spans="5:5" x14ac:dyDescent="0.25">
      <c r="E12712" s="120"/>
    </row>
    <row r="12713" spans="5:5" x14ac:dyDescent="0.25">
      <c r="E12713" s="120"/>
    </row>
    <row r="12714" spans="5:5" x14ac:dyDescent="0.25">
      <c r="E12714" s="120"/>
    </row>
    <row r="12715" spans="5:5" x14ac:dyDescent="0.25">
      <c r="E12715" s="120"/>
    </row>
    <row r="12716" spans="5:5" x14ac:dyDescent="0.25">
      <c r="E12716" s="120"/>
    </row>
    <row r="12717" spans="5:5" x14ac:dyDescent="0.25">
      <c r="E12717" s="120"/>
    </row>
    <row r="12718" spans="5:5" x14ac:dyDescent="0.25">
      <c r="E12718" s="120"/>
    </row>
    <row r="12719" spans="5:5" x14ac:dyDescent="0.25">
      <c r="E12719" s="120"/>
    </row>
    <row r="12720" spans="5:5" x14ac:dyDescent="0.25">
      <c r="E12720" s="120"/>
    </row>
    <row r="12721" spans="5:5" x14ac:dyDescent="0.25">
      <c r="E12721" s="120"/>
    </row>
    <row r="12722" spans="5:5" x14ac:dyDescent="0.25">
      <c r="E12722" s="120"/>
    </row>
    <row r="12723" spans="5:5" x14ac:dyDescent="0.25">
      <c r="E12723" s="120"/>
    </row>
    <row r="12724" spans="5:5" x14ac:dyDescent="0.25">
      <c r="E12724" s="120"/>
    </row>
    <row r="12725" spans="5:5" x14ac:dyDescent="0.25">
      <c r="E12725" s="120"/>
    </row>
    <row r="12726" spans="5:5" x14ac:dyDescent="0.25">
      <c r="E12726" s="120"/>
    </row>
    <row r="12727" spans="5:5" x14ac:dyDescent="0.25">
      <c r="E12727" s="120"/>
    </row>
    <row r="12728" spans="5:5" x14ac:dyDescent="0.25">
      <c r="E12728" s="120"/>
    </row>
    <row r="12729" spans="5:5" x14ac:dyDescent="0.25">
      <c r="E12729" s="120"/>
    </row>
    <row r="12730" spans="5:5" x14ac:dyDescent="0.25">
      <c r="E12730" s="120"/>
    </row>
    <row r="12731" spans="5:5" x14ac:dyDescent="0.25">
      <c r="E12731" s="120"/>
    </row>
    <row r="12732" spans="5:5" x14ac:dyDescent="0.25">
      <c r="E12732" s="120"/>
    </row>
    <row r="12733" spans="5:5" x14ac:dyDescent="0.25">
      <c r="E12733" s="120"/>
    </row>
    <row r="12734" spans="5:5" x14ac:dyDescent="0.25">
      <c r="E12734" s="120"/>
    </row>
    <row r="12735" spans="5:5" x14ac:dyDescent="0.25">
      <c r="E12735" s="120"/>
    </row>
    <row r="12736" spans="5:5" x14ac:dyDescent="0.25">
      <c r="E12736" s="120"/>
    </row>
    <row r="12737" spans="5:5" x14ac:dyDescent="0.25">
      <c r="E12737" s="120"/>
    </row>
    <row r="12738" spans="5:5" x14ac:dyDescent="0.25">
      <c r="E12738" s="120"/>
    </row>
    <row r="12739" spans="5:5" x14ac:dyDescent="0.25">
      <c r="E12739" s="120"/>
    </row>
    <row r="12740" spans="5:5" x14ac:dyDescent="0.25">
      <c r="E12740" s="120"/>
    </row>
    <row r="12741" spans="5:5" x14ac:dyDescent="0.25">
      <c r="E12741" s="120"/>
    </row>
    <row r="12742" spans="5:5" x14ac:dyDescent="0.25">
      <c r="E12742" s="120"/>
    </row>
    <row r="12743" spans="5:5" x14ac:dyDescent="0.25">
      <c r="E12743" s="120"/>
    </row>
    <row r="12744" spans="5:5" x14ac:dyDescent="0.25">
      <c r="E12744" s="120"/>
    </row>
    <row r="12745" spans="5:5" x14ac:dyDescent="0.25">
      <c r="E12745" s="120"/>
    </row>
    <row r="12746" spans="5:5" x14ac:dyDescent="0.25">
      <c r="E12746" s="120"/>
    </row>
    <row r="12747" spans="5:5" x14ac:dyDescent="0.25">
      <c r="E12747" s="120"/>
    </row>
    <row r="12748" spans="5:5" x14ac:dyDescent="0.25">
      <c r="E12748" s="120"/>
    </row>
    <row r="12749" spans="5:5" x14ac:dyDescent="0.25">
      <c r="E12749" s="120"/>
    </row>
    <row r="12750" spans="5:5" x14ac:dyDescent="0.25">
      <c r="E12750" s="120"/>
    </row>
    <row r="12751" spans="5:5" x14ac:dyDescent="0.25">
      <c r="E12751" s="120"/>
    </row>
    <row r="12752" spans="5:5" x14ac:dyDescent="0.25">
      <c r="E12752" s="120"/>
    </row>
    <row r="12753" spans="5:5" x14ac:dyDescent="0.25">
      <c r="E12753" s="120"/>
    </row>
    <row r="12754" spans="5:5" x14ac:dyDescent="0.25">
      <c r="E12754" s="120"/>
    </row>
    <row r="12755" spans="5:5" x14ac:dyDescent="0.25">
      <c r="E12755" s="120"/>
    </row>
    <row r="12756" spans="5:5" x14ac:dyDescent="0.25">
      <c r="E12756" s="120"/>
    </row>
    <row r="12757" spans="5:5" x14ac:dyDescent="0.25">
      <c r="E12757" s="120"/>
    </row>
    <row r="12758" spans="5:5" x14ac:dyDescent="0.25">
      <c r="E12758" s="120"/>
    </row>
    <row r="12759" spans="5:5" x14ac:dyDescent="0.25">
      <c r="E12759" s="120"/>
    </row>
    <row r="12760" spans="5:5" x14ac:dyDescent="0.25">
      <c r="E12760" s="120"/>
    </row>
    <row r="12761" spans="5:5" x14ac:dyDescent="0.25">
      <c r="E12761" s="120"/>
    </row>
    <row r="12762" spans="5:5" x14ac:dyDescent="0.25">
      <c r="E12762" s="120"/>
    </row>
    <row r="12763" spans="5:5" x14ac:dyDescent="0.25">
      <c r="E12763" s="120"/>
    </row>
    <row r="12764" spans="5:5" x14ac:dyDescent="0.25">
      <c r="E12764" s="120"/>
    </row>
    <row r="12765" spans="5:5" x14ac:dyDescent="0.25">
      <c r="E12765" s="120"/>
    </row>
    <row r="12766" spans="5:5" x14ac:dyDescent="0.25">
      <c r="E12766" s="120"/>
    </row>
    <row r="12767" spans="5:5" x14ac:dyDescent="0.25">
      <c r="E12767" s="120"/>
    </row>
    <row r="12768" spans="5:5" x14ac:dyDescent="0.25">
      <c r="E12768" s="120"/>
    </row>
    <row r="12769" spans="5:5" x14ac:dyDescent="0.25">
      <c r="E12769" s="120"/>
    </row>
    <row r="12770" spans="5:5" x14ac:dyDescent="0.25">
      <c r="E12770" s="120"/>
    </row>
    <row r="12771" spans="5:5" x14ac:dyDescent="0.25">
      <c r="E12771" s="120"/>
    </row>
    <row r="12772" spans="5:5" x14ac:dyDescent="0.25">
      <c r="E12772" s="120"/>
    </row>
    <row r="12773" spans="5:5" x14ac:dyDescent="0.25">
      <c r="E12773" s="120"/>
    </row>
    <row r="12774" spans="5:5" x14ac:dyDescent="0.25">
      <c r="E12774" s="120"/>
    </row>
    <row r="12775" spans="5:5" x14ac:dyDescent="0.25">
      <c r="E12775" s="120"/>
    </row>
    <row r="12776" spans="5:5" x14ac:dyDescent="0.25">
      <c r="E12776" s="120"/>
    </row>
    <row r="12777" spans="5:5" x14ac:dyDescent="0.25">
      <c r="E12777" s="120"/>
    </row>
    <row r="12778" spans="5:5" x14ac:dyDescent="0.25">
      <c r="E12778" s="120"/>
    </row>
    <row r="12779" spans="5:5" x14ac:dyDescent="0.25">
      <c r="E12779" s="120"/>
    </row>
    <row r="12780" spans="5:5" x14ac:dyDescent="0.25">
      <c r="E12780" s="120"/>
    </row>
    <row r="12781" spans="5:5" x14ac:dyDescent="0.25">
      <c r="E12781" s="120"/>
    </row>
    <row r="12782" spans="5:5" x14ac:dyDescent="0.25">
      <c r="E12782" s="120"/>
    </row>
    <row r="12783" spans="5:5" x14ac:dyDescent="0.25">
      <c r="E12783" s="120"/>
    </row>
    <row r="12784" spans="5:5" x14ac:dyDescent="0.25">
      <c r="E12784" s="120"/>
    </row>
    <row r="12785" spans="5:5" x14ac:dyDescent="0.25">
      <c r="E12785" s="120"/>
    </row>
    <row r="12786" spans="5:5" x14ac:dyDescent="0.25">
      <c r="E12786" s="120"/>
    </row>
    <row r="12787" spans="5:5" x14ac:dyDescent="0.25">
      <c r="E12787" s="120"/>
    </row>
    <row r="12788" spans="5:5" x14ac:dyDescent="0.25">
      <c r="E12788" s="120"/>
    </row>
    <row r="12789" spans="5:5" x14ac:dyDescent="0.25">
      <c r="E12789" s="120"/>
    </row>
    <row r="12790" spans="5:5" x14ac:dyDescent="0.25">
      <c r="E12790" s="120"/>
    </row>
    <row r="12791" spans="5:5" x14ac:dyDescent="0.25">
      <c r="E12791" s="120"/>
    </row>
    <row r="12792" spans="5:5" x14ac:dyDescent="0.25">
      <c r="E12792" s="120"/>
    </row>
    <row r="12793" spans="5:5" x14ac:dyDescent="0.25">
      <c r="E12793" s="120"/>
    </row>
    <row r="12794" spans="5:5" x14ac:dyDescent="0.25">
      <c r="E12794" s="120"/>
    </row>
    <row r="12795" spans="5:5" x14ac:dyDescent="0.25">
      <c r="E12795" s="120"/>
    </row>
    <row r="12796" spans="5:5" x14ac:dyDescent="0.25">
      <c r="E12796" s="120"/>
    </row>
    <row r="12797" spans="5:5" x14ac:dyDescent="0.25">
      <c r="E12797" s="120"/>
    </row>
    <row r="12798" spans="5:5" x14ac:dyDescent="0.25">
      <c r="E12798" s="120"/>
    </row>
    <row r="12799" spans="5:5" x14ac:dyDescent="0.25">
      <c r="E12799" s="120"/>
    </row>
    <row r="12800" spans="5:5" x14ac:dyDescent="0.25">
      <c r="E12800" s="120"/>
    </row>
    <row r="12801" spans="5:5" x14ac:dyDescent="0.25">
      <c r="E12801" s="120"/>
    </row>
    <row r="12802" spans="5:5" x14ac:dyDescent="0.25">
      <c r="E12802" s="120"/>
    </row>
    <row r="12803" spans="5:5" x14ac:dyDescent="0.25">
      <c r="E12803" s="120"/>
    </row>
    <row r="12804" spans="5:5" x14ac:dyDescent="0.25">
      <c r="E12804" s="120"/>
    </row>
    <row r="12805" spans="5:5" x14ac:dyDescent="0.25">
      <c r="E12805" s="120"/>
    </row>
    <row r="12806" spans="5:5" x14ac:dyDescent="0.25">
      <c r="E12806" s="120"/>
    </row>
    <row r="12807" spans="5:5" x14ac:dyDescent="0.25">
      <c r="E12807" s="120"/>
    </row>
    <row r="12808" spans="5:5" x14ac:dyDescent="0.25">
      <c r="E12808" s="120"/>
    </row>
    <row r="12809" spans="5:5" x14ac:dyDescent="0.25">
      <c r="E12809" s="120"/>
    </row>
    <row r="12810" spans="5:5" x14ac:dyDescent="0.25">
      <c r="E12810" s="120"/>
    </row>
    <row r="12811" spans="5:5" x14ac:dyDescent="0.25">
      <c r="E12811" s="120"/>
    </row>
    <row r="12812" spans="5:5" x14ac:dyDescent="0.25">
      <c r="E12812" s="120"/>
    </row>
    <row r="12813" spans="5:5" x14ac:dyDescent="0.25">
      <c r="E12813" s="120"/>
    </row>
    <row r="12814" spans="5:5" x14ac:dyDescent="0.25">
      <c r="E12814" s="120"/>
    </row>
    <row r="12815" spans="5:5" x14ac:dyDescent="0.25">
      <c r="E12815" s="120"/>
    </row>
    <row r="12816" spans="5:5" x14ac:dyDescent="0.25">
      <c r="E12816" s="120"/>
    </row>
    <row r="12817" spans="5:5" x14ac:dyDescent="0.25">
      <c r="E12817" s="120"/>
    </row>
    <row r="12818" spans="5:5" x14ac:dyDescent="0.25">
      <c r="E12818" s="120"/>
    </row>
    <row r="12819" spans="5:5" x14ac:dyDescent="0.25">
      <c r="E12819" s="120"/>
    </row>
    <row r="12820" spans="5:5" x14ac:dyDescent="0.25">
      <c r="E12820" s="120"/>
    </row>
    <row r="12821" spans="5:5" x14ac:dyDescent="0.25">
      <c r="E12821" s="120"/>
    </row>
    <row r="12822" spans="5:5" x14ac:dyDescent="0.25">
      <c r="E12822" s="120"/>
    </row>
    <row r="12823" spans="5:5" x14ac:dyDescent="0.25">
      <c r="E12823" s="120"/>
    </row>
    <row r="12824" spans="5:5" x14ac:dyDescent="0.25">
      <c r="E12824" s="120"/>
    </row>
    <row r="12825" spans="5:5" x14ac:dyDescent="0.25">
      <c r="E12825" s="120"/>
    </row>
    <row r="12826" spans="5:5" x14ac:dyDescent="0.25">
      <c r="E12826" s="120"/>
    </row>
    <row r="12827" spans="5:5" x14ac:dyDescent="0.25">
      <c r="E12827" s="120"/>
    </row>
    <row r="12828" spans="5:5" x14ac:dyDescent="0.25">
      <c r="E12828" s="120"/>
    </row>
    <row r="12829" spans="5:5" x14ac:dyDescent="0.25">
      <c r="E12829" s="120"/>
    </row>
    <row r="12830" spans="5:5" x14ac:dyDescent="0.25">
      <c r="E12830" s="120"/>
    </row>
    <row r="12831" spans="5:5" x14ac:dyDescent="0.25">
      <c r="E12831" s="120"/>
    </row>
    <row r="12832" spans="5:5" x14ac:dyDescent="0.25">
      <c r="E12832" s="120"/>
    </row>
    <row r="12833" spans="5:5" x14ac:dyDescent="0.25">
      <c r="E12833" s="120"/>
    </row>
    <row r="12834" spans="5:5" x14ac:dyDescent="0.25">
      <c r="E12834" s="120"/>
    </row>
    <row r="12835" spans="5:5" x14ac:dyDescent="0.25">
      <c r="E12835" s="120"/>
    </row>
    <row r="12836" spans="5:5" x14ac:dyDescent="0.25">
      <c r="E12836" s="120"/>
    </row>
    <row r="12837" spans="5:5" x14ac:dyDescent="0.25">
      <c r="E12837" s="120"/>
    </row>
    <row r="12838" spans="5:5" x14ac:dyDescent="0.25">
      <c r="E12838" s="120"/>
    </row>
    <row r="12839" spans="5:5" x14ac:dyDescent="0.25">
      <c r="E12839" s="120"/>
    </row>
    <row r="12840" spans="5:5" x14ac:dyDescent="0.25">
      <c r="E12840" s="120"/>
    </row>
    <row r="12841" spans="5:5" x14ac:dyDescent="0.25">
      <c r="E12841" s="120"/>
    </row>
    <row r="12842" spans="5:5" x14ac:dyDescent="0.25">
      <c r="E12842" s="120"/>
    </row>
    <row r="12843" spans="5:5" x14ac:dyDescent="0.25">
      <c r="E12843" s="120"/>
    </row>
    <row r="12844" spans="5:5" x14ac:dyDescent="0.25">
      <c r="E12844" s="120"/>
    </row>
    <row r="12845" spans="5:5" x14ac:dyDescent="0.25">
      <c r="E12845" s="120"/>
    </row>
    <row r="12846" spans="5:5" x14ac:dyDescent="0.25">
      <c r="E12846" s="120"/>
    </row>
    <row r="12847" spans="5:5" x14ac:dyDescent="0.25">
      <c r="E12847" s="120"/>
    </row>
    <row r="12848" spans="5:5" x14ac:dyDescent="0.25">
      <c r="E12848" s="120"/>
    </row>
    <row r="12849" spans="5:5" x14ac:dyDescent="0.25">
      <c r="E12849" s="120"/>
    </row>
    <row r="12850" spans="5:5" x14ac:dyDescent="0.25">
      <c r="E12850" s="120"/>
    </row>
    <row r="12851" spans="5:5" x14ac:dyDescent="0.25">
      <c r="E12851" s="120"/>
    </row>
    <row r="12852" spans="5:5" x14ac:dyDescent="0.25">
      <c r="E12852" s="120"/>
    </row>
    <row r="12853" spans="5:5" x14ac:dyDescent="0.25">
      <c r="E12853" s="120"/>
    </row>
    <row r="12854" spans="5:5" x14ac:dyDescent="0.25">
      <c r="E12854" s="120"/>
    </row>
    <row r="12855" spans="5:5" x14ac:dyDescent="0.25">
      <c r="E12855" s="120"/>
    </row>
    <row r="12856" spans="5:5" x14ac:dyDescent="0.25">
      <c r="E12856" s="120"/>
    </row>
    <row r="12857" spans="5:5" x14ac:dyDescent="0.25">
      <c r="E12857" s="120"/>
    </row>
    <row r="12858" spans="5:5" x14ac:dyDescent="0.25">
      <c r="E12858" s="120"/>
    </row>
    <row r="12859" spans="5:5" x14ac:dyDescent="0.25">
      <c r="E12859" s="120"/>
    </row>
    <row r="12860" spans="5:5" x14ac:dyDescent="0.25">
      <c r="E12860" s="120"/>
    </row>
    <row r="12861" spans="5:5" x14ac:dyDescent="0.25">
      <c r="E12861" s="120"/>
    </row>
    <row r="12862" spans="5:5" x14ac:dyDescent="0.25">
      <c r="E12862" s="120"/>
    </row>
    <row r="12863" spans="5:5" x14ac:dyDescent="0.25">
      <c r="E12863" s="120"/>
    </row>
    <row r="12864" spans="5:5" x14ac:dyDescent="0.25">
      <c r="E12864" s="120"/>
    </row>
    <row r="12865" spans="5:5" x14ac:dyDescent="0.25">
      <c r="E12865" s="120"/>
    </row>
    <row r="12866" spans="5:5" x14ac:dyDescent="0.25">
      <c r="E12866" s="120"/>
    </row>
    <row r="12867" spans="5:5" x14ac:dyDescent="0.25">
      <c r="E12867" s="120"/>
    </row>
    <row r="12868" spans="5:5" x14ac:dyDescent="0.25">
      <c r="E12868" s="120"/>
    </row>
    <row r="12869" spans="5:5" x14ac:dyDescent="0.25">
      <c r="E12869" s="120"/>
    </row>
    <row r="12870" spans="5:5" x14ac:dyDescent="0.25">
      <c r="E12870" s="120"/>
    </row>
    <row r="12871" spans="5:5" x14ac:dyDescent="0.25">
      <c r="E12871" s="120"/>
    </row>
    <row r="12872" spans="5:5" x14ac:dyDescent="0.25">
      <c r="E12872" s="120"/>
    </row>
    <row r="12873" spans="5:5" x14ac:dyDescent="0.25">
      <c r="E12873" s="120"/>
    </row>
    <row r="12874" spans="5:5" x14ac:dyDescent="0.25">
      <c r="E12874" s="120"/>
    </row>
    <row r="12875" spans="5:5" x14ac:dyDescent="0.25">
      <c r="E12875" s="120"/>
    </row>
    <row r="12876" spans="5:5" x14ac:dyDescent="0.25">
      <c r="E12876" s="120"/>
    </row>
    <row r="12877" spans="5:5" x14ac:dyDescent="0.25">
      <c r="E12877" s="120"/>
    </row>
    <row r="12878" spans="5:5" x14ac:dyDescent="0.25">
      <c r="E12878" s="120"/>
    </row>
    <row r="12879" spans="5:5" x14ac:dyDescent="0.25">
      <c r="E12879" s="120"/>
    </row>
    <row r="12880" spans="5:5" x14ac:dyDescent="0.25">
      <c r="E12880" s="120"/>
    </row>
    <row r="12881" spans="5:5" x14ac:dyDescent="0.25">
      <c r="E12881" s="120"/>
    </row>
    <row r="12882" spans="5:5" x14ac:dyDescent="0.25">
      <c r="E12882" s="120"/>
    </row>
    <row r="12883" spans="5:5" x14ac:dyDescent="0.25">
      <c r="E12883" s="120"/>
    </row>
    <row r="12884" spans="5:5" x14ac:dyDescent="0.25">
      <c r="E12884" s="120"/>
    </row>
    <row r="12885" spans="5:5" x14ac:dyDescent="0.25">
      <c r="E12885" s="120"/>
    </row>
    <row r="12886" spans="5:5" x14ac:dyDescent="0.25">
      <c r="E12886" s="120"/>
    </row>
    <row r="12887" spans="5:5" x14ac:dyDescent="0.25">
      <c r="E12887" s="120"/>
    </row>
    <row r="12888" spans="5:5" x14ac:dyDescent="0.25">
      <c r="E12888" s="120"/>
    </row>
    <row r="12889" spans="5:5" x14ac:dyDescent="0.25">
      <c r="E12889" s="120"/>
    </row>
    <row r="12890" spans="5:5" x14ac:dyDescent="0.25">
      <c r="E12890" s="120"/>
    </row>
    <row r="12891" spans="5:5" x14ac:dyDescent="0.25">
      <c r="E12891" s="120"/>
    </row>
    <row r="12892" spans="5:5" x14ac:dyDescent="0.25">
      <c r="E12892" s="120"/>
    </row>
    <row r="12893" spans="5:5" x14ac:dyDescent="0.25">
      <c r="E12893" s="120"/>
    </row>
    <row r="12894" spans="5:5" x14ac:dyDescent="0.25">
      <c r="E12894" s="120"/>
    </row>
    <row r="12895" spans="5:5" x14ac:dyDescent="0.25">
      <c r="E12895" s="120"/>
    </row>
    <row r="12896" spans="5:5" x14ac:dyDescent="0.25">
      <c r="E12896" s="120"/>
    </row>
    <row r="12897" spans="5:5" x14ac:dyDescent="0.25">
      <c r="E12897" s="120"/>
    </row>
    <row r="12898" spans="5:5" x14ac:dyDescent="0.25">
      <c r="E12898" s="120"/>
    </row>
    <row r="12899" spans="5:5" x14ac:dyDescent="0.25">
      <c r="E12899" s="120"/>
    </row>
    <row r="12900" spans="5:5" x14ac:dyDescent="0.25">
      <c r="E12900" s="120"/>
    </row>
    <row r="12901" spans="5:5" x14ac:dyDescent="0.25">
      <c r="E12901" s="120"/>
    </row>
    <row r="12902" spans="5:5" x14ac:dyDescent="0.25">
      <c r="E12902" s="120"/>
    </row>
    <row r="12903" spans="5:5" x14ac:dyDescent="0.25">
      <c r="E12903" s="120"/>
    </row>
    <row r="12904" spans="5:5" x14ac:dyDescent="0.25">
      <c r="E12904" s="120"/>
    </row>
    <row r="12905" spans="5:5" x14ac:dyDescent="0.25">
      <c r="E12905" s="120"/>
    </row>
    <row r="12906" spans="5:5" x14ac:dyDescent="0.25">
      <c r="E12906" s="120"/>
    </row>
    <row r="12907" spans="5:5" x14ac:dyDescent="0.25">
      <c r="E12907" s="120"/>
    </row>
    <row r="12908" spans="5:5" x14ac:dyDescent="0.25">
      <c r="E12908" s="120"/>
    </row>
    <row r="12909" spans="5:5" x14ac:dyDescent="0.25">
      <c r="E12909" s="120"/>
    </row>
    <row r="12910" spans="5:5" x14ac:dyDescent="0.25">
      <c r="E12910" s="120"/>
    </row>
    <row r="12911" spans="5:5" x14ac:dyDescent="0.25">
      <c r="E12911" s="120"/>
    </row>
    <row r="12912" spans="5:5" x14ac:dyDescent="0.25">
      <c r="E12912" s="120"/>
    </row>
    <row r="12913" spans="5:5" x14ac:dyDescent="0.25">
      <c r="E12913" s="120"/>
    </row>
    <row r="12914" spans="5:5" x14ac:dyDescent="0.25">
      <c r="E12914" s="120"/>
    </row>
    <row r="12915" spans="5:5" x14ac:dyDescent="0.25">
      <c r="E12915" s="120"/>
    </row>
    <row r="12916" spans="5:5" x14ac:dyDescent="0.25">
      <c r="E12916" s="120"/>
    </row>
    <row r="12917" spans="5:5" x14ac:dyDescent="0.25">
      <c r="E12917" s="120"/>
    </row>
    <row r="12918" spans="5:5" x14ac:dyDescent="0.25">
      <c r="E12918" s="120"/>
    </row>
    <row r="12919" spans="5:5" x14ac:dyDescent="0.25">
      <c r="E12919" s="120"/>
    </row>
    <row r="12920" spans="5:5" x14ac:dyDescent="0.25">
      <c r="E12920" s="120"/>
    </row>
    <row r="12921" spans="5:5" x14ac:dyDescent="0.25">
      <c r="E12921" s="120"/>
    </row>
    <row r="12922" spans="5:5" x14ac:dyDescent="0.25">
      <c r="E12922" s="120"/>
    </row>
    <row r="12923" spans="5:5" x14ac:dyDescent="0.25">
      <c r="E12923" s="120"/>
    </row>
    <row r="12924" spans="5:5" x14ac:dyDescent="0.25">
      <c r="E12924" s="120"/>
    </row>
    <row r="12925" spans="5:5" x14ac:dyDescent="0.25">
      <c r="E12925" s="120"/>
    </row>
    <row r="12926" spans="5:5" x14ac:dyDescent="0.25">
      <c r="E12926" s="120"/>
    </row>
    <row r="12927" spans="5:5" x14ac:dyDescent="0.25">
      <c r="E12927" s="120"/>
    </row>
    <row r="12928" spans="5:5" x14ac:dyDescent="0.25">
      <c r="E12928" s="120"/>
    </row>
    <row r="12929" spans="5:5" x14ac:dyDescent="0.25">
      <c r="E12929" s="120"/>
    </row>
    <row r="12930" spans="5:5" x14ac:dyDescent="0.25">
      <c r="E12930" s="120"/>
    </row>
    <row r="12931" spans="5:5" x14ac:dyDescent="0.25">
      <c r="E12931" s="120"/>
    </row>
    <row r="12932" spans="5:5" x14ac:dyDescent="0.25">
      <c r="E12932" s="120"/>
    </row>
    <row r="12933" spans="5:5" x14ac:dyDescent="0.25">
      <c r="E12933" s="120"/>
    </row>
    <row r="12934" spans="5:5" x14ac:dyDescent="0.25">
      <c r="E12934" s="120"/>
    </row>
    <row r="12935" spans="5:5" x14ac:dyDescent="0.25">
      <c r="E12935" s="120"/>
    </row>
    <row r="12936" spans="5:5" x14ac:dyDescent="0.25">
      <c r="E12936" s="120"/>
    </row>
    <row r="12937" spans="5:5" x14ac:dyDescent="0.25">
      <c r="E12937" s="120"/>
    </row>
    <row r="12938" spans="5:5" x14ac:dyDescent="0.25">
      <c r="E12938" s="120"/>
    </row>
    <row r="12939" spans="5:5" x14ac:dyDescent="0.25">
      <c r="E12939" s="120"/>
    </row>
    <row r="12940" spans="5:5" x14ac:dyDescent="0.25">
      <c r="E12940" s="120"/>
    </row>
    <row r="12941" spans="5:5" x14ac:dyDescent="0.25">
      <c r="E12941" s="120"/>
    </row>
    <row r="12942" spans="5:5" x14ac:dyDescent="0.25">
      <c r="E12942" s="120"/>
    </row>
    <row r="12943" spans="5:5" x14ac:dyDescent="0.25">
      <c r="E12943" s="120"/>
    </row>
    <row r="12944" spans="5:5" x14ac:dyDescent="0.25">
      <c r="E12944" s="120"/>
    </row>
    <row r="12945" spans="5:5" x14ac:dyDescent="0.25">
      <c r="E12945" s="120"/>
    </row>
    <row r="12946" spans="5:5" x14ac:dyDescent="0.25">
      <c r="E12946" s="120"/>
    </row>
    <row r="12947" spans="5:5" x14ac:dyDescent="0.25">
      <c r="E12947" s="120"/>
    </row>
    <row r="12948" spans="5:5" x14ac:dyDescent="0.25">
      <c r="E12948" s="120"/>
    </row>
    <row r="12949" spans="5:5" x14ac:dyDescent="0.25">
      <c r="E12949" s="120"/>
    </row>
    <row r="12950" spans="5:5" x14ac:dyDescent="0.25">
      <c r="E12950" s="120"/>
    </row>
    <row r="12951" spans="5:5" x14ac:dyDescent="0.25">
      <c r="E12951" s="120"/>
    </row>
    <row r="12952" spans="5:5" x14ac:dyDescent="0.25">
      <c r="E12952" s="120"/>
    </row>
    <row r="12953" spans="5:5" x14ac:dyDescent="0.25">
      <c r="E12953" s="120"/>
    </row>
    <row r="12954" spans="5:5" x14ac:dyDescent="0.25">
      <c r="E12954" s="120"/>
    </row>
    <row r="12955" spans="5:5" x14ac:dyDescent="0.25">
      <c r="E12955" s="120"/>
    </row>
    <row r="12956" spans="5:5" x14ac:dyDescent="0.25">
      <c r="E12956" s="120"/>
    </row>
    <row r="12957" spans="5:5" x14ac:dyDescent="0.25">
      <c r="E12957" s="120"/>
    </row>
    <row r="12958" spans="5:5" x14ac:dyDescent="0.25">
      <c r="E12958" s="120"/>
    </row>
    <row r="12959" spans="5:5" x14ac:dyDescent="0.25">
      <c r="E12959" s="120"/>
    </row>
    <row r="12960" spans="5:5" x14ac:dyDescent="0.25">
      <c r="E12960" s="120"/>
    </row>
    <row r="12961" spans="5:5" x14ac:dyDescent="0.25">
      <c r="E12961" s="120"/>
    </row>
    <row r="12962" spans="5:5" x14ac:dyDescent="0.25">
      <c r="E12962" s="120"/>
    </row>
    <row r="12963" spans="5:5" x14ac:dyDescent="0.25">
      <c r="E12963" s="120"/>
    </row>
    <row r="12964" spans="5:5" x14ac:dyDescent="0.25">
      <c r="E12964" s="120"/>
    </row>
    <row r="12965" spans="5:5" x14ac:dyDescent="0.25">
      <c r="E12965" s="120"/>
    </row>
    <row r="12966" spans="5:5" x14ac:dyDescent="0.25">
      <c r="E12966" s="120"/>
    </row>
    <row r="12967" spans="5:5" x14ac:dyDescent="0.25">
      <c r="E12967" s="120"/>
    </row>
    <row r="12968" spans="5:5" x14ac:dyDescent="0.25">
      <c r="E12968" s="120"/>
    </row>
    <row r="12969" spans="5:5" x14ac:dyDescent="0.25">
      <c r="E12969" s="120"/>
    </row>
    <row r="12970" spans="5:5" x14ac:dyDescent="0.25">
      <c r="E12970" s="120"/>
    </row>
    <row r="12971" spans="5:5" x14ac:dyDescent="0.25">
      <c r="E12971" s="120"/>
    </row>
    <row r="12972" spans="5:5" x14ac:dyDescent="0.25">
      <c r="E12972" s="120"/>
    </row>
    <row r="12973" spans="5:5" x14ac:dyDescent="0.25">
      <c r="E12973" s="120"/>
    </row>
    <row r="12974" spans="5:5" x14ac:dyDescent="0.25">
      <c r="E12974" s="120"/>
    </row>
    <row r="12975" spans="5:5" x14ac:dyDescent="0.25">
      <c r="E12975" s="120"/>
    </row>
    <row r="12976" spans="5:5" x14ac:dyDescent="0.25">
      <c r="E12976" s="120"/>
    </row>
    <row r="12977" spans="5:5" x14ac:dyDescent="0.25">
      <c r="E12977" s="120"/>
    </row>
    <row r="12978" spans="5:5" x14ac:dyDescent="0.25">
      <c r="E12978" s="120"/>
    </row>
    <row r="12979" spans="5:5" x14ac:dyDescent="0.25">
      <c r="E12979" s="120"/>
    </row>
    <row r="12980" spans="5:5" x14ac:dyDescent="0.25">
      <c r="E12980" s="120"/>
    </row>
    <row r="12981" spans="5:5" x14ac:dyDescent="0.25">
      <c r="E12981" s="120"/>
    </row>
    <row r="12982" spans="5:5" x14ac:dyDescent="0.25">
      <c r="E12982" s="120"/>
    </row>
    <row r="12983" spans="5:5" x14ac:dyDescent="0.25">
      <c r="E12983" s="120"/>
    </row>
    <row r="12984" spans="5:5" x14ac:dyDescent="0.25">
      <c r="E12984" s="120"/>
    </row>
    <row r="12985" spans="5:5" x14ac:dyDescent="0.25">
      <c r="E12985" s="120"/>
    </row>
    <row r="12986" spans="5:5" x14ac:dyDescent="0.25">
      <c r="E12986" s="120"/>
    </row>
    <row r="12987" spans="5:5" x14ac:dyDescent="0.25">
      <c r="E12987" s="120"/>
    </row>
    <row r="12988" spans="5:5" x14ac:dyDescent="0.25">
      <c r="E12988" s="120"/>
    </row>
    <row r="12989" spans="5:5" x14ac:dyDescent="0.25">
      <c r="E12989" s="120"/>
    </row>
    <row r="12990" spans="5:5" x14ac:dyDescent="0.25">
      <c r="E12990" s="120"/>
    </row>
    <row r="12991" spans="5:5" x14ac:dyDescent="0.25">
      <c r="E12991" s="120"/>
    </row>
    <row r="12992" spans="5:5" x14ac:dyDescent="0.25">
      <c r="E12992" s="120"/>
    </row>
    <row r="12993" spans="5:5" x14ac:dyDescent="0.25">
      <c r="E12993" s="120"/>
    </row>
    <row r="12994" spans="5:5" x14ac:dyDescent="0.25">
      <c r="E12994" s="120"/>
    </row>
    <row r="12995" spans="5:5" x14ac:dyDescent="0.25">
      <c r="E12995" s="120"/>
    </row>
    <row r="12996" spans="5:5" x14ac:dyDescent="0.25">
      <c r="E12996" s="120"/>
    </row>
    <row r="12997" spans="5:5" x14ac:dyDescent="0.25">
      <c r="E12997" s="120"/>
    </row>
    <row r="12998" spans="5:5" x14ac:dyDescent="0.25">
      <c r="E12998" s="120"/>
    </row>
    <row r="12999" spans="5:5" x14ac:dyDescent="0.25">
      <c r="E12999" s="120"/>
    </row>
    <row r="13000" spans="5:5" x14ac:dyDescent="0.25">
      <c r="E13000" s="120"/>
    </row>
    <row r="13001" spans="5:5" x14ac:dyDescent="0.25">
      <c r="E13001" s="120"/>
    </row>
    <row r="13002" spans="5:5" x14ac:dyDescent="0.25">
      <c r="E13002" s="120"/>
    </row>
    <row r="13003" spans="5:5" x14ac:dyDescent="0.25">
      <c r="E13003" s="120"/>
    </row>
    <row r="13004" spans="5:5" x14ac:dyDescent="0.25">
      <c r="E13004" s="120"/>
    </row>
    <row r="13005" spans="5:5" x14ac:dyDescent="0.25">
      <c r="E13005" s="120"/>
    </row>
    <row r="13006" spans="5:5" x14ac:dyDescent="0.25">
      <c r="E13006" s="120"/>
    </row>
    <row r="13007" spans="5:5" x14ac:dyDescent="0.25">
      <c r="E13007" s="120"/>
    </row>
    <row r="13008" spans="5:5" x14ac:dyDescent="0.25">
      <c r="E13008" s="120"/>
    </row>
    <row r="13009" spans="5:5" x14ac:dyDescent="0.25">
      <c r="E13009" s="120"/>
    </row>
    <row r="13010" spans="5:5" x14ac:dyDescent="0.25">
      <c r="E13010" s="120"/>
    </row>
    <row r="13011" spans="5:5" x14ac:dyDescent="0.25">
      <c r="E13011" s="120"/>
    </row>
    <row r="13012" spans="5:5" x14ac:dyDescent="0.25">
      <c r="E13012" s="120"/>
    </row>
    <row r="13013" spans="5:5" x14ac:dyDescent="0.25">
      <c r="E13013" s="120"/>
    </row>
    <row r="13014" spans="5:5" x14ac:dyDescent="0.25">
      <c r="E13014" s="120"/>
    </row>
    <row r="13015" spans="5:5" x14ac:dyDescent="0.25">
      <c r="E13015" s="120"/>
    </row>
    <row r="13016" spans="5:5" x14ac:dyDescent="0.25">
      <c r="E13016" s="120"/>
    </row>
    <row r="13017" spans="5:5" x14ac:dyDescent="0.25">
      <c r="E13017" s="120"/>
    </row>
    <row r="13018" spans="5:5" x14ac:dyDescent="0.25">
      <c r="E13018" s="120"/>
    </row>
    <row r="13019" spans="5:5" x14ac:dyDescent="0.25">
      <c r="E13019" s="120"/>
    </row>
    <row r="13020" spans="5:5" x14ac:dyDescent="0.25">
      <c r="E13020" s="120"/>
    </row>
    <row r="13021" spans="5:5" x14ac:dyDescent="0.25">
      <c r="E13021" s="120"/>
    </row>
    <row r="13022" spans="5:5" x14ac:dyDescent="0.25">
      <c r="E13022" s="120"/>
    </row>
    <row r="13023" spans="5:5" x14ac:dyDescent="0.25">
      <c r="E13023" s="120"/>
    </row>
    <row r="13024" spans="5:5" x14ac:dyDescent="0.25">
      <c r="E13024" s="120"/>
    </row>
    <row r="13025" spans="5:5" x14ac:dyDescent="0.25">
      <c r="E13025" s="120"/>
    </row>
    <row r="13026" spans="5:5" x14ac:dyDescent="0.25">
      <c r="E13026" s="120"/>
    </row>
    <row r="13027" spans="5:5" x14ac:dyDescent="0.25">
      <c r="E13027" s="120"/>
    </row>
    <row r="13028" spans="5:5" x14ac:dyDescent="0.25">
      <c r="E13028" s="120"/>
    </row>
    <row r="13029" spans="5:5" x14ac:dyDescent="0.25">
      <c r="E13029" s="120"/>
    </row>
    <row r="13030" spans="5:5" x14ac:dyDescent="0.25">
      <c r="E13030" s="120"/>
    </row>
    <row r="13031" spans="5:5" x14ac:dyDescent="0.25">
      <c r="E13031" s="120"/>
    </row>
    <row r="13032" spans="5:5" x14ac:dyDescent="0.25">
      <c r="E13032" s="120"/>
    </row>
    <row r="13033" spans="5:5" x14ac:dyDescent="0.25">
      <c r="E13033" s="120"/>
    </row>
    <row r="13034" spans="5:5" x14ac:dyDescent="0.25">
      <c r="E13034" s="120"/>
    </row>
    <row r="13035" spans="5:5" x14ac:dyDescent="0.25">
      <c r="E13035" s="120"/>
    </row>
    <row r="13036" spans="5:5" x14ac:dyDescent="0.25">
      <c r="E13036" s="120"/>
    </row>
    <row r="13037" spans="5:5" x14ac:dyDescent="0.25">
      <c r="E13037" s="120"/>
    </row>
    <row r="13038" spans="5:5" x14ac:dyDescent="0.25">
      <c r="E13038" s="120"/>
    </row>
    <row r="13039" spans="5:5" x14ac:dyDescent="0.25">
      <c r="E13039" s="120"/>
    </row>
    <row r="13040" spans="5:5" x14ac:dyDescent="0.25">
      <c r="E13040" s="120"/>
    </row>
    <row r="13041" spans="5:5" x14ac:dyDescent="0.25">
      <c r="E13041" s="120"/>
    </row>
    <row r="13042" spans="5:5" x14ac:dyDescent="0.25">
      <c r="E13042" s="120"/>
    </row>
    <row r="13043" spans="5:5" x14ac:dyDescent="0.25">
      <c r="E13043" s="120"/>
    </row>
    <row r="13044" spans="5:5" x14ac:dyDescent="0.25">
      <c r="E13044" s="120"/>
    </row>
    <row r="13045" spans="5:5" x14ac:dyDescent="0.25">
      <c r="E13045" s="120"/>
    </row>
    <row r="13046" spans="5:5" x14ac:dyDescent="0.25">
      <c r="E13046" s="120"/>
    </row>
    <row r="13047" spans="5:5" x14ac:dyDescent="0.25">
      <c r="E13047" s="120"/>
    </row>
    <row r="13048" spans="5:5" x14ac:dyDescent="0.25">
      <c r="E13048" s="120"/>
    </row>
    <row r="13049" spans="5:5" x14ac:dyDescent="0.25">
      <c r="E13049" s="120"/>
    </row>
    <row r="13050" spans="5:5" x14ac:dyDescent="0.25">
      <c r="E13050" s="120"/>
    </row>
    <row r="13051" spans="5:5" x14ac:dyDescent="0.25">
      <c r="E13051" s="120"/>
    </row>
    <row r="13052" spans="5:5" x14ac:dyDescent="0.25">
      <c r="E13052" s="120"/>
    </row>
    <row r="13053" spans="5:5" x14ac:dyDescent="0.25">
      <c r="E13053" s="120"/>
    </row>
    <row r="13054" spans="5:5" x14ac:dyDescent="0.25">
      <c r="E13054" s="120"/>
    </row>
    <row r="13055" spans="5:5" x14ac:dyDescent="0.25">
      <c r="E13055" s="120"/>
    </row>
    <row r="13056" spans="5:5" x14ac:dyDescent="0.25">
      <c r="E13056" s="120"/>
    </row>
    <row r="13057" spans="5:5" x14ac:dyDescent="0.25">
      <c r="E13057" s="120"/>
    </row>
    <row r="13058" spans="5:5" x14ac:dyDescent="0.25">
      <c r="E13058" s="120"/>
    </row>
    <row r="13059" spans="5:5" x14ac:dyDescent="0.25">
      <c r="E13059" s="120"/>
    </row>
    <row r="13060" spans="5:5" x14ac:dyDescent="0.25">
      <c r="E13060" s="120"/>
    </row>
    <row r="13061" spans="5:5" x14ac:dyDescent="0.25">
      <c r="E13061" s="120"/>
    </row>
    <row r="13062" spans="5:5" x14ac:dyDescent="0.25">
      <c r="E13062" s="120"/>
    </row>
    <row r="13063" spans="5:5" x14ac:dyDescent="0.25">
      <c r="E13063" s="120"/>
    </row>
    <row r="13064" spans="5:5" x14ac:dyDescent="0.25">
      <c r="E13064" s="120"/>
    </row>
    <row r="13065" spans="5:5" x14ac:dyDescent="0.25">
      <c r="E13065" s="120"/>
    </row>
    <row r="13066" spans="5:5" x14ac:dyDescent="0.25">
      <c r="E13066" s="120"/>
    </row>
    <row r="13067" spans="5:5" x14ac:dyDescent="0.25">
      <c r="E13067" s="120"/>
    </row>
    <row r="13068" spans="5:5" x14ac:dyDescent="0.25">
      <c r="E13068" s="120"/>
    </row>
    <row r="13069" spans="5:5" x14ac:dyDescent="0.25">
      <c r="E13069" s="120"/>
    </row>
    <row r="13070" spans="5:5" x14ac:dyDescent="0.25">
      <c r="E13070" s="120"/>
    </row>
    <row r="13071" spans="5:5" x14ac:dyDescent="0.25">
      <c r="E13071" s="120"/>
    </row>
    <row r="13072" spans="5:5" x14ac:dyDescent="0.25">
      <c r="E13072" s="120"/>
    </row>
    <row r="13073" spans="5:5" x14ac:dyDescent="0.25">
      <c r="E13073" s="120"/>
    </row>
    <row r="13074" spans="5:5" x14ac:dyDescent="0.25">
      <c r="E13074" s="120"/>
    </row>
    <row r="13075" spans="5:5" x14ac:dyDescent="0.25">
      <c r="E13075" s="120"/>
    </row>
    <row r="13076" spans="5:5" x14ac:dyDescent="0.25">
      <c r="E13076" s="120"/>
    </row>
    <row r="13077" spans="5:5" x14ac:dyDescent="0.25">
      <c r="E13077" s="120"/>
    </row>
    <row r="13078" spans="5:5" x14ac:dyDescent="0.25">
      <c r="E13078" s="120"/>
    </row>
    <row r="13079" spans="5:5" x14ac:dyDescent="0.25">
      <c r="E13079" s="120"/>
    </row>
    <row r="13080" spans="5:5" x14ac:dyDescent="0.25">
      <c r="E13080" s="120"/>
    </row>
    <row r="13081" spans="5:5" x14ac:dyDescent="0.25">
      <c r="E13081" s="120"/>
    </row>
    <row r="13082" spans="5:5" x14ac:dyDescent="0.25">
      <c r="E13082" s="120"/>
    </row>
    <row r="13083" spans="5:5" x14ac:dyDescent="0.25">
      <c r="E13083" s="120"/>
    </row>
    <row r="13084" spans="5:5" x14ac:dyDescent="0.25">
      <c r="E13084" s="120"/>
    </row>
    <row r="13085" spans="5:5" x14ac:dyDescent="0.25">
      <c r="E13085" s="120"/>
    </row>
    <row r="13086" spans="5:5" x14ac:dyDescent="0.25">
      <c r="E13086" s="120"/>
    </row>
    <row r="13087" spans="5:5" x14ac:dyDescent="0.25">
      <c r="E13087" s="120"/>
    </row>
    <row r="13088" spans="5:5" x14ac:dyDescent="0.25">
      <c r="E13088" s="120"/>
    </row>
    <row r="13089" spans="5:5" x14ac:dyDescent="0.25">
      <c r="E13089" s="120"/>
    </row>
    <row r="13090" spans="5:5" x14ac:dyDescent="0.25">
      <c r="E13090" s="120"/>
    </row>
    <row r="13091" spans="5:5" x14ac:dyDescent="0.25">
      <c r="E13091" s="120"/>
    </row>
    <row r="13092" spans="5:5" x14ac:dyDescent="0.25">
      <c r="E13092" s="120"/>
    </row>
    <row r="13093" spans="5:5" x14ac:dyDescent="0.25">
      <c r="E13093" s="120"/>
    </row>
    <row r="13094" spans="5:5" x14ac:dyDescent="0.25">
      <c r="E13094" s="120"/>
    </row>
    <row r="13095" spans="5:5" x14ac:dyDescent="0.25">
      <c r="E13095" s="120"/>
    </row>
    <row r="13096" spans="5:5" x14ac:dyDescent="0.25">
      <c r="E13096" s="120"/>
    </row>
    <row r="13097" spans="5:5" x14ac:dyDescent="0.25">
      <c r="E13097" s="120"/>
    </row>
    <row r="13098" spans="5:5" x14ac:dyDescent="0.25">
      <c r="E13098" s="120"/>
    </row>
    <row r="13099" spans="5:5" x14ac:dyDescent="0.25">
      <c r="E13099" s="120"/>
    </row>
    <row r="13100" spans="5:5" x14ac:dyDescent="0.25">
      <c r="E13100" s="120"/>
    </row>
    <row r="13101" spans="5:5" x14ac:dyDescent="0.25">
      <c r="E13101" s="120"/>
    </row>
    <row r="13102" spans="5:5" x14ac:dyDescent="0.25">
      <c r="E13102" s="120"/>
    </row>
    <row r="13103" spans="5:5" x14ac:dyDescent="0.25">
      <c r="E13103" s="120"/>
    </row>
    <row r="13104" spans="5:5" x14ac:dyDescent="0.25">
      <c r="E13104" s="120"/>
    </row>
    <row r="13105" spans="5:5" x14ac:dyDescent="0.25">
      <c r="E13105" s="120"/>
    </row>
    <row r="13106" spans="5:5" x14ac:dyDescent="0.25">
      <c r="E13106" s="120"/>
    </row>
    <row r="13107" spans="5:5" x14ac:dyDescent="0.25">
      <c r="E13107" s="120"/>
    </row>
    <row r="13108" spans="5:5" x14ac:dyDescent="0.25">
      <c r="E13108" s="120"/>
    </row>
    <row r="13109" spans="5:5" x14ac:dyDescent="0.25">
      <c r="E13109" s="120"/>
    </row>
    <row r="13110" spans="5:5" x14ac:dyDescent="0.25">
      <c r="E13110" s="120"/>
    </row>
    <row r="13111" spans="5:5" x14ac:dyDescent="0.25">
      <c r="E13111" s="120"/>
    </row>
    <row r="13112" spans="5:5" x14ac:dyDescent="0.25">
      <c r="E13112" s="120"/>
    </row>
    <row r="13113" spans="5:5" x14ac:dyDescent="0.25">
      <c r="E13113" s="120"/>
    </row>
    <row r="13114" spans="5:5" x14ac:dyDescent="0.25">
      <c r="E13114" s="120"/>
    </row>
    <row r="13115" spans="5:5" x14ac:dyDescent="0.25">
      <c r="E13115" s="120"/>
    </row>
    <row r="13116" spans="5:5" x14ac:dyDescent="0.25">
      <c r="E13116" s="120"/>
    </row>
    <row r="13117" spans="5:5" x14ac:dyDescent="0.25">
      <c r="E13117" s="120"/>
    </row>
    <row r="13118" spans="5:5" x14ac:dyDescent="0.25">
      <c r="E13118" s="120"/>
    </row>
    <row r="13119" spans="5:5" x14ac:dyDescent="0.25">
      <c r="E13119" s="120"/>
    </row>
    <row r="13120" spans="5:5" x14ac:dyDescent="0.25">
      <c r="E13120" s="120"/>
    </row>
    <row r="13121" spans="5:5" x14ac:dyDescent="0.25">
      <c r="E13121" s="120"/>
    </row>
    <row r="13122" spans="5:5" x14ac:dyDescent="0.25">
      <c r="E13122" s="120"/>
    </row>
    <row r="13123" spans="5:5" x14ac:dyDescent="0.25">
      <c r="E13123" s="120"/>
    </row>
    <row r="13124" spans="5:5" x14ac:dyDescent="0.25">
      <c r="E13124" s="120"/>
    </row>
    <row r="13125" spans="5:5" x14ac:dyDescent="0.25">
      <c r="E13125" s="120"/>
    </row>
    <row r="13126" spans="5:5" x14ac:dyDescent="0.25">
      <c r="E13126" s="120"/>
    </row>
    <row r="13127" spans="5:5" x14ac:dyDescent="0.25">
      <c r="E13127" s="120"/>
    </row>
    <row r="13128" spans="5:5" x14ac:dyDescent="0.25">
      <c r="E13128" s="120"/>
    </row>
    <row r="13129" spans="5:5" x14ac:dyDescent="0.25">
      <c r="E13129" s="120"/>
    </row>
    <row r="13130" spans="5:5" x14ac:dyDescent="0.25">
      <c r="E13130" s="120"/>
    </row>
    <row r="13131" spans="5:5" x14ac:dyDescent="0.25">
      <c r="E13131" s="120"/>
    </row>
    <row r="13132" spans="5:5" x14ac:dyDescent="0.25">
      <c r="E13132" s="120"/>
    </row>
    <row r="13133" spans="5:5" x14ac:dyDescent="0.25">
      <c r="E13133" s="120"/>
    </row>
    <row r="13134" spans="5:5" x14ac:dyDescent="0.25">
      <c r="E13134" s="120"/>
    </row>
    <row r="13135" spans="5:5" x14ac:dyDescent="0.25">
      <c r="E13135" s="120"/>
    </row>
    <row r="13136" spans="5:5" x14ac:dyDescent="0.25">
      <c r="E13136" s="120"/>
    </row>
    <row r="13137" spans="5:5" x14ac:dyDescent="0.25">
      <c r="E13137" s="120"/>
    </row>
    <row r="13138" spans="5:5" x14ac:dyDescent="0.25">
      <c r="E13138" s="120"/>
    </row>
    <row r="13139" spans="5:5" x14ac:dyDescent="0.25">
      <c r="E13139" s="120"/>
    </row>
    <row r="13140" spans="5:5" x14ac:dyDescent="0.25">
      <c r="E13140" s="120"/>
    </row>
    <row r="13141" spans="5:5" x14ac:dyDescent="0.25">
      <c r="E13141" s="120"/>
    </row>
    <row r="13142" spans="5:5" x14ac:dyDescent="0.25">
      <c r="E13142" s="120"/>
    </row>
    <row r="13143" spans="5:5" x14ac:dyDescent="0.25">
      <c r="E13143" s="120"/>
    </row>
    <row r="13144" spans="5:5" x14ac:dyDescent="0.25">
      <c r="E13144" s="120"/>
    </row>
    <row r="13145" spans="5:5" x14ac:dyDescent="0.25">
      <c r="E13145" s="120"/>
    </row>
    <row r="13146" spans="5:5" x14ac:dyDescent="0.25">
      <c r="E13146" s="120"/>
    </row>
    <row r="13147" spans="5:5" x14ac:dyDescent="0.25">
      <c r="E13147" s="120"/>
    </row>
    <row r="13148" spans="5:5" x14ac:dyDescent="0.25">
      <c r="E13148" s="120"/>
    </row>
    <row r="13149" spans="5:5" x14ac:dyDescent="0.25">
      <c r="E13149" s="120"/>
    </row>
    <row r="13150" spans="5:5" x14ac:dyDescent="0.25">
      <c r="E13150" s="120"/>
    </row>
    <row r="13151" spans="5:5" x14ac:dyDescent="0.25">
      <c r="E13151" s="120"/>
    </row>
    <row r="13152" spans="5:5" x14ac:dyDescent="0.25">
      <c r="E13152" s="120"/>
    </row>
    <row r="13153" spans="5:5" x14ac:dyDescent="0.25">
      <c r="E13153" s="120"/>
    </row>
    <row r="13154" spans="5:5" x14ac:dyDescent="0.25">
      <c r="E13154" s="120"/>
    </row>
    <row r="13155" spans="5:5" x14ac:dyDescent="0.25">
      <c r="E13155" s="120"/>
    </row>
    <row r="13156" spans="5:5" x14ac:dyDescent="0.25">
      <c r="E13156" s="120"/>
    </row>
    <row r="13157" spans="5:5" x14ac:dyDescent="0.25">
      <c r="E13157" s="120"/>
    </row>
    <row r="13158" spans="5:5" x14ac:dyDescent="0.25">
      <c r="E13158" s="120"/>
    </row>
    <row r="13159" spans="5:5" x14ac:dyDescent="0.25">
      <c r="E13159" s="120"/>
    </row>
    <row r="13160" spans="5:5" x14ac:dyDescent="0.25">
      <c r="E13160" s="120"/>
    </row>
    <row r="13161" spans="5:5" x14ac:dyDescent="0.25">
      <c r="E13161" s="120"/>
    </row>
    <row r="13162" spans="5:5" x14ac:dyDescent="0.25">
      <c r="E13162" s="120"/>
    </row>
    <row r="13163" spans="5:5" x14ac:dyDescent="0.25">
      <c r="E13163" s="120"/>
    </row>
    <row r="13164" spans="5:5" x14ac:dyDescent="0.25">
      <c r="E13164" s="120"/>
    </row>
    <row r="13165" spans="5:5" x14ac:dyDescent="0.25">
      <c r="E13165" s="120"/>
    </row>
    <row r="13166" spans="5:5" x14ac:dyDescent="0.25">
      <c r="E13166" s="120"/>
    </row>
    <row r="13167" spans="5:5" x14ac:dyDescent="0.25">
      <c r="E13167" s="120"/>
    </row>
    <row r="13168" spans="5:5" x14ac:dyDescent="0.25">
      <c r="E13168" s="120"/>
    </row>
    <row r="13169" spans="5:5" x14ac:dyDescent="0.25">
      <c r="E13169" s="120"/>
    </row>
    <row r="13170" spans="5:5" x14ac:dyDescent="0.25">
      <c r="E13170" s="120"/>
    </row>
    <row r="13171" spans="5:5" x14ac:dyDescent="0.25">
      <c r="E13171" s="120"/>
    </row>
    <row r="13172" spans="5:5" x14ac:dyDescent="0.25">
      <c r="E13172" s="120"/>
    </row>
    <row r="13173" spans="5:5" x14ac:dyDescent="0.25">
      <c r="E13173" s="120"/>
    </row>
    <row r="13174" spans="5:5" x14ac:dyDescent="0.25">
      <c r="E13174" s="120"/>
    </row>
    <row r="13175" spans="5:5" x14ac:dyDescent="0.25">
      <c r="E13175" s="120"/>
    </row>
    <row r="13176" spans="5:5" x14ac:dyDescent="0.25">
      <c r="E13176" s="120"/>
    </row>
    <row r="13177" spans="5:5" x14ac:dyDescent="0.25">
      <c r="E13177" s="120"/>
    </row>
    <row r="13178" spans="5:5" x14ac:dyDescent="0.25">
      <c r="E13178" s="120"/>
    </row>
    <row r="13179" spans="5:5" x14ac:dyDescent="0.25">
      <c r="E13179" s="120"/>
    </row>
    <row r="13180" spans="5:5" x14ac:dyDescent="0.25">
      <c r="E13180" s="120"/>
    </row>
    <row r="13181" spans="5:5" x14ac:dyDescent="0.25">
      <c r="E13181" s="120"/>
    </row>
    <row r="13182" spans="5:5" x14ac:dyDescent="0.25">
      <c r="E13182" s="120"/>
    </row>
    <row r="13183" spans="5:5" x14ac:dyDescent="0.25">
      <c r="E13183" s="120"/>
    </row>
    <row r="13184" spans="5:5" x14ac:dyDescent="0.25">
      <c r="E13184" s="120"/>
    </row>
    <row r="13185" spans="5:5" x14ac:dyDescent="0.25">
      <c r="E13185" s="120"/>
    </row>
    <row r="13186" spans="5:5" x14ac:dyDescent="0.25">
      <c r="E13186" s="120"/>
    </row>
    <row r="13187" spans="5:5" x14ac:dyDescent="0.25">
      <c r="E13187" s="120"/>
    </row>
    <row r="13188" spans="5:5" x14ac:dyDescent="0.25">
      <c r="E13188" s="120"/>
    </row>
    <row r="13189" spans="5:5" x14ac:dyDescent="0.25">
      <c r="E13189" s="120"/>
    </row>
    <row r="13190" spans="5:5" x14ac:dyDescent="0.25">
      <c r="E13190" s="120"/>
    </row>
    <row r="13191" spans="5:5" x14ac:dyDescent="0.25">
      <c r="E13191" s="120"/>
    </row>
    <row r="13192" spans="5:5" x14ac:dyDescent="0.25">
      <c r="E13192" s="120"/>
    </row>
    <row r="13193" spans="5:5" x14ac:dyDescent="0.25">
      <c r="E13193" s="120"/>
    </row>
    <row r="13194" spans="5:5" x14ac:dyDescent="0.25">
      <c r="E13194" s="120"/>
    </row>
    <row r="13195" spans="5:5" x14ac:dyDescent="0.25">
      <c r="E13195" s="120"/>
    </row>
    <row r="13196" spans="5:5" x14ac:dyDescent="0.25">
      <c r="E13196" s="120"/>
    </row>
    <row r="13197" spans="5:5" x14ac:dyDescent="0.25">
      <c r="E13197" s="120"/>
    </row>
    <row r="13198" spans="5:5" x14ac:dyDescent="0.25">
      <c r="E13198" s="120"/>
    </row>
    <row r="13199" spans="5:5" x14ac:dyDescent="0.25">
      <c r="E13199" s="120"/>
    </row>
    <row r="13200" spans="5:5" x14ac:dyDescent="0.25">
      <c r="E13200" s="120"/>
    </row>
    <row r="13201" spans="5:5" x14ac:dyDescent="0.25">
      <c r="E13201" s="120"/>
    </row>
    <row r="13202" spans="5:5" x14ac:dyDescent="0.25">
      <c r="E13202" s="120"/>
    </row>
    <row r="13203" spans="5:5" x14ac:dyDescent="0.25">
      <c r="E13203" s="120"/>
    </row>
    <row r="13204" spans="5:5" x14ac:dyDescent="0.25">
      <c r="E13204" s="120"/>
    </row>
    <row r="13205" spans="5:5" x14ac:dyDescent="0.25">
      <c r="E13205" s="120"/>
    </row>
    <row r="13206" spans="5:5" x14ac:dyDescent="0.25">
      <c r="E13206" s="120"/>
    </row>
    <row r="13207" spans="5:5" x14ac:dyDescent="0.25">
      <c r="E13207" s="120"/>
    </row>
    <row r="13208" spans="5:5" x14ac:dyDescent="0.25">
      <c r="E13208" s="120"/>
    </row>
    <row r="13209" spans="5:5" x14ac:dyDescent="0.25">
      <c r="E13209" s="120"/>
    </row>
    <row r="13210" spans="5:5" x14ac:dyDescent="0.25">
      <c r="E13210" s="120"/>
    </row>
    <row r="13211" spans="5:5" x14ac:dyDescent="0.25">
      <c r="E13211" s="120"/>
    </row>
    <row r="13212" spans="5:5" x14ac:dyDescent="0.25">
      <c r="E13212" s="120"/>
    </row>
    <row r="13213" spans="5:5" x14ac:dyDescent="0.25">
      <c r="E13213" s="120"/>
    </row>
    <row r="13214" spans="5:5" x14ac:dyDescent="0.25">
      <c r="E13214" s="120"/>
    </row>
    <row r="13215" spans="5:5" x14ac:dyDescent="0.25">
      <c r="E13215" s="120"/>
    </row>
    <row r="13216" spans="5:5" x14ac:dyDescent="0.25">
      <c r="E13216" s="120"/>
    </row>
    <row r="13217" spans="5:5" x14ac:dyDescent="0.25">
      <c r="E13217" s="120"/>
    </row>
    <row r="13218" spans="5:5" x14ac:dyDescent="0.25">
      <c r="E13218" s="120"/>
    </row>
    <row r="13219" spans="5:5" x14ac:dyDescent="0.25">
      <c r="E13219" s="120"/>
    </row>
    <row r="13220" spans="5:5" x14ac:dyDescent="0.25">
      <c r="E13220" s="120"/>
    </row>
    <row r="13221" spans="5:5" x14ac:dyDescent="0.25">
      <c r="E13221" s="120"/>
    </row>
    <row r="13222" spans="5:5" x14ac:dyDescent="0.25">
      <c r="E13222" s="120"/>
    </row>
    <row r="13223" spans="5:5" x14ac:dyDescent="0.25">
      <c r="E13223" s="120"/>
    </row>
    <row r="13224" spans="5:5" x14ac:dyDescent="0.25">
      <c r="E13224" s="120"/>
    </row>
    <row r="13225" spans="5:5" x14ac:dyDescent="0.25">
      <c r="E13225" s="120"/>
    </row>
    <row r="13226" spans="5:5" x14ac:dyDescent="0.25">
      <c r="E13226" s="120"/>
    </row>
    <row r="13227" spans="5:5" x14ac:dyDescent="0.25">
      <c r="E13227" s="120"/>
    </row>
    <row r="13228" spans="5:5" x14ac:dyDescent="0.25">
      <c r="E13228" s="120"/>
    </row>
    <row r="13229" spans="5:5" x14ac:dyDescent="0.25">
      <c r="E13229" s="120"/>
    </row>
    <row r="13230" spans="5:5" x14ac:dyDescent="0.25">
      <c r="E13230" s="120"/>
    </row>
    <row r="13231" spans="5:5" x14ac:dyDescent="0.25">
      <c r="E13231" s="120"/>
    </row>
    <row r="13232" spans="5:5" x14ac:dyDescent="0.25">
      <c r="E13232" s="120"/>
    </row>
    <row r="13233" spans="5:5" x14ac:dyDescent="0.25">
      <c r="E13233" s="120"/>
    </row>
    <row r="13234" spans="5:5" x14ac:dyDescent="0.25">
      <c r="E13234" s="120"/>
    </row>
    <row r="13235" spans="5:5" x14ac:dyDescent="0.25">
      <c r="E13235" s="120"/>
    </row>
    <row r="13236" spans="5:5" x14ac:dyDescent="0.25">
      <c r="E13236" s="120"/>
    </row>
    <row r="13237" spans="5:5" x14ac:dyDescent="0.25">
      <c r="E13237" s="120"/>
    </row>
    <row r="13238" spans="5:5" x14ac:dyDescent="0.25">
      <c r="E13238" s="120"/>
    </row>
    <row r="13239" spans="5:5" x14ac:dyDescent="0.25">
      <c r="E13239" s="120"/>
    </row>
    <row r="13240" spans="5:5" x14ac:dyDescent="0.25">
      <c r="E13240" s="120"/>
    </row>
    <row r="13241" spans="5:5" x14ac:dyDescent="0.25">
      <c r="E13241" s="120"/>
    </row>
    <row r="13242" spans="5:5" x14ac:dyDescent="0.25">
      <c r="E13242" s="120"/>
    </row>
    <row r="13243" spans="5:5" x14ac:dyDescent="0.25">
      <c r="E13243" s="120"/>
    </row>
    <row r="13244" spans="5:5" x14ac:dyDescent="0.25">
      <c r="E13244" s="120"/>
    </row>
    <row r="13245" spans="5:5" x14ac:dyDescent="0.25">
      <c r="E13245" s="120"/>
    </row>
    <row r="13246" spans="5:5" x14ac:dyDescent="0.25">
      <c r="E13246" s="120"/>
    </row>
    <row r="13247" spans="5:5" x14ac:dyDescent="0.25">
      <c r="E13247" s="120"/>
    </row>
    <row r="13248" spans="5:5" x14ac:dyDescent="0.25">
      <c r="E13248" s="120"/>
    </row>
    <row r="13249" spans="5:5" x14ac:dyDescent="0.25">
      <c r="E13249" s="120"/>
    </row>
    <row r="13250" spans="5:5" x14ac:dyDescent="0.25">
      <c r="E13250" s="120"/>
    </row>
    <row r="13251" spans="5:5" x14ac:dyDescent="0.25">
      <c r="E13251" s="120"/>
    </row>
    <row r="13252" spans="5:5" x14ac:dyDescent="0.25">
      <c r="E13252" s="120"/>
    </row>
    <row r="13253" spans="5:5" x14ac:dyDescent="0.25">
      <c r="E13253" s="120"/>
    </row>
    <row r="13254" spans="5:5" x14ac:dyDescent="0.25">
      <c r="E13254" s="120"/>
    </row>
    <row r="13255" spans="5:5" x14ac:dyDescent="0.25">
      <c r="E13255" s="120"/>
    </row>
    <row r="13256" spans="5:5" x14ac:dyDescent="0.25">
      <c r="E13256" s="120"/>
    </row>
    <row r="13257" spans="5:5" x14ac:dyDescent="0.25">
      <c r="E13257" s="120"/>
    </row>
    <row r="13258" spans="5:5" x14ac:dyDescent="0.25">
      <c r="E13258" s="120"/>
    </row>
    <row r="13259" spans="5:5" x14ac:dyDescent="0.25">
      <c r="E13259" s="120"/>
    </row>
    <row r="13260" spans="5:5" x14ac:dyDescent="0.25">
      <c r="E13260" s="120"/>
    </row>
    <row r="13261" spans="5:5" x14ac:dyDescent="0.25">
      <c r="E13261" s="120"/>
    </row>
    <row r="13262" spans="5:5" x14ac:dyDescent="0.25">
      <c r="E13262" s="120"/>
    </row>
    <row r="13263" spans="5:5" x14ac:dyDescent="0.25">
      <c r="E13263" s="120"/>
    </row>
    <row r="13264" spans="5:5" x14ac:dyDescent="0.25">
      <c r="E13264" s="120"/>
    </row>
    <row r="13265" spans="5:5" x14ac:dyDescent="0.25">
      <c r="E13265" s="120"/>
    </row>
    <row r="13266" spans="5:5" x14ac:dyDescent="0.25">
      <c r="E13266" s="120"/>
    </row>
    <row r="13267" spans="5:5" x14ac:dyDescent="0.25">
      <c r="E13267" s="120"/>
    </row>
    <row r="13268" spans="5:5" x14ac:dyDescent="0.25">
      <c r="E13268" s="120"/>
    </row>
    <row r="13269" spans="5:5" x14ac:dyDescent="0.25">
      <c r="E13269" s="120"/>
    </row>
    <row r="13270" spans="5:5" x14ac:dyDescent="0.25">
      <c r="E13270" s="120"/>
    </row>
    <row r="13271" spans="5:5" x14ac:dyDescent="0.25">
      <c r="E13271" s="120"/>
    </row>
    <row r="13272" spans="5:5" x14ac:dyDescent="0.25">
      <c r="E13272" s="120"/>
    </row>
    <row r="13273" spans="5:5" x14ac:dyDescent="0.25">
      <c r="E13273" s="120"/>
    </row>
    <row r="13274" spans="5:5" x14ac:dyDescent="0.25">
      <c r="E13274" s="120"/>
    </row>
    <row r="13275" spans="5:5" x14ac:dyDescent="0.25">
      <c r="E13275" s="120"/>
    </row>
    <row r="13276" spans="5:5" x14ac:dyDescent="0.25">
      <c r="E13276" s="120"/>
    </row>
    <row r="13277" spans="5:5" x14ac:dyDescent="0.25">
      <c r="E13277" s="120"/>
    </row>
    <row r="13278" spans="5:5" x14ac:dyDescent="0.25">
      <c r="E13278" s="120"/>
    </row>
    <row r="13279" spans="5:5" x14ac:dyDescent="0.25">
      <c r="E13279" s="120"/>
    </row>
    <row r="13280" spans="5:5" x14ac:dyDescent="0.25">
      <c r="E13280" s="120"/>
    </row>
    <row r="13281" spans="5:5" x14ac:dyDescent="0.25">
      <c r="E13281" s="120"/>
    </row>
    <row r="13282" spans="5:5" x14ac:dyDescent="0.25">
      <c r="E13282" s="120"/>
    </row>
    <row r="13283" spans="5:5" x14ac:dyDescent="0.25">
      <c r="E13283" s="120"/>
    </row>
    <row r="13284" spans="5:5" x14ac:dyDescent="0.25">
      <c r="E13284" s="120"/>
    </row>
    <row r="13285" spans="5:5" x14ac:dyDescent="0.25">
      <c r="E13285" s="120"/>
    </row>
    <row r="13286" spans="5:5" x14ac:dyDescent="0.25">
      <c r="E13286" s="120"/>
    </row>
    <row r="13287" spans="5:5" x14ac:dyDescent="0.25">
      <c r="E13287" s="120"/>
    </row>
    <row r="13288" spans="5:5" x14ac:dyDescent="0.25">
      <c r="E13288" s="120"/>
    </row>
    <row r="13289" spans="5:5" x14ac:dyDescent="0.25">
      <c r="E13289" s="120"/>
    </row>
    <row r="13290" spans="5:5" x14ac:dyDescent="0.25">
      <c r="E13290" s="120"/>
    </row>
    <row r="13291" spans="5:5" x14ac:dyDescent="0.25">
      <c r="E13291" s="120"/>
    </row>
    <row r="13292" spans="5:5" x14ac:dyDescent="0.25">
      <c r="E13292" s="120"/>
    </row>
    <row r="13293" spans="5:5" x14ac:dyDescent="0.25">
      <c r="E13293" s="120"/>
    </row>
    <row r="13294" spans="5:5" x14ac:dyDescent="0.25">
      <c r="E13294" s="120"/>
    </row>
    <row r="13295" spans="5:5" x14ac:dyDescent="0.25">
      <c r="E13295" s="120"/>
    </row>
    <row r="13296" spans="5:5" x14ac:dyDescent="0.25">
      <c r="E13296" s="120"/>
    </row>
    <row r="13297" spans="5:5" x14ac:dyDescent="0.25">
      <c r="E13297" s="120"/>
    </row>
    <row r="13298" spans="5:5" x14ac:dyDescent="0.25">
      <c r="E13298" s="120"/>
    </row>
    <row r="13299" spans="5:5" x14ac:dyDescent="0.25">
      <c r="E13299" s="120"/>
    </row>
    <row r="13300" spans="5:5" x14ac:dyDescent="0.25">
      <c r="E13300" s="120"/>
    </row>
    <row r="13301" spans="5:5" x14ac:dyDescent="0.25">
      <c r="E13301" s="120"/>
    </row>
    <row r="13302" spans="5:5" x14ac:dyDescent="0.25">
      <c r="E13302" s="120"/>
    </row>
    <row r="13303" spans="5:5" x14ac:dyDescent="0.25">
      <c r="E13303" s="120"/>
    </row>
    <row r="13304" spans="5:5" x14ac:dyDescent="0.25">
      <c r="E13304" s="120"/>
    </row>
    <row r="13305" spans="5:5" x14ac:dyDescent="0.25">
      <c r="E13305" s="120"/>
    </row>
    <row r="13306" spans="5:5" x14ac:dyDescent="0.25">
      <c r="E13306" s="120"/>
    </row>
    <row r="13307" spans="5:5" x14ac:dyDescent="0.25">
      <c r="E13307" s="120"/>
    </row>
    <row r="13308" spans="5:5" x14ac:dyDescent="0.25">
      <c r="E13308" s="120"/>
    </row>
    <row r="13309" spans="5:5" x14ac:dyDescent="0.25">
      <c r="E13309" s="120"/>
    </row>
    <row r="13310" spans="5:5" x14ac:dyDescent="0.25">
      <c r="E13310" s="120"/>
    </row>
    <row r="13311" spans="5:5" x14ac:dyDescent="0.25">
      <c r="E13311" s="120"/>
    </row>
    <row r="13312" spans="5:5" x14ac:dyDescent="0.25">
      <c r="E13312" s="120"/>
    </row>
    <row r="13313" spans="5:5" x14ac:dyDescent="0.25">
      <c r="E13313" s="120"/>
    </row>
    <row r="13314" spans="5:5" x14ac:dyDescent="0.25">
      <c r="E13314" s="120"/>
    </row>
    <row r="13315" spans="5:5" x14ac:dyDescent="0.25">
      <c r="E13315" s="120"/>
    </row>
    <row r="13316" spans="5:5" x14ac:dyDescent="0.25">
      <c r="E13316" s="120"/>
    </row>
    <row r="13317" spans="5:5" x14ac:dyDescent="0.25">
      <c r="E13317" s="120"/>
    </row>
    <row r="13318" spans="5:5" x14ac:dyDescent="0.25">
      <c r="E13318" s="120"/>
    </row>
    <row r="13319" spans="5:5" x14ac:dyDescent="0.25">
      <c r="E13319" s="120"/>
    </row>
    <row r="13320" spans="5:5" x14ac:dyDescent="0.25">
      <c r="E13320" s="120"/>
    </row>
    <row r="13321" spans="5:5" x14ac:dyDescent="0.25">
      <c r="E13321" s="120"/>
    </row>
    <row r="13322" spans="5:5" x14ac:dyDescent="0.25">
      <c r="E13322" s="120"/>
    </row>
    <row r="13323" spans="5:5" x14ac:dyDescent="0.25">
      <c r="E13323" s="120"/>
    </row>
    <row r="13324" spans="5:5" x14ac:dyDescent="0.25">
      <c r="E13324" s="120"/>
    </row>
    <row r="13325" spans="5:5" x14ac:dyDescent="0.25">
      <c r="E13325" s="120"/>
    </row>
    <row r="13326" spans="5:5" x14ac:dyDescent="0.25">
      <c r="E13326" s="120"/>
    </row>
    <row r="13327" spans="5:5" x14ac:dyDescent="0.25">
      <c r="E13327" s="120"/>
    </row>
    <row r="13328" spans="5:5" x14ac:dyDescent="0.25">
      <c r="E13328" s="120"/>
    </row>
    <row r="13329" spans="5:5" x14ac:dyDescent="0.25">
      <c r="E13329" s="120"/>
    </row>
    <row r="13330" spans="5:5" x14ac:dyDescent="0.25">
      <c r="E13330" s="120"/>
    </row>
    <row r="13331" spans="5:5" x14ac:dyDescent="0.25">
      <c r="E13331" s="120"/>
    </row>
    <row r="13332" spans="5:5" x14ac:dyDescent="0.25">
      <c r="E13332" s="120"/>
    </row>
    <row r="13333" spans="5:5" x14ac:dyDescent="0.25">
      <c r="E13333" s="120"/>
    </row>
    <row r="13334" spans="5:5" x14ac:dyDescent="0.25">
      <c r="E13334" s="120"/>
    </row>
    <row r="13335" spans="5:5" x14ac:dyDescent="0.25">
      <c r="E13335" s="120"/>
    </row>
    <row r="13336" spans="5:5" x14ac:dyDescent="0.25">
      <c r="E13336" s="120"/>
    </row>
    <row r="13337" spans="5:5" x14ac:dyDescent="0.25">
      <c r="E13337" s="120"/>
    </row>
    <row r="13338" spans="5:5" x14ac:dyDescent="0.25">
      <c r="E13338" s="120"/>
    </row>
    <row r="13339" spans="5:5" x14ac:dyDescent="0.25">
      <c r="E13339" s="120"/>
    </row>
    <row r="13340" spans="5:5" x14ac:dyDescent="0.25">
      <c r="E13340" s="120"/>
    </row>
    <row r="13341" spans="5:5" x14ac:dyDescent="0.25">
      <c r="E13341" s="120"/>
    </row>
    <row r="13342" spans="5:5" x14ac:dyDescent="0.25">
      <c r="E13342" s="120"/>
    </row>
    <row r="13343" spans="5:5" x14ac:dyDescent="0.25">
      <c r="E13343" s="120"/>
    </row>
    <row r="13344" spans="5:5" x14ac:dyDescent="0.25">
      <c r="E13344" s="120"/>
    </row>
    <row r="13345" spans="5:5" x14ac:dyDescent="0.25">
      <c r="E13345" s="120"/>
    </row>
    <row r="13346" spans="5:5" x14ac:dyDescent="0.25">
      <c r="E13346" s="120"/>
    </row>
    <row r="13347" spans="5:5" x14ac:dyDescent="0.25">
      <c r="E13347" s="120"/>
    </row>
    <row r="13348" spans="5:5" x14ac:dyDescent="0.25">
      <c r="E13348" s="120"/>
    </row>
    <row r="13349" spans="5:5" x14ac:dyDescent="0.25">
      <c r="E13349" s="120"/>
    </row>
    <row r="13350" spans="5:5" x14ac:dyDescent="0.25">
      <c r="E13350" s="120"/>
    </row>
    <row r="13351" spans="5:5" x14ac:dyDescent="0.25">
      <c r="E13351" s="120"/>
    </row>
    <row r="13352" spans="5:5" x14ac:dyDescent="0.25">
      <c r="E13352" s="120"/>
    </row>
    <row r="13353" spans="5:5" x14ac:dyDescent="0.25">
      <c r="E13353" s="120"/>
    </row>
    <row r="13354" spans="5:5" x14ac:dyDescent="0.25">
      <c r="E13354" s="120"/>
    </row>
    <row r="13355" spans="5:5" x14ac:dyDescent="0.25">
      <c r="E13355" s="120"/>
    </row>
    <row r="13356" spans="5:5" x14ac:dyDescent="0.25">
      <c r="E13356" s="120"/>
    </row>
    <row r="13357" spans="5:5" x14ac:dyDescent="0.25">
      <c r="E13357" s="120"/>
    </row>
    <row r="13358" spans="5:5" x14ac:dyDescent="0.25">
      <c r="E13358" s="120"/>
    </row>
    <row r="13359" spans="5:5" x14ac:dyDescent="0.25">
      <c r="E13359" s="120"/>
    </row>
    <row r="13360" spans="5:5" x14ac:dyDescent="0.25">
      <c r="E13360" s="120"/>
    </row>
    <row r="13361" spans="5:5" x14ac:dyDescent="0.25">
      <c r="E13361" s="120"/>
    </row>
    <row r="13362" spans="5:5" x14ac:dyDescent="0.25">
      <c r="E13362" s="120"/>
    </row>
    <row r="13363" spans="5:5" x14ac:dyDescent="0.25">
      <c r="E13363" s="120"/>
    </row>
    <row r="13364" spans="5:5" x14ac:dyDescent="0.25">
      <c r="E13364" s="120"/>
    </row>
    <row r="13365" spans="5:5" x14ac:dyDescent="0.25">
      <c r="E13365" s="120"/>
    </row>
    <row r="13366" spans="5:5" x14ac:dyDescent="0.25">
      <c r="E13366" s="120"/>
    </row>
    <row r="13367" spans="5:5" x14ac:dyDescent="0.25">
      <c r="E13367" s="120"/>
    </row>
    <row r="13368" spans="5:5" x14ac:dyDescent="0.25">
      <c r="E13368" s="120"/>
    </row>
    <row r="13369" spans="5:5" x14ac:dyDescent="0.25">
      <c r="E13369" s="120"/>
    </row>
    <row r="13370" spans="5:5" x14ac:dyDescent="0.25">
      <c r="E13370" s="120"/>
    </row>
    <row r="13371" spans="5:5" x14ac:dyDescent="0.25">
      <c r="E13371" s="120"/>
    </row>
    <row r="13372" spans="5:5" x14ac:dyDescent="0.25">
      <c r="E13372" s="120"/>
    </row>
    <row r="13373" spans="5:5" x14ac:dyDescent="0.25">
      <c r="E13373" s="120"/>
    </row>
    <row r="13374" spans="5:5" x14ac:dyDescent="0.25">
      <c r="E13374" s="120"/>
    </row>
    <row r="13375" spans="5:5" x14ac:dyDescent="0.25">
      <c r="E13375" s="120"/>
    </row>
    <row r="13376" spans="5:5" x14ac:dyDescent="0.25">
      <c r="E13376" s="120"/>
    </row>
    <row r="13377" spans="5:5" x14ac:dyDescent="0.25">
      <c r="E13377" s="120"/>
    </row>
    <row r="13378" spans="5:5" x14ac:dyDescent="0.25">
      <c r="E13378" s="120"/>
    </row>
    <row r="13379" spans="5:5" x14ac:dyDescent="0.25">
      <c r="E13379" s="120"/>
    </row>
    <row r="13380" spans="5:5" x14ac:dyDescent="0.25">
      <c r="E13380" s="120"/>
    </row>
    <row r="13381" spans="5:5" x14ac:dyDescent="0.25">
      <c r="E13381" s="120"/>
    </row>
    <row r="13382" spans="5:5" x14ac:dyDescent="0.25">
      <c r="E13382" s="120"/>
    </row>
    <row r="13383" spans="5:5" x14ac:dyDescent="0.25">
      <c r="E13383" s="120"/>
    </row>
    <row r="13384" spans="5:5" x14ac:dyDescent="0.25">
      <c r="E13384" s="120"/>
    </row>
    <row r="13385" spans="5:5" x14ac:dyDescent="0.25">
      <c r="E13385" s="120"/>
    </row>
    <row r="13386" spans="5:5" x14ac:dyDescent="0.25">
      <c r="E13386" s="120"/>
    </row>
    <row r="13387" spans="5:5" x14ac:dyDescent="0.25">
      <c r="E13387" s="120"/>
    </row>
    <row r="13388" spans="5:5" x14ac:dyDescent="0.25">
      <c r="E13388" s="120"/>
    </row>
    <row r="13389" spans="5:5" x14ac:dyDescent="0.25">
      <c r="E13389" s="120"/>
    </row>
    <row r="13390" spans="5:5" x14ac:dyDescent="0.25">
      <c r="E13390" s="120"/>
    </row>
    <row r="13391" spans="5:5" x14ac:dyDescent="0.25">
      <c r="E13391" s="120"/>
    </row>
    <row r="13392" spans="5:5" x14ac:dyDescent="0.25">
      <c r="E13392" s="120"/>
    </row>
    <row r="13393" spans="5:5" x14ac:dyDescent="0.25">
      <c r="E13393" s="120"/>
    </row>
    <row r="13394" spans="5:5" x14ac:dyDescent="0.25">
      <c r="E13394" s="120"/>
    </row>
    <row r="13395" spans="5:5" x14ac:dyDescent="0.25">
      <c r="E13395" s="120"/>
    </row>
    <row r="13396" spans="5:5" x14ac:dyDescent="0.25">
      <c r="E13396" s="120"/>
    </row>
    <row r="13397" spans="5:5" x14ac:dyDescent="0.25">
      <c r="E13397" s="120"/>
    </row>
    <row r="13398" spans="5:5" x14ac:dyDescent="0.25">
      <c r="E13398" s="120"/>
    </row>
    <row r="13399" spans="5:5" x14ac:dyDescent="0.25">
      <c r="E13399" s="120"/>
    </row>
    <row r="13400" spans="5:5" x14ac:dyDescent="0.25">
      <c r="E13400" s="120"/>
    </row>
    <row r="13401" spans="5:5" x14ac:dyDescent="0.25">
      <c r="E13401" s="120"/>
    </row>
    <row r="13402" spans="5:5" x14ac:dyDescent="0.25">
      <c r="E13402" s="120"/>
    </row>
    <row r="13403" spans="5:5" x14ac:dyDescent="0.25">
      <c r="E13403" s="120"/>
    </row>
    <row r="13404" spans="5:5" x14ac:dyDescent="0.25">
      <c r="E13404" s="120"/>
    </row>
    <row r="13405" spans="5:5" x14ac:dyDescent="0.25">
      <c r="E13405" s="120"/>
    </row>
    <row r="13406" spans="5:5" x14ac:dyDescent="0.25">
      <c r="E13406" s="120"/>
    </row>
    <row r="13407" spans="5:5" x14ac:dyDescent="0.25">
      <c r="E13407" s="120"/>
    </row>
    <row r="13408" spans="5:5" x14ac:dyDescent="0.25">
      <c r="E13408" s="120"/>
    </row>
    <row r="13409" spans="5:5" x14ac:dyDescent="0.25">
      <c r="E13409" s="120"/>
    </row>
    <row r="13410" spans="5:5" x14ac:dyDescent="0.25">
      <c r="E13410" s="120"/>
    </row>
    <row r="13411" spans="5:5" x14ac:dyDescent="0.25">
      <c r="E13411" s="120"/>
    </row>
    <row r="13412" spans="5:5" x14ac:dyDescent="0.25">
      <c r="E13412" s="120"/>
    </row>
    <row r="13413" spans="5:5" x14ac:dyDescent="0.25">
      <c r="E13413" s="120"/>
    </row>
    <row r="13414" spans="5:5" x14ac:dyDescent="0.25">
      <c r="E13414" s="120"/>
    </row>
    <row r="13415" spans="5:5" x14ac:dyDescent="0.25">
      <c r="E13415" s="120"/>
    </row>
    <row r="13416" spans="5:5" x14ac:dyDescent="0.25">
      <c r="E13416" s="120"/>
    </row>
    <row r="13417" spans="5:5" x14ac:dyDescent="0.25">
      <c r="E13417" s="120"/>
    </row>
    <row r="13418" spans="5:5" x14ac:dyDescent="0.25">
      <c r="E13418" s="120"/>
    </row>
    <row r="13419" spans="5:5" x14ac:dyDescent="0.25">
      <c r="E13419" s="120"/>
    </row>
    <row r="13420" spans="5:5" x14ac:dyDescent="0.25">
      <c r="E13420" s="120"/>
    </row>
    <row r="13421" spans="5:5" x14ac:dyDescent="0.25">
      <c r="E13421" s="120"/>
    </row>
    <row r="13422" spans="5:5" x14ac:dyDescent="0.25">
      <c r="E13422" s="120"/>
    </row>
    <row r="13423" spans="5:5" x14ac:dyDescent="0.25">
      <c r="E13423" s="120"/>
    </row>
    <row r="13424" spans="5:5" x14ac:dyDescent="0.25">
      <c r="E13424" s="120"/>
    </row>
    <row r="13425" spans="5:5" x14ac:dyDescent="0.25">
      <c r="E13425" s="120"/>
    </row>
    <row r="13426" spans="5:5" x14ac:dyDescent="0.25">
      <c r="E13426" s="120"/>
    </row>
    <row r="13427" spans="5:5" x14ac:dyDescent="0.25">
      <c r="E13427" s="120"/>
    </row>
    <row r="13428" spans="5:5" x14ac:dyDescent="0.25">
      <c r="E13428" s="120"/>
    </row>
    <row r="13429" spans="5:5" x14ac:dyDescent="0.25">
      <c r="E13429" s="120"/>
    </row>
    <row r="13430" spans="5:5" x14ac:dyDescent="0.25">
      <c r="E13430" s="120"/>
    </row>
    <row r="13431" spans="5:5" x14ac:dyDescent="0.25">
      <c r="E13431" s="120"/>
    </row>
    <row r="13432" spans="5:5" x14ac:dyDescent="0.25">
      <c r="E13432" s="120"/>
    </row>
    <row r="13433" spans="5:5" x14ac:dyDescent="0.25">
      <c r="E13433" s="120"/>
    </row>
    <row r="13434" spans="5:5" x14ac:dyDescent="0.25">
      <c r="E13434" s="120"/>
    </row>
    <row r="13435" spans="5:5" x14ac:dyDescent="0.25">
      <c r="E13435" s="120"/>
    </row>
    <row r="13436" spans="5:5" x14ac:dyDescent="0.25">
      <c r="E13436" s="120"/>
    </row>
    <row r="13437" spans="5:5" x14ac:dyDescent="0.25">
      <c r="E13437" s="120"/>
    </row>
    <row r="13438" spans="5:5" x14ac:dyDescent="0.25">
      <c r="E13438" s="120"/>
    </row>
    <row r="13439" spans="5:5" x14ac:dyDescent="0.25">
      <c r="E13439" s="120"/>
    </row>
    <row r="13440" spans="5:5" x14ac:dyDescent="0.25">
      <c r="E13440" s="120"/>
    </row>
    <row r="13441" spans="5:5" x14ac:dyDescent="0.25">
      <c r="E13441" s="120"/>
    </row>
    <row r="13442" spans="5:5" x14ac:dyDescent="0.25">
      <c r="E13442" s="120"/>
    </row>
    <row r="13443" spans="5:5" x14ac:dyDescent="0.25">
      <c r="E13443" s="120"/>
    </row>
    <row r="13444" spans="5:5" x14ac:dyDescent="0.25">
      <c r="E13444" s="120"/>
    </row>
    <row r="13445" spans="5:5" x14ac:dyDescent="0.25">
      <c r="E13445" s="120"/>
    </row>
    <row r="13446" spans="5:5" x14ac:dyDescent="0.25">
      <c r="E13446" s="120"/>
    </row>
    <row r="13447" spans="5:5" x14ac:dyDescent="0.25">
      <c r="E13447" s="120"/>
    </row>
    <row r="13448" spans="5:5" x14ac:dyDescent="0.25">
      <c r="E13448" s="120"/>
    </row>
    <row r="13449" spans="5:5" x14ac:dyDescent="0.25">
      <c r="E13449" s="120"/>
    </row>
    <row r="13450" spans="5:5" x14ac:dyDescent="0.25">
      <c r="E13450" s="120"/>
    </row>
    <row r="13451" spans="5:5" x14ac:dyDescent="0.25">
      <c r="E13451" s="120"/>
    </row>
    <row r="13452" spans="5:5" x14ac:dyDescent="0.25">
      <c r="E13452" s="120"/>
    </row>
    <row r="13453" spans="5:5" x14ac:dyDescent="0.25">
      <c r="E13453" s="120"/>
    </row>
    <row r="13454" spans="5:5" x14ac:dyDescent="0.25">
      <c r="E13454" s="120"/>
    </row>
    <row r="13455" spans="5:5" x14ac:dyDescent="0.25">
      <c r="E13455" s="120"/>
    </row>
    <row r="13456" spans="5:5" x14ac:dyDescent="0.25">
      <c r="E13456" s="120"/>
    </row>
    <row r="13457" spans="5:5" x14ac:dyDescent="0.25">
      <c r="E13457" s="120"/>
    </row>
    <row r="13458" spans="5:5" x14ac:dyDescent="0.25">
      <c r="E13458" s="120"/>
    </row>
    <row r="13459" spans="5:5" x14ac:dyDescent="0.25">
      <c r="E13459" s="120"/>
    </row>
    <row r="13460" spans="5:5" x14ac:dyDescent="0.25">
      <c r="E13460" s="120"/>
    </row>
    <row r="13461" spans="5:5" x14ac:dyDescent="0.25">
      <c r="E13461" s="120"/>
    </row>
    <row r="13462" spans="5:5" x14ac:dyDescent="0.25">
      <c r="E13462" s="120"/>
    </row>
    <row r="13463" spans="5:5" x14ac:dyDescent="0.25">
      <c r="E13463" s="120"/>
    </row>
    <row r="13464" spans="5:5" x14ac:dyDescent="0.25">
      <c r="E13464" s="120"/>
    </row>
    <row r="13465" spans="5:5" x14ac:dyDescent="0.25">
      <c r="E13465" s="120"/>
    </row>
    <row r="13466" spans="5:5" x14ac:dyDescent="0.25">
      <c r="E13466" s="120"/>
    </row>
    <row r="13467" spans="5:5" x14ac:dyDescent="0.25">
      <c r="E13467" s="120"/>
    </row>
    <row r="13468" spans="5:5" x14ac:dyDescent="0.25">
      <c r="E13468" s="120"/>
    </row>
    <row r="13469" spans="5:5" x14ac:dyDescent="0.25">
      <c r="E13469" s="120"/>
    </row>
    <row r="13470" spans="5:5" x14ac:dyDescent="0.25">
      <c r="E13470" s="120"/>
    </row>
    <row r="13471" spans="5:5" x14ac:dyDescent="0.25">
      <c r="E13471" s="120"/>
    </row>
    <row r="13472" spans="5:5" x14ac:dyDescent="0.25">
      <c r="E13472" s="120"/>
    </row>
    <row r="13473" spans="5:5" x14ac:dyDescent="0.25">
      <c r="E13473" s="120"/>
    </row>
    <row r="13474" spans="5:5" x14ac:dyDescent="0.25">
      <c r="E13474" s="120"/>
    </row>
    <row r="13475" spans="5:5" x14ac:dyDescent="0.25">
      <c r="E13475" s="120"/>
    </row>
    <row r="13476" spans="5:5" x14ac:dyDescent="0.25">
      <c r="E13476" s="120"/>
    </row>
    <row r="13477" spans="5:5" x14ac:dyDescent="0.25">
      <c r="E13477" s="120"/>
    </row>
    <row r="13478" spans="5:5" x14ac:dyDescent="0.25">
      <c r="E13478" s="120"/>
    </row>
    <row r="13479" spans="5:5" x14ac:dyDescent="0.25">
      <c r="E13479" s="120"/>
    </row>
    <row r="13480" spans="5:5" x14ac:dyDescent="0.25">
      <c r="E13480" s="120"/>
    </row>
    <row r="13481" spans="5:5" x14ac:dyDescent="0.25">
      <c r="E13481" s="120"/>
    </row>
    <row r="13482" spans="5:5" x14ac:dyDescent="0.25">
      <c r="E13482" s="120"/>
    </row>
    <row r="13483" spans="5:5" x14ac:dyDescent="0.25">
      <c r="E13483" s="120"/>
    </row>
    <row r="13484" spans="5:5" x14ac:dyDescent="0.25">
      <c r="E13484" s="120"/>
    </row>
    <row r="13485" spans="5:5" x14ac:dyDescent="0.25">
      <c r="E13485" s="120"/>
    </row>
    <row r="13486" spans="5:5" x14ac:dyDescent="0.25">
      <c r="E13486" s="120"/>
    </row>
    <row r="13487" spans="5:5" x14ac:dyDescent="0.25">
      <c r="E13487" s="120"/>
    </row>
    <row r="13488" spans="5:5" x14ac:dyDescent="0.25">
      <c r="E13488" s="120"/>
    </row>
    <row r="13489" spans="5:5" x14ac:dyDescent="0.25">
      <c r="E13489" s="120"/>
    </row>
    <row r="13490" spans="5:5" x14ac:dyDescent="0.25">
      <c r="E13490" s="120"/>
    </row>
    <row r="13491" spans="5:5" x14ac:dyDescent="0.25">
      <c r="E13491" s="120"/>
    </row>
    <row r="13492" spans="5:5" x14ac:dyDescent="0.25">
      <c r="E13492" s="120"/>
    </row>
    <row r="13493" spans="5:5" x14ac:dyDescent="0.25">
      <c r="E13493" s="120"/>
    </row>
    <row r="13494" spans="5:5" x14ac:dyDescent="0.25">
      <c r="E13494" s="120"/>
    </row>
    <row r="13495" spans="5:5" x14ac:dyDescent="0.25">
      <c r="E13495" s="120"/>
    </row>
    <row r="13496" spans="5:5" x14ac:dyDescent="0.25">
      <c r="E13496" s="120"/>
    </row>
    <row r="13497" spans="5:5" x14ac:dyDescent="0.25">
      <c r="E13497" s="120"/>
    </row>
    <row r="13498" spans="5:5" x14ac:dyDescent="0.25">
      <c r="E13498" s="120"/>
    </row>
    <row r="13499" spans="5:5" x14ac:dyDescent="0.25">
      <c r="E13499" s="120"/>
    </row>
    <row r="13500" spans="5:5" x14ac:dyDescent="0.25">
      <c r="E13500" s="120"/>
    </row>
    <row r="13501" spans="5:5" x14ac:dyDescent="0.25">
      <c r="E13501" s="120"/>
    </row>
    <row r="13502" spans="5:5" x14ac:dyDescent="0.25">
      <c r="E13502" s="120"/>
    </row>
    <row r="13503" spans="5:5" x14ac:dyDescent="0.25">
      <c r="E13503" s="120"/>
    </row>
    <row r="13504" spans="5:5" x14ac:dyDescent="0.25">
      <c r="E13504" s="120"/>
    </row>
    <row r="13505" spans="5:5" x14ac:dyDescent="0.25">
      <c r="E13505" s="120"/>
    </row>
    <row r="13506" spans="5:5" x14ac:dyDescent="0.25">
      <c r="E13506" s="120"/>
    </row>
    <row r="13507" spans="5:5" x14ac:dyDescent="0.25">
      <c r="E13507" s="120"/>
    </row>
    <row r="13508" spans="5:5" x14ac:dyDescent="0.25">
      <c r="E13508" s="120"/>
    </row>
    <row r="13509" spans="5:5" x14ac:dyDescent="0.25">
      <c r="E13509" s="120"/>
    </row>
    <row r="13510" spans="5:5" x14ac:dyDescent="0.25">
      <c r="E13510" s="120"/>
    </row>
    <row r="13511" spans="5:5" x14ac:dyDescent="0.25">
      <c r="E13511" s="120"/>
    </row>
    <row r="13512" spans="5:5" x14ac:dyDescent="0.25">
      <c r="E13512" s="120"/>
    </row>
    <row r="13513" spans="5:5" x14ac:dyDescent="0.25">
      <c r="E13513" s="120"/>
    </row>
    <row r="13514" spans="5:5" x14ac:dyDescent="0.25">
      <c r="E13514" s="120"/>
    </row>
    <row r="13515" spans="5:5" x14ac:dyDescent="0.25">
      <c r="E13515" s="120"/>
    </row>
    <row r="13516" spans="5:5" x14ac:dyDescent="0.25">
      <c r="E13516" s="120"/>
    </row>
    <row r="13517" spans="5:5" x14ac:dyDescent="0.25">
      <c r="E13517" s="120"/>
    </row>
    <row r="13518" spans="5:5" x14ac:dyDescent="0.25">
      <c r="E13518" s="120"/>
    </row>
    <row r="13519" spans="5:5" x14ac:dyDescent="0.25">
      <c r="E13519" s="120"/>
    </row>
    <row r="13520" spans="5:5" x14ac:dyDescent="0.25">
      <c r="E13520" s="120"/>
    </row>
    <row r="13521" spans="5:5" x14ac:dyDescent="0.25">
      <c r="E13521" s="120"/>
    </row>
    <row r="13522" spans="5:5" x14ac:dyDescent="0.25">
      <c r="E13522" s="120"/>
    </row>
    <row r="13523" spans="5:5" x14ac:dyDescent="0.25">
      <c r="E13523" s="120"/>
    </row>
    <row r="13524" spans="5:5" x14ac:dyDescent="0.25">
      <c r="E13524" s="120"/>
    </row>
    <row r="13525" spans="5:5" x14ac:dyDescent="0.25">
      <c r="E13525" s="120"/>
    </row>
    <row r="13526" spans="5:5" x14ac:dyDescent="0.25">
      <c r="E13526" s="120"/>
    </row>
    <row r="13527" spans="5:5" x14ac:dyDescent="0.25">
      <c r="E13527" s="120"/>
    </row>
    <row r="13528" spans="5:5" x14ac:dyDescent="0.25">
      <c r="E13528" s="120"/>
    </row>
    <row r="13529" spans="5:5" x14ac:dyDescent="0.25">
      <c r="E13529" s="120"/>
    </row>
    <row r="13530" spans="5:5" x14ac:dyDescent="0.25">
      <c r="E13530" s="120"/>
    </row>
    <row r="13531" spans="5:5" x14ac:dyDescent="0.25">
      <c r="E13531" s="120"/>
    </row>
    <row r="13532" spans="5:5" x14ac:dyDescent="0.25">
      <c r="E13532" s="120"/>
    </row>
    <row r="13533" spans="5:5" x14ac:dyDescent="0.25">
      <c r="E13533" s="120"/>
    </row>
    <row r="13534" spans="5:5" x14ac:dyDescent="0.25">
      <c r="E13534" s="120"/>
    </row>
    <row r="13535" spans="5:5" x14ac:dyDescent="0.25">
      <c r="E13535" s="120"/>
    </row>
    <row r="13536" spans="5:5" x14ac:dyDescent="0.25">
      <c r="E13536" s="120"/>
    </row>
    <row r="13537" spans="5:5" x14ac:dyDescent="0.25">
      <c r="E13537" s="120"/>
    </row>
    <row r="13538" spans="5:5" x14ac:dyDescent="0.25">
      <c r="E13538" s="120"/>
    </row>
    <row r="13539" spans="5:5" x14ac:dyDescent="0.25">
      <c r="E13539" s="120"/>
    </row>
    <row r="13540" spans="5:5" x14ac:dyDescent="0.25">
      <c r="E13540" s="120"/>
    </row>
    <row r="13541" spans="5:5" x14ac:dyDescent="0.25">
      <c r="E13541" s="120"/>
    </row>
    <row r="13542" spans="5:5" x14ac:dyDescent="0.25">
      <c r="E13542" s="120"/>
    </row>
    <row r="13543" spans="5:5" x14ac:dyDescent="0.25">
      <c r="E13543" s="120"/>
    </row>
    <row r="13544" spans="5:5" x14ac:dyDescent="0.25">
      <c r="E13544" s="120"/>
    </row>
    <row r="13545" spans="5:5" x14ac:dyDescent="0.25">
      <c r="E13545" s="120"/>
    </row>
    <row r="13546" spans="5:5" x14ac:dyDescent="0.25">
      <c r="E13546" s="120"/>
    </row>
    <row r="13547" spans="5:5" x14ac:dyDescent="0.25">
      <c r="E13547" s="120"/>
    </row>
    <row r="13548" spans="5:5" x14ac:dyDescent="0.25">
      <c r="E13548" s="120"/>
    </row>
    <row r="13549" spans="5:5" x14ac:dyDescent="0.25">
      <c r="E13549" s="120"/>
    </row>
    <row r="13550" spans="5:5" x14ac:dyDescent="0.25">
      <c r="E13550" s="120"/>
    </row>
    <row r="13551" spans="5:5" x14ac:dyDescent="0.25">
      <c r="E13551" s="120"/>
    </row>
    <row r="13552" spans="5:5" x14ac:dyDescent="0.25">
      <c r="E13552" s="120"/>
    </row>
    <row r="13553" spans="5:5" x14ac:dyDescent="0.25">
      <c r="E13553" s="120"/>
    </row>
    <row r="13554" spans="5:5" x14ac:dyDescent="0.25">
      <c r="E13554" s="120"/>
    </row>
    <row r="13555" spans="5:5" x14ac:dyDescent="0.25">
      <c r="E13555" s="120"/>
    </row>
    <row r="13556" spans="5:5" x14ac:dyDescent="0.25">
      <c r="E13556" s="120"/>
    </row>
    <row r="13557" spans="5:5" x14ac:dyDescent="0.25">
      <c r="E13557" s="120"/>
    </row>
    <row r="13558" spans="5:5" x14ac:dyDescent="0.25">
      <c r="E13558" s="120"/>
    </row>
    <row r="13559" spans="5:5" x14ac:dyDescent="0.25">
      <c r="E13559" s="120"/>
    </row>
    <row r="13560" spans="5:5" x14ac:dyDescent="0.25">
      <c r="E13560" s="120"/>
    </row>
    <row r="13561" spans="5:5" x14ac:dyDescent="0.25">
      <c r="E13561" s="120"/>
    </row>
    <row r="13562" spans="5:5" x14ac:dyDescent="0.25">
      <c r="E13562" s="120"/>
    </row>
    <row r="13563" spans="5:5" x14ac:dyDescent="0.25">
      <c r="E13563" s="120"/>
    </row>
    <row r="13564" spans="5:5" x14ac:dyDescent="0.25">
      <c r="E13564" s="120"/>
    </row>
    <row r="13565" spans="5:5" x14ac:dyDescent="0.25">
      <c r="E13565" s="120"/>
    </row>
    <row r="13566" spans="5:5" x14ac:dyDescent="0.25">
      <c r="E13566" s="120"/>
    </row>
    <row r="13567" spans="5:5" x14ac:dyDescent="0.25">
      <c r="E13567" s="120"/>
    </row>
    <row r="13568" spans="5:5" x14ac:dyDescent="0.25">
      <c r="E13568" s="120"/>
    </row>
    <row r="13569" spans="5:5" x14ac:dyDescent="0.25">
      <c r="E13569" s="120"/>
    </row>
    <row r="13570" spans="5:5" x14ac:dyDescent="0.25">
      <c r="E13570" s="120"/>
    </row>
    <row r="13571" spans="5:5" x14ac:dyDescent="0.25">
      <c r="E13571" s="120"/>
    </row>
    <row r="13572" spans="5:5" x14ac:dyDescent="0.25">
      <c r="E13572" s="120"/>
    </row>
    <row r="13573" spans="5:5" x14ac:dyDescent="0.25">
      <c r="E13573" s="120"/>
    </row>
    <row r="13574" spans="5:5" x14ac:dyDescent="0.25">
      <c r="E13574" s="120"/>
    </row>
    <row r="13575" spans="5:5" x14ac:dyDescent="0.25">
      <c r="E13575" s="120"/>
    </row>
    <row r="13576" spans="5:5" x14ac:dyDescent="0.25">
      <c r="E13576" s="120"/>
    </row>
    <row r="13577" spans="5:5" x14ac:dyDescent="0.25">
      <c r="E13577" s="120"/>
    </row>
    <row r="13578" spans="5:5" x14ac:dyDescent="0.25">
      <c r="E13578" s="120"/>
    </row>
    <row r="13579" spans="5:5" x14ac:dyDescent="0.25">
      <c r="E13579" s="120"/>
    </row>
    <row r="13580" spans="5:5" x14ac:dyDescent="0.25">
      <c r="E13580" s="120"/>
    </row>
    <row r="13581" spans="5:5" x14ac:dyDescent="0.25">
      <c r="E13581" s="120"/>
    </row>
    <row r="13582" spans="5:5" x14ac:dyDescent="0.25">
      <c r="E13582" s="120"/>
    </row>
    <row r="13583" spans="5:5" x14ac:dyDescent="0.25">
      <c r="E13583" s="120"/>
    </row>
    <row r="13584" spans="5:5" x14ac:dyDescent="0.25">
      <c r="E13584" s="120"/>
    </row>
    <row r="13585" spans="5:5" x14ac:dyDescent="0.25">
      <c r="E13585" s="120"/>
    </row>
    <row r="13586" spans="5:5" x14ac:dyDescent="0.25">
      <c r="E13586" s="120"/>
    </row>
    <row r="13587" spans="5:5" x14ac:dyDescent="0.25">
      <c r="E13587" s="120"/>
    </row>
    <row r="13588" spans="5:5" x14ac:dyDescent="0.25">
      <c r="E13588" s="120"/>
    </row>
    <row r="13589" spans="5:5" x14ac:dyDescent="0.25">
      <c r="E13589" s="120"/>
    </row>
    <row r="13590" spans="5:5" x14ac:dyDescent="0.25">
      <c r="E13590" s="120"/>
    </row>
    <row r="13591" spans="5:5" x14ac:dyDescent="0.25">
      <c r="E13591" s="120"/>
    </row>
    <row r="13592" spans="5:5" x14ac:dyDescent="0.25">
      <c r="E13592" s="120"/>
    </row>
    <row r="13593" spans="5:5" x14ac:dyDescent="0.25">
      <c r="E13593" s="120"/>
    </row>
    <row r="13594" spans="5:5" x14ac:dyDescent="0.25">
      <c r="E13594" s="120"/>
    </row>
    <row r="13595" spans="5:5" x14ac:dyDescent="0.25">
      <c r="E13595" s="120"/>
    </row>
    <row r="13596" spans="5:5" x14ac:dyDescent="0.25">
      <c r="E13596" s="120"/>
    </row>
    <row r="13597" spans="5:5" x14ac:dyDescent="0.25">
      <c r="E13597" s="120"/>
    </row>
    <row r="13598" spans="5:5" x14ac:dyDescent="0.25">
      <c r="E13598" s="120"/>
    </row>
    <row r="13599" spans="5:5" x14ac:dyDescent="0.25">
      <c r="E13599" s="120"/>
    </row>
    <row r="13600" spans="5:5" x14ac:dyDescent="0.25">
      <c r="E13600" s="120"/>
    </row>
    <row r="13601" spans="5:5" x14ac:dyDescent="0.25">
      <c r="E13601" s="120"/>
    </row>
    <row r="13602" spans="5:5" x14ac:dyDescent="0.25">
      <c r="E13602" s="120"/>
    </row>
    <row r="13603" spans="5:5" x14ac:dyDescent="0.25">
      <c r="E13603" s="120"/>
    </row>
    <row r="13604" spans="5:5" x14ac:dyDescent="0.25">
      <c r="E13604" s="120"/>
    </row>
    <row r="13605" spans="5:5" x14ac:dyDescent="0.25">
      <c r="E13605" s="120"/>
    </row>
    <row r="13606" spans="5:5" x14ac:dyDescent="0.25">
      <c r="E13606" s="120"/>
    </row>
    <row r="13607" spans="5:5" x14ac:dyDescent="0.25">
      <c r="E13607" s="120"/>
    </row>
    <row r="13608" spans="5:5" x14ac:dyDescent="0.25">
      <c r="E13608" s="120"/>
    </row>
    <row r="13609" spans="5:5" x14ac:dyDescent="0.25">
      <c r="E13609" s="120"/>
    </row>
    <row r="13610" spans="5:5" x14ac:dyDescent="0.25">
      <c r="E13610" s="120"/>
    </row>
    <row r="13611" spans="5:5" x14ac:dyDescent="0.25">
      <c r="E13611" s="120"/>
    </row>
    <row r="13612" spans="5:5" x14ac:dyDescent="0.25">
      <c r="E13612" s="120"/>
    </row>
    <row r="13613" spans="5:5" x14ac:dyDescent="0.25">
      <c r="E13613" s="120"/>
    </row>
    <row r="13614" spans="5:5" x14ac:dyDescent="0.25">
      <c r="E13614" s="120"/>
    </row>
    <row r="13615" spans="5:5" x14ac:dyDescent="0.25">
      <c r="E13615" s="120"/>
    </row>
    <row r="13616" spans="5:5" x14ac:dyDescent="0.25">
      <c r="E13616" s="120"/>
    </row>
    <row r="13617" spans="5:5" x14ac:dyDescent="0.25">
      <c r="E13617" s="120"/>
    </row>
    <row r="13618" spans="5:5" x14ac:dyDescent="0.25">
      <c r="E13618" s="120"/>
    </row>
    <row r="13619" spans="5:5" x14ac:dyDescent="0.25">
      <c r="E13619" s="120"/>
    </row>
    <row r="13620" spans="5:5" x14ac:dyDescent="0.25">
      <c r="E13620" s="120"/>
    </row>
    <row r="13621" spans="5:5" x14ac:dyDescent="0.25">
      <c r="E13621" s="120"/>
    </row>
    <row r="13622" spans="5:5" x14ac:dyDescent="0.25">
      <c r="E13622" s="120"/>
    </row>
    <row r="13623" spans="5:5" x14ac:dyDescent="0.25">
      <c r="E13623" s="120"/>
    </row>
    <row r="13624" spans="5:5" x14ac:dyDescent="0.25">
      <c r="E13624" s="120"/>
    </row>
    <row r="13625" spans="5:5" x14ac:dyDescent="0.25">
      <c r="E13625" s="120"/>
    </row>
    <row r="13626" spans="5:5" x14ac:dyDescent="0.25">
      <c r="E13626" s="120"/>
    </row>
    <row r="13627" spans="5:5" x14ac:dyDescent="0.25">
      <c r="E13627" s="120"/>
    </row>
    <row r="13628" spans="5:5" x14ac:dyDescent="0.25">
      <c r="E13628" s="120"/>
    </row>
    <row r="13629" spans="5:5" x14ac:dyDescent="0.25">
      <c r="E13629" s="120"/>
    </row>
    <row r="13630" spans="5:5" x14ac:dyDescent="0.25">
      <c r="E13630" s="120"/>
    </row>
    <row r="13631" spans="5:5" x14ac:dyDescent="0.25">
      <c r="E13631" s="120"/>
    </row>
    <row r="13632" spans="5:5" x14ac:dyDescent="0.25">
      <c r="E13632" s="120"/>
    </row>
    <row r="13633" spans="5:5" x14ac:dyDescent="0.25">
      <c r="E13633" s="120"/>
    </row>
    <row r="13634" spans="5:5" x14ac:dyDescent="0.25">
      <c r="E13634" s="120"/>
    </row>
    <row r="13635" spans="5:5" x14ac:dyDescent="0.25">
      <c r="E13635" s="120"/>
    </row>
    <row r="13636" spans="5:5" x14ac:dyDescent="0.25">
      <c r="E13636" s="120"/>
    </row>
    <row r="13637" spans="5:5" x14ac:dyDescent="0.25">
      <c r="E13637" s="120"/>
    </row>
    <row r="13638" spans="5:5" x14ac:dyDescent="0.25">
      <c r="E13638" s="120"/>
    </row>
    <row r="13639" spans="5:5" x14ac:dyDescent="0.25">
      <c r="E13639" s="120"/>
    </row>
    <row r="13640" spans="5:5" x14ac:dyDescent="0.25">
      <c r="E13640" s="120"/>
    </row>
    <row r="13641" spans="5:5" x14ac:dyDescent="0.25">
      <c r="E13641" s="120"/>
    </row>
    <row r="13642" spans="5:5" x14ac:dyDescent="0.25">
      <c r="E13642" s="120"/>
    </row>
    <row r="13643" spans="5:5" x14ac:dyDescent="0.25">
      <c r="E13643" s="120"/>
    </row>
    <row r="13644" spans="5:5" x14ac:dyDescent="0.25">
      <c r="E13644" s="120"/>
    </row>
    <row r="13645" spans="5:5" x14ac:dyDescent="0.25">
      <c r="E13645" s="120"/>
    </row>
    <row r="13646" spans="5:5" x14ac:dyDescent="0.25">
      <c r="E13646" s="120"/>
    </row>
    <row r="13647" spans="5:5" x14ac:dyDescent="0.25">
      <c r="E13647" s="120"/>
    </row>
    <row r="13648" spans="5:5" x14ac:dyDescent="0.25">
      <c r="E13648" s="120"/>
    </row>
    <row r="13649" spans="5:5" x14ac:dyDescent="0.25">
      <c r="E13649" s="120"/>
    </row>
    <row r="13650" spans="5:5" x14ac:dyDescent="0.25">
      <c r="E13650" s="120"/>
    </row>
    <row r="13651" spans="5:5" x14ac:dyDescent="0.25">
      <c r="E13651" s="120"/>
    </row>
    <row r="13652" spans="5:5" x14ac:dyDescent="0.25">
      <c r="E13652" s="120"/>
    </row>
    <row r="13653" spans="5:5" x14ac:dyDescent="0.25">
      <c r="E13653" s="120"/>
    </row>
    <row r="13654" spans="5:5" x14ac:dyDescent="0.25">
      <c r="E13654" s="120"/>
    </row>
    <row r="13655" spans="5:5" x14ac:dyDescent="0.25">
      <c r="E13655" s="120"/>
    </row>
    <row r="13656" spans="5:5" x14ac:dyDescent="0.25">
      <c r="E13656" s="120"/>
    </row>
    <row r="13657" spans="5:5" x14ac:dyDescent="0.25">
      <c r="E13657" s="120"/>
    </row>
    <row r="13658" spans="5:5" x14ac:dyDescent="0.25">
      <c r="E13658" s="120"/>
    </row>
    <row r="13659" spans="5:5" x14ac:dyDescent="0.25">
      <c r="E13659" s="120"/>
    </row>
    <row r="13660" spans="5:5" x14ac:dyDescent="0.25">
      <c r="E13660" s="120"/>
    </row>
    <row r="13661" spans="5:5" x14ac:dyDescent="0.25">
      <c r="E13661" s="120"/>
    </row>
    <row r="13662" spans="5:5" x14ac:dyDescent="0.25">
      <c r="E13662" s="120"/>
    </row>
    <row r="13663" spans="5:5" x14ac:dyDescent="0.25">
      <c r="E13663" s="120"/>
    </row>
    <row r="13664" spans="5:5" x14ac:dyDescent="0.25">
      <c r="E13664" s="120"/>
    </row>
    <row r="13665" spans="5:5" x14ac:dyDescent="0.25">
      <c r="E13665" s="120"/>
    </row>
    <row r="13666" spans="5:5" x14ac:dyDescent="0.25">
      <c r="E13666" s="120"/>
    </row>
    <row r="13667" spans="5:5" x14ac:dyDescent="0.25">
      <c r="E13667" s="120"/>
    </row>
    <row r="13668" spans="5:5" x14ac:dyDescent="0.25">
      <c r="E13668" s="120"/>
    </row>
    <row r="13669" spans="5:5" x14ac:dyDescent="0.25">
      <c r="E13669" s="120"/>
    </row>
    <row r="13670" spans="5:5" x14ac:dyDescent="0.25">
      <c r="E13670" s="120"/>
    </row>
    <row r="13671" spans="5:5" x14ac:dyDescent="0.25">
      <c r="E13671" s="120"/>
    </row>
    <row r="13672" spans="5:5" x14ac:dyDescent="0.25">
      <c r="E13672" s="120"/>
    </row>
    <row r="13673" spans="5:5" x14ac:dyDescent="0.25">
      <c r="E13673" s="120"/>
    </row>
    <row r="13674" spans="5:5" x14ac:dyDescent="0.25">
      <c r="E13674" s="120"/>
    </row>
    <row r="13675" spans="5:5" x14ac:dyDescent="0.25">
      <c r="E13675" s="120"/>
    </row>
    <row r="13676" spans="5:5" x14ac:dyDescent="0.25">
      <c r="E13676" s="120"/>
    </row>
    <row r="13677" spans="5:5" x14ac:dyDescent="0.25">
      <c r="E13677" s="120"/>
    </row>
    <row r="13678" spans="5:5" x14ac:dyDescent="0.25">
      <c r="E13678" s="120"/>
    </row>
    <row r="13679" spans="5:5" x14ac:dyDescent="0.25">
      <c r="E13679" s="120"/>
    </row>
    <row r="13680" spans="5:5" x14ac:dyDescent="0.25">
      <c r="E13680" s="120"/>
    </row>
    <row r="13681" spans="5:5" x14ac:dyDescent="0.25">
      <c r="E13681" s="120"/>
    </row>
    <row r="13682" spans="5:5" x14ac:dyDescent="0.25">
      <c r="E13682" s="120"/>
    </row>
    <row r="13683" spans="5:5" x14ac:dyDescent="0.25">
      <c r="E13683" s="120"/>
    </row>
    <row r="13684" spans="5:5" x14ac:dyDescent="0.25">
      <c r="E13684" s="120"/>
    </row>
    <row r="13685" spans="5:5" x14ac:dyDescent="0.25">
      <c r="E13685" s="120"/>
    </row>
    <row r="13686" spans="5:5" x14ac:dyDescent="0.25">
      <c r="E13686" s="120"/>
    </row>
    <row r="13687" spans="5:5" x14ac:dyDescent="0.25">
      <c r="E13687" s="120"/>
    </row>
    <row r="13688" spans="5:5" x14ac:dyDescent="0.25">
      <c r="E13688" s="120"/>
    </row>
    <row r="13689" spans="5:5" x14ac:dyDescent="0.25">
      <c r="E13689" s="120"/>
    </row>
    <row r="13690" spans="5:5" x14ac:dyDescent="0.25">
      <c r="E13690" s="120"/>
    </row>
    <row r="13691" spans="5:5" x14ac:dyDescent="0.25">
      <c r="E13691" s="120"/>
    </row>
    <row r="13692" spans="5:5" x14ac:dyDescent="0.25">
      <c r="E13692" s="120"/>
    </row>
    <row r="13693" spans="5:5" x14ac:dyDescent="0.25">
      <c r="E13693" s="120"/>
    </row>
    <row r="13694" spans="5:5" x14ac:dyDescent="0.25">
      <c r="E13694" s="120"/>
    </row>
    <row r="13695" spans="5:5" x14ac:dyDescent="0.25">
      <c r="E13695" s="120"/>
    </row>
    <row r="13696" spans="5:5" x14ac:dyDescent="0.25">
      <c r="E13696" s="120"/>
    </row>
    <row r="13697" spans="5:5" x14ac:dyDescent="0.25">
      <c r="E13697" s="120"/>
    </row>
    <row r="13698" spans="5:5" x14ac:dyDescent="0.25">
      <c r="E13698" s="120"/>
    </row>
    <row r="13699" spans="5:5" x14ac:dyDescent="0.25">
      <c r="E13699" s="120"/>
    </row>
    <row r="13700" spans="5:5" x14ac:dyDescent="0.25">
      <c r="E13700" s="120"/>
    </row>
    <row r="13701" spans="5:5" x14ac:dyDescent="0.25">
      <c r="E13701" s="120"/>
    </row>
    <row r="13702" spans="5:5" x14ac:dyDescent="0.25">
      <c r="E13702" s="120"/>
    </row>
    <row r="13703" spans="5:5" x14ac:dyDescent="0.25">
      <c r="E13703" s="120"/>
    </row>
    <row r="13704" spans="5:5" x14ac:dyDescent="0.25">
      <c r="E13704" s="120"/>
    </row>
    <row r="13705" spans="5:5" x14ac:dyDescent="0.25">
      <c r="E13705" s="120"/>
    </row>
    <row r="13706" spans="5:5" x14ac:dyDescent="0.25">
      <c r="E13706" s="120"/>
    </row>
    <row r="13707" spans="5:5" x14ac:dyDescent="0.25">
      <c r="E13707" s="120"/>
    </row>
    <row r="13708" spans="5:5" x14ac:dyDescent="0.25">
      <c r="E13708" s="120"/>
    </row>
    <row r="13709" spans="5:5" x14ac:dyDescent="0.25">
      <c r="E13709" s="120"/>
    </row>
    <row r="13710" spans="5:5" x14ac:dyDescent="0.25">
      <c r="E13710" s="120"/>
    </row>
    <row r="13711" spans="5:5" x14ac:dyDescent="0.25">
      <c r="E13711" s="120"/>
    </row>
    <row r="13712" spans="5:5" x14ac:dyDescent="0.25">
      <c r="E13712" s="120"/>
    </row>
    <row r="13713" spans="5:5" x14ac:dyDescent="0.25">
      <c r="E13713" s="120"/>
    </row>
    <row r="13714" spans="5:5" x14ac:dyDescent="0.25">
      <c r="E13714" s="120"/>
    </row>
    <row r="13715" spans="5:5" x14ac:dyDescent="0.25">
      <c r="E13715" s="120"/>
    </row>
    <row r="13716" spans="5:5" x14ac:dyDescent="0.25">
      <c r="E13716" s="120"/>
    </row>
    <row r="13717" spans="5:5" x14ac:dyDescent="0.25">
      <c r="E13717" s="120"/>
    </row>
    <row r="13718" spans="5:5" x14ac:dyDescent="0.25">
      <c r="E13718" s="120"/>
    </row>
    <row r="13719" spans="5:5" x14ac:dyDescent="0.25">
      <c r="E13719" s="120"/>
    </row>
    <row r="13720" spans="5:5" x14ac:dyDescent="0.25">
      <c r="E13720" s="120"/>
    </row>
    <row r="13721" spans="5:5" x14ac:dyDescent="0.25">
      <c r="E13721" s="120"/>
    </row>
    <row r="13722" spans="5:5" x14ac:dyDescent="0.25">
      <c r="E13722" s="120"/>
    </row>
    <row r="13723" spans="5:5" x14ac:dyDescent="0.25">
      <c r="E13723" s="120"/>
    </row>
    <row r="13724" spans="5:5" x14ac:dyDescent="0.25">
      <c r="E13724" s="120"/>
    </row>
    <row r="13725" spans="5:5" x14ac:dyDescent="0.25">
      <c r="E13725" s="120"/>
    </row>
    <row r="13726" spans="5:5" x14ac:dyDescent="0.25">
      <c r="E13726" s="120"/>
    </row>
    <row r="13727" spans="5:5" x14ac:dyDescent="0.25">
      <c r="E13727" s="120"/>
    </row>
    <row r="13728" spans="5:5" x14ac:dyDescent="0.25">
      <c r="E13728" s="120"/>
    </row>
    <row r="13729" spans="5:5" x14ac:dyDescent="0.25">
      <c r="E13729" s="120"/>
    </row>
    <row r="13730" spans="5:5" x14ac:dyDescent="0.25">
      <c r="E13730" s="120"/>
    </row>
    <row r="13731" spans="5:5" x14ac:dyDescent="0.25">
      <c r="E13731" s="120"/>
    </row>
    <row r="13732" spans="5:5" x14ac:dyDescent="0.25">
      <c r="E13732" s="120"/>
    </row>
    <row r="13733" spans="5:5" x14ac:dyDescent="0.25">
      <c r="E13733" s="120"/>
    </row>
    <row r="13734" spans="5:5" x14ac:dyDescent="0.25">
      <c r="E13734" s="120"/>
    </row>
    <row r="13735" spans="5:5" x14ac:dyDescent="0.25">
      <c r="E13735" s="120"/>
    </row>
    <row r="13736" spans="5:5" x14ac:dyDescent="0.25">
      <c r="E13736" s="120"/>
    </row>
    <row r="13737" spans="5:5" x14ac:dyDescent="0.25">
      <c r="E13737" s="120"/>
    </row>
    <row r="13738" spans="5:5" x14ac:dyDescent="0.25">
      <c r="E13738" s="120"/>
    </row>
    <row r="13739" spans="5:5" x14ac:dyDescent="0.25">
      <c r="E13739" s="120"/>
    </row>
    <row r="13740" spans="5:5" x14ac:dyDescent="0.25">
      <c r="E13740" s="120"/>
    </row>
    <row r="13741" spans="5:5" x14ac:dyDescent="0.25">
      <c r="E13741" s="120"/>
    </row>
    <row r="13742" spans="5:5" x14ac:dyDescent="0.25">
      <c r="E13742" s="120"/>
    </row>
    <row r="13743" spans="5:5" x14ac:dyDescent="0.25">
      <c r="E13743" s="120"/>
    </row>
    <row r="13744" spans="5:5" x14ac:dyDescent="0.25">
      <c r="E13744" s="120"/>
    </row>
    <row r="13745" spans="5:5" x14ac:dyDescent="0.25">
      <c r="E13745" s="120"/>
    </row>
    <row r="13746" spans="5:5" x14ac:dyDescent="0.25">
      <c r="E13746" s="120"/>
    </row>
    <row r="13747" spans="5:5" x14ac:dyDescent="0.25">
      <c r="E13747" s="120"/>
    </row>
    <row r="13748" spans="5:5" x14ac:dyDescent="0.25">
      <c r="E13748" s="120"/>
    </row>
    <row r="13749" spans="5:5" x14ac:dyDescent="0.25">
      <c r="E13749" s="120"/>
    </row>
    <row r="13750" spans="5:5" x14ac:dyDescent="0.25">
      <c r="E13750" s="120"/>
    </row>
    <row r="13751" spans="5:5" x14ac:dyDescent="0.25">
      <c r="E13751" s="120"/>
    </row>
    <row r="13752" spans="5:5" x14ac:dyDescent="0.25">
      <c r="E13752" s="120"/>
    </row>
    <row r="13753" spans="5:5" x14ac:dyDescent="0.25">
      <c r="E13753" s="120"/>
    </row>
    <row r="13754" spans="5:5" x14ac:dyDescent="0.25">
      <c r="E13754" s="120"/>
    </row>
    <row r="13755" spans="5:5" x14ac:dyDescent="0.25">
      <c r="E13755" s="120"/>
    </row>
    <row r="13756" spans="5:5" x14ac:dyDescent="0.25">
      <c r="E13756" s="120"/>
    </row>
    <row r="13757" spans="5:5" x14ac:dyDescent="0.25">
      <c r="E13757" s="120"/>
    </row>
    <row r="13758" spans="5:5" x14ac:dyDescent="0.25">
      <c r="E13758" s="120"/>
    </row>
    <row r="13759" spans="5:5" x14ac:dyDescent="0.25">
      <c r="E13759" s="120"/>
    </row>
    <row r="13760" spans="5:5" x14ac:dyDescent="0.25">
      <c r="E13760" s="120"/>
    </row>
    <row r="13761" spans="5:5" x14ac:dyDescent="0.25">
      <c r="E13761" s="120"/>
    </row>
    <row r="13762" spans="5:5" x14ac:dyDescent="0.25">
      <c r="E13762" s="120"/>
    </row>
    <row r="13763" spans="5:5" x14ac:dyDescent="0.25">
      <c r="E13763" s="120"/>
    </row>
    <row r="13764" spans="5:5" x14ac:dyDescent="0.25">
      <c r="E13764" s="120"/>
    </row>
    <row r="13765" spans="5:5" x14ac:dyDescent="0.25">
      <c r="E13765" s="120"/>
    </row>
    <row r="13766" spans="5:5" x14ac:dyDescent="0.25">
      <c r="E13766" s="120"/>
    </row>
    <row r="13767" spans="5:5" x14ac:dyDescent="0.25">
      <c r="E13767" s="120"/>
    </row>
    <row r="13768" spans="5:5" x14ac:dyDescent="0.25">
      <c r="E13768" s="120"/>
    </row>
    <row r="13769" spans="5:5" x14ac:dyDescent="0.25">
      <c r="E13769" s="120"/>
    </row>
    <row r="13770" spans="5:5" x14ac:dyDescent="0.25">
      <c r="E13770" s="120"/>
    </row>
    <row r="13771" spans="5:5" x14ac:dyDescent="0.25">
      <c r="E13771" s="120"/>
    </row>
    <row r="13772" spans="5:5" x14ac:dyDescent="0.25">
      <c r="E13772" s="120"/>
    </row>
    <row r="13773" spans="5:5" x14ac:dyDescent="0.25">
      <c r="E13773" s="120"/>
    </row>
    <row r="13774" spans="5:5" x14ac:dyDescent="0.25">
      <c r="E13774" s="120"/>
    </row>
    <row r="13775" spans="5:5" x14ac:dyDescent="0.25">
      <c r="E13775" s="120"/>
    </row>
    <row r="13776" spans="5:5" x14ac:dyDescent="0.25">
      <c r="E13776" s="120"/>
    </row>
    <row r="13777" spans="5:5" x14ac:dyDescent="0.25">
      <c r="E13777" s="120"/>
    </row>
    <row r="13778" spans="5:5" x14ac:dyDescent="0.25">
      <c r="E13778" s="120"/>
    </row>
    <row r="13779" spans="5:5" x14ac:dyDescent="0.25">
      <c r="E13779" s="120"/>
    </row>
    <row r="13780" spans="5:5" x14ac:dyDescent="0.25">
      <c r="E13780" s="120"/>
    </row>
    <row r="13781" spans="5:5" x14ac:dyDescent="0.25">
      <c r="E13781" s="120"/>
    </row>
    <row r="13782" spans="5:5" x14ac:dyDescent="0.25">
      <c r="E13782" s="120"/>
    </row>
    <row r="13783" spans="5:5" x14ac:dyDescent="0.25">
      <c r="E13783" s="120"/>
    </row>
    <row r="13784" spans="5:5" x14ac:dyDescent="0.25">
      <c r="E13784" s="120"/>
    </row>
    <row r="13785" spans="5:5" x14ac:dyDescent="0.25">
      <c r="E13785" s="120"/>
    </row>
    <row r="13786" spans="5:5" x14ac:dyDescent="0.25">
      <c r="E13786" s="120"/>
    </row>
    <row r="13787" spans="5:5" x14ac:dyDescent="0.25">
      <c r="E13787" s="120"/>
    </row>
    <row r="13788" spans="5:5" x14ac:dyDescent="0.25">
      <c r="E13788" s="120"/>
    </row>
    <row r="13789" spans="5:5" x14ac:dyDescent="0.25">
      <c r="E13789" s="120"/>
    </row>
    <row r="13790" spans="5:5" x14ac:dyDescent="0.25">
      <c r="E13790" s="120"/>
    </row>
    <row r="13791" spans="5:5" x14ac:dyDescent="0.25">
      <c r="E13791" s="120"/>
    </row>
    <row r="13792" spans="5:5" x14ac:dyDescent="0.25">
      <c r="E13792" s="120"/>
    </row>
    <row r="13793" spans="5:5" x14ac:dyDescent="0.25">
      <c r="E13793" s="120"/>
    </row>
    <row r="13794" spans="5:5" x14ac:dyDescent="0.25">
      <c r="E13794" s="120"/>
    </row>
    <row r="13795" spans="5:5" x14ac:dyDescent="0.25">
      <c r="E13795" s="120"/>
    </row>
    <row r="13796" spans="5:5" x14ac:dyDescent="0.25">
      <c r="E13796" s="120"/>
    </row>
    <row r="13797" spans="5:5" x14ac:dyDescent="0.25">
      <c r="E13797" s="120"/>
    </row>
    <row r="13798" spans="5:5" x14ac:dyDescent="0.25">
      <c r="E13798" s="120"/>
    </row>
    <row r="13799" spans="5:5" x14ac:dyDescent="0.25">
      <c r="E13799" s="120"/>
    </row>
    <row r="13800" spans="5:5" x14ac:dyDescent="0.25">
      <c r="E13800" s="120"/>
    </row>
    <row r="13801" spans="5:5" x14ac:dyDescent="0.25">
      <c r="E13801" s="120"/>
    </row>
    <row r="13802" spans="5:5" x14ac:dyDescent="0.25">
      <c r="E13802" s="120"/>
    </row>
    <row r="13803" spans="5:5" x14ac:dyDescent="0.25">
      <c r="E13803" s="120"/>
    </row>
    <row r="13804" spans="5:5" x14ac:dyDescent="0.25">
      <c r="E13804" s="120"/>
    </row>
    <row r="13805" spans="5:5" x14ac:dyDescent="0.25">
      <c r="E13805" s="120"/>
    </row>
    <row r="13806" spans="5:5" x14ac:dyDescent="0.25">
      <c r="E13806" s="120"/>
    </row>
    <row r="13807" spans="5:5" x14ac:dyDescent="0.25">
      <c r="E13807" s="120"/>
    </row>
    <row r="13808" spans="5:5" x14ac:dyDescent="0.25">
      <c r="E13808" s="120"/>
    </row>
    <row r="13809" spans="5:5" x14ac:dyDescent="0.25">
      <c r="E13809" s="120"/>
    </row>
    <row r="13810" spans="5:5" x14ac:dyDescent="0.25">
      <c r="E13810" s="120"/>
    </row>
    <row r="13811" spans="5:5" x14ac:dyDescent="0.25">
      <c r="E13811" s="120"/>
    </row>
    <row r="13812" spans="5:5" x14ac:dyDescent="0.25">
      <c r="E13812" s="120"/>
    </row>
    <row r="13813" spans="5:5" x14ac:dyDescent="0.25">
      <c r="E13813" s="120"/>
    </row>
    <row r="13814" spans="5:5" x14ac:dyDescent="0.25">
      <c r="E13814" s="120"/>
    </row>
    <row r="13815" spans="5:5" x14ac:dyDescent="0.25">
      <c r="E13815" s="120"/>
    </row>
    <row r="13816" spans="5:5" x14ac:dyDescent="0.25">
      <c r="E13816" s="120"/>
    </row>
    <row r="13817" spans="5:5" x14ac:dyDescent="0.25">
      <c r="E13817" s="120"/>
    </row>
    <row r="13818" spans="5:5" x14ac:dyDescent="0.25">
      <c r="E13818" s="120"/>
    </row>
    <row r="13819" spans="5:5" x14ac:dyDescent="0.25">
      <c r="E13819" s="120"/>
    </row>
    <row r="13820" spans="5:5" x14ac:dyDescent="0.25">
      <c r="E13820" s="120"/>
    </row>
    <row r="13821" spans="5:5" x14ac:dyDescent="0.25">
      <c r="E13821" s="120"/>
    </row>
    <row r="13822" spans="5:5" x14ac:dyDescent="0.25">
      <c r="E13822" s="120"/>
    </row>
    <row r="13823" spans="5:5" x14ac:dyDescent="0.25">
      <c r="E13823" s="120"/>
    </row>
    <row r="13824" spans="5:5" x14ac:dyDescent="0.25">
      <c r="E13824" s="120"/>
    </row>
    <row r="13825" spans="5:5" x14ac:dyDescent="0.25">
      <c r="E13825" s="120"/>
    </row>
    <row r="13826" spans="5:5" x14ac:dyDescent="0.25">
      <c r="E13826" s="120"/>
    </row>
    <row r="13827" spans="5:5" x14ac:dyDescent="0.25">
      <c r="E13827" s="120"/>
    </row>
    <row r="13828" spans="5:5" x14ac:dyDescent="0.25">
      <c r="E13828" s="120"/>
    </row>
    <row r="13829" spans="5:5" x14ac:dyDescent="0.25">
      <c r="E13829" s="120"/>
    </row>
    <row r="13830" spans="5:5" x14ac:dyDescent="0.25">
      <c r="E13830" s="120"/>
    </row>
    <row r="13831" spans="5:5" x14ac:dyDescent="0.25">
      <c r="E13831" s="120"/>
    </row>
    <row r="13832" spans="5:5" x14ac:dyDescent="0.25">
      <c r="E13832" s="120"/>
    </row>
    <row r="13833" spans="5:5" x14ac:dyDescent="0.25">
      <c r="E13833" s="120"/>
    </row>
    <row r="13834" spans="5:5" x14ac:dyDescent="0.25">
      <c r="E13834" s="120"/>
    </row>
    <row r="13835" spans="5:5" x14ac:dyDescent="0.25">
      <c r="E13835" s="120"/>
    </row>
    <row r="13836" spans="5:5" x14ac:dyDescent="0.25">
      <c r="E13836" s="120"/>
    </row>
    <row r="13837" spans="5:5" x14ac:dyDescent="0.25">
      <c r="E13837" s="120"/>
    </row>
    <row r="13838" spans="5:5" x14ac:dyDescent="0.25">
      <c r="E13838" s="120"/>
    </row>
    <row r="13839" spans="5:5" x14ac:dyDescent="0.25">
      <c r="E13839" s="120"/>
    </row>
    <row r="13840" spans="5:5" x14ac:dyDescent="0.25">
      <c r="E13840" s="120"/>
    </row>
    <row r="13841" spans="5:5" x14ac:dyDescent="0.25">
      <c r="E13841" s="120"/>
    </row>
    <row r="13842" spans="5:5" x14ac:dyDescent="0.25">
      <c r="E13842" s="120"/>
    </row>
    <row r="13843" spans="5:5" x14ac:dyDescent="0.25">
      <c r="E13843" s="120"/>
    </row>
    <row r="13844" spans="5:5" x14ac:dyDescent="0.25">
      <c r="E13844" s="120"/>
    </row>
    <row r="13845" spans="5:5" x14ac:dyDescent="0.25">
      <c r="E13845" s="120"/>
    </row>
    <row r="13846" spans="5:5" x14ac:dyDescent="0.25">
      <c r="E13846" s="120"/>
    </row>
    <row r="13847" spans="5:5" x14ac:dyDescent="0.25">
      <c r="E13847" s="120"/>
    </row>
    <row r="13848" spans="5:5" x14ac:dyDescent="0.25">
      <c r="E13848" s="120"/>
    </row>
    <row r="13849" spans="5:5" x14ac:dyDescent="0.25">
      <c r="E13849" s="120"/>
    </row>
    <row r="13850" spans="5:5" x14ac:dyDescent="0.25">
      <c r="E13850" s="120"/>
    </row>
    <row r="13851" spans="5:5" x14ac:dyDescent="0.25">
      <c r="E13851" s="120"/>
    </row>
    <row r="13852" spans="5:5" x14ac:dyDescent="0.25">
      <c r="E13852" s="120"/>
    </row>
    <row r="13853" spans="5:5" x14ac:dyDescent="0.25">
      <c r="E13853" s="120"/>
    </row>
    <row r="13854" spans="5:5" x14ac:dyDescent="0.25">
      <c r="E13854" s="120"/>
    </row>
    <row r="13855" spans="5:5" x14ac:dyDescent="0.25">
      <c r="E13855" s="120"/>
    </row>
    <row r="13856" spans="5:5" x14ac:dyDescent="0.25">
      <c r="E13856" s="120"/>
    </row>
    <row r="13857" spans="5:5" x14ac:dyDescent="0.25">
      <c r="E13857" s="120"/>
    </row>
    <row r="13858" spans="5:5" x14ac:dyDescent="0.25">
      <c r="E13858" s="120"/>
    </row>
    <row r="13859" spans="5:5" x14ac:dyDescent="0.25">
      <c r="E13859" s="120"/>
    </row>
    <row r="13860" spans="5:5" x14ac:dyDescent="0.25">
      <c r="E13860" s="120"/>
    </row>
    <row r="13861" spans="5:5" x14ac:dyDescent="0.25">
      <c r="E13861" s="120"/>
    </row>
    <row r="13862" spans="5:5" x14ac:dyDescent="0.25">
      <c r="E13862" s="120"/>
    </row>
    <row r="13863" spans="5:5" x14ac:dyDescent="0.25">
      <c r="E13863" s="120"/>
    </row>
    <row r="13864" spans="5:5" x14ac:dyDescent="0.25">
      <c r="E13864" s="120"/>
    </row>
    <row r="13865" spans="5:5" x14ac:dyDescent="0.25">
      <c r="E13865" s="120"/>
    </row>
    <row r="13866" spans="5:5" x14ac:dyDescent="0.25">
      <c r="E13866" s="120"/>
    </row>
    <row r="13867" spans="5:5" x14ac:dyDescent="0.25">
      <c r="E13867" s="120"/>
    </row>
    <row r="13868" spans="5:5" x14ac:dyDescent="0.25">
      <c r="E13868" s="120"/>
    </row>
    <row r="13869" spans="5:5" x14ac:dyDescent="0.25">
      <c r="E13869" s="120"/>
    </row>
    <row r="13870" spans="5:5" x14ac:dyDescent="0.25">
      <c r="E13870" s="120"/>
    </row>
    <row r="13871" spans="5:5" x14ac:dyDescent="0.25">
      <c r="E13871" s="120"/>
    </row>
    <row r="13872" spans="5:5" x14ac:dyDescent="0.25">
      <c r="E13872" s="120"/>
    </row>
    <row r="13873" spans="5:5" x14ac:dyDescent="0.25">
      <c r="E13873" s="120"/>
    </row>
    <row r="13874" spans="5:5" x14ac:dyDescent="0.25">
      <c r="E13874" s="120"/>
    </row>
    <row r="13875" spans="5:5" x14ac:dyDescent="0.25">
      <c r="E13875" s="120"/>
    </row>
    <row r="13876" spans="5:5" x14ac:dyDescent="0.25">
      <c r="E13876" s="120"/>
    </row>
    <row r="13877" spans="5:5" x14ac:dyDescent="0.25">
      <c r="E13877" s="120"/>
    </row>
    <row r="13878" spans="5:5" x14ac:dyDescent="0.25">
      <c r="E13878" s="120"/>
    </row>
    <row r="13879" spans="5:5" x14ac:dyDescent="0.25">
      <c r="E13879" s="120"/>
    </row>
    <row r="13880" spans="5:5" x14ac:dyDescent="0.25">
      <c r="E13880" s="120"/>
    </row>
    <row r="13881" spans="5:5" x14ac:dyDescent="0.25">
      <c r="E13881" s="120"/>
    </row>
    <row r="13882" spans="5:5" x14ac:dyDescent="0.25">
      <c r="E13882" s="120"/>
    </row>
    <row r="13883" spans="5:5" x14ac:dyDescent="0.25">
      <c r="E13883" s="120"/>
    </row>
    <row r="13884" spans="5:5" x14ac:dyDescent="0.25">
      <c r="E13884" s="120"/>
    </row>
    <row r="13885" spans="5:5" x14ac:dyDescent="0.25">
      <c r="E13885" s="120"/>
    </row>
    <row r="13886" spans="5:5" x14ac:dyDescent="0.25">
      <c r="E13886" s="120"/>
    </row>
    <row r="13887" spans="5:5" x14ac:dyDescent="0.25">
      <c r="E13887" s="120"/>
    </row>
    <row r="13888" spans="5:5" x14ac:dyDescent="0.25">
      <c r="E13888" s="120"/>
    </row>
    <row r="13889" spans="5:5" x14ac:dyDescent="0.25">
      <c r="E13889" s="120"/>
    </row>
    <row r="13890" spans="5:5" x14ac:dyDescent="0.25">
      <c r="E13890" s="120"/>
    </row>
    <row r="13891" spans="5:5" x14ac:dyDescent="0.25">
      <c r="E13891" s="120"/>
    </row>
    <row r="13892" spans="5:5" x14ac:dyDescent="0.25">
      <c r="E13892" s="120"/>
    </row>
    <row r="13893" spans="5:5" x14ac:dyDescent="0.25">
      <c r="E13893" s="120"/>
    </row>
    <row r="13894" spans="5:5" x14ac:dyDescent="0.25">
      <c r="E13894" s="120"/>
    </row>
    <row r="13895" spans="5:5" x14ac:dyDescent="0.25">
      <c r="E13895" s="120"/>
    </row>
    <row r="13896" spans="5:5" x14ac:dyDescent="0.25">
      <c r="E13896" s="120"/>
    </row>
    <row r="13897" spans="5:5" x14ac:dyDescent="0.25">
      <c r="E13897" s="120"/>
    </row>
    <row r="13898" spans="5:5" x14ac:dyDescent="0.25">
      <c r="E13898" s="120"/>
    </row>
    <row r="13899" spans="5:5" x14ac:dyDescent="0.25">
      <c r="E13899" s="120"/>
    </row>
    <row r="13900" spans="5:5" x14ac:dyDescent="0.25">
      <c r="E13900" s="120"/>
    </row>
    <row r="13901" spans="5:5" x14ac:dyDescent="0.25">
      <c r="E13901" s="120"/>
    </row>
    <row r="13902" spans="5:5" x14ac:dyDescent="0.25">
      <c r="E13902" s="120"/>
    </row>
    <row r="13903" spans="5:5" x14ac:dyDescent="0.25">
      <c r="E13903" s="120"/>
    </row>
    <row r="13904" spans="5:5" x14ac:dyDescent="0.25">
      <c r="E13904" s="120"/>
    </row>
    <row r="13905" spans="5:5" x14ac:dyDescent="0.25">
      <c r="E13905" s="120"/>
    </row>
    <row r="13906" spans="5:5" x14ac:dyDescent="0.25">
      <c r="E13906" s="120"/>
    </row>
    <row r="13907" spans="5:5" x14ac:dyDescent="0.25">
      <c r="E13907" s="120"/>
    </row>
    <row r="13908" spans="5:5" x14ac:dyDescent="0.25">
      <c r="E13908" s="120"/>
    </row>
    <row r="13909" spans="5:5" x14ac:dyDescent="0.25">
      <c r="E13909" s="120"/>
    </row>
    <row r="13910" spans="5:5" x14ac:dyDescent="0.25">
      <c r="E13910" s="120"/>
    </row>
    <row r="13911" spans="5:5" x14ac:dyDescent="0.25">
      <c r="E13911" s="120"/>
    </row>
    <row r="13912" spans="5:5" x14ac:dyDescent="0.25">
      <c r="E13912" s="120"/>
    </row>
    <row r="13913" spans="5:5" x14ac:dyDescent="0.25">
      <c r="E13913" s="120"/>
    </row>
    <row r="13914" spans="5:5" x14ac:dyDescent="0.25">
      <c r="E13914" s="120"/>
    </row>
    <row r="13915" spans="5:5" x14ac:dyDescent="0.25">
      <c r="E13915" s="120"/>
    </row>
    <row r="13916" spans="5:5" x14ac:dyDescent="0.25">
      <c r="E13916" s="120"/>
    </row>
    <row r="13917" spans="5:5" x14ac:dyDescent="0.25">
      <c r="E13917" s="120"/>
    </row>
    <row r="13918" spans="5:5" x14ac:dyDescent="0.25">
      <c r="E13918" s="120"/>
    </row>
    <row r="13919" spans="5:5" x14ac:dyDescent="0.25">
      <c r="E13919" s="120"/>
    </row>
    <row r="13920" spans="5:5" x14ac:dyDescent="0.25">
      <c r="E13920" s="120"/>
    </row>
    <row r="13921" spans="5:5" x14ac:dyDescent="0.25">
      <c r="E13921" s="120"/>
    </row>
    <row r="13922" spans="5:5" x14ac:dyDescent="0.25">
      <c r="E13922" s="120"/>
    </row>
    <row r="13923" spans="5:5" x14ac:dyDescent="0.25">
      <c r="E13923" s="120"/>
    </row>
    <row r="13924" spans="5:5" x14ac:dyDescent="0.25">
      <c r="E13924" s="120"/>
    </row>
    <row r="13925" spans="5:5" x14ac:dyDescent="0.25">
      <c r="E13925" s="120"/>
    </row>
    <row r="13926" spans="5:5" x14ac:dyDescent="0.25">
      <c r="E13926" s="120"/>
    </row>
    <row r="13927" spans="5:5" x14ac:dyDescent="0.25">
      <c r="E13927" s="120"/>
    </row>
    <row r="13928" spans="5:5" x14ac:dyDescent="0.25">
      <c r="E13928" s="120"/>
    </row>
    <row r="13929" spans="5:5" x14ac:dyDescent="0.25">
      <c r="E13929" s="120"/>
    </row>
    <row r="13930" spans="5:5" x14ac:dyDescent="0.25">
      <c r="E13930" s="120"/>
    </row>
    <row r="13931" spans="5:5" x14ac:dyDescent="0.25">
      <c r="E13931" s="120"/>
    </row>
    <row r="13932" spans="5:5" x14ac:dyDescent="0.25">
      <c r="E13932" s="120"/>
    </row>
    <row r="13933" spans="5:5" x14ac:dyDescent="0.25">
      <c r="E13933" s="120"/>
    </row>
    <row r="13934" spans="5:5" x14ac:dyDescent="0.25">
      <c r="E13934" s="120"/>
    </row>
    <row r="13935" spans="5:5" x14ac:dyDescent="0.25">
      <c r="E13935" s="120"/>
    </row>
    <row r="13936" spans="5:5" x14ac:dyDescent="0.25">
      <c r="E13936" s="120"/>
    </row>
    <row r="13937" spans="5:5" x14ac:dyDescent="0.25">
      <c r="E13937" s="120"/>
    </row>
    <row r="13938" spans="5:5" x14ac:dyDescent="0.25">
      <c r="E13938" s="120"/>
    </row>
    <row r="13939" spans="5:5" x14ac:dyDescent="0.25">
      <c r="E13939" s="120"/>
    </row>
    <row r="13940" spans="5:5" x14ac:dyDescent="0.25">
      <c r="E13940" s="120"/>
    </row>
    <row r="13941" spans="5:5" x14ac:dyDescent="0.25">
      <c r="E13941" s="120"/>
    </row>
    <row r="13942" spans="5:5" x14ac:dyDescent="0.25">
      <c r="E13942" s="120"/>
    </row>
    <row r="13943" spans="5:5" x14ac:dyDescent="0.25">
      <c r="E13943" s="120"/>
    </row>
    <row r="13944" spans="5:5" x14ac:dyDescent="0.25">
      <c r="E13944" s="120"/>
    </row>
    <row r="13945" spans="5:5" x14ac:dyDescent="0.25">
      <c r="E13945" s="120"/>
    </row>
    <row r="13946" spans="5:5" x14ac:dyDescent="0.25">
      <c r="E13946" s="120"/>
    </row>
    <row r="13947" spans="5:5" x14ac:dyDescent="0.25">
      <c r="E13947" s="120"/>
    </row>
    <row r="13948" spans="5:5" x14ac:dyDescent="0.25">
      <c r="E13948" s="120"/>
    </row>
    <row r="13949" spans="5:5" x14ac:dyDescent="0.25">
      <c r="E13949" s="120"/>
    </row>
    <row r="13950" spans="5:5" x14ac:dyDescent="0.25">
      <c r="E13950" s="120"/>
    </row>
    <row r="13951" spans="5:5" x14ac:dyDescent="0.25">
      <c r="E13951" s="120"/>
    </row>
    <row r="13952" spans="5:5" x14ac:dyDescent="0.25">
      <c r="E13952" s="120"/>
    </row>
    <row r="13953" spans="5:5" x14ac:dyDescent="0.25">
      <c r="E13953" s="120"/>
    </row>
    <row r="13954" spans="5:5" x14ac:dyDescent="0.25">
      <c r="E13954" s="120"/>
    </row>
    <row r="13955" spans="5:5" x14ac:dyDescent="0.25">
      <c r="E13955" s="120"/>
    </row>
    <row r="13956" spans="5:5" x14ac:dyDescent="0.25">
      <c r="E13956" s="120"/>
    </row>
    <row r="13957" spans="5:5" x14ac:dyDescent="0.25">
      <c r="E13957" s="120"/>
    </row>
    <row r="13958" spans="5:5" x14ac:dyDescent="0.25">
      <c r="E13958" s="120"/>
    </row>
    <row r="13959" spans="5:5" x14ac:dyDescent="0.25">
      <c r="E13959" s="120"/>
    </row>
    <row r="13960" spans="5:5" x14ac:dyDescent="0.25">
      <c r="E13960" s="120"/>
    </row>
    <row r="13961" spans="5:5" x14ac:dyDescent="0.25">
      <c r="E13961" s="120"/>
    </row>
    <row r="13962" spans="5:5" x14ac:dyDescent="0.25">
      <c r="E13962" s="120"/>
    </row>
    <row r="13963" spans="5:5" x14ac:dyDescent="0.25">
      <c r="E13963" s="120"/>
    </row>
    <row r="13964" spans="5:5" x14ac:dyDescent="0.25">
      <c r="E13964" s="120"/>
    </row>
    <row r="13965" spans="5:5" x14ac:dyDescent="0.25">
      <c r="E13965" s="120"/>
    </row>
    <row r="13966" spans="5:5" x14ac:dyDescent="0.25">
      <c r="E13966" s="120"/>
    </row>
    <row r="13967" spans="5:5" x14ac:dyDescent="0.25">
      <c r="E13967" s="120"/>
    </row>
    <row r="13968" spans="5:5" x14ac:dyDescent="0.25">
      <c r="E13968" s="120"/>
    </row>
    <row r="13969" spans="5:5" x14ac:dyDescent="0.25">
      <c r="E13969" s="120"/>
    </row>
    <row r="13970" spans="5:5" x14ac:dyDescent="0.25">
      <c r="E13970" s="120"/>
    </row>
    <row r="13971" spans="5:5" x14ac:dyDescent="0.25">
      <c r="E13971" s="120"/>
    </row>
    <row r="13972" spans="5:5" x14ac:dyDescent="0.25">
      <c r="E13972" s="120"/>
    </row>
    <row r="13973" spans="5:5" x14ac:dyDescent="0.25">
      <c r="E13973" s="120"/>
    </row>
    <row r="13974" spans="5:5" x14ac:dyDescent="0.25">
      <c r="E13974" s="120"/>
    </row>
    <row r="13975" spans="5:5" x14ac:dyDescent="0.25">
      <c r="E13975" s="120"/>
    </row>
    <row r="13976" spans="5:5" x14ac:dyDescent="0.25">
      <c r="E13976" s="120"/>
    </row>
    <row r="13977" spans="5:5" x14ac:dyDescent="0.25">
      <c r="E13977" s="120"/>
    </row>
    <row r="13978" spans="5:5" x14ac:dyDescent="0.25">
      <c r="E13978" s="120"/>
    </row>
    <row r="13979" spans="5:5" x14ac:dyDescent="0.25">
      <c r="E13979" s="120"/>
    </row>
    <row r="13980" spans="5:5" x14ac:dyDescent="0.25">
      <c r="E13980" s="120"/>
    </row>
    <row r="13981" spans="5:5" x14ac:dyDescent="0.25">
      <c r="E13981" s="120"/>
    </row>
    <row r="13982" spans="5:5" x14ac:dyDescent="0.25">
      <c r="E13982" s="120"/>
    </row>
    <row r="13983" spans="5:5" x14ac:dyDescent="0.25">
      <c r="E13983" s="120"/>
    </row>
    <row r="13984" spans="5:5" x14ac:dyDescent="0.25">
      <c r="E13984" s="120"/>
    </row>
    <row r="13985" spans="5:5" x14ac:dyDescent="0.25">
      <c r="E13985" s="120"/>
    </row>
    <row r="13986" spans="5:5" x14ac:dyDescent="0.25">
      <c r="E13986" s="120"/>
    </row>
    <row r="13987" spans="5:5" x14ac:dyDescent="0.25">
      <c r="E13987" s="120"/>
    </row>
    <row r="13988" spans="5:5" x14ac:dyDescent="0.25">
      <c r="E13988" s="120"/>
    </row>
    <row r="13989" spans="5:5" x14ac:dyDescent="0.25">
      <c r="E13989" s="120"/>
    </row>
    <row r="13990" spans="5:5" x14ac:dyDescent="0.25">
      <c r="E13990" s="120"/>
    </row>
    <row r="13991" spans="5:5" x14ac:dyDescent="0.25">
      <c r="E13991" s="120"/>
    </row>
    <row r="13992" spans="5:5" x14ac:dyDescent="0.25">
      <c r="E13992" s="120"/>
    </row>
    <row r="13993" spans="5:5" x14ac:dyDescent="0.25">
      <c r="E13993" s="120"/>
    </row>
    <row r="13994" spans="5:5" x14ac:dyDescent="0.25">
      <c r="E13994" s="120"/>
    </row>
    <row r="13995" spans="5:5" x14ac:dyDescent="0.25">
      <c r="E13995" s="120"/>
    </row>
    <row r="13996" spans="5:5" x14ac:dyDescent="0.25">
      <c r="E13996" s="120"/>
    </row>
    <row r="13997" spans="5:5" x14ac:dyDescent="0.25">
      <c r="E13997" s="120"/>
    </row>
    <row r="13998" spans="5:5" x14ac:dyDescent="0.25">
      <c r="E13998" s="120"/>
    </row>
    <row r="13999" spans="5:5" x14ac:dyDescent="0.25">
      <c r="E13999" s="120"/>
    </row>
    <row r="14000" spans="5:5" x14ac:dyDescent="0.25">
      <c r="E14000" s="120"/>
    </row>
    <row r="14001" spans="5:5" x14ac:dyDescent="0.25">
      <c r="E14001" s="120"/>
    </row>
    <row r="14002" spans="5:5" x14ac:dyDescent="0.25">
      <c r="E14002" s="120"/>
    </row>
    <row r="14003" spans="5:5" x14ac:dyDescent="0.25">
      <c r="E14003" s="120"/>
    </row>
    <row r="14004" spans="5:5" x14ac:dyDescent="0.25">
      <c r="E14004" s="120"/>
    </row>
    <row r="14005" spans="5:5" x14ac:dyDescent="0.25">
      <c r="E14005" s="120"/>
    </row>
    <row r="14006" spans="5:5" x14ac:dyDescent="0.25">
      <c r="E14006" s="120"/>
    </row>
    <row r="14007" spans="5:5" x14ac:dyDescent="0.25">
      <c r="E14007" s="120"/>
    </row>
    <row r="14008" spans="5:5" x14ac:dyDescent="0.25">
      <c r="E14008" s="120"/>
    </row>
    <row r="14009" spans="5:5" x14ac:dyDescent="0.25">
      <c r="E14009" s="120"/>
    </row>
    <row r="14010" spans="5:5" x14ac:dyDescent="0.25">
      <c r="E14010" s="120"/>
    </row>
    <row r="14011" spans="5:5" x14ac:dyDescent="0.25">
      <c r="E14011" s="120"/>
    </row>
    <row r="14012" spans="5:5" x14ac:dyDescent="0.25">
      <c r="E14012" s="120"/>
    </row>
    <row r="14013" spans="5:5" x14ac:dyDescent="0.25">
      <c r="E14013" s="120"/>
    </row>
    <row r="14014" spans="5:5" x14ac:dyDescent="0.25">
      <c r="E14014" s="120"/>
    </row>
    <row r="14015" spans="5:5" x14ac:dyDescent="0.25">
      <c r="E14015" s="120"/>
    </row>
    <row r="14016" spans="5:5" x14ac:dyDescent="0.25">
      <c r="E14016" s="120"/>
    </row>
    <row r="14017" spans="5:5" x14ac:dyDescent="0.25">
      <c r="E14017" s="120"/>
    </row>
    <row r="14018" spans="5:5" x14ac:dyDescent="0.25">
      <c r="E14018" s="120"/>
    </row>
    <row r="14019" spans="5:5" x14ac:dyDescent="0.25">
      <c r="E14019" s="120"/>
    </row>
    <row r="14020" spans="5:5" x14ac:dyDescent="0.25">
      <c r="E14020" s="120"/>
    </row>
    <row r="14021" spans="5:5" x14ac:dyDescent="0.25">
      <c r="E14021" s="120"/>
    </row>
    <row r="14022" spans="5:5" x14ac:dyDescent="0.25">
      <c r="E14022" s="120"/>
    </row>
    <row r="14023" spans="5:5" x14ac:dyDescent="0.25">
      <c r="E14023" s="120"/>
    </row>
    <row r="14024" spans="5:5" x14ac:dyDescent="0.25">
      <c r="E14024" s="120"/>
    </row>
    <row r="14025" spans="5:5" x14ac:dyDescent="0.25">
      <c r="E14025" s="120"/>
    </row>
    <row r="14026" spans="5:5" x14ac:dyDescent="0.25">
      <c r="E14026" s="120"/>
    </row>
    <row r="14027" spans="5:5" x14ac:dyDescent="0.25">
      <c r="E14027" s="120"/>
    </row>
    <row r="14028" spans="5:5" x14ac:dyDescent="0.25">
      <c r="E14028" s="120"/>
    </row>
    <row r="14029" spans="5:5" x14ac:dyDescent="0.25">
      <c r="E14029" s="120"/>
    </row>
    <row r="14030" spans="5:5" x14ac:dyDescent="0.25">
      <c r="E14030" s="120"/>
    </row>
    <row r="14031" spans="5:5" x14ac:dyDescent="0.25">
      <c r="E14031" s="120"/>
    </row>
    <row r="14032" spans="5:5" x14ac:dyDescent="0.25">
      <c r="E14032" s="120"/>
    </row>
    <row r="14033" spans="5:5" x14ac:dyDescent="0.25">
      <c r="E14033" s="120"/>
    </row>
    <row r="14034" spans="5:5" x14ac:dyDescent="0.25">
      <c r="E14034" s="120"/>
    </row>
    <row r="14035" spans="5:5" x14ac:dyDescent="0.25">
      <c r="E14035" s="120"/>
    </row>
    <row r="14036" spans="5:5" x14ac:dyDescent="0.25">
      <c r="E14036" s="120"/>
    </row>
    <row r="14037" spans="5:5" x14ac:dyDescent="0.25">
      <c r="E14037" s="120"/>
    </row>
    <row r="14038" spans="5:5" x14ac:dyDescent="0.25">
      <c r="E14038" s="120"/>
    </row>
    <row r="14039" spans="5:5" x14ac:dyDescent="0.25">
      <c r="E14039" s="120"/>
    </row>
    <row r="14040" spans="5:5" x14ac:dyDescent="0.25">
      <c r="E14040" s="120"/>
    </row>
    <row r="14041" spans="5:5" x14ac:dyDescent="0.25">
      <c r="E14041" s="120"/>
    </row>
    <row r="14042" spans="5:5" x14ac:dyDescent="0.25">
      <c r="E14042" s="120"/>
    </row>
    <row r="14043" spans="5:5" x14ac:dyDescent="0.25">
      <c r="E14043" s="120"/>
    </row>
    <row r="14044" spans="5:5" x14ac:dyDescent="0.25">
      <c r="E14044" s="120"/>
    </row>
    <row r="14045" spans="5:5" x14ac:dyDescent="0.25">
      <c r="E14045" s="120"/>
    </row>
    <row r="14046" spans="5:5" x14ac:dyDescent="0.25">
      <c r="E14046" s="120"/>
    </row>
    <row r="14047" spans="5:5" x14ac:dyDescent="0.25">
      <c r="E14047" s="120"/>
    </row>
    <row r="14048" spans="5:5" x14ac:dyDescent="0.25">
      <c r="E14048" s="120"/>
    </row>
    <row r="14049" spans="5:5" x14ac:dyDescent="0.25">
      <c r="E14049" s="120"/>
    </row>
    <row r="14050" spans="5:5" x14ac:dyDescent="0.25">
      <c r="E14050" s="120"/>
    </row>
    <row r="14051" spans="5:5" x14ac:dyDescent="0.25">
      <c r="E14051" s="120"/>
    </row>
    <row r="14052" spans="5:5" x14ac:dyDescent="0.25">
      <c r="E14052" s="120"/>
    </row>
    <row r="14053" spans="5:5" x14ac:dyDescent="0.25">
      <c r="E14053" s="120"/>
    </row>
    <row r="14054" spans="5:5" x14ac:dyDescent="0.25">
      <c r="E14054" s="120"/>
    </row>
    <row r="14055" spans="5:5" x14ac:dyDescent="0.25">
      <c r="E14055" s="120"/>
    </row>
    <row r="14056" spans="5:5" x14ac:dyDescent="0.25">
      <c r="E14056" s="120"/>
    </row>
    <row r="14057" spans="5:5" x14ac:dyDescent="0.25">
      <c r="E14057" s="120"/>
    </row>
    <row r="14058" spans="5:5" x14ac:dyDescent="0.25">
      <c r="E14058" s="120"/>
    </row>
    <row r="14059" spans="5:5" x14ac:dyDescent="0.25">
      <c r="E14059" s="120"/>
    </row>
    <row r="14060" spans="5:5" x14ac:dyDescent="0.25">
      <c r="E14060" s="120"/>
    </row>
    <row r="14061" spans="5:5" x14ac:dyDescent="0.25">
      <c r="E14061" s="120"/>
    </row>
    <row r="14062" spans="5:5" x14ac:dyDescent="0.25">
      <c r="E14062" s="120"/>
    </row>
    <row r="14063" spans="5:5" x14ac:dyDescent="0.25">
      <c r="E14063" s="120"/>
    </row>
    <row r="14064" spans="5:5" x14ac:dyDescent="0.25">
      <c r="E14064" s="120"/>
    </row>
    <row r="14065" spans="5:5" x14ac:dyDescent="0.25">
      <c r="E14065" s="120"/>
    </row>
    <row r="14066" spans="5:5" x14ac:dyDescent="0.25">
      <c r="E14066" s="120"/>
    </row>
    <row r="14067" spans="5:5" x14ac:dyDescent="0.25">
      <c r="E14067" s="120"/>
    </row>
    <row r="14068" spans="5:5" x14ac:dyDescent="0.25">
      <c r="E14068" s="120"/>
    </row>
    <row r="14069" spans="5:5" x14ac:dyDescent="0.25">
      <c r="E14069" s="120"/>
    </row>
    <row r="14070" spans="5:5" x14ac:dyDescent="0.25">
      <c r="E14070" s="120"/>
    </row>
    <row r="14071" spans="5:5" x14ac:dyDescent="0.25">
      <c r="E14071" s="120"/>
    </row>
    <row r="14072" spans="5:5" x14ac:dyDescent="0.25">
      <c r="E14072" s="120"/>
    </row>
    <row r="14073" spans="5:5" x14ac:dyDescent="0.25">
      <c r="E14073" s="120"/>
    </row>
    <row r="14074" spans="5:5" x14ac:dyDescent="0.25">
      <c r="E14074" s="120"/>
    </row>
    <row r="14075" spans="5:5" x14ac:dyDescent="0.25">
      <c r="E14075" s="120"/>
    </row>
    <row r="14076" spans="5:5" x14ac:dyDescent="0.25">
      <c r="E14076" s="120"/>
    </row>
    <row r="14077" spans="5:5" x14ac:dyDescent="0.25">
      <c r="E14077" s="120"/>
    </row>
    <row r="14078" spans="5:5" x14ac:dyDescent="0.25">
      <c r="E14078" s="120"/>
    </row>
    <row r="14079" spans="5:5" x14ac:dyDescent="0.25">
      <c r="E14079" s="120"/>
    </row>
    <row r="14080" spans="5:5" x14ac:dyDescent="0.25">
      <c r="E14080" s="120"/>
    </row>
    <row r="14081" spans="5:5" x14ac:dyDescent="0.25">
      <c r="E14081" s="120"/>
    </row>
    <row r="14082" spans="5:5" x14ac:dyDescent="0.25">
      <c r="E14082" s="120"/>
    </row>
    <row r="14083" spans="5:5" x14ac:dyDescent="0.25">
      <c r="E14083" s="120"/>
    </row>
    <row r="14084" spans="5:5" x14ac:dyDescent="0.25">
      <c r="E14084" s="120"/>
    </row>
    <row r="14085" spans="5:5" x14ac:dyDescent="0.25">
      <c r="E14085" s="120"/>
    </row>
    <row r="14086" spans="5:5" x14ac:dyDescent="0.25">
      <c r="E14086" s="120"/>
    </row>
    <row r="14087" spans="5:5" x14ac:dyDescent="0.25">
      <c r="E14087" s="120"/>
    </row>
    <row r="14088" spans="5:5" x14ac:dyDescent="0.25">
      <c r="E14088" s="120"/>
    </row>
    <row r="14089" spans="5:5" x14ac:dyDescent="0.25">
      <c r="E14089" s="120"/>
    </row>
    <row r="14090" spans="5:5" x14ac:dyDescent="0.25">
      <c r="E14090" s="120"/>
    </row>
    <row r="14091" spans="5:5" x14ac:dyDescent="0.25">
      <c r="E14091" s="120"/>
    </row>
    <row r="14092" spans="5:5" x14ac:dyDescent="0.25">
      <c r="E14092" s="120"/>
    </row>
    <row r="14093" spans="5:5" x14ac:dyDescent="0.25">
      <c r="E14093" s="120"/>
    </row>
    <row r="14094" spans="5:5" x14ac:dyDescent="0.25">
      <c r="E14094" s="120"/>
    </row>
    <row r="14095" spans="5:5" x14ac:dyDescent="0.25">
      <c r="E14095" s="120"/>
    </row>
    <row r="14096" spans="5:5" x14ac:dyDescent="0.25">
      <c r="E14096" s="120"/>
    </row>
    <row r="14097" spans="5:5" x14ac:dyDescent="0.25">
      <c r="E14097" s="120"/>
    </row>
    <row r="14098" spans="5:5" x14ac:dyDescent="0.25">
      <c r="E14098" s="120"/>
    </row>
    <row r="14099" spans="5:5" x14ac:dyDescent="0.25">
      <c r="E14099" s="120"/>
    </row>
    <row r="14100" spans="5:5" x14ac:dyDescent="0.25">
      <c r="E14100" s="120"/>
    </row>
    <row r="14101" spans="5:5" x14ac:dyDescent="0.25">
      <c r="E14101" s="120"/>
    </row>
    <row r="14102" spans="5:5" x14ac:dyDescent="0.25">
      <c r="E14102" s="120"/>
    </row>
    <row r="14103" spans="5:5" x14ac:dyDescent="0.25">
      <c r="E14103" s="120"/>
    </row>
    <row r="14104" spans="5:5" x14ac:dyDescent="0.25">
      <c r="E14104" s="120"/>
    </row>
    <row r="14105" spans="5:5" x14ac:dyDescent="0.25">
      <c r="E14105" s="120"/>
    </row>
    <row r="14106" spans="5:5" x14ac:dyDescent="0.25">
      <c r="E14106" s="120"/>
    </row>
    <row r="14107" spans="5:5" x14ac:dyDescent="0.25">
      <c r="E14107" s="120"/>
    </row>
    <row r="14108" spans="5:5" x14ac:dyDescent="0.25">
      <c r="E14108" s="120"/>
    </row>
    <row r="14109" spans="5:5" x14ac:dyDescent="0.25">
      <c r="E14109" s="120"/>
    </row>
    <row r="14110" spans="5:5" x14ac:dyDescent="0.25">
      <c r="E14110" s="120"/>
    </row>
    <row r="14111" spans="5:5" x14ac:dyDescent="0.25">
      <c r="E14111" s="120"/>
    </row>
    <row r="14112" spans="5:5" x14ac:dyDescent="0.25">
      <c r="E14112" s="120"/>
    </row>
    <row r="14113" spans="5:5" x14ac:dyDescent="0.25">
      <c r="E14113" s="120"/>
    </row>
    <row r="14114" spans="5:5" x14ac:dyDescent="0.25">
      <c r="E14114" s="120"/>
    </row>
    <row r="14115" spans="5:5" x14ac:dyDescent="0.25">
      <c r="E14115" s="120"/>
    </row>
    <row r="14116" spans="5:5" x14ac:dyDescent="0.25">
      <c r="E14116" s="120"/>
    </row>
    <row r="14117" spans="5:5" x14ac:dyDescent="0.25">
      <c r="E14117" s="120"/>
    </row>
    <row r="14118" spans="5:5" x14ac:dyDescent="0.25">
      <c r="E14118" s="120"/>
    </row>
    <row r="14119" spans="5:5" x14ac:dyDescent="0.25">
      <c r="E14119" s="120"/>
    </row>
    <row r="14120" spans="5:5" x14ac:dyDescent="0.25">
      <c r="E14120" s="120"/>
    </row>
    <row r="14121" spans="5:5" x14ac:dyDescent="0.25">
      <c r="E14121" s="120"/>
    </row>
    <row r="14122" spans="5:5" x14ac:dyDescent="0.25">
      <c r="E14122" s="120"/>
    </row>
    <row r="14123" spans="5:5" x14ac:dyDescent="0.25">
      <c r="E14123" s="120"/>
    </row>
    <row r="14124" spans="5:5" x14ac:dyDescent="0.25">
      <c r="E14124" s="120"/>
    </row>
    <row r="14125" spans="5:5" x14ac:dyDescent="0.25">
      <c r="E14125" s="120"/>
    </row>
    <row r="14126" spans="5:5" x14ac:dyDescent="0.25">
      <c r="E14126" s="120"/>
    </row>
    <row r="14127" spans="5:5" x14ac:dyDescent="0.25">
      <c r="E14127" s="120"/>
    </row>
    <row r="14128" spans="5:5" x14ac:dyDescent="0.25">
      <c r="E14128" s="120"/>
    </row>
    <row r="14129" spans="5:5" x14ac:dyDescent="0.25">
      <c r="E14129" s="120"/>
    </row>
    <row r="14130" spans="5:5" x14ac:dyDescent="0.25">
      <c r="E14130" s="120"/>
    </row>
    <row r="14131" spans="5:5" x14ac:dyDescent="0.25">
      <c r="E14131" s="120"/>
    </row>
    <row r="14132" spans="5:5" x14ac:dyDescent="0.25">
      <c r="E14132" s="120"/>
    </row>
    <row r="14133" spans="5:5" x14ac:dyDescent="0.25">
      <c r="E14133" s="120"/>
    </row>
    <row r="14134" spans="5:5" x14ac:dyDescent="0.25">
      <c r="E14134" s="120"/>
    </row>
    <row r="14135" spans="5:5" x14ac:dyDescent="0.25">
      <c r="E14135" s="120"/>
    </row>
    <row r="14136" spans="5:5" x14ac:dyDescent="0.25">
      <c r="E14136" s="120"/>
    </row>
    <row r="14137" spans="5:5" x14ac:dyDescent="0.25">
      <c r="E14137" s="120"/>
    </row>
    <row r="14138" spans="5:5" x14ac:dyDescent="0.25">
      <c r="E14138" s="120"/>
    </row>
    <row r="14139" spans="5:5" x14ac:dyDescent="0.25">
      <c r="E14139" s="120"/>
    </row>
    <row r="14140" spans="5:5" x14ac:dyDescent="0.25">
      <c r="E14140" s="120"/>
    </row>
    <row r="14141" spans="5:5" x14ac:dyDescent="0.25">
      <c r="E14141" s="120"/>
    </row>
    <row r="14142" spans="5:5" x14ac:dyDescent="0.25">
      <c r="E14142" s="120"/>
    </row>
    <row r="14143" spans="5:5" x14ac:dyDescent="0.25">
      <c r="E14143" s="120"/>
    </row>
    <row r="14144" spans="5:5" x14ac:dyDescent="0.25">
      <c r="E14144" s="120"/>
    </row>
    <row r="14145" spans="5:5" x14ac:dyDescent="0.25">
      <c r="E14145" s="120"/>
    </row>
    <row r="14146" spans="5:5" x14ac:dyDescent="0.25">
      <c r="E14146" s="120"/>
    </row>
    <row r="14147" spans="5:5" x14ac:dyDescent="0.25">
      <c r="E14147" s="120"/>
    </row>
    <row r="14148" spans="5:5" x14ac:dyDescent="0.25">
      <c r="E14148" s="120"/>
    </row>
    <row r="14149" spans="5:5" x14ac:dyDescent="0.25">
      <c r="E14149" s="120"/>
    </row>
    <row r="14150" spans="5:5" x14ac:dyDescent="0.25">
      <c r="E14150" s="120"/>
    </row>
    <row r="14151" spans="5:5" x14ac:dyDescent="0.25">
      <c r="E14151" s="120"/>
    </row>
    <row r="14152" spans="5:5" x14ac:dyDescent="0.25">
      <c r="E14152" s="120"/>
    </row>
    <row r="14153" spans="5:5" x14ac:dyDescent="0.25">
      <c r="E14153" s="120"/>
    </row>
    <row r="14154" spans="5:5" x14ac:dyDescent="0.25">
      <c r="E14154" s="120"/>
    </row>
    <row r="14155" spans="5:5" x14ac:dyDescent="0.25">
      <c r="E14155" s="120"/>
    </row>
    <row r="14156" spans="5:5" x14ac:dyDescent="0.25">
      <c r="E14156" s="120"/>
    </row>
    <row r="14157" spans="5:5" x14ac:dyDescent="0.25">
      <c r="E14157" s="120"/>
    </row>
    <row r="14158" spans="5:5" x14ac:dyDescent="0.25">
      <c r="E14158" s="120"/>
    </row>
    <row r="14159" spans="5:5" x14ac:dyDescent="0.25">
      <c r="E14159" s="120"/>
    </row>
    <row r="14160" spans="5:5" x14ac:dyDescent="0.25">
      <c r="E14160" s="120"/>
    </row>
    <row r="14161" spans="5:5" x14ac:dyDescent="0.25">
      <c r="E14161" s="120"/>
    </row>
    <row r="14162" spans="5:5" x14ac:dyDescent="0.25">
      <c r="E14162" s="120"/>
    </row>
    <row r="14163" spans="5:5" x14ac:dyDescent="0.25">
      <c r="E14163" s="120"/>
    </row>
    <row r="14164" spans="5:5" x14ac:dyDescent="0.25">
      <c r="E14164" s="120"/>
    </row>
    <row r="14165" spans="5:5" x14ac:dyDescent="0.25">
      <c r="E14165" s="120"/>
    </row>
    <row r="14166" spans="5:5" x14ac:dyDescent="0.25">
      <c r="E14166" s="120"/>
    </row>
    <row r="14167" spans="5:5" x14ac:dyDescent="0.25">
      <c r="E14167" s="120"/>
    </row>
    <row r="14168" spans="5:5" x14ac:dyDescent="0.25">
      <c r="E14168" s="120"/>
    </row>
    <row r="14169" spans="5:5" x14ac:dyDescent="0.25">
      <c r="E14169" s="120"/>
    </row>
    <row r="14170" spans="5:5" x14ac:dyDescent="0.25">
      <c r="E14170" s="120"/>
    </row>
    <row r="14171" spans="5:5" x14ac:dyDescent="0.25">
      <c r="E14171" s="120"/>
    </row>
    <row r="14172" spans="5:5" x14ac:dyDescent="0.25">
      <c r="E14172" s="120"/>
    </row>
    <row r="14173" spans="5:5" x14ac:dyDescent="0.25">
      <c r="E14173" s="120"/>
    </row>
    <row r="14174" spans="5:5" x14ac:dyDescent="0.25">
      <c r="E14174" s="120"/>
    </row>
    <row r="14175" spans="5:5" x14ac:dyDescent="0.25">
      <c r="E14175" s="120"/>
    </row>
    <row r="14176" spans="5:5" x14ac:dyDescent="0.25">
      <c r="E14176" s="120"/>
    </row>
    <row r="14177" spans="5:5" x14ac:dyDescent="0.25">
      <c r="E14177" s="120"/>
    </row>
    <row r="14178" spans="5:5" x14ac:dyDescent="0.25">
      <c r="E14178" s="120"/>
    </row>
    <row r="14179" spans="5:5" x14ac:dyDescent="0.25">
      <c r="E14179" s="120"/>
    </row>
    <row r="14180" spans="5:5" x14ac:dyDescent="0.25">
      <c r="E14180" s="120"/>
    </row>
    <row r="14181" spans="5:5" x14ac:dyDescent="0.25">
      <c r="E14181" s="120"/>
    </row>
    <row r="14182" spans="5:5" x14ac:dyDescent="0.25">
      <c r="E14182" s="120"/>
    </row>
    <row r="14183" spans="5:5" x14ac:dyDescent="0.25">
      <c r="E14183" s="120"/>
    </row>
    <row r="14184" spans="5:5" x14ac:dyDescent="0.25">
      <c r="E14184" s="120"/>
    </row>
    <row r="14185" spans="5:5" x14ac:dyDescent="0.25">
      <c r="E14185" s="120"/>
    </row>
    <row r="14186" spans="5:5" x14ac:dyDescent="0.25">
      <c r="E14186" s="120"/>
    </row>
    <row r="14187" spans="5:5" x14ac:dyDescent="0.25">
      <c r="E14187" s="120"/>
    </row>
    <row r="14188" spans="5:5" x14ac:dyDescent="0.25">
      <c r="E14188" s="120"/>
    </row>
    <row r="14189" spans="5:5" x14ac:dyDescent="0.25">
      <c r="E14189" s="120"/>
    </row>
    <row r="14190" spans="5:5" x14ac:dyDescent="0.25">
      <c r="E14190" s="120"/>
    </row>
    <row r="14191" spans="5:5" x14ac:dyDescent="0.25">
      <c r="E14191" s="120"/>
    </row>
    <row r="14192" spans="5:5" x14ac:dyDescent="0.25">
      <c r="E14192" s="120"/>
    </row>
    <row r="14193" spans="5:5" x14ac:dyDescent="0.25">
      <c r="E14193" s="120"/>
    </row>
    <row r="14194" spans="5:5" x14ac:dyDescent="0.25">
      <c r="E14194" s="120"/>
    </row>
    <row r="14195" spans="5:5" x14ac:dyDescent="0.25">
      <c r="E14195" s="120"/>
    </row>
    <row r="14196" spans="5:5" x14ac:dyDescent="0.25">
      <c r="E14196" s="120"/>
    </row>
    <row r="14197" spans="5:5" x14ac:dyDescent="0.25">
      <c r="E14197" s="120"/>
    </row>
    <row r="14198" spans="5:5" x14ac:dyDescent="0.25">
      <c r="E14198" s="120"/>
    </row>
    <row r="14199" spans="5:5" x14ac:dyDescent="0.25">
      <c r="E14199" s="120"/>
    </row>
    <row r="14200" spans="5:5" x14ac:dyDescent="0.25">
      <c r="E14200" s="120"/>
    </row>
    <row r="14201" spans="5:5" x14ac:dyDescent="0.25">
      <c r="E14201" s="120"/>
    </row>
    <row r="14202" spans="5:5" x14ac:dyDescent="0.25">
      <c r="E14202" s="120"/>
    </row>
    <row r="14203" spans="5:5" x14ac:dyDescent="0.25">
      <c r="E14203" s="120"/>
    </row>
    <row r="14204" spans="5:5" x14ac:dyDescent="0.25">
      <c r="E14204" s="120"/>
    </row>
    <row r="14205" spans="5:5" x14ac:dyDescent="0.25">
      <c r="E14205" s="120"/>
    </row>
    <row r="14206" spans="5:5" x14ac:dyDescent="0.25">
      <c r="E14206" s="120"/>
    </row>
    <row r="14207" spans="5:5" x14ac:dyDescent="0.25">
      <c r="E14207" s="120"/>
    </row>
    <row r="14208" spans="5:5" x14ac:dyDescent="0.25">
      <c r="E14208" s="120"/>
    </row>
    <row r="14209" spans="5:5" x14ac:dyDescent="0.25">
      <c r="E14209" s="120"/>
    </row>
    <row r="14210" spans="5:5" x14ac:dyDescent="0.25">
      <c r="E14210" s="120"/>
    </row>
    <row r="14211" spans="5:5" x14ac:dyDescent="0.25">
      <c r="E14211" s="120"/>
    </row>
    <row r="14212" spans="5:5" x14ac:dyDescent="0.25">
      <c r="E14212" s="120"/>
    </row>
    <row r="14213" spans="5:5" x14ac:dyDescent="0.25">
      <c r="E14213" s="120"/>
    </row>
    <row r="14214" spans="5:5" x14ac:dyDescent="0.25">
      <c r="E14214" s="120"/>
    </row>
    <row r="14215" spans="5:5" x14ac:dyDescent="0.25">
      <c r="E14215" s="120"/>
    </row>
    <row r="14216" spans="5:5" x14ac:dyDescent="0.25">
      <c r="E14216" s="120"/>
    </row>
    <row r="14217" spans="5:5" x14ac:dyDescent="0.25">
      <c r="E14217" s="120"/>
    </row>
    <row r="14218" spans="5:5" x14ac:dyDescent="0.25">
      <c r="E14218" s="120"/>
    </row>
    <row r="14219" spans="5:5" x14ac:dyDescent="0.25">
      <c r="E14219" s="120"/>
    </row>
    <row r="14220" spans="5:5" x14ac:dyDescent="0.25">
      <c r="E14220" s="120"/>
    </row>
    <row r="14221" spans="5:5" x14ac:dyDescent="0.25">
      <c r="E14221" s="120"/>
    </row>
    <row r="14222" spans="5:5" x14ac:dyDescent="0.25">
      <c r="E14222" s="120"/>
    </row>
    <row r="14223" spans="5:5" x14ac:dyDescent="0.25">
      <c r="E14223" s="120"/>
    </row>
    <row r="14224" spans="5:5" x14ac:dyDescent="0.25">
      <c r="E14224" s="120"/>
    </row>
    <row r="14225" spans="5:5" x14ac:dyDescent="0.25">
      <c r="E14225" s="120"/>
    </row>
    <row r="14226" spans="5:5" x14ac:dyDescent="0.25">
      <c r="E14226" s="120"/>
    </row>
    <row r="14227" spans="5:5" x14ac:dyDescent="0.25">
      <c r="E14227" s="120"/>
    </row>
    <row r="14228" spans="5:5" x14ac:dyDescent="0.25">
      <c r="E14228" s="120"/>
    </row>
    <row r="14229" spans="5:5" x14ac:dyDescent="0.25">
      <c r="E14229" s="120"/>
    </row>
    <row r="14230" spans="5:5" x14ac:dyDescent="0.25">
      <c r="E14230" s="120"/>
    </row>
    <row r="14231" spans="5:5" x14ac:dyDescent="0.25">
      <c r="E14231" s="120"/>
    </row>
    <row r="14232" spans="5:5" x14ac:dyDescent="0.25">
      <c r="E14232" s="120"/>
    </row>
    <row r="14233" spans="5:5" x14ac:dyDescent="0.25">
      <c r="E14233" s="120"/>
    </row>
    <row r="14234" spans="5:5" x14ac:dyDescent="0.25">
      <c r="E14234" s="120"/>
    </row>
    <row r="14235" spans="5:5" x14ac:dyDescent="0.25">
      <c r="E14235" s="120"/>
    </row>
    <row r="14236" spans="5:5" x14ac:dyDescent="0.25">
      <c r="E14236" s="120"/>
    </row>
    <row r="14237" spans="5:5" x14ac:dyDescent="0.25">
      <c r="E14237" s="120"/>
    </row>
    <row r="14238" spans="5:5" x14ac:dyDescent="0.25">
      <c r="E14238" s="120"/>
    </row>
    <row r="14239" spans="5:5" x14ac:dyDescent="0.25">
      <c r="E14239" s="120"/>
    </row>
    <row r="14240" spans="5:5" x14ac:dyDescent="0.25">
      <c r="E14240" s="120"/>
    </row>
    <row r="14241" spans="5:5" x14ac:dyDescent="0.25">
      <c r="E14241" s="120"/>
    </row>
    <row r="14242" spans="5:5" x14ac:dyDescent="0.25">
      <c r="E14242" s="120"/>
    </row>
    <row r="14243" spans="5:5" x14ac:dyDescent="0.25">
      <c r="E14243" s="120"/>
    </row>
    <row r="14244" spans="5:5" x14ac:dyDescent="0.25">
      <c r="E14244" s="120"/>
    </row>
    <row r="14245" spans="5:5" x14ac:dyDescent="0.25">
      <c r="E14245" s="120"/>
    </row>
    <row r="14246" spans="5:5" x14ac:dyDescent="0.25">
      <c r="E14246" s="120"/>
    </row>
    <row r="14247" spans="5:5" x14ac:dyDescent="0.25">
      <c r="E14247" s="120"/>
    </row>
    <row r="14248" spans="5:5" x14ac:dyDescent="0.25">
      <c r="E14248" s="120"/>
    </row>
    <row r="14249" spans="5:5" x14ac:dyDescent="0.25">
      <c r="E14249" s="120"/>
    </row>
    <row r="14250" spans="5:5" x14ac:dyDescent="0.25">
      <c r="E14250" s="120"/>
    </row>
    <row r="14251" spans="5:5" x14ac:dyDescent="0.25">
      <c r="E14251" s="120"/>
    </row>
    <row r="14252" spans="5:5" x14ac:dyDescent="0.25">
      <c r="E14252" s="120"/>
    </row>
    <row r="14253" spans="5:5" x14ac:dyDescent="0.25">
      <c r="E14253" s="120"/>
    </row>
    <row r="14254" spans="5:5" x14ac:dyDescent="0.25">
      <c r="E14254" s="120"/>
    </row>
    <row r="14255" spans="5:5" x14ac:dyDescent="0.25">
      <c r="E14255" s="120"/>
    </row>
    <row r="14256" spans="5:5" x14ac:dyDescent="0.25">
      <c r="E14256" s="120"/>
    </row>
    <row r="14257" spans="5:5" x14ac:dyDescent="0.25">
      <c r="E14257" s="120"/>
    </row>
    <row r="14258" spans="5:5" x14ac:dyDescent="0.25">
      <c r="E14258" s="120"/>
    </row>
    <row r="14259" spans="5:5" x14ac:dyDescent="0.25">
      <c r="E14259" s="120"/>
    </row>
    <row r="14260" spans="5:5" x14ac:dyDescent="0.25">
      <c r="E14260" s="120"/>
    </row>
    <row r="14261" spans="5:5" x14ac:dyDescent="0.25">
      <c r="E14261" s="120"/>
    </row>
    <row r="14262" spans="5:5" x14ac:dyDescent="0.25">
      <c r="E14262" s="120"/>
    </row>
    <row r="14263" spans="5:5" x14ac:dyDescent="0.25">
      <c r="E14263" s="120"/>
    </row>
    <row r="14264" spans="5:5" x14ac:dyDescent="0.25">
      <c r="E14264" s="120"/>
    </row>
    <row r="14265" spans="5:5" x14ac:dyDescent="0.25">
      <c r="E14265" s="120"/>
    </row>
    <row r="14266" spans="5:5" x14ac:dyDescent="0.25">
      <c r="E14266" s="120"/>
    </row>
    <row r="14267" spans="5:5" x14ac:dyDescent="0.25">
      <c r="E14267" s="120"/>
    </row>
    <row r="14268" spans="5:5" x14ac:dyDescent="0.25">
      <c r="E14268" s="120"/>
    </row>
    <row r="14269" spans="5:5" x14ac:dyDescent="0.25">
      <c r="E14269" s="120"/>
    </row>
    <row r="14270" spans="5:5" x14ac:dyDescent="0.25">
      <c r="E14270" s="120"/>
    </row>
    <row r="14271" spans="5:5" x14ac:dyDescent="0.25">
      <c r="E14271" s="120"/>
    </row>
    <row r="14272" spans="5:5" x14ac:dyDescent="0.25">
      <c r="E14272" s="120"/>
    </row>
    <row r="14273" spans="5:5" x14ac:dyDescent="0.25">
      <c r="E14273" s="120"/>
    </row>
    <row r="14274" spans="5:5" x14ac:dyDescent="0.25">
      <c r="E14274" s="120"/>
    </row>
    <row r="14275" spans="5:5" x14ac:dyDescent="0.25">
      <c r="E14275" s="120"/>
    </row>
    <row r="14276" spans="5:5" x14ac:dyDescent="0.25">
      <c r="E14276" s="120"/>
    </row>
    <row r="14277" spans="5:5" x14ac:dyDescent="0.25">
      <c r="E14277" s="120"/>
    </row>
    <row r="14278" spans="5:5" x14ac:dyDescent="0.25">
      <c r="E14278" s="120"/>
    </row>
    <row r="14279" spans="5:5" x14ac:dyDescent="0.25">
      <c r="E14279" s="120"/>
    </row>
    <row r="14280" spans="5:5" x14ac:dyDescent="0.25">
      <c r="E14280" s="120"/>
    </row>
    <row r="14281" spans="5:5" x14ac:dyDescent="0.25">
      <c r="E14281" s="120"/>
    </row>
    <row r="14282" spans="5:5" x14ac:dyDescent="0.25">
      <c r="E14282" s="120"/>
    </row>
    <row r="14283" spans="5:5" x14ac:dyDescent="0.25">
      <c r="E14283" s="120"/>
    </row>
    <row r="14284" spans="5:5" x14ac:dyDescent="0.25">
      <c r="E14284" s="120"/>
    </row>
    <row r="14285" spans="5:5" x14ac:dyDescent="0.25">
      <c r="E14285" s="120"/>
    </row>
    <row r="14286" spans="5:5" x14ac:dyDescent="0.25">
      <c r="E14286" s="120"/>
    </row>
    <row r="14287" spans="5:5" x14ac:dyDescent="0.25">
      <c r="E14287" s="120"/>
    </row>
    <row r="14288" spans="5:5" x14ac:dyDescent="0.25">
      <c r="E14288" s="120"/>
    </row>
    <row r="14289" spans="5:5" x14ac:dyDescent="0.25">
      <c r="E14289" s="120"/>
    </row>
    <row r="14290" spans="5:5" x14ac:dyDescent="0.25">
      <c r="E14290" s="120"/>
    </row>
    <row r="14291" spans="5:5" x14ac:dyDescent="0.25">
      <c r="E14291" s="120"/>
    </row>
    <row r="14292" spans="5:5" x14ac:dyDescent="0.25">
      <c r="E14292" s="120"/>
    </row>
    <row r="14293" spans="5:5" x14ac:dyDescent="0.25">
      <c r="E14293" s="120"/>
    </row>
    <row r="14294" spans="5:5" x14ac:dyDescent="0.25">
      <c r="E14294" s="120"/>
    </row>
    <row r="14295" spans="5:5" x14ac:dyDescent="0.25">
      <c r="E14295" s="120"/>
    </row>
    <row r="14296" spans="5:5" x14ac:dyDescent="0.25">
      <c r="E14296" s="120"/>
    </row>
    <row r="14297" spans="5:5" x14ac:dyDescent="0.25">
      <c r="E14297" s="120"/>
    </row>
    <row r="14298" spans="5:5" x14ac:dyDescent="0.25">
      <c r="E14298" s="120"/>
    </row>
    <row r="14299" spans="5:5" x14ac:dyDescent="0.25">
      <c r="E14299" s="120"/>
    </row>
    <row r="14300" spans="5:5" x14ac:dyDescent="0.25">
      <c r="E14300" s="120"/>
    </row>
    <row r="14301" spans="5:5" x14ac:dyDescent="0.25">
      <c r="E14301" s="120"/>
    </row>
    <row r="14302" spans="5:5" x14ac:dyDescent="0.25">
      <c r="E14302" s="120"/>
    </row>
    <row r="14303" spans="5:5" x14ac:dyDescent="0.25">
      <c r="E14303" s="120"/>
    </row>
    <row r="14304" spans="5:5" x14ac:dyDescent="0.25">
      <c r="E14304" s="120"/>
    </row>
    <row r="14305" spans="5:5" x14ac:dyDescent="0.25">
      <c r="E14305" s="120"/>
    </row>
    <row r="14306" spans="5:5" x14ac:dyDescent="0.25">
      <c r="E14306" s="120"/>
    </row>
    <row r="14307" spans="5:5" x14ac:dyDescent="0.25">
      <c r="E14307" s="120"/>
    </row>
    <row r="14308" spans="5:5" x14ac:dyDescent="0.25">
      <c r="E14308" s="120"/>
    </row>
    <row r="14309" spans="5:5" x14ac:dyDescent="0.25">
      <c r="E14309" s="120"/>
    </row>
    <row r="14310" spans="5:5" x14ac:dyDescent="0.25">
      <c r="E14310" s="120"/>
    </row>
    <row r="14311" spans="5:5" x14ac:dyDescent="0.25">
      <c r="E14311" s="120"/>
    </row>
    <row r="14312" spans="5:5" x14ac:dyDescent="0.25">
      <c r="E14312" s="120"/>
    </row>
    <row r="14313" spans="5:5" x14ac:dyDescent="0.25">
      <c r="E14313" s="120"/>
    </row>
    <row r="14314" spans="5:5" x14ac:dyDescent="0.25">
      <c r="E14314" s="120"/>
    </row>
    <row r="14315" spans="5:5" x14ac:dyDescent="0.25">
      <c r="E14315" s="120"/>
    </row>
    <row r="14316" spans="5:5" x14ac:dyDescent="0.25">
      <c r="E14316" s="120"/>
    </row>
    <row r="14317" spans="5:5" x14ac:dyDescent="0.25">
      <c r="E14317" s="120"/>
    </row>
    <row r="14318" spans="5:5" x14ac:dyDescent="0.25">
      <c r="E14318" s="120"/>
    </row>
    <row r="14319" spans="5:5" x14ac:dyDescent="0.25">
      <c r="E14319" s="120"/>
    </row>
    <row r="14320" spans="5:5" x14ac:dyDescent="0.25">
      <c r="E14320" s="120"/>
    </row>
    <row r="14321" spans="5:5" x14ac:dyDescent="0.25">
      <c r="E14321" s="120"/>
    </row>
    <row r="14322" spans="5:5" x14ac:dyDescent="0.25">
      <c r="E14322" s="120"/>
    </row>
    <row r="14323" spans="5:5" x14ac:dyDescent="0.25">
      <c r="E14323" s="120"/>
    </row>
    <row r="14324" spans="5:5" x14ac:dyDescent="0.25">
      <c r="E14324" s="120"/>
    </row>
    <row r="14325" spans="5:5" x14ac:dyDescent="0.25">
      <c r="E14325" s="120"/>
    </row>
    <row r="14326" spans="5:5" x14ac:dyDescent="0.25">
      <c r="E14326" s="120"/>
    </row>
    <row r="14327" spans="5:5" x14ac:dyDescent="0.25">
      <c r="E14327" s="120"/>
    </row>
    <row r="14328" spans="5:5" x14ac:dyDescent="0.25">
      <c r="E14328" s="120"/>
    </row>
    <row r="14329" spans="5:5" x14ac:dyDescent="0.25">
      <c r="E14329" s="120"/>
    </row>
    <row r="14330" spans="5:5" x14ac:dyDescent="0.25">
      <c r="E14330" s="120"/>
    </row>
    <row r="14331" spans="5:5" x14ac:dyDescent="0.25">
      <c r="E14331" s="120"/>
    </row>
    <row r="14332" spans="5:5" x14ac:dyDescent="0.25">
      <c r="E14332" s="120"/>
    </row>
    <row r="14333" spans="5:5" x14ac:dyDescent="0.25">
      <c r="E14333" s="120"/>
    </row>
    <row r="14334" spans="5:5" x14ac:dyDescent="0.25">
      <c r="E14334" s="120"/>
    </row>
    <row r="14335" spans="5:5" x14ac:dyDescent="0.25">
      <c r="E14335" s="120"/>
    </row>
    <row r="14336" spans="5:5" x14ac:dyDescent="0.25">
      <c r="E14336" s="120"/>
    </row>
    <row r="14337" spans="5:5" x14ac:dyDescent="0.25">
      <c r="E14337" s="120"/>
    </row>
    <row r="14338" spans="5:5" x14ac:dyDescent="0.25">
      <c r="E14338" s="120"/>
    </row>
    <row r="14339" spans="5:5" x14ac:dyDescent="0.25">
      <c r="E14339" s="120"/>
    </row>
    <row r="14340" spans="5:5" x14ac:dyDescent="0.25">
      <c r="E14340" s="120"/>
    </row>
    <row r="14341" spans="5:5" x14ac:dyDescent="0.25">
      <c r="E14341" s="120"/>
    </row>
    <row r="14342" spans="5:5" x14ac:dyDescent="0.25">
      <c r="E14342" s="120"/>
    </row>
    <row r="14343" spans="5:5" x14ac:dyDescent="0.25">
      <c r="E14343" s="120"/>
    </row>
    <row r="14344" spans="5:5" x14ac:dyDescent="0.25">
      <c r="E14344" s="120"/>
    </row>
    <row r="14345" spans="5:5" x14ac:dyDescent="0.25">
      <c r="E14345" s="120"/>
    </row>
    <row r="14346" spans="5:5" x14ac:dyDescent="0.25">
      <c r="E14346" s="120"/>
    </row>
    <row r="14347" spans="5:5" x14ac:dyDescent="0.25">
      <c r="E14347" s="120"/>
    </row>
    <row r="14348" spans="5:5" x14ac:dyDescent="0.25">
      <c r="E14348" s="120"/>
    </row>
    <row r="14349" spans="5:5" x14ac:dyDescent="0.25">
      <c r="E14349" s="120"/>
    </row>
    <row r="14350" spans="5:5" x14ac:dyDescent="0.25">
      <c r="E14350" s="120"/>
    </row>
    <row r="14351" spans="5:5" x14ac:dyDescent="0.25">
      <c r="E14351" s="120"/>
    </row>
    <row r="14352" spans="5:5" x14ac:dyDescent="0.25">
      <c r="E14352" s="120"/>
    </row>
    <row r="14353" spans="5:5" x14ac:dyDescent="0.25">
      <c r="E14353" s="120"/>
    </row>
    <row r="14354" spans="5:5" x14ac:dyDescent="0.25">
      <c r="E14354" s="120"/>
    </row>
    <row r="14355" spans="5:5" x14ac:dyDescent="0.25">
      <c r="E14355" s="120"/>
    </row>
    <row r="14356" spans="5:5" x14ac:dyDescent="0.25">
      <c r="E14356" s="120"/>
    </row>
    <row r="14357" spans="5:5" x14ac:dyDescent="0.25">
      <c r="E14357" s="120"/>
    </row>
    <row r="14358" spans="5:5" x14ac:dyDescent="0.25">
      <c r="E14358" s="120"/>
    </row>
    <row r="14359" spans="5:5" x14ac:dyDescent="0.25">
      <c r="E14359" s="120"/>
    </row>
    <row r="14360" spans="5:5" x14ac:dyDescent="0.25">
      <c r="E14360" s="120"/>
    </row>
    <row r="14361" spans="5:5" x14ac:dyDescent="0.25">
      <c r="E14361" s="120"/>
    </row>
    <row r="14362" spans="5:5" x14ac:dyDescent="0.25">
      <c r="E14362" s="120"/>
    </row>
    <row r="14363" spans="5:5" x14ac:dyDescent="0.25">
      <c r="E14363" s="120"/>
    </row>
    <row r="14364" spans="5:5" x14ac:dyDescent="0.25">
      <c r="E14364" s="120"/>
    </row>
    <row r="14365" spans="5:5" x14ac:dyDescent="0.25">
      <c r="E14365" s="120"/>
    </row>
    <row r="14366" spans="5:5" x14ac:dyDescent="0.25">
      <c r="E14366" s="120"/>
    </row>
    <row r="14367" spans="5:5" x14ac:dyDescent="0.25">
      <c r="E14367" s="120"/>
    </row>
    <row r="14368" spans="5:5" x14ac:dyDescent="0.25">
      <c r="E14368" s="120"/>
    </row>
    <row r="14369" spans="5:5" x14ac:dyDescent="0.25">
      <c r="E14369" s="120"/>
    </row>
    <row r="14370" spans="5:5" x14ac:dyDescent="0.25">
      <c r="E14370" s="120"/>
    </row>
    <row r="14371" spans="5:5" x14ac:dyDescent="0.25">
      <c r="E14371" s="120"/>
    </row>
    <row r="14372" spans="5:5" x14ac:dyDescent="0.25">
      <c r="E14372" s="120"/>
    </row>
    <row r="14373" spans="5:5" x14ac:dyDescent="0.25">
      <c r="E14373" s="120"/>
    </row>
    <row r="14374" spans="5:5" x14ac:dyDescent="0.25">
      <c r="E14374" s="120"/>
    </row>
    <row r="14375" spans="5:5" x14ac:dyDescent="0.25">
      <c r="E14375" s="120"/>
    </row>
    <row r="14376" spans="5:5" x14ac:dyDescent="0.25">
      <c r="E14376" s="120"/>
    </row>
    <row r="14377" spans="5:5" x14ac:dyDescent="0.25">
      <c r="E14377" s="120"/>
    </row>
    <row r="14378" spans="5:5" x14ac:dyDescent="0.25">
      <c r="E14378" s="120"/>
    </row>
    <row r="14379" spans="5:5" x14ac:dyDescent="0.25">
      <c r="E14379" s="120"/>
    </row>
    <row r="14380" spans="5:5" x14ac:dyDescent="0.25">
      <c r="E14380" s="120"/>
    </row>
    <row r="14381" spans="5:5" x14ac:dyDescent="0.25">
      <c r="E14381" s="120"/>
    </row>
    <row r="14382" spans="5:5" x14ac:dyDescent="0.25">
      <c r="E14382" s="120"/>
    </row>
    <row r="14383" spans="5:5" x14ac:dyDescent="0.25">
      <c r="E14383" s="120"/>
    </row>
    <row r="14384" spans="5:5" x14ac:dyDescent="0.25">
      <c r="E14384" s="120"/>
    </row>
    <row r="14385" spans="5:5" x14ac:dyDescent="0.25">
      <c r="E14385" s="120"/>
    </row>
    <row r="14386" spans="5:5" x14ac:dyDescent="0.25">
      <c r="E14386" s="120"/>
    </row>
    <row r="14387" spans="5:5" x14ac:dyDescent="0.25">
      <c r="E14387" s="120"/>
    </row>
    <row r="14388" spans="5:5" x14ac:dyDescent="0.25">
      <c r="E14388" s="120"/>
    </row>
    <row r="14389" spans="5:5" x14ac:dyDescent="0.25">
      <c r="E14389" s="120"/>
    </row>
    <row r="14390" spans="5:5" x14ac:dyDescent="0.25">
      <c r="E14390" s="120"/>
    </row>
    <row r="14391" spans="5:5" x14ac:dyDescent="0.25">
      <c r="E14391" s="120"/>
    </row>
    <row r="14392" spans="5:5" x14ac:dyDescent="0.25">
      <c r="E14392" s="120"/>
    </row>
    <row r="14393" spans="5:5" x14ac:dyDescent="0.25">
      <c r="E14393" s="120"/>
    </row>
    <row r="14394" spans="5:5" x14ac:dyDescent="0.25">
      <c r="E14394" s="120"/>
    </row>
    <row r="14395" spans="5:5" x14ac:dyDescent="0.25">
      <c r="E14395" s="120"/>
    </row>
    <row r="14396" spans="5:5" x14ac:dyDescent="0.25">
      <c r="E14396" s="120"/>
    </row>
    <row r="14397" spans="5:5" x14ac:dyDescent="0.25">
      <c r="E14397" s="120"/>
    </row>
    <row r="14398" spans="5:5" x14ac:dyDescent="0.25">
      <c r="E14398" s="120"/>
    </row>
    <row r="14399" spans="5:5" x14ac:dyDescent="0.25">
      <c r="E14399" s="120"/>
    </row>
    <row r="14400" spans="5:5" x14ac:dyDescent="0.25">
      <c r="E14400" s="120"/>
    </row>
    <row r="14401" spans="5:5" x14ac:dyDescent="0.25">
      <c r="E14401" s="120"/>
    </row>
    <row r="14402" spans="5:5" x14ac:dyDescent="0.25">
      <c r="E14402" s="120"/>
    </row>
    <row r="14403" spans="5:5" x14ac:dyDescent="0.25">
      <c r="E14403" s="120"/>
    </row>
    <row r="14404" spans="5:5" x14ac:dyDescent="0.25">
      <c r="E14404" s="120"/>
    </row>
    <row r="14405" spans="5:5" x14ac:dyDescent="0.25">
      <c r="E14405" s="120"/>
    </row>
    <row r="14406" spans="5:5" x14ac:dyDescent="0.25">
      <c r="E14406" s="120"/>
    </row>
    <row r="14407" spans="5:5" x14ac:dyDescent="0.25">
      <c r="E14407" s="120"/>
    </row>
    <row r="14408" spans="5:5" x14ac:dyDescent="0.25">
      <c r="E14408" s="120"/>
    </row>
    <row r="14409" spans="5:5" x14ac:dyDescent="0.25">
      <c r="E14409" s="120"/>
    </row>
    <row r="14410" spans="5:5" x14ac:dyDescent="0.25">
      <c r="E14410" s="120"/>
    </row>
    <row r="14411" spans="5:5" x14ac:dyDescent="0.25">
      <c r="E14411" s="120"/>
    </row>
    <row r="14412" spans="5:5" x14ac:dyDescent="0.25">
      <c r="E14412" s="120"/>
    </row>
    <row r="14413" spans="5:5" x14ac:dyDescent="0.25">
      <c r="E14413" s="120"/>
    </row>
    <row r="14414" spans="5:5" x14ac:dyDescent="0.25">
      <c r="E14414" s="120"/>
    </row>
    <row r="14415" spans="5:5" x14ac:dyDescent="0.25">
      <c r="E14415" s="120"/>
    </row>
    <row r="14416" spans="5:5" x14ac:dyDescent="0.25">
      <c r="E14416" s="120"/>
    </row>
    <row r="14417" spans="5:5" x14ac:dyDescent="0.25">
      <c r="E14417" s="120"/>
    </row>
    <row r="14418" spans="5:5" x14ac:dyDescent="0.25">
      <c r="E14418" s="120"/>
    </row>
    <row r="14419" spans="5:5" x14ac:dyDescent="0.25">
      <c r="E14419" s="120"/>
    </row>
    <row r="14420" spans="5:5" x14ac:dyDescent="0.25">
      <c r="E14420" s="120"/>
    </row>
    <row r="14421" spans="5:5" x14ac:dyDescent="0.25">
      <c r="E14421" s="120"/>
    </row>
    <row r="14422" spans="5:5" x14ac:dyDescent="0.25">
      <c r="E14422" s="120"/>
    </row>
    <row r="14423" spans="5:5" x14ac:dyDescent="0.25">
      <c r="E14423" s="120"/>
    </row>
    <row r="14424" spans="5:5" x14ac:dyDescent="0.25">
      <c r="E14424" s="120"/>
    </row>
    <row r="14425" spans="5:5" x14ac:dyDescent="0.25">
      <c r="E14425" s="120"/>
    </row>
    <row r="14426" spans="5:5" x14ac:dyDescent="0.25">
      <c r="E14426" s="120"/>
    </row>
    <row r="14427" spans="5:5" x14ac:dyDescent="0.25">
      <c r="E14427" s="120"/>
    </row>
    <row r="14428" spans="5:5" x14ac:dyDescent="0.25">
      <c r="E14428" s="120"/>
    </row>
    <row r="14429" spans="5:5" x14ac:dyDescent="0.25">
      <c r="E14429" s="120"/>
    </row>
    <row r="14430" spans="5:5" x14ac:dyDescent="0.25">
      <c r="E14430" s="120"/>
    </row>
    <row r="14431" spans="5:5" x14ac:dyDescent="0.25">
      <c r="E14431" s="120"/>
    </row>
    <row r="14432" spans="5:5" x14ac:dyDescent="0.25">
      <c r="E14432" s="120"/>
    </row>
    <row r="14433" spans="5:5" x14ac:dyDescent="0.25">
      <c r="E14433" s="120"/>
    </row>
    <row r="14434" spans="5:5" x14ac:dyDescent="0.25">
      <c r="E14434" s="120"/>
    </row>
    <row r="14435" spans="5:5" x14ac:dyDescent="0.25">
      <c r="E14435" s="120"/>
    </row>
    <row r="14436" spans="5:5" x14ac:dyDescent="0.25">
      <c r="E14436" s="120"/>
    </row>
    <row r="14437" spans="5:5" x14ac:dyDescent="0.25">
      <c r="E14437" s="120"/>
    </row>
    <row r="14438" spans="5:5" x14ac:dyDescent="0.25">
      <c r="E14438" s="120"/>
    </row>
    <row r="14439" spans="5:5" x14ac:dyDescent="0.25">
      <c r="E14439" s="120"/>
    </row>
    <row r="14440" spans="5:5" x14ac:dyDescent="0.25">
      <c r="E14440" s="120"/>
    </row>
    <row r="14441" spans="5:5" x14ac:dyDescent="0.25">
      <c r="E14441" s="120"/>
    </row>
    <row r="14442" spans="5:5" x14ac:dyDescent="0.25">
      <c r="E14442" s="120"/>
    </row>
    <row r="14443" spans="5:5" x14ac:dyDescent="0.25">
      <c r="E14443" s="120"/>
    </row>
    <row r="14444" spans="5:5" x14ac:dyDescent="0.25">
      <c r="E14444" s="120"/>
    </row>
    <row r="14445" spans="5:5" x14ac:dyDescent="0.25">
      <c r="E14445" s="120"/>
    </row>
    <row r="14446" spans="5:5" x14ac:dyDescent="0.25">
      <c r="E14446" s="120"/>
    </row>
    <row r="14447" spans="5:5" x14ac:dyDescent="0.25">
      <c r="E14447" s="120"/>
    </row>
    <row r="14448" spans="5:5" x14ac:dyDescent="0.25">
      <c r="E14448" s="120"/>
    </row>
    <row r="14449" spans="5:5" x14ac:dyDescent="0.25">
      <c r="E14449" s="120"/>
    </row>
    <row r="14450" spans="5:5" x14ac:dyDescent="0.25">
      <c r="E14450" s="120"/>
    </row>
    <row r="14451" spans="5:5" x14ac:dyDescent="0.25">
      <c r="E14451" s="120"/>
    </row>
    <row r="14452" spans="5:5" x14ac:dyDescent="0.25">
      <c r="E14452" s="120"/>
    </row>
    <row r="14453" spans="5:5" x14ac:dyDescent="0.25">
      <c r="E14453" s="120"/>
    </row>
    <row r="14454" spans="5:5" x14ac:dyDescent="0.25">
      <c r="E14454" s="120"/>
    </row>
    <row r="14455" spans="5:5" x14ac:dyDescent="0.25">
      <c r="E14455" s="120"/>
    </row>
    <row r="14456" spans="5:5" x14ac:dyDescent="0.25">
      <c r="E14456" s="120"/>
    </row>
    <row r="14457" spans="5:5" x14ac:dyDescent="0.25">
      <c r="E14457" s="120"/>
    </row>
    <row r="14458" spans="5:5" x14ac:dyDescent="0.25">
      <c r="E14458" s="120"/>
    </row>
    <row r="14459" spans="5:5" x14ac:dyDescent="0.25">
      <c r="E14459" s="120"/>
    </row>
    <row r="14460" spans="5:5" x14ac:dyDescent="0.25">
      <c r="E14460" s="120"/>
    </row>
    <row r="14461" spans="5:5" x14ac:dyDescent="0.25">
      <c r="E14461" s="120"/>
    </row>
    <row r="14462" spans="5:5" x14ac:dyDescent="0.25">
      <c r="E14462" s="120"/>
    </row>
    <row r="14463" spans="5:5" x14ac:dyDescent="0.25">
      <c r="E14463" s="120"/>
    </row>
    <row r="14464" spans="5:5" x14ac:dyDescent="0.25">
      <c r="E14464" s="120"/>
    </row>
    <row r="14465" spans="5:5" x14ac:dyDescent="0.25">
      <c r="E14465" s="120"/>
    </row>
    <row r="14466" spans="5:5" x14ac:dyDescent="0.25">
      <c r="E14466" s="120"/>
    </row>
    <row r="14467" spans="5:5" x14ac:dyDescent="0.25">
      <c r="E14467" s="120"/>
    </row>
    <row r="14468" spans="5:5" x14ac:dyDescent="0.25">
      <c r="E14468" s="120"/>
    </row>
    <row r="14469" spans="5:5" x14ac:dyDescent="0.25">
      <c r="E14469" s="120"/>
    </row>
    <row r="14470" spans="5:5" x14ac:dyDescent="0.25">
      <c r="E14470" s="120"/>
    </row>
    <row r="14471" spans="5:5" x14ac:dyDescent="0.25">
      <c r="E14471" s="120"/>
    </row>
    <row r="14472" spans="5:5" x14ac:dyDescent="0.25">
      <c r="E14472" s="120"/>
    </row>
    <row r="14473" spans="5:5" x14ac:dyDescent="0.25">
      <c r="E14473" s="120"/>
    </row>
    <row r="14474" spans="5:5" x14ac:dyDescent="0.25">
      <c r="E14474" s="120"/>
    </row>
    <row r="14475" spans="5:5" x14ac:dyDescent="0.25">
      <c r="E14475" s="120"/>
    </row>
    <row r="14476" spans="5:5" x14ac:dyDescent="0.25">
      <c r="E14476" s="120"/>
    </row>
    <row r="14477" spans="5:5" x14ac:dyDescent="0.25">
      <c r="E14477" s="120"/>
    </row>
    <row r="14478" spans="5:5" x14ac:dyDescent="0.25">
      <c r="E14478" s="120"/>
    </row>
    <row r="14479" spans="5:5" x14ac:dyDescent="0.25">
      <c r="E14479" s="120"/>
    </row>
    <row r="14480" spans="5:5" x14ac:dyDescent="0.25">
      <c r="E14480" s="120"/>
    </row>
    <row r="14481" spans="5:5" x14ac:dyDescent="0.25">
      <c r="E14481" s="120"/>
    </row>
    <row r="14482" spans="5:5" x14ac:dyDescent="0.25">
      <c r="E14482" s="120"/>
    </row>
    <row r="14483" spans="5:5" x14ac:dyDescent="0.25">
      <c r="E14483" s="120"/>
    </row>
    <row r="14484" spans="5:5" x14ac:dyDescent="0.25">
      <c r="E14484" s="120"/>
    </row>
    <row r="14485" spans="5:5" x14ac:dyDescent="0.25">
      <c r="E14485" s="120"/>
    </row>
    <row r="14486" spans="5:5" x14ac:dyDescent="0.25">
      <c r="E14486" s="120"/>
    </row>
    <row r="14487" spans="5:5" x14ac:dyDescent="0.25">
      <c r="E14487" s="120"/>
    </row>
    <row r="14488" spans="5:5" x14ac:dyDescent="0.25">
      <c r="E14488" s="120"/>
    </row>
    <row r="14489" spans="5:5" x14ac:dyDescent="0.25">
      <c r="E14489" s="120"/>
    </row>
    <row r="14490" spans="5:5" x14ac:dyDescent="0.25">
      <c r="E14490" s="120"/>
    </row>
    <row r="14491" spans="5:5" x14ac:dyDescent="0.25">
      <c r="E14491" s="120"/>
    </row>
    <row r="14492" spans="5:5" x14ac:dyDescent="0.25">
      <c r="E14492" s="120"/>
    </row>
    <row r="14493" spans="5:5" x14ac:dyDescent="0.25">
      <c r="E14493" s="120"/>
    </row>
    <row r="14494" spans="5:5" x14ac:dyDescent="0.25">
      <c r="E14494" s="120"/>
    </row>
    <row r="14495" spans="5:5" x14ac:dyDescent="0.25">
      <c r="E14495" s="120"/>
    </row>
    <row r="14496" spans="5:5" x14ac:dyDescent="0.25">
      <c r="E14496" s="120"/>
    </row>
    <row r="14497" spans="5:5" x14ac:dyDescent="0.25">
      <c r="E14497" s="120"/>
    </row>
    <row r="14498" spans="5:5" x14ac:dyDescent="0.25">
      <c r="E14498" s="120"/>
    </row>
    <row r="14499" spans="5:5" x14ac:dyDescent="0.25">
      <c r="E14499" s="120"/>
    </row>
    <row r="14500" spans="5:5" x14ac:dyDescent="0.25">
      <c r="E14500" s="120"/>
    </row>
    <row r="14501" spans="5:5" x14ac:dyDescent="0.25">
      <c r="E14501" s="120"/>
    </row>
    <row r="14502" spans="5:5" x14ac:dyDescent="0.25">
      <c r="E14502" s="120"/>
    </row>
    <row r="14503" spans="5:5" x14ac:dyDescent="0.25">
      <c r="E14503" s="120"/>
    </row>
    <row r="14504" spans="5:5" x14ac:dyDescent="0.25">
      <c r="E14504" s="120"/>
    </row>
    <row r="14505" spans="5:5" x14ac:dyDescent="0.25">
      <c r="E14505" s="120"/>
    </row>
    <row r="14506" spans="5:5" x14ac:dyDescent="0.25">
      <c r="E14506" s="120"/>
    </row>
    <row r="14507" spans="5:5" x14ac:dyDescent="0.25">
      <c r="E14507" s="120"/>
    </row>
    <row r="14508" spans="5:5" x14ac:dyDescent="0.25">
      <c r="E14508" s="120"/>
    </row>
    <row r="14509" spans="5:5" x14ac:dyDescent="0.25">
      <c r="E14509" s="120"/>
    </row>
    <row r="14510" spans="5:5" x14ac:dyDescent="0.25">
      <c r="E14510" s="120"/>
    </row>
    <row r="14511" spans="5:5" x14ac:dyDescent="0.25">
      <c r="E14511" s="120"/>
    </row>
    <row r="14512" spans="5:5" x14ac:dyDescent="0.25">
      <c r="E14512" s="120"/>
    </row>
    <row r="14513" spans="5:5" x14ac:dyDescent="0.25">
      <c r="E14513" s="120"/>
    </row>
    <row r="14514" spans="5:5" x14ac:dyDescent="0.25">
      <c r="E14514" s="120"/>
    </row>
    <row r="14515" spans="5:5" x14ac:dyDescent="0.25">
      <c r="E14515" s="120"/>
    </row>
    <row r="14516" spans="5:5" x14ac:dyDescent="0.25">
      <c r="E14516" s="120"/>
    </row>
    <row r="14517" spans="5:5" x14ac:dyDescent="0.25">
      <c r="E14517" s="120"/>
    </row>
    <row r="14518" spans="5:5" x14ac:dyDescent="0.25">
      <c r="E14518" s="120"/>
    </row>
    <row r="14519" spans="5:5" x14ac:dyDescent="0.25">
      <c r="E14519" s="120"/>
    </row>
    <row r="14520" spans="5:5" x14ac:dyDescent="0.25">
      <c r="E14520" s="120"/>
    </row>
    <row r="14521" spans="5:5" x14ac:dyDescent="0.25">
      <c r="E14521" s="120"/>
    </row>
    <row r="14522" spans="5:5" x14ac:dyDescent="0.25">
      <c r="E14522" s="120"/>
    </row>
    <row r="14523" spans="5:5" x14ac:dyDescent="0.25">
      <c r="E14523" s="120"/>
    </row>
    <row r="14524" spans="5:5" x14ac:dyDescent="0.25">
      <c r="E14524" s="120"/>
    </row>
    <row r="14525" spans="5:5" x14ac:dyDescent="0.25">
      <c r="E14525" s="120"/>
    </row>
    <row r="14526" spans="5:5" x14ac:dyDescent="0.25">
      <c r="E14526" s="120"/>
    </row>
    <row r="14527" spans="5:5" x14ac:dyDescent="0.25">
      <c r="E14527" s="120"/>
    </row>
    <row r="14528" spans="5:5" x14ac:dyDescent="0.25">
      <c r="E14528" s="120"/>
    </row>
    <row r="14529" spans="5:5" x14ac:dyDescent="0.25">
      <c r="E14529" s="120"/>
    </row>
    <row r="14530" spans="5:5" x14ac:dyDescent="0.25">
      <c r="E14530" s="120"/>
    </row>
    <row r="14531" spans="5:5" x14ac:dyDescent="0.25">
      <c r="E14531" s="120"/>
    </row>
    <row r="14532" spans="5:5" x14ac:dyDescent="0.25">
      <c r="E14532" s="120"/>
    </row>
    <row r="14533" spans="5:5" x14ac:dyDescent="0.25">
      <c r="E14533" s="120"/>
    </row>
    <row r="14534" spans="5:5" x14ac:dyDescent="0.25">
      <c r="E14534" s="120"/>
    </row>
    <row r="14535" spans="5:5" x14ac:dyDescent="0.25">
      <c r="E14535" s="120"/>
    </row>
    <row r="14536" spans="5:5" x14ac:dyDescent="0.25">
      <c r="E14536" s="120"/>
    </row>
    <row r="14537" spans="5:5" x14ac:dyDescent="0.25">
      <c r="E14537" s="120"/>
    </row>
    <row r="14538" spans="5:5" x14ac:dyDescent="0.25">
      <c r="E14538" s="120"/>
    </row>
    <row r="14539" spans="5:5" x14ac:dyDescent="0.25">
      <c r="E14539" s="120"/>
    </row>
    <row r="14540" spans="5:5" x14ac:dyDescent="0.25">
      <c r="E14540" s="120"/>
    </row>
    <row r="14541" spans="5:5" x14ac:dyDescent="0.25">
      <c r="E14541" s="120"/>
    </row>
    <row r="14542" spans="5:5" x14ac:dyDescent="0.25">
      <c r="E14542" s="120"/>
    </row>
    <row r="14543" spans="5:5" x14ac:dyDescent="0.25">
      <c r="E14543" s="120"/>
    </row>
    <row r="14544" spans="5:5" x14ac:dyDescent="0.25">
      <c r="E14544" s="120"/>
    </row>
    <row r="14545" spans="5:5" x14ac:dyDescent="0.25">
      <c r="E14545" s="120"/>
    </row>
    <row r="14546" spans="5:5" x14ac:dyDescent="0.25">
      <c r="E14546" s="120"/>
    </row>
    <row r="14547" spans="5:5" x14ac:dyDescent="0.25">
      <c r="E14547" s="120"/>
    </row>
    <row r="14548" spans="5:5" x14ac:dyDescent="0.25">
      <c r="E14548" s="120"/>
    </row>
    <row r="14549" spans="5:5" x14ac:dyDescent="0.25">
      <c r="E14549" s="120"/>
    </row>
    <row r="14550" spans="5:5" x14ac:dyDescent="0.25">
      <c r="E14550" s="120"/>
    </row>
    <row r="14551" spans="5:5" x14ac:dyDescent="0.25">
      <c r="E14551" s="120"/>
    </row>
    <row r="14552" spans="5:5" x14ac:dyDescent="0.25">
      <c r="E14552" s="120"/>
    </row>
    <row r="14553" spans="5:5" x14ac:dyDescent="0.25">
      <c r="E14553" s="120"/>
    </row>
    <row r="14554" spans="5:5" x14ac:dyDescent="0.25">
      <c r="E14554" s="120"/>
    </row>
    <row r="14555" spans="5:5" x14ac:dyDescent="0.25">
      <c r="E14555" s="120"/>
    </row>
    <row r="14556" spans="5:5" x14ac:dyDescent="0.25">
      <c r="E14556" s="120"/>
    </row>
    <row r="14557" spans="5:5" x14ac:dyDescent="0.25">
      <c r="E14557" s="120"/>
    </row>
    <row r="14558" spans="5:5" x14ac:dyDescent="0.25">
      <c r="E14558" s="120"/>
    </row>
    <row r="14559" spans="5:5" x14ac:dyDescent="0.25">
      <c r="E14559" s="120"/>
    </row>
    <row r="14560" spans="5:5" x14ac:dyDescent="0.25">
      <c r="E14560" s="120"/>
    </row>
    <row r="14561" spans="5:5" x14ac:dyDescent="0.25">
      <c r="E14561" s="120"/>
    </row>
    <row r="14562" spans="5:5" x14ac:dyDescent="0.25">
      <c r="E14562" s="120"/>
    </row>
    <row r="14563" spans="5:5" x14ac:dyDescent="0.25">
      <c r="E14563" s="120"/>
    </row>
    <row r="14564" spans="5:5" x14ac:dyDescent="0.25">
      <c r="E14564" s="120"/>
    </row>
    <row r="14565" spans="5:5" x14ac:dyDescent="0.25">
      <c r="E14565" s="120"/>
    </row>
    <row r="14566" spans="5:5" x14ac:dyDescent="0.25">
      <c r="E14566" s="120"/>
    </row>
    <row r="14567" spans="5:5" x14ac:dyDescent="0.25">
      <c r="E14567" s="120"/>
    </row>
    <row r="14568" spans="5:5" x14ac:dyDescent="0.25">
      <c r="E14568" s="120"/>
    </row>
    <row r="14569" spans="5:5" x14ac:dyDescent="0.25">
      <c r="E14569" s="120"/>
    </row>
    <row r="14570" spans="5:5" x14ac:dyDescent="0.25">
      <c r="E14570" s="120"/>
    </row>
    <row r="14571" spans="5:5" x14ac:dyDescent="0.25">
      <c r="E14571" s="120"/>
    </row>
    <row r="14572" spans="5:5" x14ac:dyDescent="0.25">
      <c r="E14572" s="120"/>
    </row>
    <row r="14573" spans="5:5" x14ac:dyDescent="0.25">
      <c r="E14573" s="120"/>
    </row>
    <row r="14574" spans="5:5" x14ac:dyDescent="0.25">
      <c r="E14574" s="120"/>
    </row>
    <row r="14575" spans="5:5" x14ac:dyDescent="0.25">
      <c r="E14575" s="120"/>
    </row>
    <row r="14576" spans="5:5" x14ac:dyDescent="0.25">
      <c r="E14576" s="120"/>
    </row>
    <row r="14577" spans="5:5" x14ac:dyDescent="0.25">
      <c r="E14577" s="120"/>
    </row>
    <row r="14578" spans="5:5" x14ac:dyDescent="0.25">
      <c r="E14578" s="120"/>
    </row>
    <row r="14579" spans="5:5" x14ac:dyDescent="0.25">
      <c r="E14579" s="120"/>
    </row>
    <row r="14580" spans="5:5" x14ac:dyDescent="0.25">
      <c r="E14580" s="120"/>
    </row>
    <row r="14581" spans="5:5" x14ac:dyDescent="0.25">
      <c r="E14581" s="120"/>
    </row>
    <row r="14582" spans="5:5" x14ac:dyDescent="0.25">
      <c r="E14582" s="120"/>
    </row>
    <row r="14583" spans="5:5" x14ac:dyDescent="0.25">
      <c r="E14583" s="120"/>
    </row>
    <row r="14584" spans="5:5" x14ac:dyDescent="0.25">
      <c r="E14584" s="120"/>
    </row>
    <row r="14585" spans="5:5" x14ac:dyDescent="0.25">
      <c r="E14585" s="120"/>
    </row>
    <row r="14586" spans="5:5" x14ac:dyDescent="0.25">
      <c r="E14586" s="120"/>
    </row>
    <row r="14587" spans="5:5" x14ac:dyDescent="0.25">
      <c r="E14587" s="120"/>
    </row>
    <row r="14588" spans="5:5" x14ac:dyDescent="0.25">
      <c r="E14588" s="120"/>
    </row>
    <row r="14589" spans="5:5" x14ac:dyDescent="0.25">
      <c r="E14589" s="120"/>
    </row>
    <row r="14590" spans="5:5" x14ac:dyDescent="0.25">
      <c r="E14590" s="120"/>
    </row>
    <row r="14591" spans="5:5" x14ac:dyDescent="0.25">
      <c r="E14591" s="120"/>
    </row>
    <row r="14592" spans="5:5" x14ac:dyDescent="0.25">
      <c r="E14592" s="120"/>
    </row>
    <row r="14593" spans="5:5" x14ac:dyDescent="0.25">
      <c r="E14593" s="120"/>
    </row>
    <row r="14594" spans="5:5" x14ac:dyDescent="0.25">
      <c r="E14594" s="120"/>
    </row>
    <row r="14595" spans="5:5" x14ac:dyDescent="0.25">
      <c r="E14595" s="120"/>
    </row>
    <row r="14596" spans="5:5" x14ac:dyDescent="0.25">
      <c r="E14596" s="120"/>
    </row>
    <row r="14597" spans="5:5" x14ac:dyDescent="0.25">
      <c r="E14597" s="120"/>
    </row>
    <row r="14598" spans="5:5" x14ac:dyDescent="0.25">
      <c r="E14598" s="120"/>
    </row>
    <row r="14599" spans="5:5" x14ac:dyDescent="0.25">
      <c r="E14599" s="120"/>
    </row>
    <row r="14600" spans="5:5" x14ac:dyDescent="0.25">
      <c r="E14600" s="120"/>
    </row>
    <row r="14601" spans="5:5" x14ac:dyDescent="0.25">
      <c r="E14601" s="120"/>
    </row>
    <row r="14602" spans="5:5" x14ac:dyDescent="0.25">
      <c r="E14602" s="120"/>
    </row>
    <row r="14603" spans="5:5" x14ac:dyDescent="0.25">
      <c r="E14603" s="120"/>
    </row>
    <row r="14604" spans="5:5" x14ac:dyDescent="0.25">
      <c r="E14604" s="120"/>
    </row>
    <row r="14605" spans="5:5" x14ac:dyDescent="0.25">
      <c r="E14605" s="120"/>
    </row>
    <row r="14606" spans="5:5" x14ac:dyDescent="0.25">
      <c r="E14606" s="120"/>
    </row>
    <row r="14607" spans="5:5" x14ac:dyDescent="0.25">
      <c r="E14607" s="120"/>
    </row>
    <row r="14608" spans="5:5" x14ac:dyDescent="0.25">
      <c r="E14608" s="120"/>
    </row>
    <row r="14609" spans="5:5" x14ac:dyDescent="0.25">
      <c r="E14609" s="120"/>
    </row>
    <row r="14610" spans="5:5" x14ac:dyDescent="0.25">
      <c r="E14610" s="120"/>
    </row>
    <row r="14611" spans="5:5" x14ac:dyDescent="0.25">
      <c r="E14611" s="120"/>
    </row>
    <row r="14612" spans="5:5" x14ac:dyDescent="0.25">
      <c r="E14612" s="120"/>
    </row>
    <row r="14613" spans="5:5" x14ac:dyDescent="0.25">
      <c r="E14613" s="120"/>
    </row>
    <row r="14614" spans="5:5" x14ac:dyDescent="0.25">
      <c r="E14614" s="120"/>
    </row>
    <row r="14615" spans="5:5" x14ac:dyDescent="0.25">
      <c r="E14615" s="120"/>
    </row>
    <row r="14616" spans="5:5" x14ac:dyDescent="0.25">
      <c r="E14616" s="120"/>
    </row>
    <row r="14617" spans="5:5" x14ac:dyDescent="0.25">
      <c r="E14617" s="120"/>
    </row>
    <row r="14618" spans="5:5" x14ac:dyDescent="0.25">
      <c r="E14618" s="120"/>
    </row>
    <row r="14619" spans="5:5" x14ac:dyDescent="0.25">
      <c r="E14619" s="120"/>
    </row>
    <row r="14620" spans="5:5" x14ac:dyDescent="0.25">
      <c r="E14620" s="120"/>
    </row>
    <row r="14621" spans="5:5" x14ac:dyDescent="0.25">
      <c r="E14621" s="120"/>
    </row>
    <row r="14622" spans="5:5" x14ac:dyDescent="0.25">
      <c r="E14622" s="120"/>
    </row>
    <row r="14623" spans="5:5" x14ac:dyDescent="0.25">
      <c r="E14623" s="120"/>
    </row>
    <row r="14624" spans="5:5" x14ac:dyDescent="0.25">
      <c r="E14624" s="120"/>
    </row>
    <row r="14625" spans="5:5" x14ac:dyDescent="0.25">
      <c r="E14625" s="120"/>
    </row>
    <row r="14626" spans="5:5" x14ac:dyDescent="0.25">
      <c r="E14626" s="120"/>
    </row>
    <row r="14627" spans="5:5" x14ac:dyDescent="0.25">
      <c r="E14627" s="120"/>
    </row>
    <row r="14628" spans="5:5" x14ac:dyDescent="0.25">
      <c r="E14628" s="120"/>
    </row>
    <row r="14629" spans="5:5" x14ac:dyDescent="0.25">
      <c r="E14629" s="120"/>
    </row>
    <row r="14630" spans="5:5" x14ac:dyDescent="0.25">
      <c r="E14630" s="120"/>
    </row>
    <row r="14631" spans="5:5" x14ac:dyDescent="0.25">
      <c r="E14631" s="120"/>
    </row>
    <row r="14632" spans="5:5" x14ac:dyDescent="0.25">
      <c r="E14632" s="120"/>
    </row>
    <row r="14633" spans="5:5" x14ac:dyDescent="0.25">
      <c r="E14633" s="120"/>
    </row>
    <row r="14634" spans="5:5" x14ac:dyDescent="0.25">
      <c r="E14634" s="120"/>
    </row>
    <row r="14635" spans="5:5" x14ac:dyDescent="0.25">
      <c r="E14635" s="120"/>
    </row>
    <row r="14636" spans="5:5" x14ac:dyDescent="0.25">
      <c r="E14636" s="120"/>
    </row>
    <row r="14637" spans="5:5" x14ac:dyDescent="0.25">
      <c r="E14637" s="120"/>
    </row>
    <row r="14638" spans="5:5" x14ac:dyDescent="0.25">
      <c r="E14638" s="120"/>
    </row>
    <row r="14639" spans="5:5" x14ac:dyDescent="0.25">
      <c r="E14639" s="120"/>
    </row>
    <row r="14640" spans="5:5" x14ac:dyDescent="0.25">
      <c r="E14640" s="120"/>
    </row>
    <row r="14641" spans="5:5" x14ac:dyDescent="0.25">
      <c r="E14641" s="120"/>
    </row>
    <row r="14642" spans="5:5" x14ac:dyDescent="0.25">
      <c r="E14642" s="120"/>
    </row>
    <row r="14643" spans="5:5" x14ac:dyDescent="0.25">
      <c r="E14643" s="120"/>
    </row>
    <row r="14644" spans="5:5" x14ac:dyDescent="0.25">
      <c r="E14644" s="120"/>
    </row>
    <row r="14645" spans="5:5" x14ac:dyDescent="0.25">
      <c r="E14645" s="120"/>
    </row>
    <row r="14646" spans="5:5" x14ac:dyDescent="0.25">
      <c r="E14646" s="120"/>
    </row>
    <row r="14647" spans="5:5" x14ac:dyDescent="0.25">
      <c r="E14647" s="120"/>
    </row>
    <row r="14648" spans="5:5" x14ac:dyDescent="0.25">
      <c r="E14648" s="120"/>
    </row>
    <row r="14649" spans="5:5" x14ac:dyDescent="0.25">
      <c r="E14649" s="120"/>
    </row>
    <row r="14650" spans="5:5" x14ac:dyDescent="0.25">
      <c r="E14650" s="120"/>
    </row>
    <row r="14651" spans="5:5" x14ac:dyDescent="0.25">
      <c r="E14651" s="120"/>
    </row>
    <row r="14652" spans="5:5" x14ac:dyDescent="0.25">
      <c r="E14652" s="120"/>
    </row>
    <row r="14653" spans="5:5" x14ac:dyDescent="0.25">
      <c r="E14653" s="120"/>
    </row>
    <row r="14654" spans="5:5" x14ac:dyDescent="0.25">
      <c r="E14654" s="120"/>
    </row>
    <row r="14655" spans="5:5" x14ac:dyDescent="0.25">
      <c r="E14655" s="120"/>
    </row>
    <row r="14656" spans="5:5" x14ac:dyDescent="0.25">
      <c r="E14656" s="120"/>
    </row>
    <row r="14657" spans="5:5" x14ac:dyDescent="0.25">
      <c r="E14657" s="120"/>
    </row>
    <row r="14658" spans="5:5" x14ac:dyDescent="0.25">
      <c r="E14658" s="120"/>
    </row>
    <row r="14659" spans="5:5" x14ac:dyDescent="0.25">
      <c r="E14659" s="120"/>
    </row>
    <row r="14660" spans="5:5" x14ac:dyDescent="0.25">
      <c r="E14660" s="120"/>
    </row>
    <row r="14661" spans="5:5" x14ac:dyDescent="0.25">
      <c r="E14661" s="120"/>
    </row>
    <row r="14662" spans="5:5" x14ac:dyDescent="0.25">
      <c r="E14662" s="120"/>
    </row>
    <row r="14663" spans="5:5" x14ac:dyDescent="0.25">
      <c r="E14663" s="120"/>
    </row>
    <row r="14664" spans="5:5" x14ac:dyDescent="0.25">
      <c r="E14664" s="120"/>
    </row>
    <row r="14665" spans="5:5" x14ac:dyDescent="0.25">
      <c r="E14665" s="120"/>
    </row>
    <row r="14666" spans="5:5" x14ac:dyDescent="0.25">
      <c r="E14666" s="120"/>
    </row>
    <row r="14667" spans="5:5" x14ac:dyDescent="0.25">
      <c r="E14667" s="120"/>
    </row>
    <row r="14668" spans="5:5" x14ac:dyDescent="0.25">
      <c r="E14668" s="120"/>
    </row>
    <row r="14669" spans="5:5" x14ac:dyDescent="0.25">
      <c r="E14669" s="120"/>
    </row>
    <row r="14670" spans="5:5" x14ac:dyDescent="0.25">
      <c r="E14670" s="120"/>
    </row>
    <row r="14671" spans="5:5" x14ac:dyDescent="0.25">
      <c r="E14671" s="120"/>
    </row>
    <row r="14672" spans="5:5" x14ac:dyDescent="0.25">
      <c r="E14672" s="120"/>
    </row>
    <row r="14673" spans="5:5" x14ac:dyDescent="0.25">
      <c r="E14673" s="120"/>
    </row>
    <row r="14674" spans="5:5" x14ac:dyDescent="0.25">
      <c r="E14674" s="120"/>
    </row>
    <row r="14675" spans="5:5" x14ac:dyDescent="0.25">
      <c r="E14675" s="120"/>
    </row>
    <row r="14676" spans="5:5" x14ac:dyDescent="0.25">
      <c r="E14676" s="120"/>
    </row>
    <row r="14677" spans="5:5" x14ac:dyDescent="0.25">
      <c r="E14677" s="120"/>
    </row>
    <row r="14678" spans="5:5" x14ac:dyDescent="0.25">
      <c r="E14678" s="120"/>
    </row>
    <row r="14679" spans="5:5" x14ac:dyDescent="0.25">
      <c r="E14679" s="120"/>
    </row>
    <row r="14680" spans="5:5" x14ac:dyDescent="0.25">
      <c r="E14680" s="120"/>
    </row>
    <row r="14681" spans="5:5" x14ac:dyDescent="0.25">
      <c r="E14681" s="120"/>
    </row>
    <row r="14682" spans="5:5" x14ac:dyDescent="0.25">
      <c r="E14682" s="120"/>
    </row>
    <row r="14683" spans="5:5" x14ac:dyDescent="0.25">
      <c r="E14683" s="120"/>
    </row>
    <row r="14684" spans="5:5" x14ac:dyDescent="0.25">
      <c r="E14684" s="120"/>
    </row>
    <row r="14685" spans="5:5" x14ac:dyDescent="0.25">
      <c r="E14685" s="120"/>
    </row>
    <row r="14686" spans="5:5" x14ac:dyDescent="0.25">
      <c r="E14686" s="120"/>
    </row>
    <row r="14687" spans="5:5" x14ac:dyDescent="0.25">
      <c r="E14687" s="120"/>
    </row>
    <row r="14688" spans="5:5" x14ac:dyDescent="0.25">
      <c r="E14688" s="120"/>
    </row>
    <row r="14689" spans="5:5" x14ac:dyDescent="0.25">
      <c r="E14689" s="120"/>
    </row>
    <row r="14690" spans="5:5" x14ac:dyDescent="0.25">
      <c r="E14690" s="120"/>
    </row>
    <row r="14691" spans="5:5" x14ac:dyDescent="0.25">
      <c r="E14691" s="120"/>
    </row>
    <row r="14692" spans="5:5" x14ac:dyDescent="0.25">
      <c r="E14692" s="120"/>
    </row>
    <row r="14693" spans="5:5" x14ac:dyDescent="0.25">
      <c r="E14693" s="120"/>
    </row>
    <row r="14694" spans="5:5" x14ac:dyDescent="0.25">
      <c r="E14694" s="120"/>
    </row>
    <row r="14695" spans="5:5" x14ac:dyDescent="0.25">
      <c r="E14695" s="120"/>
    </row>
    <row r="14696" spans="5:5" x14ac:dyDescent="0.25">
      <c r="E14696" s="120"/>
    </row>
    <row r="14697" spans="5:5" x14ac:dyDescent="0.25">
      <c r="E14697" s="120"/>
    </row>
    <row r="14698" spans="5:5" x14ac:dyDescent="0.25">
      <c r="E14698" s="120"/>
    </row>
    <row r="14699" spans="5:5" x14ac:dyDescent="0.25">
      <c r="E14699" s="120"/>
    </row>
    <row r="14700" spans="5:5" x14ac:dyDescent="0.25">
      <c r="E14700" s="120"/>
    </row>
    <row r="14701" spans="5:5" x14ac:dyDescent="0.25">
      <c r="E14701" s="120"/>
    </row>
    <row r="14702" spans="5:5" x14ac:dyDescent="0.25">
      <c r="E14702" s="120"/>
    </row>
    <row r="14703" spans="5:5" x14ac:dyDescent="0.25">
      <c r="E14703" s="120"/>
    </row>
    <row r="14704" spans="5:5" x14ac:dyDescent="0.25">
      <c r="E14704" s="120"/>
    </row>
    <row r="14705" spans="5:5" x14ac:dyDescent="0.25">
      <c r="E14705" s="120"/>
    </row>
    <row r="14706" spans="5:5" x14ac:dyDescent="0.25">
      <c r="E14706" s="120"/>
    </row>
    <row r="14707" spans="5:5" x14ac:dyDescent="0.25">
      <c r="E14707" s="120"/>
    </row>
    <row r="14708" spans="5:5" x14ac:dyDescent="0.25">
      <c r="E14708" s="120"/>
    </row>
    <row r="14709" spans="5:5" x14ac:dyDescent="0.25">
      <c r="E14709" s="120"/>
    </row>
    <row r="14710" spans="5:5" x14ac:dyDescent="0.25">
      <c r="E14710" s="120"/>
    </row>
    <row r="14711" spans="5:5" x14ac:dyDescent="0.25">
      <c r="E14711" s="120"/>
    </row>
    <row r="14712" spans="5:5" x14ac:dyDescent="0.25">
      <c r="E14712" s="120"/>
    </row>
    <row r="14713" spans="5:5" x14ac:dyDescent="0.25">
      <c r="E14713" s="120"/>
    </row>
    <row r="14714" spans="5:5" x14ac:dyDescent="0.25">
      <c r="E14714" s="120"/>
    </row>
    <row r="14715" spans="5:5" x14ac:dyDescent="0.25">
      <c r="E14715" s="120"/>
    </row>
    <row r="14716" spans="5:5" x14ac:dyDescent="0.25">
      <c r="E14716" s="120"/>
    </row>
    <row r="14717" spans="5:5" x14ac:dyDescent="0.25">
      <c r="E14717" s="120"/>
    </row>
    <row r="14718" spans="5:5" x14ac:dyDescent="0.25">
      <c r="E14718" s="120"/>
    </row>
    <row r="14719" spans="5:5" x14ac:dyDescent="0.25">
      <c r="E14719" s="120"/>
    </row>
    <row r="14720" spans="5:5" x14ac:dyDescent="0.25">
      <c r="E14720" s="120"/>
    </row>
    <row r="14721" spans="5:5" x14ac:dyDescent="0.25">
      <c r="E14721" s="120"/>
    </row>
    <row r="14722" spans="5:5" x14ac:dyDescent="0.25">
      <c r="E14722" s="120"/>
    </row>
    <row r="14723" spans="5:5" x14ac:dyDescent="0.25">
      <c r="E14723" s="120"/>
    </row>
    <row r="14724" spans="5:5" x14ac:dyDescent="0.25">
      <c r="E14724" s="120"/>
    </row>
    <row r="14725" spans="5:5" x14ac:dyDescent="0.25">
      <c r="E14725" s="120"/>
    </row>
    <row r="14726" spans="5:5" x14ac:dyDescent="0.25">
      <c r="E14726" s="120"/>
    </row>
    <row r="14727" spans="5:5" x14ac:dyDescent="0.25">
      <c r="E14727" s="120"/>
    </row>
    <row r="14728" spans="5:5" x14ac:dyDescent="0.25">
      <c r="E14728" s="120"/>
    </row>
    <row r="14729" spans="5:5" x14ac:dyDescent="0.25">
      <c r="E14729" s="120"/>
    </row>
    <row r="14730" spans="5:5" x14ac:dyDescent="0.25">
      <c r="E14730" s="120"/>
    </row>
    <row r="14731" spans="5:5" x14ac:dyDescent="0.25">
      <c r="E14731" s="120"/>
    </row>
    <row r="14732" spans="5:5" x14ac:dyDescent="0.25">
      <c r="E14732" s="120"/>
    </row>
    <row r="14733" spans="5:5" x14ac:dyDescent="0.25">
      <c r="E14733" s="120"/>
    </row>
    <row r="14734" spans="5:5" x14ac:dyDescent="0.25">
      <c r="E14734" s="120"/>
    </row>
    <row r="14735" spans="5:5" x14ac:dyDescent="0.25">
      <c r="E14735" s="120"/>
    </row>
    <row r="14736" spans="5:5" x14ac:dyDescent="0.25">
      <c r="E14736" s="120"/>
    </row>
    <row r="14737" spans="5:5" x14ac:dyDescent="0.25">
      <c r="E14737" s="120"/>
    </row>
    <row r="14738" spans="5:5" x14ac:dyDescent="0.25">
      <c r="E14738" s="120"/>
    </row>
    <row r="14739" spans="5:5" x14ac:dyDescent="0.25">
      <c r="E14739" s="120"/>
    </row>
    <row r="14740" spans="5:5" x14ac:dyDescent="0.25">
      <c r="E14740" s="120"/>
    </row>
    <row r="14741" spans="5:5" x14ac:dyDescent="0.25">
      <c r="E14741" s="120"/>
    </row>
    <row r="14742" spans="5:5" x14ac:dyDescent="0.25">
      <c r="E14742" s="120"/>
    </row>
    <row r="14743" spans="5:5" x14ac:dyDescent="0.25">
      <c r="E14743" s="120"/>
    </row>
    <row r="14744" spans="5:5" x14ac:dyDescent="0.25">
      <c r="E14744" s="120"/>
    </row>
    <row r="14745" spans="5:5" x14ac:dyDescent="0.25">
      <c r="E14745" s="120"/>
    </row>
    <row r="14746" spans="5:5" x14ac:dyDescent="0.25">
      <c r="E14746" s="120"/>
    </row>
    <row r="14747" spans="5:5" x14ac:dyDescent="0.25">
      <c r="E14747" s="120"/>
    </row>
    <row r="14748" spans="5:5" x14ac:dyDescent="0.25">
      <c r="E14748" s="120"/>
    </row>
    <row r="14749" spans="5:5" x14ac:dyDescent="0.25">
      <c r="E14749" s="120"/>
    </row>
    <row r="14750" spans="5:5" x14ac:dyDescent="0.25">
      <c r="E14750" s="120"/>
    </row>
    <row r="14751" spans="5:5" x14ac:dyDescent="0.25">
      <c r="E14751" s="120"/>
    </row>
    <row r="14752" spans="5:5" x14ac:dyDescent="0.25">
      <c r="E14752" s="120"/>
    </row>
    <row r="14753" spans="5:5" x14ac:dyDescent="0.25">
      <c r="E14753" s="120"/>
    </row>
    <row r="14754" spans="5:5" x14ac:dyDescent="0.25">
      <c r="E14754" s="120"/>
    </row>
    <row r="14755" spans="5:5" x14ac:dyDescent="0.25">
      <c r="E14755" s="120"/>
    </row>
    <row r="14756" spans="5:5" x14ac:dyDescent="0.25">
      <c r="E14756" s="120"/>
    </row>
    <row r="14757" spans="5:5" x14ac:dyDescent="0.25">
      <c r="E14757" s="120"/>
    </row>
    <row r="14758" spans="5:5" x14ac:dyDescent="0.25">
      <c r="E14758" s="120"/>
    </row>
    <row r="14759" spans="5:5" x14ac:dyDescent="0.25">
      <c r="E14759" s="120"/>
    </row>
    <row r="14760" spans="5:5" x14ac:dyDescent="0.25">
      <c r="E14760" s="120"/>
    </row>
    <row r="14761" spans="5:5" x14ac:dyDescent="0.25">
      <c r="E14761" s="120"/>
    </row>
    <row r="14762" spans="5:5" x14ac:dyDescent="0.25">
      <c r="E14762" s="120"/>
    </row>
    <row r="14763" spans="5:5" x14ac:dyDescent="0.25">
      <c r="E14763" s="120"/>
    </row>
    <row r="14764" spans="5:5" x14ac:dyDescent="0.25">
      <c r="E14764" s="120"/>
    </row>
    <row r="14765" spans="5:5" x14ac:dyDescent="0.25">
      <c r="E14765" s="120"/>
    </row>
    <row r="14766" spans="5:5" x14ac:dyDescent="0.25">
      <c r="E14766" s="120"/>
    </row>
    <row r="14767" spans="5:5" x14ac:dyDescent="0.25">
      <c r="E14767" s="120"/>
    </row>
    <row r="14768" spans="5:5" x14ac:dyDescent="0.25">
      <c r="E14768" s="120"/>
    </row>
    <row r="14769" spans="5:5" x14ac:dyDescent="0.25">
      <c r="E14769" s="120"/>
    </row>
    <row r="14770" spans="5:5" x14ac:dyDescent="0.25">
      <c r="E14770" s="120"/>
    </row>
    <row r="14771" spans="5:5" x14ac:dyDescent="0.25">
      <c r="E14771" s="120"/>
    </row>
    <row r="14772" spans="5:5" x14ac:dyDescent="0.25">
      <c r="E14772" s="120"/>
    </row>
    <row r="14773" spans="5:5" x14ac:dyDescent="0.25">
      <c r="E14773" s="120"/>
    </row>
    <row r="14774" spans="5:5" x14ac:dyDescent="0.25">
      <c r="E14774" s="120"/>
    </row>
    <row r="14775" spans="5:5" x14ac:dyDescent="0.25">
      <c r="E14775" s="120"/>
    </row>
    <row r="14776" spans="5:5" x14ac:dyDescent="0.25">
      <c r="E14776" s="120"/>
    </row>
    <row r="14777" spans="5:5" x14ac:dyDescent="0.25">
      <c r="E14777" s="120"/>
    </row>
    <row r="14778" spans="5:5" x14ac:dyDescent="0.25">
      <c r="E14778" s="120"/>
    </row>
    <row r="14779" spans="5:5" x14ac:dyDescent="0.25">
      <c r="E14779" s="120"/>
    </row>
    <row r="14780" spans="5:5" x14ac:dyDescent="0.25">
      <c r="E14780" s="120"/>
    </row>
    <row r="14781" spans="5:5" x14ac:dyDescent="0.25">
      <c r="E14781" s="120"/>
    </row>
    <row r="14782" spans="5:5" x14ac:dyDescent="0.25">
      <c r="E14782" s="120"/>
    </row>
    <row r="14783" spans="5:5" x14ac:dyDescent="0.25">
      <c r="E14783" s="120"/>
    </row>
    <row r="14784" spans="5:5" x14ac:dyDescent="0.25">
      <c r="E14784" s="120"/>
    </row>
    <row r="14785" spans="5:5" x14ac:dyDescent="0.25">
      <c r="E14785" s="120"/>
    </row>
    <row r="14786" spans="5:5" x14ac:dyDescent="0.25">
      <c r="E14786" s="120"/>
    </row>
    <row r="14787" spans="5:5" x14ac:dyDescent="0.25">
      <c r="E14787" s="120"/>
    </row>
    <row r="14788" spans="5:5" x14ac:dyDescent="0.25">
      <c r="E14788" s="120"/>
    </row>
    <row r="14789" spans="5:5" x14ac:dyDescent="0.25">
      <c r="E14789" s="120"/>
    </row>
    <row r="14790" spans="5:5" x14ac:dyDescent="0.25">
      <c r="E14790" s="120"/>
    </row>
    <row r="14791" spans="5:5" x14ac:dyDescent="0.25">
      <c r="E14791" s="120"/>
    </row>
    <row r="14792" spans="5:5" x14ac:dyDescent="0.25">
      <c r="E14792" s="120"/>
    </row>
    <row r="14793" spans="5:5" x14ac:dyDescent="0.25">
      <c r="E14793" s="120"/>
    </row>
    <row r="14794" spans="5:5" x14ac:dyDescent="0.25">
      <c r="E14794" s="120"/>
    </row>
    <row r="14795" spans="5:5" x14ac:dyDescent="0.25">
      <c r="E14795" s="120"/>
    </row>
    <row r="14796" spans="5:5" x14ac:dyDescent="0.25">
      <c r="E14796" s="120"/>
    </row>
    <row r="14797" spans="5:5" x14ac:dyDescent="0.25">
      <c r="E14797" s="120"/>
    </row>
    <row r="14798" spans="5:5" x14ac:dyDescent="0.25">
      <c r="E14798" s="120"/>
    </row>
    <row r="14799" spans="5:5" x14ac:dyDescent="0.25">
      <c r="E14799" s="120"/>
    </row>
    <row r="14800" spans="5:5" x14ac:dyDescent="0.25">
      <c r="E14800" s="120"/>
    </row>
    <row r="14801" spans="5:5" x14ac:dyDescent="0.25">
      <c r="E14801" s="120"/>
    </row>
    <row r="14802" spans="5:5" x14ac:dyDescent="0.25">
      <c r="E14802" s="120"/>
    </row>
    <row r="14803" spans="5:5" x14ac:dyDescent="0.25">
      <c r="E14803" s="120"/>
    </row>
    <row r="14804" spans="5:5" x14ac:dyDescent="0.25">
      <c r="E14804" s="120"/>
    </row>
    <row r="14805" spans="5:5" x14ac:dyDescent="0.25">
      <c r="E14805" s="120"/>
    </row>
    <row r="14806" spans="5:5" x14ac:dyDescent="0.25">
      <c r="E14806" s="120"/>
    </row>
    <row r="14807" spans="5:5" x14ac:dyDescent="0.25">
      <c r="E14807" s="120"/>
    </row>
    <row r="14808" spans="5:5" x14ac:dyDescent="0.25">
      <c r="E14808" s="120"/>
    </row>
    <row r="14809" spans="5:5" x14ac:dyDescent="0.25">
      <c r="E14809" s="120"/>
    </row>
    <row r="14810" spans="5:5" x14ac:dyDescent="0.25">
      <c r="E14810" s="120"/>
    </row>
    <row r="14811" spans="5:5" x14ac:dyDescent="0.25">
      <c r="E14811" s="120"/>
    </row>
    <row r="14812" spans="5:5" x14ac:dyDescent="0.25">
      <c r="E14812" s="120"/>
    </row>
    <row r="14813" spans="5:5" x14ac:dyDescent="0.25">
      <c r="E14813" s="120"/>
    </row>
    <row r="14814" spans="5:5" x14ac:dyDescent="0.25">
      <c r="E14814" s="120"/>
    </row>
    <row r="14815" spans="5:5" x14ac:dyDescent="0.25">
      <c r="E14815" s="120"/>
    </row>
    <row r="14816" spans="5:5" x14ac:dyDescent="0.25">
      <c r="E14816" s="120"/>
    </row>
    <row r="14817" spans="5:5" x14ac:dyDescent="0.25">
      <c r="E14817" s="120"/>
    </row>
    <row r="14818" spans="5:5" x14ac:dyDescent="0.25">
      <c r="E14818" s="120"/>
    </row>
    <row r="14819" spans="5:5" x14ac:dyDescent="0.25">
      <c r="E14819" s="120"/>
    </row>
    <row r="14820" spans="5:5" x14ac:dyDescent="0.25">
      <c r="E14820" s="120"/>
    </row>
    <row r="14821" spans="5:5" x14ac:dyDescent="0.25">
      <c r="E14821" s="120"/>
    </row>
    <row r="14822" spans="5:5" x14ac:dyDescent="0.25">
      <c r="E14822" s="120"/>
    </row>
    <row r="14823" spans="5:5" x14ac:dyDescent="0.25">
      <c r="E14823" s="120"/>
    </row>
    <row r="14824" spans="5:5" x14ac:dyDescent="0.25">
      <c r="E14824" s="120"/>
    </row>
    <row r="14825" spans="5:5" x14ac:dyDescent="0.25">
      <c r="E14825" s="120"/>
    </row>
    <row r="14826" spans="5:5" x14ac:dyDescent="0.25">
      <c r="E14826" s="120"/>
    </row>
    <row r="14827" spans="5:5" x14ac:dyDescent="0.25">
      <c r="E14827" s="120"/>
    </row>
    <row r="14828" spans="5:5" x14ac:dyDescent="0.25">
      <c r="E14828" s="120"/>
    </row>
    <row r="14829" spans="5:5" x14ac:dyDescent="0.25">
      <c r="E14829" s="120"/>
    </row>
    <row r="14830" spans="5:5" x14ac:dyDescent="0.25">
      <c r="E14830" s="120"/>
    </row>
    <row r="14831" spans="5:5" x14ac:dyDescent="0.25">
      <c r="E14831" s="120"/>
    </row>
    <row r="14832" spans="5:5" x14ac:dyDescent="0.25">
      <c r="E14832" s="120"/>
    </row>
    <row r="14833" spans="5:5" x14ac:dyDescent="0.25">
      <c r="E14833" s="120"/>
    </row>
    <row r="14834" spans="5:5" x14ac:dyDescent="0.25">
      <c r="E14834" s="120"/>
    </row>
    <row r="14835" spans="5:5" x14ac:dyDescent="0.25">
      <c r="E14835" s="120"/>
    </row>
    <row r="14836" spans="5:5" x14ac:dyDescent="0.25">
      <c r="E14836" s="120"/>
    </row>
    <row r="14837" spans="5:5" x14ac:dyDescent="0.25">
      <c r="E14837" s="120"/>
    </row>
    <row r="14838" spans="5:5" x14ac:dyDescent="0.25">
      <c r="E14838" s="120"/>
    </row>
    <row r="14839" spans="5:5" x14ac:dyDescent="0.25">
      <c r="E14839" s="120"/>
    </row>
    <row r="14840" spans="5:5" x14ac:dyDescent="0.25">
      <c r="E14840" s="120"/>
    </row>
    <row r="14841" spans="5:5" x14ac:dyDescent="0.25">
      <c r="E14841" s="120"/>
    </row>
    <row r="14842" spans="5:5" x14ac:dyDescent="0.25">
      <c r="E14842" s="120"/>
    </row>
    <row r="14843" spans="5:5" x14ac:dyDescent="0.25">
      <c r="E14843" s="120"/>
    </row>
    <row r="14844" spans="5:5" x14ac:dyDescent="0.25">
      <c r="E14844" s="120"/>
    </row>
    <row r="14845" spans="5:5" x14ac:dyDescent="0.25">
      <c r="E14845" s="120"/>
    </row>
    <row r="14846" spans="5:5" x14ac:dyDescent="0.25">
      <c r="E14846" s="120"/>
    </row>
    <row r="14847" spans="5:5" x14ac:dyDescent="0.25">
      <c r="E14847" s="120"/>
    </row>
    <row r="14848" spans="5:5" x14ac:dyDescent="0.25">
      <c r="E14848" s="120"/>
    </row>
    <row r="14849" spans="5:5" x14ac:dyDescent="0.25">
      <c r="E14849" s="120"/>
    </row>
    <row r="14850" spans="5:5" x14ac:dyDescent="0.25">
      <c r="E14850" s="120"/>
    </row>
    <row r="14851" spans="5:5" x14ac:dyDescent="0.25">
      <c r="E14851" s="120"/>
    </row>
    <row r="14852" spans="5:5" x14ac:dyDescent="0.25">
      <c r="E14852" s="120"/>
    </row>
    <row r="14853" spans="5:5" x14ac:dyDescent="0.25">
      <c r="E14853" s="120"/>
    </row>
    <row r="14854" spans="5:5" x14ac:dyDescent="0.25">
      <c r="E14854" s="120"/>
    </row>
    <row r="14855" spans="5:5" x14ac:dyDescent="0.25">
      <c r="E14855" s="120"/>
    </row>
    <row r="14856" spans="5:5" x14ac:dyDescent="0.25">
      <c r="E14856" s="120"/>
    </row>
    <row r="14857" spans="5:5" x14ac:dyDescent="0.25">
      <c r="E14857" s="120"/>
    </row>
    <row r="14858" spans="5:5" x14ac:dyDescent="0.25">
      <c r="E14858" s="120"/>
    </row>
    <row r="14859" spans="5:5" x14ac:dyDescent="0.25">
      <c r="E14859" s="120"/>
    </row>
    <row r="14860" spans="5:5" x14ac:dyDescent="0.25">
      <c r="E14860" s="120"/>
    </row>
    <row r="14861" spans="5:5" x14ac:dyDescent="0.25">
      <c r="E14861" s="120"/>
    </row>
    <row r="14862" spans="5:5" x14ac:dyDescent="0.25">
      <c r="E14862" s="120"/>
    </row>
    <row r="14863" spans="5:5" x14ac:dyDescent="0.25">
      <c r="E14863" s="120"/>
    </row>
    <row r="14864" spans="5:5" x14ac:dyDescent="0.25">
      <c r="E14864" s="120"/>
    </row>
    <row r="14865" spans="5:5" x14ac:dyDescent="0.25">
      <c r="E14865" s="120"/>
    </row>
    <row r="14866" spans="5:5" x14ac:dyDescent="0.25">
      <c r="E14866" s="120"/>
    </row>
    <row r="14867" spans="5:5" x14ac:dyDescent="0.25">
      <c r="E14867" s="120"/>
    </row>
    <row r="14868" spans="5:5" x14ac:dyDescent="0.25">
      <c r="E14868" s="120"/>
    </row>
    <row r="14869" spans="5:5" x14ac:dyDescent="0.25">
      <c r="E14869" s="120"/>
    </row>
    <row r="14870" spans="5:5" x14ac:dyDescent="0.25">
      <c r="E14870" s="120"/>
    </row>
    <row r="14871" spans="5:5" x14ac:dyDescent="0.25">
      <c r="E14871" s="120"/>
    </row>
    <row r="14872" spans="5:5" x14ac:dyDescent="0.25">
      <c r="E14872" s="120"/>
    </row>
    <row r="14873" spans="5:5" x14ac:dyDescent="0.25">
      <c r="E14873" s="120"/>
    </row>
    <row r="14874" spans="5:5" x14ac:dyDescent="0.25">
      <c r="E14874" s="120"/>
    </row>
    <row r="14875" spans="5:5" x14ac:dyDescent="0.25">
      <c r="E14875" s="120"/>
    </row>
    <row r="14876" spans="5:5" x14ac:dyDescent="0.25">
      <c r="E14876" s="120"/>
    </row>
    <row r="14877" spans="5:5" x14ac:dyDescent="0.25">
      <c r="E14877" s="120"/>
    </row>
    <row r="14878" spans="5:5" x14ac:dyDescent="0.25">
      <c r="E14878" s="120"/>
    </row>
    <row r="14879" spans="5:5" x14ac:dyDescent="0.25">
      <c r="E14879" s="120"/>
    </row>
    <row r="14880" spans="5:5" x14ac:dyDescent="0.25">
      <c r="E14880" s="120"/>
    </row>
    <row r="14881" spans="5:5" x14ac:dyDescent="0.25">
      <c r="E14881" s="120"/>
    </row>
    <row r="14882" spans="5:5" x14ac:dyDescent="0.25">
      <c r="E14882" s="120"/>
    </row>
    <row r="14883" spans="5:5" x14ac:dyDescent="0.25">
      <c r="E14883" s="120"/>
    </row>
    <row r="14884" spans="5:5" x14ac:dyDescent="0.25">
      <c r="E14884" s="120"/>
    </row>
    <row r="14885" spans="5:5" x14ac:dyDescent="0.25">
      <c r="E14885" s="120"/>
    </row>
    <row r="14886" spans="5:5" x14ac:dyDescent="0.25">
      <c r="E14886" s="120"/>
    </row>
    <row r="14887" spans="5:5" x14ac:dyDescent="0.25">
      <c r="E14887" s="120"/>
    </row>
    <row r="14888" spans="5:5" x14ac:dyDescent="0.25">
      <c r="E14888" s="120"/>
    </row>
    <row r="14889" spans="5:5" x14ac:dyDescent="0.25">
      <c r="E14889" s="120"/>
    </row>
    <row r="14890" spans="5:5" x14ac:dyDescent="0.25">
      <c r="E14890" s="120"/>
    </row>
    <row r="14891" spans="5:5" x14ac:dyDescent="0.25">
      <c r="E14891" s="120"/>
    </row>
    <row r="14892" spans="5:5" x14ac:dyDescent="0.25">
      <c r="E14892" s="120"/>
    </row>
    <row r="14893" spans="5:5" x14ac:dyDescent="0.25">
      <c r="E14893" s="120"/>
    </row>
    <row r="14894" spans="5:5" x14ac:dyDescent="0.25">
      <c r="E14894" s="120"/>
    </row>
    <row r="14895" spans="5:5" x14ac:dyDescent="0.25">
      <c r="E14895" s="120"/>
    </row>
    <row r="14896" spans="5:5" x14ac:dyDescent="0.25">
      <c r="E14896" s="120"/>
    </row>
    <row r="14897" spans="5:5" x14ac:dyDescent="0.25">
      <c r="E14897" s="120"/>
    </row>
    <row r="14898" spans="5:5" x14ac:dyDescent="0.25">
      <c r="E14898" s="120"/>
    </row>
    <row r="14899" spans="5:5" x14ac:dyDescent="0.25">
      <c r="E14899" s="120"/>
    </row>
    <row r="14900" spans="5:5" x14ac:dyDescent="0.25">
      <c r="E14900" s="120"/>
    </row>
    <row r="14901" spans="5:5" x14ac:dyDescent="0.25">
      <c r="E14901" s="120"/>
    </row>
    <row r="14902" spans="5:5" x14ac:dyDescent="0.25">
      <c r="E14902" s="120"/>
    </row>
    <row r="14903" spans="5:5" x14ac:dyDescent="0.25">
      <c r="E14903" s="120"/>
    </row>
    <row r="14904" spans="5:5" x14ac:dyDescent="0.25">
      <c r="E14904" s="120"/>
    </row>
    <row r="14905" spans="5:5" x14ac:dyDescent="0.25">
      <c r="E14905" s="120"/>
    </row>
    <row r="14906" spans="5:5" x14ac:dyDescent="0.25">
      <c r="E14906" s="120"/>
    </row>
    <row r="14907" spans="5:5" x14ac:dyDescent="0.25">
      <c r="E14907" s="120"/>
    </row>
    <row r="14908" spans="5:5" x14ac:dyDescent="0.25">
      <c r="E14908" s="120"/>
    </row>
    <row r="14909" spans="5:5" x14ac:dyDescent="0.25">
      <c r="E14909" s="120"/>
    </row>
    <row r="14910" spans="5:5" x14ac:dyDescent="0.25">
      <c r="E14910" s="120"/>
    </row>
    <row r="14911" spans="5:5" x14ac:dyDescent="0.25">
      <c r="E14911" s="120"/>
    </row>
    <row r="14912" spans="5:5" x14ac:dyDescent="0.25">
      <c r="E14912" s="120"/>
    </row>
    <row r="14913" spans="5:5" x14ac:dyDescent="0.25">
      <c r="E14913" s="120"/>
    </row>
    <row r="14914" spans="5:5" x14ac:dyDescent="0.25">
      <c r="E14914" s="120"/>
    </row>
    <row r="14915" spans="5:5" x14ac:dyDescent="0.25">
      <c r="E14915" s="120"/>
    </row>
    <row r="14916" spans="5:5" x14ac:dyDescent="0.25">
      <c r="E14916" s="120"/>
    </row>
    <row r="14917" spans="5:5" x14ac:dyDescent="0.25">
      <c r="E14917" s="120"/>
    </row>
    <row r="14918" spans="5:5" x14ac:dyDescent="0.25">
      <c r="E14918" s="120"/>
    </row>
    <row r="14919" spans="5:5" x14ac:dyDescent="0.25">
      <c r="E14919" s="120"/>
    </row>
    <row r="14920" spans="5:5" x14ac:dyDescent="0.25">
      <c r="E14920" s="120"/>
    </row>
    <row r="14921" spans="5:5" x14ac:dyDescent="0.25">
      <c r="E14921" s="120"/>
    </row>
    <row r="14922" spans="5:5" x14ac:dyDescent="0.25">
      <c r="E14922" s="120"/>
    </row>
    <row r="14923" spans="5:5" x14ac:dyDescent="0.25">
      <c r="E14923" s="120"/>
    </row>
    <row r="14924" spans="5:5" x14ac:dyDescent="0.25">
      <c r="E14924" s="120"/>
    </row>
    <row r="14925" spans="5:5" x14ac:dyDescent="0.25">
      <c r="E14925" s="120"/>
    </row>
    <row r="14926" spans="5:5" x14ac:dyDescent="0.25">
      <c r="E14926" s="120"/>
    </row>
    <row r="14927" spans="5:5" x14ac:dyDescent="0.25">
      <c r="E14927" s="120"/>
    </row>
    <row r="14928" spans="5:5" x14ac:dyDescent="0.25">
      <c r="E14928" s="120"/>
    </row>
    <row r="14929" spans="5:5" x14ac:dyDescent="0.25">
      <c r="E14929" s="120"/>
    </row>
    <row r="14930" spans="5:5" x14ac:dyDescent="0.25">
      <c r="E14930" s="120"/>
    </row>
    <row r="14931" spans="5:5" x14ac:dyDescent="0.25">
      <c r="E14931" s="120"/>
    </row>
    <row r="14932" spans="5:5" x14ac:dyDescent="0.25">
      <c r="E14932" s="120"/>
    </row>
    <row r="14933" spans="5:5" x14ac:dyDescent="0.25">
      <c r="E14933" s="120"/>
    </row>
    <row r="14934" spans="5:5" x14ac:dyDescent="0.25">
      <c r="E14934" s="120"/>
    </row>
    <row r="14935" spans="5:5" x14ac:dyDescent="0.25">
      <c r="E14935" s="120"/>
    </row>
    <row r="14936" spans="5:5" x14ac:dyDescent="0.25">
      <c r="E14936" s="120"/>
    </row>
    <row r="14937" spans="5:5" x14ac:dyDescent="0.25">
      <c r="E14937" s="120"/>
    </row>
    <row r="14938" spans="5:5" x14ac:dyDescent="0.25">
      <c r="E14938" s="120"/>
    </row>
    <row r="14939" spans="5:5" x14ac:dyDescent="0.25">
      <c r="E14939" s="120"/>
    </row>
    <row r="14940" spans="5:5" x14ac:dyDescent="0.25">
      <c r="E14940" s="120"/>
    </row>
    <row r="14941" spans="5:5" x14ac:dyDescent="0.25">
      <c r="E14941" s="120"/>
    </row>
    <row r="14942" spans="5:5" x14ac:dyDescent="0.25">
      <c r="E14942" s="120"/>
    </row>
    <row r="14943" spans="5:5" x14ac:dyDescent="0.25">
      <c r="E14943" s="120"/>
    </row>
    <row r="14944" spans="5:5" x14ac:dyDescent="0.25">
      <c r="E14944" s="120"/>
    </row>
    <row r="14945" spans="5:5" x14ac:dyDescent="0.25">
      <c r="E14945" s="120"/>
    </row>
    <row r="14946" spans="5:5" x14ac:dyDescent="0.25">
      <c r="E14946" s="120"/>
    </row>
    <row r="14947" spans="5:5" x14ac:dyDescent="0.25">
      <c r="E14947" s="120"/>
    </row>
    <row r="14948" spans="5:5" x14ac:dyDescent="0.25">
      <c r="E14948" s="120"/>
    </row>
    <row r="14949" spans="5:5" x14ac:dyDescent="0.25">
      <c r="E14949" s="120"/>
    </row>
    <row r="14950" spans="5:5" x14ac:dyDescent="0.25">
      <c r="E14950" s="120"/>
    </row>
    <row r="14951" spans="5:5" x14ac:dyDescent="0.25">
      <c r="E14951" s="120"/>
    </row>
    <row r="14952" spans="5:5" x14ac:dyDescent="0.25">
      <c r="E14952" s="120"/>
    </row>
    <row r="14953" spans="5:5" x14ac:dyDescent="0.25">
      <c r="E14953" s="120"/>
    </row>
    <row r="14954" spans="5:5" x14ac:dyDescent="0.25">
      <c r="E14954" s="120"/>
    </row>
    <row r="14955" spans="5:5" x14ac:dyDescent="0.25">
      <c r="E14955" s="120"/>
    </row>
    <row r="14956" spans="5:5" x14ac:dyDescent="0.25">
      <c r="E14956" s="120"/>
    </row>
    <row r="14957" spans="5:5" x14ac:dyDescent="0.25">
      <c r="E14957" s="120"/>
    </row>
    <row r="14958" spans="5:5" x14ac:dyDescent="0.25">
      <c r="E14958" s="120"/>
    </row>
    <row r="14959" spans="5:5" x14ac:dyDescent="0.25">
      <c r="E14959" s="120"/>
    </row>
    <row r="14960" spans="5:5" x14ac:dyDescent="0.25">
      <c r="E14960" s="120"/>
    </row>
    <row r="14961" spans="5:5" x14ac:dyDescent="0.25">
      <c r="E14961" s="120"/>
    </row>
    <row r="14962" spans="5:5" x14ac:dyDescent="0.25">
      <c r="E14962" s="120"/>
    </row>
    <row r="14963" spans="5:5" x14ac:dyDescent="0.25">
      <c r="E14963" s="120"/>
    </row>
    <row r="14964" spans="5:5" x14ac:dyDescent="0.25">
      <c r="E14964" s="120"/>
    </row>
    <row r="14965" spans="5:5" x14ac:dyDescent="0.25">
      <c r="E14965" s="120"/>
    </row>
    <row r="14966" spans="5:5" x14ac:dyDescent="0.25">
      <c r="E14966" s="120"/>
    </row>
    <row r="14967" spans="5:5" x14ac:dyDescent="0.25">
      <c r="E14967" s="120"/>
    </row>
    <row r="14968" spans="5:5" x14ac:dyDescent="0.25">
      <c r="E14968" s="120"/>
    </row>
    <row r="14969" spans="5:5" x14ac:dyDescent="0.25">
      <c r="E14969" s="120"/>
    </row>
    <row r="14970" spans="5:5" x14ac:dyDescent="0.25">
      <c r="E14970" s="120"/>
    </row>
    <row r="14971" spans="5:5" x14ac:dyDescent="0.25">
      <c r="E14971" s="120"/>
    </row>
    <row r="14972" spans="5:5" x14ac:dyDescent="0.25">
      <c r="E14972" s="120"/>
    </row>
    <row r="14973" spans="5:5" x14ac:dyDescent="0.25">
      <c r="E14973" s="120"/>
    </row>
    <row r="14974" spans="5:5" x14ac:dyDescent="0.25">
      <c r="E14974" s="120"/>
    </row>
    <row r="14975" spans="5:5" x14ac:dyDescent="0.25">
      <c r="E14975" s="120"/>
    </row>
    <row r="14976" spans="5:5" x14ac:dyDescent="0.25">
      <c r="E14976" s="120"/>
    </row>
    <row r="14977" spans="5:5" x14ac:dyDescent="0.25">
      <c r="E14977" s="120"/>
    </row>
    <row r="14978" spans="5:5" x14ac:dyDescent="0.25">
      <c r="E14978" s="120"/>
    </row>
    <row r="14979" spans="5:5" x14ac:dyDescent="0.25">
      <c r="E14979" s="120"/>
    </row>
    <row r="14980" spans="5:5" x14ac:dyDescent="0.25">
      <c r="E14980" s="120"/>
    </row>
    <row r="14981" spans="5:5" x14ac:dyDescent="0.25">
      <c r="E14981" s="120"/>
    </row>
    <row r="14982" spans="5:5" x14ac:dyDescent="0.25">
      <c r="E14982" s="120"/>
    </row>
    <row r="14983" spans="5:5" x14ac:dyDescent="0.25">
      <c r="E14983" s="120"/>
    </row>
    <row r="14984" spans="5:5" x14ac:dyDescent="0.25">
      <c r="E14984" s="120"/>
    </row>
    <row r="14985" spans="5:5" x14ac:dyDescent="0.25">
      <c r="E14985" s="120"/>
    </row>
    <row r="14986" spans="5:5" x14ac:dyDescent="0.25">
      <c r="E14986" s="120"/>
    </row>
    <row r="14987" spans="5:5" x14ac:dyDescent="0.25">
      <c r="E14987" s="120"/>
    </row>
    <row r="14988" spans="5:5" x14ac:dyDescent="0.25">
      <c r="E14988" s="120"/>
    </row>
    <row r="14989" spans="5:5" x14ac:dyDescent="0.25">
      <c r="E14989" s="120"/>
    </row>
    <row r="14990" spans="5:5" x14ac:dyDescent="0.25">
      <c r="E14990" s="120"/>
    </row>
    <row r="14991" spans="5:5" x14ac:dyDescent="0.25">
      <c r="E14991" s="120"/>
    </row>
    <row r="14992" spans="5:5" x14ac:dyDescent="0.25">
      <c r="E14992" s="120"/>
    </row>
    <row r="14993" spans="5:5" x14ac:dyDescent="0.25">
      <c r="E14993" s="120"/>
    </row>
    <row r="14994" spans="5:5" x14ac:dyDescent="0.25">
      <c r="E14994" s="120"/>
    </row>
    <row r="14995" spans="5:5" x14ac:dyDescent="0.25">
      <c r="E14995" s="120"/>
    </row>
    <row r="14996" spans="5:5" x14ac:dyDescent="0.25">
      <c r="E14996" s="120"/>
    </row>
    <row r="14997" spans="5:5" x14ac:dyDescent="0.25">
      <c r="E14997" s="120"/>
    </row>
    <row r="14998" spans="5:5" x14ac:dyDescent="0.25">
      <c r="E14998" s="120"/>
    </row>
    <row r="14999" spans="5:5" x14ac:dyDescent="0.25">
      <c r="E14999" s="120"/>
    </row>
    <row r="15000" spans="5:5" x14ac:dyDescent="0.25">
      <c r="E15000" s="120"/>
    </row>
    <row r="15001" spans="5:5" x14ac:dyDescent="0.25">
      <c r="E15001" s="120"/>
    </row>
    <row r="15002" spans="5:5" x14ac:dyDescent="0.25">
      <c r="E15002" s="120"/>
    </row>
    <row r="15003" spans="5:5" x14ac:dyDescent="0.25">
      <c r="E15003" s="120"/>
    </row>
    <row r="15004" spans="5:5" x14ac:dyDescent="0.25">
      <c r="E15004" s="120"/>
    </row>
    <row r="15005" spans="5:5" x14ac:dyDescent="0.25">
      <c r="E15005" s="120"/>
    </row>
    <row r="15006" spans="5:5" x14ac:dyDescent="0.25">
      <c r="E15006" s="120"/>
    </row>
    <row r="15007" spans="5:5" x14ac:dyDescent="0.25">
      <c r="E15007" s="120"/>
    </row>
    <row r="15008" spans="5:5" x14ac:dyDescent="0.25">
      <c r="E15008" s="120"/>
    </row>
    <row r="15009" spans="5:5" x14ac:dyDescent="0.25">
      <c r="E15009" s="120"/>
    </row>
    <row r="15010" spans="5:5" x14ac:dyDescent="0.25">
      <c r="E15010" s="120"/>
    </row>
    <row r="15011" spans="5:5" x14ac:dyDescent="0.25">
      <c r="E15011" s="120"/>
    </row>
    <row r="15012" spans="5:5" x14ac:dyDescent="0.25">
      <c r="E15012" s="120"/>
    </row>
    <row r="15013" spans="5:5" x14ac:dyDescent="0.25">
      <c r="E15013" s="120"/>
    </row>
    <row r="15014" spans="5:5" x14ac:dyDescent="0.25">
      <c r="E15014" s="120"/>
    </row>
    <row r="15015" spans="5:5" x14ac:dyDescent="0.25">
      <c r="E15015" s="120"/>
    </row>
    <row r="15016" spans="5:5" x14ac:dyDescent="0.25">
      <c r="E15016" s="120"/>
    </row>
    <row r="15017" spans="5:5" x14ac:dyDescent="0.25">
      <c r="E15017" s="120"/>
    </row>
    <row r="15018" spans="5:5" x14ac:dyDescent="0.25">
      <c r="E15018" s="120"/>
    </row>
    <row r="15019" spans="5:5" x14ac:dyDescent="0.25">
      <c r="E15019" s="120"/>
    </row>
    <row r="15020" spans="5:5" x14ac:dyDescent="0.25">
      <c r="E15020" s="120"/>
    </row>
    <row r="15021" spans="5:5" x14ac:dyDescent="0.25">
      <c r="E15021" s="120"/>
    </row>
    <row r="15022" spans="5:5" x14ac:dyDescent="0.25">
      <c r="E15022" s="120"/>
    </row>
    <row r="15023" spans="5:5" x14ac:dyDescent="0.25">
      <c r="E15023" s="120"/>
    </row>
    <row r="15024" spans="5:5" x14ac:dyDescent="0.25">
      <c r="E15024" s="120"/>
    </row>
    <row r="15025" spans="5:5" x14ac:dyDescent="0.25">
      <c r="E15025" s="120"/>
    </row>
    <row r="15026" spans="5:5" x14ac:dyDescent="0.25">
      <c r="E15026" s="120"/>
    </row>
    <row r="15027" spans="5:5" x14ac:dyDescent="0.25">
      <c r="E15027" s="120"/>
    </row>
    <row r="15028" spans="5:5" x14ac:dyDescent="0.25">
      <c r="E15028" s="120"/>
    </row>
    <row r="15029" spans="5:5" x14ac:dyDescent="0.25">
      <c r="E15029" s="120"/>
    </row>
    <row r="15030" spans="5:5" x14ac:dyDescent="0.25">
      <c r="E15030" s="120"/>
    </row>
    <row r="15031" spans="5:5" x14ac:dyDescent="0.25">
      <c r="E15031" s="120"/>
    </row>
    <row r="15032" spans="5:5" x14ac:dyDescent="0.25">
      <c r="E15032" s="120"/>
    </row>
    <row r="15033" spans="5:5" x14ac:dyDescent="0.25">
      <c r="E15033" s="120"/>
    </row>
    <row r="15034" spans="5:5" x14ac:dyDescent="0.25">
      <c r="E15034" s="120"/>
    </row>
    <row r="15035" spans="5:5" x14ac:dyDescent="0.25">
      <c r="E15035" s="120"/>
    </row>
    <row r="15036" spans="5:5" x14ac:dyDescent="0.25">
      <c r="E15036" s="120"/>
    </row>
    <row r="15037" spans="5:5" x14ac:dyDescent="0.25">
      <c r="E15037" s="120"/>
    </row>
    <row r="15038" spans="5:5" x14ac:dyDescent="0.25">
      <c r="E15038" s="120"/>
    </row>
    <row r="15039" spans="5:5" x14ac:dyDescent="0.25">
      <c r="E15039" s="120"/>
    </row>
    <row r="15040" spans="5:5" x14ac:dyDescent="0.25">
      <c r="E15040" s="120"/>
    </row>
    <row r="15041" spans="5:5" x14ac:dyDescent="0.25">
      <c r="E15041" s="120"/>
    </row>
    <row r="15042" spans="5:5" x14ac:dyDescent="0.25">
      <c r="E15042" s="120"/>
    </row>
    <row r="15043" spans="5:5" x14ac:dyDescent="0.25">
      <c r="E15043" s="120"/>
    </row>
    <row r="15044" spans="5:5" x14ac:dyDescent="0.25">
      <c r="E15044" s="120"/>
    </row>
    <row r="15045" spans="5:5" x14ac:dyDescent="0.25">
      <c r="E15045" s="120"/>
    </row>
    <row r="15046" spans="5:5" x14ac:dyDescent="0.25">
      <c r="E15046" s="120"/>
    </row>
    <row r="15047" spans="5:5" x14ac:dyDescent="0.25">
      <c r="E15047" s="120"/>
    </row>
    <row r="15048" spans="5:5" x14ac:dyDescent="0.25">
      <c r="E15048" s="120"/>
    </row>
    <row r="15049" spans="5:5" x14ac:dyDescent="0.25">
      <c r="E15049" s="120"/>
    </row>
    <row r="15050" spans="5:5" x14ac:dyDescent="0.25">
      <c r="E15050" s="120"/>
    </row>
    <row r="15051" spans="5:5" x14ac:dyDescent="0.25">
      <c r="E15051" s="120"/>
    </row>
    <row r="15052" spans="5:5" x14ac:dyDescent="0.25">
      <c r="E15052" s="120"/>
    </row>
    <row r="15053" spans="5:5" x14ac:dyDescent="0.25">
      <c r="E15053" s="120"/>
    </row>
    <row r="15054" spans="5:5" x14ac:dyDescent="0.25">
      <c r="E15054" s="120"/>
    </row>
    <row r="15055" spans="5:5" x14ac:dyDescent="0.25">
      <c r="E15055" s="120"/>
    </row>
    <row r="15056" spans="5:5" x14ac:dyDescent="0.25">
      <c r="E15056" s="120"/>
    </row>
    <row r="15057" spans="5:5" x14ac:dyDescent="0.25">
      <c r="E15057" s="120"/>
    </row>
    <row r="15058" spans="5:5" x14ac:dyDescent="0.25">
      <c r="E15058" s="120"/>
    </row>
    <row r="15059" spans="5:5" x14ac:dyDescent="0.25">
      <c r="E15059" s="120"/>
    </row>
    <row r="15060" spans="5:5" x14ac:dyDescent="0.25">
      <c r="E15060" s="120"/>
    </row>
    <row r="15061" spans="5:5" x14ac:dyDescent="0.25">
      <c r="E15061" s="120"/>
    </row>
    <row r="15062" spans="5:5" x14ac:dyDescent="0.25">
      <c r="E15062" s="120"/>
    </row>
    <row r="15063" spans="5:5" x14ac:dyDescent="0.25">
      <c r="E15063" s="120"/>
    </row>
    <row r="15064" spans="5:5" x14ac:dyDescent="0.25">
      <c r="E15064" s="120"/>
    </row>
    <row r="15065" spans="5:5" x14ac:dyDescent="0.25">
      <c r="E15065" s="120"/>
    </row>
    <row r="15066" spans="5:5" x14ac:dyDescent="0.25">
      <c r="E15066" s="120"/>
    </row>
    <row r="15067" spans="5:5" x14ac:dyDescent="0.25">
      <c r="E15067" s="120"/>
    </row>
    <row r="15068" spans="5:5" x14ac:dyDescent="0.25">
      <c r="E15068" s="120"/>
    </row>
    <row r="15069" spans="5:5" x14ac:dyDescent="0.25">
      <c r="E15069" s="120"/>
    </row>
    <row r="15070" spans="5:5" x14ac:dyDescent="0.25">
      <c r="E15070" s="120"/>
    </row>
    <row r="15071" spans="5:5" x14ac:dyDescent="0.25">
      <c r="E15071" s="120"/>
    </row>
    <row r="15072" spans="5:5" x14ac:dyDescent="0.25">
      <c r="E15072" s="120"/>
    </row>
    <row r="15073" spans="5:5" x14ac:dyDescent="0.25">
      <c r="E15073" s="120"/>
    </row>
    <row r="15074" spans="5:5" x14ac:dyDescent="0.25">
      <c r="E15074" s="120"/>
    </row>
    <row r="15075" spans="5:5" x14ac:dyDescent="0.25">
      <c r="E15075" s="120"/>
    </row>
    <row r="15076" spans="5:5" x14ac:dyDescent="0.25">
      <c r="E15076" s="120"/>
    </row>
    <row r="15077" spans="5:5" x14ac:dyDescent="0.25">
      <c r="E15077" s="120"/>
    </row>
    <row r="15078" spans="5:5" x14ac:dyDescent="0.25">
      <c r="E15078" s="120"/>
    </row>
    <row r="15079" spans="5:5" x14ac:dyDescent="0.25">
      <c r="E15079" s="120"/>
    </row>
    <row r="15080" spans="5:5" x14ac:dyDescent="0.25">
      <c r="E15080" s="120"/>
    </row>
    <row r="15081" spans="5:5" x14ac:dyDescent="0.25">
      <c r="E15081" s="120"/>
    </row>
    <row r="15082" spans="5:5" x14ac:dyDescent="0.25">
      <c r="E15082" s="120"/>
    </row>
    <row r="15083" spans="5:5" x14ac:dyDescent="0.25">
      <c r="E15083" s="120"/>
    </row>
    <row r="15084" spans="5:5" x14ac:dyDescent="0.25">
      <c r="E15084" s="120"/>
    </row>
    <row r="15085" spans="5:5" x14ac:dyDescent="0.25">
      <c r="E15085" s="120"/>
    </row>
    <row r="15086" spans="5:5" x14ac:dyDescent="0.25">
      <c r="E15086" s="120"/>
    </row>
    <row r="15087" spans="5:5" x14ac:dyDescent="0.25">
      <c r="E15087" s="120"/>
    </row>
    <row r="15088" spans="5:5" x14ac:dyDescent="0.25">
      <c r="E15088" s="120"/>
    </row>
    <row r="15089" spans="5:5" x14ac:dyDescent="0.25">
      <c r="E15089" s="120"/>
    </row>
    <row r="15090" spans="5:5" x14ac:dyDescent="0.25">
      <c r="E15090" s="120"/>
    </row>
    <row r="15091" spans="5:5" x14ac:dyDescent="0.25">
      <c r="E15091" s="120"/>
    </row>
    <row r="15092" spans="5:5" x14ac:dyDescent="0.25">
      <c r="E15092" s="120"/>
    </row>
    <row r="15093" spans="5:5" x14ac:dyDescent="0.25">
      <c r="E15093" s="120"/>
    </row>
    <row r="15094" spans="5:5" x14ac:dyDescent="0.25">
      <c r="E15094" s="120"/>
    </row>
    <row r="15095" spans="5:5" x14ac:dyDescent="0.25">
      <c r="E15095" s="120"/>
    </row>
    <row r="15096" spans="5:5" x14ac:dyDescent="0.25">
      <c r="E15096" s="120"/>
    </row>
    <row r="15097" spans="5:5" x14ac:dyDescent="0.25">
      <c r="E15097" s="120"/>
    </row>
    <row r="15098" spans="5:5" x14ac:dyDescent="0.25">
      <c r="E15098" s="120"/>
    </row>
    <row r="15099" spans="5:5" x14ac:dyDescent="0.25">
      <c r="E15099" s="120"/>
    </row>
    <row r="15100" spans="5:5" x14ac:dyDescent="0.25">
      <c r="E15100" s="120"/>
    </row>
    <row r="15101" spans="5:5" x14ac:dyDescent="0.25">
      <c r="E15101" s="120"/>
    </row>
    <row r="15102" spans="5:5" x14ac:dyDescent="0.25">
      <c r="E15102" s="120"/>
    </row>
    <row r="15103" spans="5:5" x14ac:dyDescent="0.25">
      <c r="E15103" s="120"/>
    </row>
    <row r="15104" spans="5:5" x14ac:dyDescent="0.25">
      <c r="E15104" s="120"/>
    </row>
    <row r="15105" spans="5:5" x14ac:dyDescent="0.25">
      <c r="E15105" s="120"/>
    </row>
    <row r="15106" spans="5:5" x14ac:dyDescent="0.25">
      <c r="E15106" s="120"/>
    </row>
    <row r="15107" spans="5:5" x14ac:dyDescent="0.25">
      <c r="E15107" s="120"/>
    </row>
    <row r="15108" spans="5:5" x14ac:dyDescent="0.25">
      <c r="E15108" s="120"/>
    </row>
    <row r="15109" spans="5:5" x14ac:dyDescent="0.25">
      <c r="E15109" s="120"/>
    </row>
    <row r="15110" spans="5:5" x14ac:dyDescent="0.25">
      <c r="E15110" s="120"/>
    </row>
    <row r="15111" spans="5:5" x14ac:dyDescent="0.25">
      <c r="E15111" s="120"/>
    </row>
    <row r="15112" spans="5:5" x14ac:dyDescent="0.25">
      <c r="E15112" s="120"/>
    </row>
    <row r="15113" spans="5:5" x14ac:dyDescent="0.25">
      <c r="E15113" s="120"/>
    </row>
    <row r="15114" spans="5:5" x14ac:dyDescent="0.25">
      <c r="E15114" s="120"/>
    </row>
    <row r="15115" spans="5:5" x14ac:dyDescent="0.25">
      <c r="E15115" s="120"/>
    </row>
    <row r="15116" spans="5:5" x14ac:dyDescent="0.25">
      <c r="E15116" s="120"/>
    </row>
    <row r="15117" spans="5:5" x14ac:dyDescent="0.25">
      <c r="E15117" s="120"/>
    </row>
    <row r="15118" spans="5:5" x14ac:dyDescent="0.25">
      <c r="E15118" s="120"/>
    </row>
    <row r="15119" spans="5:5" x14ac:dyDescent="0.25">
      <c r="E15119" s="120"/>
    </row>
    <row r="15120" spans="5:5" x14ac:dyDescent="0.25">
      <c r="E15120" s="120"/>
    </row>
    <row r="15121" spans="5:5" x14ac:dyDescent="0.25">
      <c r="E15121" s="120"/>
    </row>
    <row r="15122" spans="5:5" x14ac:dyDescent="0.25">
      <c r="E15122" s="120"/>
    </row>
    <row r="15123" spans="5:5" x14ac:dyDescent="0.25">
      <c r="E15123" s="120"/>
    </row>
    <row r="15124" spans="5:5" x14ac:dyDescent="0.25">
      <c r="E15124" s="120"/>
    </row>
    <row r="15125" spans="5:5" x14ac:dyDescent="0.25">
      <c r="E15125" s="120"/>
    </row>
    <row r="15126" spans="5:5" x14ac:dyDescent="0.25">
      <c r="E15126" s="120"/>
    </row>
    <row r="15127" spans="5:5" x14ac:dyDescent="0.25">
      <c r="E15127" s="120"/>
    </row>
    <row r="15128" spans="5:5" x14ac:dyDescent="0.25">
      <c r="E15128" s="120"/>
    </row>
    <row r="15129" spans="5:5" x14ac:dyDescent="0.25">
      <c r="E15129" s="120"/>
    </row>
    <row r="15130" spans="5:5" x14ac:dyDescent="0.25">
      <c r="E15130" s="120"/>
    </row>
    <row r="15131" spans="5:5" x14ac:dyDescent="0.25">
      <c r="E15131" s="120"/>
    </row>
    <row r="15132" spans="5:5" x14ac:dyDescent="0.25">
      <c r="E15132" s="120"/>
    </row>
    <row r="15133" spans="5:5" x14ac:dyDescent="0.25">
      <c r="E15133" s="120"/>
    </row>
    <row r="15134" spans="5:5" x14ac:dyDescent="0.25">
      <c r="E15134" s="120"/>
    </row>
    <row r="15135" spans="5:5" x14ac:dyDescent="0.25">
      <c r="E15135" s="120"/>
    </row>
    <row r="15136" spans="5:5" x14ac:dyDescent="0.25">
      <c r="E15136" s="120"/>
    </row>
    <row r="15137" spans="5:5" x14ac:dyDescent="0.25">
      <c r="E15137" s="120"/>
    </row>
    <row r="15138" spans="5:5" x14ac:dyDescent="0.25">
      <c r="E15138" s="120"/>
    </row>
    <row r="15139" spans="5:5" x14ac:dyDescent="0.25">
      <c r="E15139" s="120"/>
    </row>
    <row r="15140" spans="5:5" x14ac:dyDescent="0.25">
      <c r="E15140" s="120"/>
    </row>
    <row r="15141" spans="5:5" x14ac:dyDescent="0.25">
      <c r="E15141" s="120"/>
    </row>
    <row r="15142" spans="5:5" x14ac:dyDescent="0.25">
      <c r="E15142" s="120"/>
    </row>
    <row r="15143" spans="5:5" x14ac:dyDescent="0.25">
      <c r="E15143" s="120"/>
    </row>
    <row r="15144" spans="5:5" x14ac:dyDescent="0.25">
      <c r="E15144" s="120"/>
    </row>
    <row r="15145" spans="5:5" x14ac:dyDescent="0.25">
      <c r="E15145" s="120"/>
    </row>
    <row r="15146" spans="5:5" x14ac:dyDescent="0.25">
      <c r="E15146" s="120"/>
    </row>
    <row r="15147" spans="5:5" x14ac:dyDescent="0.25">
      <c r="E15147" s="120"/>
    </row>
    <row r="15148" spans="5:5" x14ac:dyDescent="0.25">
      <c r="E15148" s="120"/>
    </row>
    <row r="15149" spans="5:5" x14ac:dyDescent="0.25">
      <c r="E15149" s="120"/>
    </row>
    <row r="15150" spans="5:5" x14ac:dyDescent="0.25">
      <c r="E15150" s="120"/>
    </row>
    <row r="15151" spans="5:5" x14ac:dyDescent="0.25">
      <c r="E15151" s="120"/>
    </row>
    <row r="15152" spans="5:5" x14ac:dyDescent="0.25">
      <c r="E15152" s="120"/>
    </row>
    <row r="15153" spans="5:5" x14ac:dyDescent="0.25">
      <c r="E15153" s="120"/>
    </row>
    <row r="15154" spans="5:5" x14ac:dyDescent="0.25">
      <c r="E15154" s="120"/>
    </row>
    <row r="15155" spans="5:5" x14ac:dyDescent="0.25">
      <c r="E15155" s="120"/>
    </row>
    <row r="15156" spans="5:5" x14ac:dyDescent="0.25">
      <c r="E15156" s="120"/>
    </row>
    <row r="15157" spans="5:5" x14ac:dyDescent="0.25">
      <c r="E15157" s="120"/>
    </row>
    <row r="15158" spans="5:5" x14ac:dyDescent="0.25">
      <c r="E15158" s="120"/>
    </row>
    <row r="15159" spans="5:5" x14ac:dyDescent="0.25">
      <c r="E15159" s="120"/>
    </row>
    <row r="15160" spans="5:5" x14ac:dyDescent="0.25">
      <c r="E15160" s="120"/>
    </row>
    <row r="15161" spans="5:5" x14ac:dyDescent="0.25">
      <c r="E15161" s="120"/>
    </row>
    <row r="15162" spans="5:5" x14ac:dyDescent="0.25">
      <c r="E15162" s="120"/>
    </row>
    <row r="15163" spans="5:5" x14ac:dyDescent="0.25">
      <c r="E15163" s="120"/>
    </row>
    <row r="15164" spans="5:5" x14ac:dyDescent="0.25">
      <c r="E15164" s="120"/>
    </row>
    <row r="15165" spans="5:5" x14ac:dyDescent="0.25">
      <c r="E15165" s="120"/>
    </row>
    <row r="15166" spans="5:5" x14ac:dyDescent="0.25">
      <c r="E15166" s="120"/>
    </row>
    <row r="15167" spans="5:5" x14ac:dyDescent="0.25">
      <c r="E15167" s="120"/>
    </row>
    <row r="15168" spans="5:5" x14ac:dyDescent="0.25">
      <c r="E15168" s="120"/>
    </row>
    <row r="15169" spans="5:5" x14ac:dyDescent="0.25">
      <c r="E15169" s="120"/>
    </row>
    <row r="15170" spans="5:5" x14ac:dyDescent="0.25">
      <c r="E15170" s="120"/>
    </row>
    <row r="15171" spans="5:5" x14ac:dyDescent="0.25">
      <c r="E15171" s="120"/>
    </row>
    <row r="15172" spans="5:5" x14ac:dyDescent="0.25">
      <c r="E15172" s="120"/>
    </row>
    <row r="15173" spans="5:5" x14ac:dyDescent="0.25">
      <c r="E15173" s="120"/>
    </row>
    <row r="15174" spans="5:5" x14ac:dyDescent="0.25">
      <c r="E15174" s="120"/>
    </row>
    <row r="15175" spans="5:5" x14ac:dyDescent="0.25">
      <c r="E15175" s="120"/>
    </row>
    <row r="15176" spans="5:5" x14ac:dyDescent="0.25">
      <c r="E15176" s="120"/>
    </row>
    <row r="15177" spans="5:5" x14ac:dyDescent="0.25">
      <c r="E15177" s="120"/>
    </row>
    <row r="15178" spans="5:5" x14ac:dyDescent="0.25">
      <c r="E15178" s="120"/>
    </row>
    <row r="15179" spans="5:5" x14ac:dyDescent="0.25">
      <c r="E15179" s="120"/>
    </row>
    <row r="15180" spans="5:5" x14ac:dyDescent="0.25">
      <c r="E15180" s="120"/>
    </row>
    <row r="15181" spans="5:5" x14ac:dyDescent="0.25">
      <c r="E15181" s="120"/>
    </row>
    <row r="15182" spans="5:5" x14ac:dyDescent="0.25">
      <c r="E15182" s="120"/>
    </row>
    <row r="15183" spans="5:5" x14ac:dyDescent="0.25">
      <c r="E15183" s="120"/>
    </row>
    <row r="15184" spans="5:5" x14ac:dyDescent="0.25">
      <c r="E15184" s="120"/>
    </row>
    <row r="15185" spans="5:5" x14ac:dyDescent="0.25">
      <c r="E15185" s="120"/>
    </row>
    <row r="15186" spans="5:5" x14ac:dyDescent="0.25">
      <c r="E15186" s="120"/>
    </row>
    <row r="15187" spans="5:5" x14ac:dyDescent="0.25">
      <c r="E15187" s="120"/>
    </row>
    <row r="15188" spans="5:5" x14ac:dyDescent="0.25">
      <c r="E15188" s="120"/>
    </row>
    <row r="15189" spans="5:5" x14ac:dyDescent="0.25">
      <c r="E15189" s="120"/>
    </row>
    <row r="15190" spans="5:5" x14ac:dyDescent="0.25">
      <c r="E15190" s="120"/>
    </row>
    <row r="15191" spans="5:5" x14ac:dyDescent="0.25">
      <c r="E15191" s="120"/>
    </row>
    <row r="15192" spans="5:5" x14ac:dyDescent="0.25">
      <c r="E15192" s="120"/>
    </row>
    <row r="15193" spans="5:5" x14ac:dyDescent="0.25">
      <c r="E15193" s="120"/>
    </row>
    <row r="15194" spans="5:5" x14ac:dyDescent="0.25">
      <c r="E15194" s="120"/>
    </row>
    <row r="15195" spans="5:5" x14ac:dyDescent="0.25">
      <c r="E15195" s="120"/>
    </row>
    <row r="15196" spans="5:5" x14ac:dyDescent="0.25">
      <c r="E15196" s="120"/>
    </row>
    <row r="15197" spans="5:5" x14ac:dyDescent="0.25">
      <c r="E15197" s="120"/>
    </row>
    <row r="15198" spans="5:5" x14ac:dyDescent="0.25">
      <c r="E15198" s="120"/>
    </row>
    <row r="15199" spans="5:5" x14ac:dyDescent="0.25">
      <c r="E15199" s="120"/>
    </row>
    <row r="15200" spans="5:5" x14ac:dyDescent="0.25">
      <c r="E15200" s="120"/>
    </row>
    <row r="15201" spans="5:5" x14ac:dyDescent="0.25">
      <c r="E15201" s="120"/>
    </row>
    <row r="15202" spans="5:5" x14ac:dyDescent="0.25">
      <c r="E15202" s="120"/>
    </row>
    <row r="15203" spans="5:5" x14ac:dyDescent="0.25">
      <c r="E15203" s="120"/>
    </row>
    <row r="15204" spans="5:5" x14ac:dyDescent="0.25">
      <c r="E15204" s="120"/>
    </row>
    <row r="15205" spans="5:5" x14ac:dyDescent="0.25">
      <c r="E15205" s="120"/>
    </row>
    <row r="15206" spans="5:5" x14ac:dyDescent="0.25">
      <c r="E15206" s="120"/>
    </row>
    <row r="15207" spans="5:5" x14ac:dyDescent="0.25">
      <c r="E15207" s="120"/>
    </row>
    <row r="15208" spans="5:5" x14ac:dyDescent="0.25">
      <c r="E15208" s="120"/>
    </row>
    <row r="15209" spans="5:5" x14ac:dyDescent="0.25">
      <c r="E15209" s="120"/>
    </row>
    <row r="15210" spans="5:5" x14ac:dyDescent="0.25">
      <c r="E15210" s="120"/>
    </row>
    <row r="15211" spans="5:5" x14ac:dyDescent="0.25">
      <c r="E15211" s="120"/>
    </row>
    <row r="15212" spans="5:5" x14ac:dyDescent="0.25">
      <c r="E15212" s="120"/>
    </row>
    <row r="15213" spans="5:5" x14ac:dyDescent="0.25">
      <c r="E15213" s="120"/>
    </row>
    <row r="15214" spans="5:5" x14ac:dyDescent="0.25">
      <c r="E15214" s="120"/>
    </row>
    <row r="15215" spans="5:5" x14ac:dyDescent="0.25">
      <c r="E15215" s="120"/>
    </row>
    <row r="15216" spans="5:5" x14ac:dyDescent="0.25">
      <c r="E15216" s="120"/>
    </row>
    <row r="15217" spans="5:5" x14ac:dyDescent="0.25">
      <c r="E15217" s="120"/>
    </row>
    <row r="15218" spans="5:5" x14ac:dyDescent="0.25">
      <c r="E15218" s="120"/>
    </row>
    <row r="15219" spans="5:5" x14ac:dyDescent="0.25">
      <c r="E15219" s="120"/>
    </row>
    <row r="15220" spans="5:5" x14ac:dyDescent="0.25">
      <c r="E15220" s="120"/>
    </row>
    <row r="15221" spans="5:5" x14ac:dyDescent="0.25">
      <c r="E15221" s="120"/>
    </row>
    <row r="15222" spans="5:5" x14ac:dyDescent="0.25">
      <c r="E15222" s="120"/>
    </row>
    <row r="15223" spans="5:5" x14ac:dyDescent="0.25">
      <c r="E15223" s="120"/>
    </row>
    <row r="15224" spans="5:5" x14ac:dyDescent="0.25">
      <c r="E15224" s="120"/>
    </row>
    <row r="15225" spans="5:5" x14ac:dyDescent="0.25">
      <c r="E15225" s="120"/>
    </row>
    <row r="15226" spans="5:5" x14ac:dyDescent="0.25">
      <c r="E15226" s="120"/>
    </row>
    <row r="15227" spans="5:5" x14ac:dyDescent="0.25">
      <c r="E15227" s="120"/>
    </row>
    <row r="15228" spans="5:5" x14ac:dyDescent="0.25">
      <c r="E15228" s="120"/>
    </row>
    <row r="15229" spans="5:5" x14ac:dyDescent="0.25">
      <c r="E15229" s="120"/>
    </row>
    <row r="15230" spans="5:5" x14ac:dyDescent="0.25">
      <c r="E15230" s="120"/>
    </row>
    <row r="15231" spans="5:5" x14ac:dyDescent="0.25">
      <c r="E15231" s="120"/>
    </row>
    <row r="15232" spans="5:5" x14ac:dyDescent="0.25">
      <c r="E15232" s="120"/>
    </row>
    <row r="15233" spans="5:5" x14ac:dyDescent="0.25">
      <c r="E15233" s="120"/>
    </row>
    <row r="15234" spans="5:5" x14ac:dyDescent="0.25">
      <c r="E15234" s="120"/>
    </row>
    <row r="15235" spans="5:5" x14ac:dyDescent="0.25">
      <c r="E15235" s="120"/>
    </row>
    <row r="15236" spans="5:5" x14ac:dyDescent="0.25">
      <c r="E15236" s="120"/>
    </row>
    <row r="15237" spans="5:5" x14ac:dyDescent="0.25">
      <c r="E15237" s="120"/>
    </row>
    <row r="15238" spans="5:5" x14ac:dyDescent="0.25">
      <c r="E15238" s="120"/>
    </row>
    <row r="15239" spans="5:5" x14ac:dyDescent="0.25">
      <c r="E15239" s="120"/>
    </row>
    <row r="15240" spans="5:5" x14ac:dyDescent="0.25">
      <c r="E15240" s="120"/>
    </row>
    <row r="15241" spans="5:5" x14ac:dyDescent="0.25">
      <c r="E15241" s="120"/>
    </row>
    <row r="15242" spans="5:5" x14ac:dyDescent="0.25">
      <c r="E15242" s="120"/>
    </row>
    <row r="15243" spans="5:5" x14ac:dyDescent="0.25">
      <c r="E15243" s="120"/>
    </row>
    <row r="15244" spans="5:5" x14ac:dyDescent="0.25">
      <c r="E15244" s="120"/>
    </row>
    <row r="15245" spans="5:5" x14ac:dyDescent="0.25">
      <c r="E15245" s="120"/>
    </row>
    <row r="15246" spans="5:5" x14ac:dyDescent="0.25">
      <c r="E15246" s="120"/>
    </row>
    <row r="15247" spans="5:5" x14ac:dyDescent="0.25">
      <c r="E15247" s="120"/>
    </row>
    <row r="15248" spans="5:5" x14ac:dyDescent="0.25">
      <c r="E15248" s="120"/>
    </row>
    <row r="15249" spans="5:5" x14ac:dyDescent="0.25">
      <c r="E15249" s="120"/>
    </row>
    <row r="15250" spans="5:5" x14ac:dyDescent="0.25">
      <c r="E15250" s="120"/>
    </row>
    <row r="15251" spans="5:5" x14ac:dyDescent="0.25">
      <c r="E15251" s="120"/>
    </row>
    <row r="15252" spans="5:5" x14ac:dyDescent="0.25">
      <c r="E15252" s="120"/>
    </row>
    <row r="15253" spans="5:5" x14ac:dyDescent="0.25">
      <c r="E15253" s="120"/>
    </row>
    <row r="15254" spans="5:5" x14ac:dyDescent="0.25">
      <c r="E15254" s="120"/>
    </row>
    <row r="15255" spans="5:5" x14ac:dyDescent="0.25">
      <c r="E15255" s="120"/>
    </row>
    <row r="15256" spans="5:5" x14ac:dyDescent="0.25">
      <c r="E15256" s="120"/>
    </row>
    <row r="15257" spans="5:5" x14ac:dyDescent="0.25">
      <c r="E15257" s="120"/>
    </row>
    <row r="15258" spans="5:5" x14ac:dyDescent="0.25">
      <c r="E15258" s="120"/>
    </row>
    <row r="15259" spans="5:5" x14ac:dyDescent="0.25">
      <c r="E15259" s="120"/>
    </row>
    <row r="15260" spans="5:5" x14ac:dyDescent="0.25">
      <c r="E15260" s="120"/>
    </row>
    <row r="15261" spans="5:5" x14ac:dyDescent="0.25">
      <c r="E15261" s="120"/>
    </row>
    <row r="15262" spans="5:5" x14ac:dyDescent="0.25">
      <c r="E15262" s="120"/>
    </row>
    <row r="15263" spans="5:5" x14ac:dyDescent="0.25">
      <c r="E15263" s="120"/>
    </row>
    <row r="15264" spans="5:5" x14ac:dyDescent="0.25">
      <c r="E15264" s="120"/>
    </row>
    <row r="15265" spans="5:5" x14ac:dyDescent="0.25">
      <c r="E15265" s="120"/>
    </row>
    <row r="15266" spans="5:5" x14ac:dyDescent="0.25">
      <c r="E15266" s="120"/>
    </row>
    <row r="15267" spans="5:5" x14ac:dyDescent="0.25">
      <c r="E15267" s="120"/>
    </row>
    <row r="15268" spans="5:5" x14ac:dyDescent="0.25">
      <c r="E15268" s="120"/>
    </row>
    <row r="15269" spans="5:5" x14ac:dyDescent="0.25">
      <c r="E15269" s="120"/>
    </row>
    <row r="15270" spans="5:5" x14ac:dyDescent="0.25">
      <c r="E15270" s="120"/>
    </row>
    <row r="15271" spans="5:5" x14ac:dyDescent="0.25">
      <c r="E15271" s="120"/>
    </row>
    <row r="15272" spans="5:5" x14ac:dyDescent="0.25">
      <c r="E15272" s="120"/>
    </row>
    <row r="15273" spans="5:5" x14ac:dyDescent="0.25">
      <c r="E15273" s="120"/>
    </row>
    <row r="15274" spans="5:5" x14ac:dyDescent="0.25">
      <c r="E15274" s="120"/>
    </row>
    <row r="15275" spans="5:5" x14ac:dyDescent="0.25">
      <c r="E15275" s="120"/>
    </row>
    <row r="15276" spans="5:5" x14ac:dyDescent="0.25">
      <c r="E15276" s="120"/>
    </row>
    <row r="15277" spans="5:5" x14ac:dyDescent="0.25">
      <c r="E15277" s="120"/>
    </row>
    <row r="15278" spans="5:5" x14ac:dyDescent="0.25">
      <c r="E15278" s="120"/>
    </row>
    <row r="15279" spans="5:5" x14ac:dyDescent="0.25">
      <c r="E15279" s="120"/>
    </row>
    <row r="15280" spans="5:5" x14ac:dyDescent="0.25">
      <c r="E15280" s="120"/>
    </row>
    <row r="15281" spans="5:5" x14ac:dyDescent="0.25">
      <c r="E15281" s="120"/>
    </row>
    <row r="15282" spans="5:5" x14ac:dyDescent="0.25">
      <c r="E15282" s="120"/>
    </row>
    <row r="15283" spans="5:5" x14ac:dyDescent="0.25">
      <c r="E15283" s="120"/>
    </row>
    <row r="15284" spans="5:5" x14ac:dyDescent="0.25">
      <c r="E15284" s="120"/>
    </row>
    <row r="15285" spans="5:5" x14ac:dyDescent="0.25">
      <c r="E15285" s="120"/>
    </row>
    <row r="15286" spans="5:5" x14ac:dyDescent="0.25">
      <c r="E15286" s="120"/>
    </row>
    <row r="15287" spans="5:5" x14ac:dyDescent="0.25">
      <c r="E15287" s="120"/>
    </row>
    <row r="15288" spans="5:5" x14ac:dyDescent="0.25">
      <c r="E15288" s="120"/>
    </row>
    <row r="15289" spans="5:5" x14ac:dyDescent="0.25">
      <c r="E15289" s="120"/>
    </row>
    <row r="15290" spans="5:5" x14ac:dyDescent="0.25">
      <c r="E15290" s="120"/>
    </row>
    <row r="15291" spans="5:5" x14ac:dyDescent="0.25">
      <c r="E15291" s="120"/>
    </row>
    <row r="15292" spans="5:5" x14ac:dyDescent="0.25">
      <c r="E15292" s="120"/>
    </row>
    <row r="15293" spans="5:5" x14ac:dyDescent="0.25">
      <c r="E15293" s="120"/>
    </row>
    <row r="15294" spans="5:5" x14ac:dyDescent="0.25">
      <c r="E15294" s="120"/>
    </row>
    <row r="15295" spans="5:5" x14ac:dyDescent="0.25">
      <c r="E15295" s="120"/>
    </row>
    <row r="15296" spans="5:5" x14ac:dyDescent="0.25">
      <c r="E15296" s="120"/>
    </row>
    <row r="15297" spans="5:5" x14ac:dyDescent="0.25">
      <c r="E15297" s="120"/>
    </row>
    <row r="15298" spans="5:5" x14ac:dyDescent="0.25">
      <c r="E15298" s="120"/>
    </row>
    <row r="15299" spans="5:5" x14ac:dyDescent="0.25">
      <c r="E15299" s="120"/>
    </row>
    <row r="15300" spans="5:5" x14ac:dyDescent="0.25">
      <c r="E15300" s="120"/>
    </row>
    <row r="15301" spans="5:5" x14ac:dyDescent="0.25">
      <c r="E15301" s="120"/>
    </row>
    <row r="15302" spans="5:5" x14ac:dyDescent="0.25">
      <c r="E15302" s="120"/>
    </row>
    <row r="15303" spans="5:5" x14ac:dyDescent="0.25">
      <c r="E15303" s="120"/>
    </row>
    <row r="15304" spans="5:5" x14ac:dyDescent="0.25">
      <c r="E15304" s="120"/>
    </row>
    <row r="15305" spans="5:5" x14ac:dyDescent="0.25">
      <c r="E15305" s="120"/>
    </row>
    <row r="15306" spans="5:5" x14ac:dyDescent="0.25">
      <c r="E15306" s="120"/>
    </row>
    <row r="15307" spans="5:5" x14ac:dyDescent="0.25">
      <c r="E15307" s="120"/>
    </row>
    <row r="15308" spans="5:5" x14ac:dyDescent="0.25">
      <c r="E15308" s="120"/>
    </row>
    <row r="15309" spans="5:5" x14ac:dyDescent="0.25">
      <c r="E15309" s="120"/>
    </row>
    <row r="15310" spans="5:5" x14ac:dyDescent="0.25">
      <c r="E15310" s="120"/>
    </row>
    <row r="15311" spans="5:5" x14ac:dyDescent="0.25">
      <c r="E15311" s="120"/>
    </row>
    <row r="15312" spans="5:5" x14ac:dyDescent="0.25">
      <c r="E15312" s="120"/>
    </row>
    <row r="15313" spans="5:5" x14ac:dyDescent="0.25">
      <c r="E15313" s="120"/>
    </row>
    <row r="15314" spans="5:5" x14ac:dyDescent="0.25">
      <c r="E15314" s="120"/>
    </row>
    <row r="15315" spans="5:5" x14ac:dyDescent="0.25">
      <c r="E15315" s="120"/>
    </row>
    <row r="15316" spans="5:5" x14ac:dyDescent="0.25">
      <c r="E15316" s="120"/>
    </row>
    <row r="15317" spans="5:5" x14ac:dyDescent="0.25">
      <c r="E15317" s="120"/>
    </row>
    <row r="15318" spans="5:5" x14ac:dyDescent="0.25">
      <c r="E15318" s="120"/>
    </row>
    <row r="15319" spans="5:5" x14ac:dyDescent="0.25">
      <c r="E15319" s="120"/>
    </row>
    <row r="15320" spans="5:5" x14ac:dyDescent="0.25">
      <c r="E15320" s="120"/>
    </row>
    <row r="15321" spans="5:5" x14ac:dyDescent="0.25">
      <c r="E15321" s="120"/>
    </row>
    <row r="15322" spans="5:5" x14ac:dyDescent="0.25">
      <c r="E15322" s="120"/>
    </row>
    <row r="15323" spans="5:5" x14ac:dyDescent="0.25">
      <c r="E15323" s="120"/>
    </row>
    <row r="15324" spans="5:5" x14ac:dyDescent="0.25">
      <c r="E15324" s="120"/>
    </row>
    <row r="15325" spans="5:5" x14ac:dyDescent="0.25">
      <c r="E15325" s="120"/>
    </row>
    <row r="15326" spans="5:5" x14ac:dyDescent="0.25">
      <c r="E15326" s="120"/>
    </row>
    <row r="15327" spans="5:5" x14ac:dyDescent="0.25">
      <c r="E15327" s="120"/>
    </row>
    <row r="15328" spans="5:5" x14ac:dyDescent="0.25">
      <c r="E15328" s="120"/>
    </row>
    <row r="15329" spans="5:5" x14ac:dyDescent="0.25">
      <c r="E15329" s="120"/>
    </row>
    <row r="15330" spans="5:5" x14ac:dyDescent="0.25">
      <c r="E15330" s="120"/>
    </row>
    <row r="15331" spans="5:5" x14ac:dyDescent="0.25">
      <c r="E15331" s="120"/>
    </row>
    <row r="15332" spans="5:5" x14ac:dyDescent="0.25">
      <c r="E15332" s="120"/>
    </row>
    <row r="15333" spans="5:5" x14ac:dyDescent="0.25">
      <c r="E15333" s="120"/>
    </row>
    <row r="15334" spans="5:5" x14ac:dyDescent="0.25">
      <c r="E15334" s="120"/>
    </row>
    <row r="15335" spans="5:5" x14ac:dyDescent="0.25">
      <c r="E15335" s="120"/>
    </row>
    <row r="15336" spans="5:5" x14ac:dyDescent="0.25">
      <c r="E15336" s="120"/>
    </row>
    <row r="15337" spans="5:5" x14ac:dyDescent="0.25">
      <c r="E15337" s="120"/>
    </row>
    <row r="15338" spans="5:5" x14ac:dyDescent="0.25">
      <c r="E15338" s="120"/>
    </row>
    <row r="15339" spans="5:5" x14ac:dyDescent="0.25">
      <c r="E15339" s="120"/>
    </row>
    <row r="15340" spans="5:5" x14ac:dyDescent="0.25">
      <c r="E15340" s="120"/>
    </row>
    <row r="15341" spans="5:5" x14ac:dyDescent="0.25">
      <c r="E15341" s="120"/>
    </row>
    <row r="15342" spans="5:5" x14ac:dyDescent="0.25">
      <c r="E15342" s="120"/>
    </row>
    <row r="15343" spans="5:5" x14ac:dyDescent="0.25">
      <c r="E15343" s="120"/>
    </row>
    <row r="15344" spans="5:5" x14ac:dyDescent="0.25">
      <c r="E15344" s="120"/>
    </row>
    <row r="15345" spans="5:5" x14ac:dyDescent="0.25">
      <c r="E15345" s="120"/>
    </row>
    <row r="15346" spans="5:5" x14ac:dyDescent="0.25">
      <c r="E15346" s="120"/>
    </row>
    <row r="15347" spans="5:5" x14ac:dyDescent="0.25">
      <c r="E15347" s="120"/>
    </row>
    <row r="15348" spans="5:5" x14ac:dyDescent="0.25">
      <c r="E15348" s="120"/>
    </row>
    <row r="15349" spans="5:5" x14ac:dyDescent="0.25">
      <c r="E15349" s="120"/>
    </row>
    <row r="15350" spans="5:5" x14ac:dyDescent="0.25">
      <c r="E15350" s="120"/>
    </row>
    <row r="15351" spans="5:5" x14ac:dyDescent="0.25">
      <c r="E15351" s="120"/>
    </row>
    <row r="15352" spans="5:5" x14ac:dyDescent="0.25">
      <c r="E15352" s="120"/>
    </row>
    <row r="15353" spans="5:5" x14ac:dyDescent="0.25">
      <c r="E15353" s="120"/>
    </row>
    <row r="15354" spans="5:5" x14ac:dyDescent="0.25">
      <c r="E15354" s="120"/>
    </row>
    <row r="15355" spans="5:5" x14ac:dyDescent="0.25">
      <c r="E15355" s="120"/>
    </row>
    <row r="15356" spans="5:5" x14ac:dyDescent="0.25">
      <c r="E15356" s="120"/>
    </row>
    <row r="15357" spans="5:5" x14ac:dyDescent="0.25">
      <c r="E15357" s="120"/>
    </row>
    <row r="15358" spans="5:5" x14ac:dyDescent="0.25">
      <c r="E15358" s="120"/>
    </row>
    <row r="15359" spans="5:5" x14ac:dyDescent="0.25">
      <c r="E15359" s="120"/>
    </row>
    <row r="15360" spans="5:5" x14ac:dyDescent="0.25">
      <c r="E15360" s="120"/>
    </row>
    <row r="15361" spans="5:5" x14ac:dyDescent="0.25">
      <c r="E15361" s="120"/>
    </row>
    <row r="15362" spans="5:5" x14ac:dyDescent="0.25">
      <c r="E15362" s="120"/>
    </row>
    <row r="15363" spans="5:5" x14ac:dyDescent="0.25">
      <c r="E15363" s="120"/>
    </row>
    <row r="15364" spans="5:5" x14ac:dyDescent="0.25">
      <c r="E15364" s="120"/>
    </row>
    <row r="15365" spans="5:5" x14ac:dyDescent="0.25">
      <c r="E15365" s="120"/>
    </row>
    <row r="15366" spans="5:5" x14ac:dyDescent="0.25">
      <c r="E15366" s="120"/>
    </row>
    <row r="15367" spans="5:5" x14ac:dyDescent="0.25">
      <c r="E15367" s="120"/>
    </row>
    <row r="15368" spans="5:5" x14ac:dyDescent="0.25">
      <c r="E15368" s="120"/>
    </row>
    <row r="15369" spans="5:5" x14ac:dyDescent="0.25">
      <c r="E15369" s="120"/>
    </row>
    <row r="15370" spans="5:5" x14ac:dyDescent="0.25">
      <c r="E15370" s="120"/>
    </row>
    <row r="15371" spans="5:5" x14ac:dyDescent="0.25">
      <c r="E15371" s="120"/>
    </row>
    <row r="15372" spans="5:5" x14ac:dyDescent="0.25">
      <c r="E15372" s="120"/>
    </row>
    <row r="15373" spans="5:5" x14ac:dyDescent="0.25">
      <c r="E15373" s="120"/>
    </row>
    <row r="15374" spans="5:5" x14ac:dyDescent="0.25">
      <c r="E15374" s="120"/>
    </row>
    <row r="15375" spans="5:5" x14ac:dyDescent="0.25">
      <c r="E15375" s="120"/>
    </row>
    <row r="15376" spans="5:5" x14ac:dyDescent="0.25">
      <c r="E15376" s="120"/>
    </row>
    <row r="15377" spans="5:5" x14ac:dyDescent="0.25">
      <c r="E15377" s="120"/>
    </row>
    <row r="15378" spans="5:5" x14ac:dyDescent="0.25">
      <c r="E15378" s="120"/>
    </row>
    <row r="15379" spans="5:5" x14ac:dyDescent="0.25">
      <c r="E15379" s="120"/>
    </row>
    <row r="15380" spans="5:5" x14ac:dyDescent="0.25">
      <c r="E15380" s="120"/>
    </row>
    <row r="15381" spans="5:5" x14ac:dyDescent="0.25">
      <c r="E15381" s="120"/>
    </row>
    <row r="15382" spans="5:5" x14ac:dyDescent="0.25">
      <c r="E15382" s="120"/>
    </row>
    <row r="15383" spans="5:5" x14ac:dyDescent="0.25">
      <c r="E15383" s="120"/>
    </row>
    <row r="15384" spans="5:5" x14ac:dyDescent="0.25">
      <c r="E15384" s="120"/>
    </row>
    <row r="15385" spans="5:5" x14ac:dyDescent="0.25">
      <c r="E15385" s="120"/>
    </row>
    <row r="15386" spans="5:5" x14ac:dyDescent="0.25">
      <c r="E15386" s="120"/>
    </row>
    <row r="15387" spans="5:5" x14ac:dyDescent="0.25">
      <c r="E15387" s="120"/>
    </row>
    <row r="15388" spans="5:5" x14ac:dyDescent="0.25">
      <c r="E15388" s="120"/>
    </row>
    <row r="15389" spans="5:5" x14ac:dyDescent="0.25">
      <c r="E15389" s="120"/>
    </row>
    <row r="15390" spans="5:5" x14ac:dyDescent="0.25">
      <c r="E15390" s="120"/>
    </row>
    <row r="15391" spans="5:5" x14ac:dyDescent="0.25">
      <c r="E15391" s="120"/>
    </row>
    <row r="15392" spans="5:5" x14ac:dyDescent="0.25">
      <c r="E15392" s="120"/>
    </row>
    <row r="15393" spans="5:5" x14ac:dyDescent="0.25">
      <c r="E15393" s="120"/>
    </row>
    <row r="15394" spans="5:5" x14ac:dyDescent="0.25">
      <c r="E15394" s="120"/>
    </row>
    <row r="15395" spans="5:5" x14ac:dyDescent="0.25">
      <c r="E15395" s="120"/>
    </row>
    <row r="15396" spans="5:5" x14ac:dyDescent="0.25">
      <c r="E15396" s="120"/>
    </row>
    <row r="15397" spans="5:5" x14ac:dyDescent="0.25">
      <c r="E15397" s="120"/>
    </row>
    <row r="15398" spans="5:5" x14ac:dyDescent="0.25">
      <c r="E15398" s="120"/>
    </row>
    <row r="15399" spans="5:5" x14ac:dyDescent="0.25">
      <c r="E15399" s="120"/>
    </row>
    <row r="15400" spans="5:5" x14ac:dyDescent="0.25">
      <c r="E15400" s="120"/>
    </row>
    <row r="15401" spans="5:5" x14ac:dyDescent="0.25">
      <c r="E15401" s="120"/>
    </row>
    <row r="15402" spans="5:5" x14ac:dyDescent="0.25">
      <c r="E15402" s="120"/>
    </row>
    <row r="15403" spans="5:5" x14ac:dyDescent="0.25">
      <c r="E15403" s="120"/>
    </row>
    <row r="15404" spans="5:5" x14ac:dyDescent="0.25">
      <c r="E15404" s="120"/>
    </row>
    <row r="15405" spans="5:5" x14ac:dyDescent="0.25">
      <c r="E15405" s="120"/>
    </row>
    <row r="15406" spans="5:5" x14ac:dyDescent="0.25">
      <c r="E15406" s="120"/>
    </row>
    <row r="15407" spans="5:5" x14ac:dyDescent="0.25">
      <c r="E15407" s="120"/>
    </row>
    <row r="15408" spans="5:5" x14ac:dyDescent="0.25">
      <c r="E15408" s="120"/>
    </row>
    <row r="15409" spans="5:5" x14ac:dyDescent="0.25">
      <c r="E15409" s="120"/>
    </row>
    <row r="15410" spans="5:5" x14ac:dyDescent="0.25">
      <c r="E15410" s="120"/>
    </row>
    <row r="15411" spans="5:5" x14ac:dyDescent="0.25">
      <c r="E15411" s="120"/>
    </row>
    <row r="15412" spans="5:5" x14ac:dyDescent="0.25">
      <c r="E15412" s="120"/>
    </row>
    <row r="15413" spans="5:5" x14ac:dyDescent="0.25">
      <c r="E15413" s="120"/>
    </row>
    <row r="15414" spans="5:5" x14ac:dyDescent="0.25">
      <c r="E15414" s="120"/>
    </row>
    <row r="15415" spans="5:5" x14ac:dyDescent="0.25">
      <c r="E15415" s="120"/>
    </row>
    <row r="15416" spans="5:5" x14ac:dyDescent="0.25">
      <c r="E15416" s="120"/>
    </row>
    <row r="15417" spans="5:5" x14ac:dyDescent="0.25">
      <c r="E15417" s="120"/>
    </row>
    <row r="15418" spans="5:5" x14ac:dyDescent="0.25">
      <c r="E15418" s="120"/>
    </row>
    <row r="15419" spans="5:5" x14ac:dyDescent="0.25">
      <c r="E15419" s="120"/>
    </row>
    <row r="15420" spans="5:5" x14ac:dyDescent="0.25">
      <c r="E15420" s="120"/>
    </row>
    <row r="15421" spans="5:5" x14ac:dyDescent="0.25">
      <c r="E15421" s="120"/>
    </row>
    <row r="15422" spans="5:5" x14ac:dyDescent="0.25">
      <c r="E15422" s="120"/>
    </row>
    <row r="15423" spans="5:5" x14ac:dyDescent="0.25">
      <c r="E15423" s="120"/>
    </row>
    <row r="15424" spans="5:5" x14ac:dyDescent="0.25">
      <c r="E15424" s="120"/>
    </row>
    <row r="15425" spans="5:5" x14ac:dyDescent="0.25">
      <c r="E15425" s="120"/>
    </row>
    <row r="15426" spans="5:5" x14ac:dyDescent="0.25">
      <c r="E15426" s="120"/>
    </row>
    <row r="15427" spans="5:5" x14ac:dyDescent="0.25">
      <c r="E15427" s="120"/>
    </row>
    <row r="15428" spans="5:5" x14ac:dyDescent="0.25">
      <c r="E15428" s="120"/>
    </row>
    <row r="15429" spans="5:5" x14ac:dyDescent="0.25">
      <c r="E15429" s="120"/>
    </row>
    <row r="15430" spans="5:5" x14ac:dyDescent="0.25">
      <c r="E15430" s="120"/>
    </row>
    <row r="15431" spans="5:5" x14ac:dyDescent="0.25">
      <c r="E15431" s="120"/>
    </row>
    <row r="15432" spans="5:5" x14ac:dyDescent="0.25">
      <c r="E15432" s="120"/>
    </row>
    <row r="15433" spans="5:5" x14ac:dyDescent="0.25">
      <c r="E15433" s="120"/>
    </row>
    <row r="15434" spans="5:5" x14ac:dyDescent="0.25">
      <c r="E15434" s="120"/>
    </row>
    <row r="15435" spans="5:5" x14ac:dyDescent="0.25">
      <c r="E15435" s="120"/>
    </row>
    <row r="15436" spans="5:5" x14ac:dyDescent="0.25">
      <c r="E15436" s="120"/>
    </row>
    <row r="15437" spans="5:5" x14ac:dyDescent="0.25">
      <c r="E15437" s="120"/>
    </row>
    <row r="15438" spans="5:5" x14ac:dyDescent="0.25">
      <c r="E15438" s="120"/>
    </row>
    <row r="15439" spans="5:5" x14ac:dyDescent="0.25">
      <c r="E15439" s="120"/>
    </row>
    <row r="15440" spans="5:5" x14ac:dyDescent="0.25">
      <c r="E15440" s="120"/>
    </row>
    <row r="15441" spans="5:5" x14ac:dyDescent="0.25">
      <c r="E15441" s="120"/>
    </row>
    <row r="15442" spans="5:5" x14ac:dyDescent="0.25">
      <c r="E15442" s="120"/>
    </row>
    <row r="15443" spans="5:5" x14ac:dyDescent="0.25">
      <c r="E15443" s="120"/>
    </row>
    <row r="15444" spans="5:5" x14ac:dyDescent="0.25">
      <c r="E15444" s="120"/>
    </row>
    <row r="15445" spans="5:5" x14ac:dyDescent="0.25">
      <c r="E15445" s="120"/>
    </row>
    <row r="15446" spans="5:5" x14ac:dyDescent="0.25">
      <c r="E15446" s="120"/>
    </row>
    <row r="15447" spans="5:5" x14ac:dyDescent="0.25">
      <c r="E15447" s="120"/>
    </row>
    <row r="15448" spans="5:5" x14ac:dyDescent="0.25">
      <c r="E15448" s="120"/>
    </row>
    <row r="15449" spans="5:5" x14ac:dyDescent="0.25">
      <c r="E15449" s="120"/>
    </row>
    <row r="15450" spans="5:5" x14ac:dyDescent="0.25">
      <c r="E15450" s="120"/>
    </row>
    <row r="15451" spans="5:5" x14ac:dyDescent="0.25">
      <c r="E15451" s="120"/>
    </row>
    <row r="15452" spans="5:5" x14ac:dyDescent="0.25">
      <c r="E15452" s="120"/>
    </row>
    <row r="15453" spans="5:5" x14ac:dyDescent="0.25">
      <c r="E15453" s="120"/>
    </row>
    <row r="15454" spans="5:5" x14ac:dyDescent="0.25">
      <c r="E15454" s="120"/>
    </row>
    <row r="15455" spans="5:5" x14ac:dyDescent="0.25">
      <c r="E15455" s="120"/>
    </row>
    <row r="15456" spans="5:5" x14ac:dyDescent="0.25">
      <c r="E15456" s="120"/>
    </row>
    <row r="15457" spans="5:5" x14ac:dyDescent="0.25">
      <c r="E15457" s="120"/>
    </row>
    <row r="15458" spans="5:5" x14ac:dyDescent="0.25">
      <c r="E15458" s="120"/>
    </row>
    <row r="15459" spans="5:5" x14ac:dyDescent="0.25">
      <c r="E15459" s="120"/>
    </row>
    <row r="15460" spans="5:5" x14ac:dyDescent="0.25">
      <c r="E15460" s="120"/>
    </row>
    <row r="15461" spans="5:5" x14ac:dyDescent="0.25">
      <c r="E15461" s="120"/>
    </row>
    <row r="15462" spans="5:5" x14ac:dyDescent="0.25">
      <c r="E15462" s="120"/>
    </row>
    <row r="15463" spans="5:5" x14ac:dyDescent="0.25">
      <c r="E15463" s="120"/>
    </row>
    <row r="15464" spans="5:5" x14ac:dyDescent="0.25">
      <c r="E15464" s="120"/>
    </row>
    <row r="15465" spans="5:5" x14ac:dyDescent="0.25">
      <c r="E15465" s="120"/>
    </row>
    <row r="15466" spans="5:5" x14ac:dyDescent="0.25">
      <c r="E15466" s="120"/>
    </row>
    <row r="15467" spans="5:5" x14ac:dyDescent="0.25">
      <c r="E15467" s="120"/>
    </row>
    <row r="15468" spans="5:5" x14ac:dyDescent="0.25">
      <c r="E15468" s="120"/>
    </row>
    <row r="15469" spans="5:5" x14ac:dyDescent="0.25">
      <c r="E15469" s="120"/>
    </row>
    <row r="15470" spans="5:5" x14ac:dyDescent="0.25">
      <c r="E15470" s="120"/>
    </row>
    <row r="15471" spans="5:5" x14ac:dyDescent="0.25">
      <c r="E15471" s="120"/>
    </row>
    <row r="15472" spans="5:5" x14ac:dyDescent="0.25">
      <c r="E15472" s="120"/>
    </row>
    <row r="15473" spans="5:5" x14ac:dyDescent="0.25">
      <c r="E15473" s="120"/>
    </row>
    <row r="15474" spans="5:5" x14ac:dyDescent="0.25">
      <c r="E15474" s="120"/>
    </row>
    <row r="15475" spans="5:5" x14ac:dyDescent="0.25">
      <c r="E15475" s="120"/>
    </row>
    <row r="15476" spans="5:5" x14ac:dyDescent="0.25">
      <c r="E15476" s="120"/>
    </row>
    <row r="15477" spans="5:5" x14ac:dyDescent="0.25">
      <c r="E15477" s="120"/>
    </row>
    <row r="15478" spans="5:5" x14ac:dyDescent="0.25">
      <c r="E15478" s="120"/>
    </row>
    <row r="15479" spans="5:5" x14ac:dyDescent="0.25">
      <c r="E15479" s="120"/>
    </row>
    <row r="15480" spans="5:5" x14ac:dyDescent="0.25">
      <c r="E15480" s="120"/>
    </row>
    <row r="15481" spans="5:5" x14ac:dyDescent="0.25">
      <c r="E15481" s="120"/>
    </row>
    <row r="15482" spans="5:5" x14ac:dyDescent="0.25">
      <c r="E15482" s="120"/>
    </row>
    <row r="15483" spans="5:5" x14ac:dyDescent="0.25">
      <c r="E15483" s="120"/>
    </row>
    <row r="15484" spans="5:5" x14ac:dyDescent="0.25">
      <c r="E15484" s="120"/>
    </row>
    <row r="15485" spans="5:5" x14ac:dyDescent="0.25">
      <c r="E15485" s="120"/>
    </row>
    <row r="15486" spans="5:5" x14ac:dyDescent="0.25">
      <c r="E15486" s="120"/>
    </row>
    <row r="15487" spans="5:5" x14ac:dyDescent="0.25">
      <c r="E15487" s="120"/>
    </row>
    <row r="15488" spans="5:5" x14ac:dyDescent="0.25">
      <c r="E15488" s="120"/>
    </row>
    <row r="15489" spans="5:5" x14ac:dyDescent="0.25">
      <c r="E15489" s="120"/>
    </row>
    <row r="15490" spans="5:5" x14ac:dyDescent="0.25">
      <c r="E15490" s="120"/>
    </row>
    <row r="15491" spans="5:5" x14ac:dyDescent="0.25">
      <c r="E15491" s="120"/>
    </row>
    <row r="15492" spans="5:5" x14ac:dyDescent="0.25">
      <c r="E15492" s="120"/>
    </row>
    <row r="15493" spans="5:5" x14ac:dyDescent="0.25">
      <c r="E15493" s="120"/>
    </row>
    <row r="15494" spans="5:5" x14ac:dyDescent="0.25">
      <c r="E15494" s="120"/>
    </row>
    <row r="15495" spans="5:5" x14ac:dyDescent="0.25">
      <c r="E15495" s="120"/>
    </row>
    <row r="15496" spans="5:5" x14ac:dyDescent="0.25">
      <c r="E15496" s="120"/>
    </row>
    <row r="15497" spans="5:5" x14ac:dyDescent="0.25">
      <c r="E15497" s="120"/>
    </row>
    <row r="15498" spans="5:5" x14ac:dyDescent="0.25">
      <c r="E15498" s="120"/>
    </row>
    <row r="15499" spans="5:5" x14ac:dyDescent="0.25">
      <c r="E15499" s="120"/>
    </row>
    <row r="15500" spans="5:5" x14ac:dyDescent="0.25">
      <c r="E15500" s="120"/>
    </row>
    <row r="15501" spans="5:5" x14ac:dyDescent="0.25">
      <c r="E15501" s="120"/>
    </row>
    <row r="15502" spans="5:5" x14ac:dyDescent="0.25">
      <c r="E15502" s="120"/>
    </row>
    <row r="15503" spans="5:5" x14ac:dyDescent="0.25">
      <c r="E15503" s="120"/>
    </row>
    <row r="15504" spans="5:5" x14ac:dyDescent="0.25">
      <c r="E15504" s="120"/>
    </row>
    <row r="15505" spans="5:5" x14ac:dyDescent="0.25">
      <c r="E15505" s="120"/>
    </row>
    <row r="15506" spans="5:5" x14ac:dyDescent="0.25">
      <c r="E15506" s="120"/>
    </row>
    <row r="15507" spans="5:5" x14ac:dyDescent="0.25">
      <c r="E15507" s="120"/>
    </row>
    <row r="15508" spans="5:5" x14ac:dyDescent="0.25">
      <c r="E15508" s="120"/>
    </row>
    <row r="15509" spans="5:5" x14ac:dyDescent="0.25">
      <c r="E15509" s="120"/>
    </row>
    <row r="15510" spans="5:5" x14ac:dyDescent="0.25">
      <c r="E15510" s="120"/>
    </row>
    <row r="15511" spans="5:5" x14ac:dyDescent="0.25">
      <c r="E15511" s="120"/>
    </row>
    <row r="15512" spans="5:5" x14ac:dyDescent="0.25">
      <c r="E15512" s="120"/>
    </row>
    <row r="15513" spans="5:5" x14ac:dyDescent="0.25">
      <c r="E15513" s="120"/>
    </row>
    <row r="15514" spans="5:5" x14ac:dyDescent="0.25">
      <c r="E15514" s="120"/>
    </row>
    <row r="15515" spans="5:5" x14ac:dyDescent="0.25">
      <c r="E15515" s="120"/>
    </row>
    <row r="15516" spans="5:5" x14ac:dyDescent="0.25">
      <c r="E15516" s="120"/>
    </row>
    <row r="15517" spans="5:5" x14ac:dyDescent="0.25">
      <c r="E15517" s="120"/>
    </row>
    <row r="15518" spans="5:5" x14ac:dyDescent="0.25">
      <c r="E15518" s="120"/>
    </row>
    <row r="15519" spans="5:5" x14ac:dyDescent="0.25">
      <c r="E15519" s="120"/>
    </row>
    <row r="15520" spans="5:5" x14ac:dyDescent="0.25">
      <c r="E15520" s="120"/>
    </row>
    <row r="15521" spans="5:5" x14ac:dyDescent="0.25">
      <c r="E15521" s="120"/>
    </row>
    <row r="15522" spans="5:5" x14ac:dyDescent="0.25">
      <c r="E15522" s="120"/>
    </row>
    <row r="15523" spans="5:5" x14ac:dyDescent="0.25">
      <c r="E15523" s="120"/>
    </row>
    <row r="15524" spans="5:5" x14ac:dyDescent="0.25">
      <c r="E15524" s="120"/>
    </row>
    <row r="15525" spans="5:5" x14ac:dyDescent="0.25">
      <c r="E15525" s="120"/>
    </row>
    <row r="15526" spans="5:5" x14ac:dyDescent="0.25">
      <c r="E15526" s="120"/>
    </row>
    <row r="15527" spans="5:5" x14ac:dyDescent="0.25">
      <c r="E15527" s="120"/>
    </row>
    <row r="15528" spans="5:5" x14ac:dyDescent="0.25">
      <c r="E15528" s="120"/>
    </row>
    <row r="15529" spans="5:5" x14ac:dyDescent="0.25">
      <c r="E15529" s="120"/>
    </row>
    <row r="15530" spans="5:5" x14ac:dyDescent="0.25">
      <c r="E15530" s="120"/>
    </row>
    <row r="15531" spans="5:5" x14ac:dyDescent="0.25">
      <c r="E15531" s="120"/>
    </row>
    <row r="15532" spans="5:5" x14ac:dyDescent="0.25">
      <c r="E15532" s="120"/>
    </row>
    <row r="15533" spans="5:5" x14ac:dyDescent="0.25">
      <c r="E15533" s="120"/>
    </row>
    <row r="15534" spans="5:5" x14ac:dyDescent="0.25">
      <c r="E15534" s="120"/>
    </row>
    <row r="15535" spans="5:5" x14ac:dyDescent="0.25">
      <c r="E15535" s="120"/>
    </row>
    <row r="15536" spans="5:5" x14ac:dyDescent="0.25">
      <c r="E15536" s="120"/>
    </row>
    <row r="15537" spans="5:5" x14ac:dyDescent="0.25">
      <c r="E15537" s="120"/>
    </row>
    <row r="15538" spans="5:5" x14ac:dyDescent="0.25">
      <c r="E15538" s="120"/>
    </row>
    <row r="15539" spans="5:5" x14ac:dyDescent="0.25">
      <c r="E15539" s="120"/>
    </row>
    <row r="15540" spans="5:5" x14ac:dyDescent="0.25">
      <c r="E15540" s="120"/>
    </row>
    <row r="15541" spans="5:5" x14ac:dyDescent="0.25">
      <c r="E15541" s="120"/>
    </row>
    <row r="15542" spans="5:5" x14ac:dyDescent="0.25">
      <c r="E15542" s="120"/>
    </row>
    <row r="15543" spans="5:5" x14ac:dyDescent="0.25">
      <c r="E15543" s="120"/>
    </row>
    <row r="15544" spans="5:5" x14ac:dyDescent="0.25">
      <c r="E15544" s="120"/>
    </row>
    <row r="15545" spans="5:5" x14ac:dyDescent="0.25">
      <c r="E15545" s="120"/>
    </row>
    <row r="15546" spans="5:5" x14ac:dyDescent="0.25">
      <c r="E15546" s="120"/>
    </row>
    <row r="15547" spans="5:5" x14ac:dyDescent="0.25">
      <c r="E15547" s="120"/>
    </row>
    <row r="15548" spans="5:5" x14ac:dyDescent="0.25">
      <c r="E15548" s="120"/>
    </row>
    <row r="15549" spans="5:5" x14ac:dyDescent="0.25">
      <c r="E15549" s="120"/>
    </row>
    <row r="15550" spans="5:5" x14ac:dyDescent="0.25">
      <c r="E15550" s="120"/>
    </row>
    <row r="15551" spans="5:5" x14ac:dyDescent="0.25">
      <c r="E15551" s="120"/>
    </row>
    <row r="15552" spans="5:5" x14ac:dyDescent="0.25">
      <c r="E15552" s="120"/>
    </row>
    <row r="15553" spans="5:5" x14ac:dyDescent="0.25">
      <c r="E15553" s="120"/>
    </row>
    <row r="15554" spans="5:5" x14ac:dyDescent="0.25">
      <c r="E15554" s="120"/>
    </row>
    <row r="15555" spans="5:5" x14ac:dyDescent="0.25">
      <c r="E15555" s="120"/>
    </row>
    <row r="15556" spans="5:5" x14ac:dyDescent="0.25">
      <c r="E15556" s="120"/>
    </row>
    <row r="15557" spans="5:5" x14ac:dyDescent="0.25">
      <c r="E15557" s="120"/>
    </row>
    <row r="15558" spans="5:5" x14ac:dyDescent="0.25">
      <c r="E15558" s="120"/>
    </row>
    <row r="15559" spans="5:5" x14ac:dyDescent="0.25">
      <c r="E15559" s="120"/>
    </row>
    <row r="15560" spans="5:5" x14ac:dyDescent="0.25">
      <c r="E15560" s="120"/>
    </row>
    <row r="15561" spans="5:5" x14ac:dyDescent="0.25">
      <c r="E15561" s="120"/>
    </row>
    <row r="15562" spans="5:5" x14ac:dyDescent="0.25">
      <c r="E15562" s="120"/>
    </row>
    <row r="15563" spans="5:5" x14ac:dyDescent="0.25">
      <c r="E15563" s="120"/>
    </row>
    <row r="15564" spans="5:5" x14ac:dyDescent="0.25">
      <c r="E15564" s="120"/>
    </row>
    <row r="15565" spans="5:5" x14ac:dyDescent="0.25">
      <c r="E15565" s="120"/>
    </row>
    <row r="15566" spans="5:5" x14ac:dyDescent="0.25">
      <c r="E15566" s="120"/>
    </row>
    <row r="15567" spans="5:5" x14ac:dyDescent="0.25">
      <c r="E15567" s="120"/>
    </row>
    <row r="15568" spans="5:5" x14ac:dyDescent="0.25">
      <c r="E15568" s="120"/>
    </row>
    <row r="15569" spans="5:5" x14ac:dyDescent="0.25">
      <c r="E15569" s="120"/>
    </row>
    <row r="15570" spans="5:5" x14ac:dyDescent="0.25">
      <c r="E15570" s="120"/>
    </row>
    <row r="15571" spans="5:5" x14ac:dyDescent="0.25">
      <c r="E15571" s="120"/>
    </row>
    <row r="15572" spans="5:5" x14ac:dyDescent="0.25">
      <c r="E15572" s="120"/>
    </row>
    <row r="15573" spans="5:5" x14ac:dyDescent="0.25">
      <c r="E15573" s="120"/>
    </row>
    <row r="15574" spans="5:5" x14ac:dyDescent="0.25">
      <c r="E15574" s="120"/>
    </row>
    <row r="15575" spans="5:5" x14ac:dyDescent="0.25">
      <c r="E15575" s="120"/>
    </row>
    <row r="15576" spans="5:5" x14ac:dyDescent="0.25">
      <c r="E15576" s="120"/>
    </row>
    <row r="15577" spans="5:5" x14ac:dyDescent="0.25">
      <c r="E15577" s="120"/>
    </row>
    <row r="15578" spans="5:5" x14ac:dyDescent="0.25">
      <c r="E15578" s="120"/>
    </row>
    <row r="15579" spans="5:5" x14ac:dyDescent="0.25">
      <c r="E15579" s="120"/>
    </row>
    <row r="15580" spans="5:5" x14ac:dyDescent="0.25">
      <c r="E15580" s="120"/>
    </row>
    <row r="15581" spans="5:5" x14ac:dyDescent="0.25">
      <c r="E15581" s="120"/>
    </row>
    <row r="15582" spans="5:5" x14ac:dyDescent="0.25">
      <c r="E15582" s="120"/>
    </row>
    <row r="15583" spans="5:5" x14ac:dyDescent="0.25">
      <c r="E15583" s="120"/>
    </row>
    <row r="15584" spans="5:5" x14ac:dyDescent="0.25">
      <c r="E15584" s="120"/>
    </row>
    <row r="15585" spans="5:5" x14ac:dyDescent="0.25">
      <c r="E15585" s="120"/>
    </row>
    <row r="15586" spans="5:5" x14ac:dyDescent="0.25">
      <c r="E15586" s="120"/>
    </row>
    <row r="15587" spans="5:5" x14ac:dyDescent="0.25">
      <c r="E15587" s="120"/>
    </row>
    <row r="15588" spans="5:5" x14ac:dyDescent="0.25">
      <c r="E15588" s="120"/>
    </row>
    <row r="15589" spans="5:5" x14ac:dyDescent="0.25">
      <c r="E15589" s="120"/>
    </row>
    <row r="15590" spans="5:5" x14ac:dyDescent="0.25">
      <c r="E15590" s="120"/>
    </row>
    <row r="15591" spans="5:5" x14ac:dyDescent="0.25">
      <c r="E15591" s="120"/>
    </row>
    <row r="15592" spans="5:5" x14ac:dyDescent="0.25">
      <c r="E15592" s="120"/>
    </row>
    <row r="15593" spans="5:5" x14ac:dyDescent="0.25">
      <c r="E15593" s="120"/>
    </row>
    <row r="15594" spans="5:5" x14ac:dyDescent="0.25">
      <c r="E15594" s="120"/>
    </row>
    <row r="15595" spans="5:5" x14ac:dyDescent="0.25">
      <c r="E15595" s="120"/>
    </row>
    <row r="15596" spans="5:5" x14ac:dyDescent="0.25">
      <c r="E15596" s="120"/>
    </row>
    <row r="15597" spans="5:5" x14ac:dyDescent="0.25">
      <c r="E15597" s="120"/>
    </row>
    <row r="15598" spans="5:5" x14ac:dyDescent="0.25">
      <c r="E15598" s="120"/>
    </row>
    <row r="15599" spans="5:5" x14ac:dyDescent="0.25">
      <c r="E15599" s="120"/>
    </row>
    <row r="15600" spans="5:5" x14ac:dyDescent="0.25">
      <c r="E15600" s="120"/>
    </row>
    <row r="15601" spans="5:5" x14ac:dyDescent="0.25">
      <c r="E15601" s="120"/>
    </row>
    <row r="15602" spans="5:5" x14ac:dyDescent="0.25">
      <c r="E15602" s="120"/>
    </row>
    <row r="15603" spans="5:5" x14ac:dyDescent="0.25">
      <c r="E15603" s="120"/>
    </row>
    <row r="15604" spans="5:5" x14ac:dyDescent="0.25">
      <c r="E15604" s="120"/>
    </row>
    <row r="15605" spans="5:5" x14ac:dyDescent="0.25">
      <c r="E15605" s="120"/>
    </row>
    <row r="15606" spans="5:5" x14ac:dyDescent="0.25">
      <c r="E15606" s="120"/>
    </row>
    <row r="15607" spans="5:5" x14ac:dyDescent="0.25">
      <c r="E15607" s="120"/>
    </row>
    <row r="15608" spans="5:5" x14ac:dyDescent="0.25">
      <c r="E15608" s="120"/>
    </row>
    <row r="15609" spans="5:5" x14ac:dyDescent="0.25">
      <c r="E15609" s="120"/>
    </row>
    <row r="15610" spans="5:5" x14ac:dyDescent="0.25">
      <c r="E15610" s="120"/>
    </row>
    <row r="15611" spans="5:5" x14ac:dyDescent="0.25">
      <c r="E15611" s="120"/>
    </row>
    <row r="15612" spans="5:5" x14ac:dyDescent="0.25">
      <c r="E15612" s="120"/>
    </row>
    <row r="15613" spans="5:5" x14ac:dyDescent="0.25">
      <c r="E15613" s="120"/>
    </row>
    <row r="15614" spans="5:5" x14ac:dyDescent="0.25">
      <c r="E15614" s="120"/>
    </row>
    <row r="15615" spans="5:5" x14ac:dyDescent="0.25">
      <c r="E15615" s="120"/>
    </row>
    <row r="15616" spans="5:5" x14ac:dyDescent="0.25">
      <c r="E15616" s="120"/>
    </row>
    <row r="15617" spans="5:5" x14ac:dyDescent="0.25">
      <c r="E15617" s="120"/>
    </row>
    <row r="15618" spans="5:5" x14ac:dyDescent="0.25">
      <c r="E15618" s="120"/>
    </row>
    <row r="15619" spans="5:5" x14ac:dyDescent="0.25">
      <c r="E15619" s="120"/>
    </row>
    <row r="15620" spans="5:5" x14ac:dyDescent="0.25">
      <c r="E15620" s="120"/>
    </row>
    <row r="15621" spans="5:5" x14ac:dyDescent="0.25">
      <c r="E15621" s="120"/>
    </row>
    <row r="15622" spans="5:5" x14ac:dyDescent="0.25">
      <c r="E15622" s="120"/>
    </row>
    <row r="15623" spans="5:5" x14ac:dyDescent="0.25">
      <c r="E15623" s="120"/>
    </row>
    <row r="15624" spans="5:5" x14ac:dyDescent="0.25">
      <c r="E15624" s="120"/>
    </row>
    <row r="15625" spans="5:5" x14ac:dyDescent="0.25">
      <c r="E15625" s="120"/>
    </row>
    <row r="15626" spans="5:5" x14ac:dyDescent="0.25">
      <c r="E15626" s="120"/>
    </row>
    <row r="15627" spans="5:5" x14ac:dyDescent="0.25">
      <c r="E15627" s="120"/>
    </row>
    <row r="15628" spans="5:5" x14ac:dyDescent="0.25">
      <c r="E15628" s="120"/>
    </row>
    <row r="15629" spans="5:5" x14ac:dyDescent="0.25">
      <c r="E15629" s="120"/>
    </row>
    <row r="15630" spans="5:5" x14ac:dyDescent="0.25">
      <c r="E15630" s="120"/>
    </row>
    <row r="15631" spans="5:5" x14ac:dyDescent="0.25">
      <c r="E15631" s="120"/>
    </row>
    <row r="15632" spans="5:5" x14ac:dyDescent="0.25">
      <c r="E15632" s="120"/>
    </row>
    <row r="15633" spans="5:5" x14ac:dyDescent="0.25">
      <c r="E15633" s="120"/>
    </row>
    <row r="15634" spans="5:5" x14ac:dyDescent="0.25">
      <c r="E15634" s="120"/>
    </row>
    <row r="15635" spans="5:5" x14ac:dyDescent="0.25">
      <c r="E15635" s="120"/>
    </row>
    <row r="15636" spans="5:5" x14ac:dyDescent="0.25">
      <c r="E15636" s="120"/>
    </row>
    <row r="15637" spans="5:5" x14ac:dyDescent="0.25">
      <c r="E15637" s="120"/>
    </row>
    <row r="15638" spans="5:5" x14ac:dyDescent="0.25">
      <c r="E15638" s="120"/>
    </row>
    <row r="15639" spans="5:5" x14ac:dyDescent="0.25">
      <c r="E15639" s="120"/>
    </row>
    <row r="15640" spans="5:5" x14ac:dyDescent="0.25">
      <c r="E15640" s="120"/>
    </row>
    <row r="15641" spans="5:5" x14ac:dyDescent="0.25">
      <c r="E15641" s="120"/>
    </row>
    <row r="15642" spans="5:5" x14ac:dyDescent="0.25">
      <c r="E15642" s="120"/>
    </row>
    <row r="15643" spans="5:5" x14ac:dyDescent="0.25">
      <c r="E15643" s="120"/>
    </row>
    <row r="15644" spans="5:5" x14ac:dyDescent="0.25">
      <c r="E15644" s="120"/>
    </row>
    <row r="15645" spans="5:5" x14ac:dyDescent="0.25">
      <c r="E15645" s="120"/>
    </row>
    <row r="15646" spans="5:5" x14ac:dyDescent="0.25">
      <c r="E15646" s="120"/>
    </row>
    <row r="15647" spans="5:5" x14ac:dyDescent="0.25">
      <c r="E15647" s="120"/>
    </row>
    <row r="15648" spans="5:5" x14ac:dyDescent="0.25">
      <c r="E15648" s="120"/>
    </row>
    <row r="15649" spans="5:5" x14ac:dyDescent="0.25">
      <c r="E15649" s="120"/>
    </row>
    <row r="15650" spans="5:5" x14ac:dyDescent="0.25">
      <c r="E15650" s="120"/>
    </row>
    <row r="15651" spans="5:5" x14ac:dyDescent="0.25">
      <c r="E15651" s="120"/>
    </row>
    <row r="15652" spans="5:5" x14ac:dyDescent="0.25">
      <c r="E15652" s="120"/>
    </row>
    <row r="15653" spans="5:5" x14ac:dyDescent="0.25">
      <c r="E15653" s="120"/>
    </row>
    <row r="15654" spans="5:5" x14ac:dyDescent="0.25">
      <c r="E15654" s="120"/>
    </row>
    <row r="15655" spans="5:5" x14ac:dyDescent="0.25">
      <c r="E15655" s="120"/>
    </row>
    <row r="15656" spans="5:5" x14ac:dyDescent="0.25">
      <c r="E15656" s="120"/>
    </row>
    <row r="15657" spans="5:5" x14ac:dyDescent="0.25">
      <c r="E15657" s="120"/>
    </row>
    <row r="15658" spans="5:5" x14ac:dyDescent="0.25">
      <c r="E15658" s="120"/>
    </row>
    <row r="15659" spans="5:5" x14ac:dyDescent="0.25">
      <c r="E15659" s="120"/>
    </row>
    <row r="15660" spans="5:5" x14ac:dyDescent="0.25">
      <c r="E15660" s="120"/>
    </row>
    <row r="15661" spans="5:5" x14ac:dyDescent="0.25">
      <c r="E15661" s="120"/>
    </row>
    <row r="15662" spans="5:5" x14ac:dyDescent="0.25">
      <c r="E15662" s="120"/>
    </row>
    <row r="15663" spans="5:5" x14ac:dyDescent="0.25">
      <c r="E15663" s="120"/>
    </row>
    <row r="15664" spans="5:5" x14ac:dyDescent="0.25">
      <c r="E15664" s="120"/>
    </row>
    <row r="15665" spans="5:5" x14ac:dyDescent="0.25">
      <c r="E15665" s="120"/>
    </row>
    <row r="15666" spans="5:5" x14ac:dyDescent="0.25">
      <c r="E15666" s="120"/>
    </row>
    <row r="15667" spans="5:5" x14ac:dyDescent="0.25">
      <c r="E15667" s="120"/>
    </row>
    <row r="15668" spans="5:5" x14ac:dyDescent="0.25">
      <c r="E15668" s="120"/>
    </row>
    <row r="15669" spans="5:5" x14ac:dyDescent="0.25">
      <c r="E15669" s="120"/>
    </row>
    <row r="15670" spans="5:5" x14ac:dyDescent="0.25">
      <c r="E15670" s="120"/>
    </row>
    <row r="15671" spans="5:5" x14ac:dyDescent="0.25">
      <c r="E15671" s="120"/>
    </row>
    <row r="15672" spans="5:5" x14ac:dyDescent="0.25">
      <c r="E15672" s="120"/>
    </row>
    <row r="15673" spans="5:5" x14ac:dyDescent="0.25">
      <c r="E15673" s="120"/>
    </row>
    <row r="15674" spans="5:5" x14ac:dyDescent="0.25">
      <c r="E15674" s="120"/>
    </row>
    <row r="15675" spans="5:5" x14ac:dyDescent="0.25">
      <c r="E15675" s="120"/>
    </row>
    <row r="15676" spans="5:5" x14ac:dyDescent="0.25">
      <c r="E15676" s="120"/>
    </row>
    <row r="15677" spans="5:5" x14ac:dyDescent="0.25">
      <c r="E15677" s="120"/>
    </row>
    <row r="15678" spans="5:5" x14ac:dyDescent="0.25">
      <c r="E15678" s="120"/>
    </row>
    <row r="15679" spans="5:5" x14ac:dyDescent="0.25">
      <c r="E15679" s="120"/>
    </row>
    <row r="15680" spans="5:5" x14ac:dyDescent="0.25">
      <c r="E15680" s="120"/>
    </row>
    <row r="15681" spans="5:5" x14ac:dyDescent="0.25">
      <c r="E15681" s="120"/>
    </row>
    <row r="15682" spans="5:5" x14ac:dyDescent="0.25">
      <c r="E15682" s="120"/>
    </row>
    <row r="15683" spans="5:5" x14ac:dyDescent="0.25">
      <c r="E15683" s="120"/>
    </row>
    <row r="15684" spans="5:5" x14ac:dyDescent="0.25">
      <c r="E15684" s="120"/>
    </row>
    <row r="15685" spans="5:5" x14ac:dyDescent="0.25">
      <c r="E15685" s="120"/>
    </row>
    <row r="15686" spans="5:5" x14ac:dyDescent="0.25">
      <c r="E15686" s="120"/>
    </row>
    <row r="15687" spans="5:5" x14ac:dyDescent="0.25">
      <c r="E15687" s="120"/>
    </row>
    <row r="15688" spans="5:5" x14ac:dyDescent="0.25">
      <c r="E15688" s="120"/>
    </row>
    <row r="15689" spans="5:5" x14ac:dyDescent="0.25">
      <c r="E15689" s="120"/>
    </row>
    <row r="15690" spans="5:5" x14ac:dyDescent="0.25">
      <c r="E15690" s="120"/>
    </row>
    <row r="15691" spans="5:5" x14ac:dyDescent="0.25">
      <c r="E15691" s="120"/>
    </row>
    <row r="15692" spans="5:5" x14ac:dyDescent="0.25">
      <c r="E15692" s="120"/>
    </row>
    <row r="15693" spans="5:5" x14ac:dyDescent="0.25">
      <c r="E15693" s="120"/>
    </row>
    <row r="15694" spans="5:5" x14ac:dyDescent="0.25">
      <c r="E15694" s="120"/>
    </row>
    <row r="15695" spans="5:5" x14ac:dyDescent="0.25">
      <c r="E15695" s="120"/>
    </row>
    <row r="15696" spans="5:5" x14ac:dyDescent="0.25">
      <c r="E15696" s="120"/>
    </row>
    <row r="15697" spans="5:5" x14ac:dyDescent="0.25">
      <c r="E15697" s="120"/>
    </row>
    <row r="15698" spans="5:5" x14ac:dyDescent="0.25">
      <c r="E15698" s="120"/>
    </row>
    <row r="15699" spans="5:5" x14ac:dyDescent="0.25">
      <c r="E15699" s="120"/>
    </row>
    <row r="15700" spans="5:5" x14ac:dyDescent="0.25">
      <c r="E15700" s="120"/>
    </row>
    <row r="15701" spans="5:5" x14ac:dyDescent="0.25">
      <c r="E15701" s="120"/>
    </row>
    <row r="15702" spans="5:5" x14ac:dyDescent="0.25">
      <c r="E15702" s="120"/>
    </row>
    <row r="15703" spans="5:5" x14ac:dyDescent="0.25">
      <c r="E15703" s="120"/>
    </row>
    <row r="15704" spans="5:5" x14ac:dyDescent="0.25">
      <c r="E15704" s="120"/>
    </row>
    <row r="15705" spans="5:5" x14ac:dyDescent="0.25">
      <c r="E15705" s="120"/>
    </row>
    <row r="15706" spans="5:5" x14ac:dyDescent="0.25">
      <c r="E15706" s="120"/>
    </row>
    <row r="15707" spans="5:5" x14ac:dyDescent="0.25">
      <c r="E15707" s="120"/>
    </row>
    <row r="15708" spans="5:5" x14ac:dyDescent="0.25">
      <c r="E15708" s="120"/>
    </row>
    <row r="15709" spans="5:5" x14ac:dyDescent="0.25">
      <c r="E15709" s="120"/>
    </row>
    <row r="15710" spans="5:5" x14ac:dyDescent="0.25">
      <c r="E15710" s="120"/>
    </row>
    <row r="15711" spans="5:5" x14ac:dyDescent="0.25">
      <c r="E15711" s="120"/>
    </row>
    <row r="15712" spans="5:5" x14ac:dyDescent="0.25">
      <c r="E15712" s="120"/>
    </row>
    <row r="15713" spans="5:5" x14ac:dyDescent="0.25">
      <c r="E15713" s="120"/>
    </row>
    <row r="15714" spans="5:5" x14ac:dyDescent="0.25">
      <c r="E15714" s="120"/>
    </row>
    <row r="15715" spans="5:5" x14ac:dyDescent="0.25">
      <c r="E15715" s="120"/>
    </row>
    <row r="15716" spans="5:5" x14ac:dyDescent="0.25">
      <c r="E15716" s="120"/>
    </row>
    <row r="15717" spans="5:5" x14ac:dyDescent="0.25">
      <c r="E15717" s="120"/>
    </row>
    <row r="15718" spans="5:5" x14ac:dyDescent="0.25">
      <c r="E15718" s="120"/>
    </row>
    <row r="15719" spans="5:5" x14ac:dyDescent="0.25">
      <c r="E15719" s="120"/>
    </row>
    <row r="15720" spans="5:5" x14ac:dyDescent="0.25">
      <c r="E15720" s="120"/>
    </row>
    <row r="15721" spans="5:5" x14ac:dyDescent="0.25">
      <c r="E15721" s="120"/>
    </row>
    <row r="15722" spans="5:5" x14ac:dyDescent="0.25">
      <c r="E15722" s="120"/>
    </row>
    <row r="15723" spans="5:5" x14ac:dyDescent="0.25">
      <c r="E15723" s="120"/>
    </row>
    <row r="15724" spans="5:5" x14ac:dyDescent="0.25">
      <c r="E15724" s="120"/>
    </row>
    <row r="15725" spans="5:5" x14ac:dyDescent="0.25">
      <c r="E15725" s="120"/>
    </row>
    <row r="15726" spans="5:5" x14ac:dyDescent="0.25">
      <c r="E15726" s="120"/>
    </row>
    <row r="15727" spans="5:5" x14ac:dyDescent="0.25">
      <c r="E15727" s="120"/>
    </row>
    <row r="15728" spans="5:5" x14ac:dyDescent="0.25">
      <c r="E15728" s="120"/>
    </row>
    <row r="15729" spans="5:5" x14ac:dyDescent="0.25">
      <c r="E15729" s="120"/>
    </row>
    <row r="15730" spans="5:5" x14ac:dyDescent="0.25">
      <c r="E15730" s="120"/>
    </row>
    <row r="15731" spans="5:5" x14ac:dyDescent="0.25">
      <c r="E15731" s="120"/>
    </row>
    <row r="15732" spans="5:5" x14ac:dyDescent="0.25">
      <c r="E15732" s="120"/>
    </row>
    <row r="15733" spans="5:5" x14ac:dyDescent="0.25">
      <c r="E15733" s="120"/>
    </row>
    <row r="15734" spans="5:5" x14ac:dyDescent="0.25">
      <c r="E15734" s="120"/>
    </row>
    <row r="15735" spans="5:5" x14ac:dyDescent="0.25">
      <c r="E15735" s="120"/>
    </row>
    <row r="15736" spans="5:5" x14ac:dyDescent="0.25">
      <c r="E15736" s="120"/>
    </row>
    <row r="15737" spans="5:5" x14ac:dyDescent="0.25">
      <c r="E15737" s="120"/>
    </row>
    <row r="15738" spans="5:5" x14ac:dyDescent="0.25">
      <c r="E15738" s="120"/>
    </row>
    <row r="15739" spans="5:5" x14ac:dyDescent="0.25">
      <c r="E15739" s="120"/>
    </row>
    <row r="15740" spans="5:5" x14ac:dyDescent="0.25">
      <c r="E15740" s="120"/>
    </row>
    <row r="15741" spans="5:5" x14ac:dyDescent="0.25">
      <c r="E15741" s="120"/>
    </row>
    <row r="15742" spans="5:5" x14ac:dyDescent="0.25">
      <c r="E15742" s="120"/>
    </row>
    <row r="15743" spans="5:5" x14ac:dyDescent="0.25">
      <c r="E15743" s="120"/>
    </row>
    <row r="15744" spans="5:5" x14ac:dyDescent="0.25">
      <c r="E15744" s="120"/>
    </row>
    <row r="15745" spans="5:5" x14ac:dyDescent="0.25">
      <c r="E15745" s="120"/>
    </row>
    <row r="15746" spans="5:5" x14ac:dyDescent="0.25">
      <c r="E15746" s="120"/>
    </row>
    <row r="15747" spans="5:5" x14ac:dyDescent="0.25">
      <c r="E15747" s="120"/>
    </row>
    <row r="15748" spans="5:5" x14ac:dyDescent="0.25">
      <c r="E15748" s="120"/>
    </row>
    <row r="15749" spans="5:5" x14ac:dyDescent="0.25">
      <c r="E15749" s="120"/>
    </row>
    <row r="15750" spans="5:5" x14ac:dyDescent="0.25">
      <c r="E15750" s="120"/>
    </row>
    <row r="15751" spans="5:5" x14ac:dyDescent="0.25">
      <c r="E15751" s="120"/>
    </row>
    <row r="15752" spans="5:5" x14ac:dyDescent="0.25">
      <c r="E15752" s="120"/>
    </row>
    <row r="15753" spans="5:5" x14ac:dyDescent="0.25">
      <c r="E15753" s="120"/>
    </row>
    <row r="15754" spans="5:5" x14ac:dyDescent="0.25">
      <c r="E15754" s="120"/>
    </row>
    <row r="15755" spans="5:5" x14ac:dyDescent="0.25">
      <c r="E15755" s="120"/>
    </row>
    <row r="15756" spans="5:5" x14ac:dyDescent="0.25">
      <c r="E15756" s="120"/>
    </row>
    <row r="15757" spans="5:5" x14ac:dyDescent="0.25">
      <c r="E15757" s="120"/>
    </row>
    <row r="15758" spans="5:5" x14ac:dyDescent="0.25">
      <c r="E15758" s="120"/>
    </row>
    <row r="15759" spans="5:5" x14ac:dyDescent="0.25">
      <c r="E15759" s="120"/>
    </row>
    <row r="15760" spans="5:5" x14ac:dyDescent="0.25">
      <c r="E15760" s="120"/>
    </row>
    <row r="15761" spans="5:5" x14ac:dyDescent="0.25">
      <c r="E15761" s="120"/>
    </row>
    <row r="15762" spans="5:5" x14ac:dyDescent="0.25">
      <c r="E15762" s="120"/>
    </row>
    <row r="15763" spans="5:5" x14ac:dyDescent="0.25">
      <c r="E15763" s="120"/>
    </row>
    <row r="15764" spans="5:5" x14ac:dyDescent="0.25">
      <c r="E15764" s="120"/>
    </row>
    <row r="15765" spans="5:5" x14ac:dyDescent="0.25">
      <c r="E15765" s="120"/>
    </row>
    <row r="15766" spans="5:5" x14ac:dyDescent="0.25">
      <c r="E15766" s="120"/>
    </row>
    <row r="15767" spans="5:5" x14ac:dyDescent="0.25">
      <c r="E15767" s="120"/>
    </row>
    <row r="15768" spans="5:5" x14ac:dyDescent="0.25">
      <c r="E15768" s="120"/>
    </row>
    <row r="15769" spans="5:5" x14ac:dyDescent="0.25">
      <c r="E15769" s="120"/>
    </row>
    <row r="15770" spans="5:5" x14ac:dyDescent="0.25">
      <c r="E15770" s="120"/>
    </row>
    <row r="15771" spans="5:5" x14ac:dyDescent="0.25">
      <c r="E15771" s="120"/>
    </row>
    <row r="15772" spans="5:5" x14ac:dyDescent="0.25">
      <c r="E15772" s="120"/>
    </row>
    <row r="15773" spans="5:5" x14ac:dyDescent="0.25">
      <c r="E15773" s="120"/>
    </row>
    <row r="15774" spans="5:5" x14ac:dyDescent="0.25">
      <c r="E15774" s="120"/>
    </row>
    <row r="15775" spans="5:5" x14ac:dyDescent="0.25">
      <c r="E15775" s="120"/>
    </row>
    <row r="15776" spans="5:5" x14ac:dyDescent="0.25">
      <c r="E15776" s="120"/>
    </row>
    <row r="15777" spans="5:5" x14ac:dyDescent="0.25">
      <c r="E15777" s="120"/>
    </row>
    <row r="15778" spans="5:5" x14ac:dyDescent="0.25">
      <c r="E15778" s="120"/>
    </row>
    <row r="15779" spans="5:5" x14ac:dyDescent="0.25">
      <c r="E15779" s="120"/>
    </row>
    <row r="15780" spans="5:5" x14ac:dyDescent="0.25">
      <c r="E15780" s="120"/>
    </row>
    <row r="15781" spans="5:5" x14ac:dyDescent="0.25">
      <c r="E15781" s="120"/>
    </row>
    <row r="15782" spans="5:5" x14ac:dyDescent="0.25">
      <c r="E15782" s="120"/>
    </row>
    <row r="15783" spans="5:5" x14ac:dyDescent="0.25">
      <c r="E15783" s="120"/>
    </row>
    <row r="15784" spans="5:5" x14ac:dyDescent="0.25">
      <c r="E15784" s="120"/>
    </row>
    <row r="15785" spans="5:5" x14ac:dyDescent="0.25">
      <c r="E15785" s="120"/>
    </row>
    <row r="15786" spans="5:5" x14ac:dyDescent="0.25">
      <c r="E15786" s="120"/>
    </row>
    <row r="15787" spans="5:5" x14ac:dyDescent="0.25">
      <c r="E15787" s="120"/>
    </row>
    <row r="15788" spans="5:5" x14ac:dyDescent="0.25">
      <c r="E15788" s="120"/>
    </row>
    <row r="15789" spans="5:5" x14ac:dyDescent="0.25">
      <c r="E15789" s="120"/>
    </row>
    <row r="15790" spans="5:5" x14ac:dyDescent="0.25">
      <c r="E15790" s="120"/>
    </row>
    <row r="15791" spans="5:5" x14ac:dyDescent="0.25">
      <c r="E15791" s="120"/>
    </row>
    <row r="15792" spans="5:5" x14ac:dyDescent="0.25">
      <c r="E15792" s="120"/>
    </row>
    <row r="15793" spans="5:5" x14ac:dyDescent="0.25">
      <c r="E15793" s="120"/>
    </row>
    <row r="15794" spans="5:5" x14ac:dyDescent="0.25">
      <c r="E15794" s="120"/>
    </row>
    <row r="15795" spans="5:5" x14ac:dyDescent="0.25">
      <c r="E15795" s="120"/>
    </row>
    <row r="15796" spans="5:5" x14ac:dyDescent="0.25">
      <c r="E15796" s="120"/>
    </row>
    <row r="15797" spans="5:5" x14ac:dyDescent="0.25">
      <c r="E15797" s="120"/>
    </row>
    <row r="15798" spans="5:5" x14ac:dyDescent="0.25">
      <c r="E15798" s="120"/>
    </row>
    <row r="15799" spans="5:5" x14ac:dyDescent="0.25">
      <c r="E15799" s="120"/>
    </row>
    <row r="15800" spans="5:5" x14ac:dyDescent="0.25">
      <c r="E15800" s="120"/>
    </row>
    <row r="15801" spans="5:5" x14ac:dyDescent="0.25">
      <c r="E15801" s="120"/>
    </row>
    <row r="15802" spans="5:5" x14ac:dyDescent="0.25">
      <c r="E15802" s="120"/>
    </row>
    <row r="15803" spans="5:5" x14ac:dyDescent="0.25">
      <c r="E15803" s="120"/>
    </row>
    <row r="15804" spans="5:5" x14ac:dyDescent="0.25">
      <c r="E15804" s="120"/>
    </row>
    <row r="15805" spans="5:5" x14ac:dyDescent="0.25">
      <c r="E15805" s="120"/>
    </row>
    <row r="15806" spans="5:5" x14ac:dyDescent="0.25">
      <c r="E15806" s="120"/>
    </row>
    <row r="15807" spans="5:5" x14ac:dyDescent="0.25">
      <c r="E15807" s="120"/>
    </row>
    <row r="15808" spans="5:5" x14ac:dyDescent="0.25">
      <c r="E15808" s="120"/>
    </row>
    <row r="15809" spans="5:5" x14ac:dyDescent="0.25">
      <c r="E15809" s="120"/>
    </row>
    <row r="15810" spans="5:5" x14ac:dyDescent="0.25">
      <c r="E15810" s="120"/>
    </row>
    <row r="15811" spans="5:5" x14ac:dyDescent="0.25">
      <c r="E15811" s="120"/>
    </row>
    <row r="15812" spans="5:5" x14ac:dyDescent="0.25">
      <c r="E15812" s="120"/>
    </row>
    <row r="15813" spans="5:5" x14ac:dyDescent="0.25">
      <c r="E15813" s="120"/>
    </row>
    <row r="15814" spans="5:5" x14ac:dyDescent="0.25">
      <c r="E15814" s="120"/>
    </row>
    <row r="15815" spans="5:5" x14ac:dyDescent="0.25">
      <c r="E15815" s="120"/>
    </row>
    <row r="15816" spans="5:5" x14ac:dyDescent="0.25">
      <c r="E15816" s="120"/>
    </row>
    <row r="15817" spans="5:5" x14ac:dyDescent="0.25">
      <c r="E15817" s="120"/>
    </row>
    <row r="15818" spans="5:5" x14ac:dyDescent="0.25">
      <c r="E15818" s="120"/>
    </row>
    <row r="15819" spans="5:5" x14ac:dyDescent="0.25">
      <c r="E15819" s="120"/>
    </row>
    <row r="15820" spans="5:5" x14ac:dyDescent="0.25">
      <c r="E15820" s="120"/>
    </row>
    <row r="15821" spans="5:5" x14ac:dyDescent="0.25">
      <c r="E15821" s="120"/>
    </row>
    <row r="15822" spans="5:5" x14ac:dyDescent="0.25">
      <c r="E15822" s="120"/>
    </row>
    <row r="15823" spans="5:5" x14ac:dyDescent="0.25">
      <c r="E15823" s="120"/>
    </row>
    <row r="15824" spans="5:5" x14ac:dyDescent="0.25">
      <c r="E15824" s="120"/>
    </row>
    <row r="15825" spans="5:5" x14ac:dyDescent="0.25">
      <c r="E15825" s="120"/>
    </row>
    <row r="15826" spans="5:5" x14ac:dyDescent="0.25">
      <c r="E15826" s="120"/>
    </row>
    <row r="15827" spans="5:5" x14ac:dyDescent="0.25">
      <c r="E15827" s="120"/>
    </row>
    <row r="15828" spans="5:5" x14ac:dyDescent="0.25">
      <c r="E15828" s="120"/>
    </row>
    <row r="15829" spans="5:5" x14ac:dyDescent="0.25">
      <c r="E15829" s="120"/>
    </row>
    <row r="15830" spans="5:5" x14ac:dyDescent="0.25">
      <c r="E15830" s="120"/>
    </row>
    <row r="15831" spans="5:5" x14ac:dyDescent="0.25">
      <c r="E15831" s="120"/>
    </row>
    <row r="15832" spans="5:5" x14ac:dyDescent="0.25">
      <c r="E15832" s="120"/>
    </row>
    <row r="15833" spans="5:5" x14ac:dyDescent="0.25">
      <c r="E15833" s="120"/>
    </row>
    <row r="15834" spans="5:5" x14ac:dyDescent="0.25">
      <c r="E15834" s="120"/>
    </row>
    <row r="15835" spans="5:5" x14ac:dyDescent="0.25">
      <c r="E15835" s="120"/>
    </row>
    <row r="15836" spans="5:5" x14ac:dyDescent="0.25">
      <c r="E15836" s="120"/>
    </row>
    <row r="15837" spans="5:5" x14ac:dyDescent="0.25">
      <c r="E15837" s="120"/>
    </row>
    <row r="15838" spans="5:5" x14ac:dyDescent="0.25">
      <c r="E15838" s="120"/>
    </row>
    <row r="15839" spans="5:5" x14ac:dyDescent="0.25">
      <c r="E15839" s="120"/>
    </row>
    <row r="15840" spans="5:5" x14ac:dyDescent="0.25">
      <c r="E15840" s="120"/>
    </row>
    <row r="15841" spans="5:5" x14ac:dyDescent="0.25">
      <c r="E15841" s="120"/>
    </row>
    <row r="15842" spans="5:5" x14ac:dyDescent="0.25">
      <c r="E15842" s="120"/>
    </row>
    <row r="15843" spans="5:5" x14ac:dyDescent="0.25">
      <c r="E15843" s="120"/>
    </row>
    <row r="15844" spans="5:5" x14ac:dyDescent="0.25">
      <c r="E15844" s="120"/>
    </row>
    <row r="15845" spans="5:5" x14ac:dyDescent="0.25">
      <c r="E15845" s="120"/>
    </row>
    <row r="15846" spans="5:5" x14ac:dyDescent="0.25">
      <c r="E15846" s="120"/>
    </row>
    <row r="15847" spans="5:5" x14ac:dyDescent="0.25">
      <c r="E15847" s="120"/>
    </row>
    <row r="15848" spans="5:5" x14ac:dyDescent="0.25">
      <c r="E15848" s="120"/>
    </row>
    <row r="15849" spans="5:5" x14ac:dyDescent="0.25">
      <c r="E15849" s="120"/>
    </row>
    <row r="15850" spans="5:5" x14ac:dyDescent="0.25">
      <c r="E15850" s="120"/>
    </row>
    <row r="15851" spans="5:5" x14ac:dyDescent="0.25">
      <c r="E15851" s="120"/>
    </row>
    <row r="15852" spans="5:5" x14ac:dyDescent="0.25">
      <c r="E15852" s="120"/>
    </row>
    <row r="15853" spans="5:5" x14ac:dyDescent="0.25">
      <c r="E15853" s="120"/>
    </row>
    <row r="15854" spans="5:5" x14ac:dyDescent="0.25">
      <c r="E15854" s="120"/>
    </row>
    <row r="15855" spans="5:5" x14ac:dyDescent="0.25">
      <c r="E15855" s="120"/>
    </row>
    <row r="15856" spans="5:5" x14ac:dyDescent="0.25">
      <c r="E15856" s="120"/>
    </row>
    <row r="15857" spans="5:5" x14ac:dyDescent="0.25">
      <c r="E15857" s="120"/>
    </row>
    <row r="15858" spans="5:5" x14ac:dyDescent="0.25">
      <c r="E15858" s="120"/>
    </row>
    <row r="15859" spans="5:5" x14ac:dyDescent="0.25">
      <c r="E15859" s="120"/>
    </row>
    <row r="15860" spans="5:5" x14ac:dyDescent="0.25">
      <c r="E15860" s="120"/>
    </row>
    <row r="15861" spans="5:5" x14ac:dyDescent="0.25">
      <c r="E15861" s="120"/>
    </row>
    <row r="15862" spans="5:5" x14ac:dyDescent="0.25">
      <c r="E15862" s="120"/>
    </row>
    <row r="15863" spans="5:5" x14ac:dyDescent="0.25">
      <c r="E15863" s="120"/>
    </row>
    <row r="15864" spans="5:5" x14ac:dyDescent="0.25">
      <c r="E15864" s="120"/>
    </row>
    <row r="15865" spans="5:5" x14ac:dyDescent="0.25">
      <c r="E15865" s="120"/>
    </row>
    <row r="15866" spans="5:5" x14ac:dyDescent="0.25">
      <c r="E15866" s="120"/>
    </row>
    <row r="15867" spans="5:5" x14ac:dyDescent="0.25">
      <c r="E15867" s="120"/>
    </row>
    <row r="15868" spans="5:5" x14ac:dyDescent="0.25">
      <c r="E15868" s="120"/>
    </row>
    <row r="15869" spans="5:5" x14ac:dyDescent="0.25">
      <c r="E15869" s="120"/>
    </row>
    <row r="15870" spans="5:5" x14ac:dyDescent="0.25">
      <c r="E15870" s="120"/>
    </row>
    <row r="15871" spans="5:5" x14ac:dyDescent="0.25">
      <c r="E15871" s="120"/>
    </row>
    <row r="15872" spans="5:5" x14ac:dyDescent="0.25">
      <c r="E15872" s="120"/>
    </row>
    <row r="15873" spans="5:5" x14ac:dyDescent="0.25">
      <c r="E15873" s="120"/>
    </row>
    <row r="15874" spans="5:5" x14ac:dyDescent="0.25">
      <c r="E15874" s="120"/>
    </row>
    <row r="15875" spans="5:5" x14ac:dyDescent="0.25">
      <c r="E15875" s="120"/>
    </row>
    <row r="15876" spans="5:5" x14ac:dyDescent="0.25">
      <c r="E15876" s="120"/>
    </row>
    <row r="15877" spans="5:5" x14ac:dyDescent="0.25">
      <c r="E15877" s="120"/>
    </row>
    <row r="15878" spans="5:5" x14ac:dyDescent="0.25">
      <c r="E15878" s="120"/>
    </row>
    <row r="15879" spans="5:5" x14ac:dyDescent="0.25">
      <c r="E15879" s="120"/>
    </row>
    <row r="15880" spans="5:5" x14ac:dyDescent="0.25">
      <c r="E15880" s="120"/>
    </row>
    <row r="15881" spans="5:5" x14ac:dyDescent="0.25">
      <c r="E15881" s="120"/>
    </row>
    <row r="15882" spans="5:5" x14ac:dyDescent="0.25">
      <c r="E15882" s="120"/>
    </row>
    <row r="15883" spans="5:5" x14ac:dyDescent="0.25">
      <c r="E15883" s="120"/>
    </row>
    <row r="15884" spans="5:5" x14ac:dyDescent="0.25">
      <c r="E15884" s="120"/>
    </row>
    <row r="15885" spans="5:5" x14ac:dyDescent="0.25">
      <c r="E15885" s="120"/>
    </row>
    <row r="15886" spans="5:5" x14ac:dyDescent="0.25">
      <c r="E15886" s="120"/>
    </row>
    <row r="15887" spans="5:5" x14ac:dyDescent="0.25">
      <c r="E15887" s="120"/>
    </row>
    <row r="15888" spans="5:5" x14ac:dyDescent="0.25">
      <c r="E15888" s="120"/>
    </row>
    <row r="15889" spans="5:5" x14ac:dyDescent="0.25">
      <c r="E15889" s="120"/>
    </row>
    <row r="15890" spans="5:5" x14ac:dyDescent="0.25">
      <c r="E15890" s="120"/>
    </row>
    <row r="15891" spans="5:5" x14ac:dyDescent="0.25">
      <c r="E15891" s="120"/>
    </row>
    <row r="15892" spans="5:5" x14ac:dyDescent="0.25">
      <c r="E15892" s="120"/>
    </row>
    <row r="15893" spans="5:5" x14ac:dyDescent="0.25">
      <c r="E15893" s="120"/>
    </row>
    <row r="15894" spans="5:5" x14ac:dyDescent="0.25">
      <c r="E15894" s="120"/>
    </row>
    <row r="15895" spans="5:5" x14ac:dyDescent="0.25">
      <c r="E15895" s="120"/>
    </row>
    <row r="15896" spans="5:5" x14ac:dyDescent="0.25">
      <c r="E15896" s="120"/>
    </row>
    <row r="15897" spans="5:5" x14ac:dyDescent="0.25">
      <c r="E15897" s="120"/>
    </row>
    <row r="15898" spans="5:5" x14ac:dyDescent="0.25">
      <c r="E15898" s="120"/>
    </row>
    <row r="15899" spans="5:5" x14ac:dyDescent="0.25">
      <c r="E15899" s="120"/>
    </row>
    <row r="15900" spans="5:5" x14ac:dyDescent="0.25">
      <c r="E15900" s="120"/>
    </row>
    <row r="15901" spans="5:5" x14ac:dyDescent="0.25">
      <c r="E15901" s="120"/>
    </row>
    <row r="15902" spans="5:5" x14ac:dyDescent="0.25">
      <c r="E15902" s="120"/>
    </row>
    <row r="15903" spans="5:5" x14ac:dyDescent="0.25">
      <c r="E15903" s="120"/>
    </row>
    <row r="15904" spans="5:5" x14ac:dyDescent="0.25">
      <c r="E15904" s="120"/>
    </row>
    <row r="15905" spans="5:5" x14ac:dyDescent="0.25">
      <c r="E15905" s="120"/>
    </row>
    <row r="15906" spans="5:5" x14ac:dyDescent="0.25">
      <c r="E15906" s="120"/>
    </row>
    <row r="15907" spans="5:5" x14ac:dyDescent="0.25">
      <c r="E15907" s="120"/>
    </row>
    <row r="15908" spans="5:5" x14ac:dyDescent="0.25">
      <c r="E15908" s="120"/>
    </row>
    <row r="15909" spans="5:5" x14ac:dyDescent="0.25">
      <c r="E15909" s="120"/>
    </row>
    <row r="15910" spans="5:5" x14ac:dyDescent="0.25">
      <c r="E15910" s="120"/>
    </row>
    <row r="15911" spans="5:5" x14ac:dyDescent="0.25">
      <c r="E15911" s="120"/>
    </row>
    <row r="15912" spans="5:5" x14ac:dyDescent="0.25">
      <c r="E15912" s="120"/>
    </row>
    <row r="15913" spans="5:5" x14ac:dyDescent="0.25">
      <c r="E15913" s="120"/>
    </row>
    <row r="15914" spans="5:5" x14ac:dyDescent="0.25">
      <c r="E15914" s="120"/>
    </row>
    <row r="15915" spans="5:5" x14ac:dyDescent="0.25">
      <c r="E15915" s="120"/>
    </row>
    <row r="15916" spans="5:5" x14ac:dyDescent="0.25">
      <c r="E15916" s="120"/>
    </row>
    <row r="15917" spans="5:5" x14ac:dyDescent="0.25">
      <c r="E15917" s="120"/>
    </row>
    <row r="15918" spans="5:5" x14ac:dyDescent="0.25">
      <c r="E15918" s="120"/>
    </row>
    <row r="15919" spans="5:5" x14ac:dyDescent="0.25">
      <c r="E15919" s="120"/>
    </row>
    <row r="15920" spans="5:5" x14ac:dyDescent="0.25">
      <c r="E15920" s="120"/>
    </row>
    <row r="15921" spans="5:5" x14ac:dyDescent="0.25">
      <c r="E15921" s="120"/>
    </row>
    <row r="15922" spans="5:5" x14ac:dyDescent="0.25">
      <c r="E15922" s="120"/>
    </row>
    <row r="15923" spans="5:5" x14ac:dyDescent="0.25">
      <c r="E15923" s="120"/>
    </row>
    <row r="15924" spans="5:5" x14ac:dyDescent="0.25">
      <c r="E15924" s="120"/>
    </row>
    <row r="15925" spans="5:5" x14ac:dyDescent="0.25">
      <c r="E15925" s="120"/>
    </row>
    <row r="15926" spans="5:5" x14ac:dyDescent="0.25">
      <c r="E15926" s="120"/>
    </row>
    <row r="15927" spans="5:5" x14ac:dyDescent="0.25">
      <c r="E15927" s="120"/>
    </row>
    <row r="15928" spans="5:5" x14ac:dyDescent="0.25">
      <c r="E15928" s="120"/>
    </row>
    <row r="15929" spans="5:5" x14ac:dyDescent="0.25">
      <c r="E15929" s="120"/>
    </row>
    <row r="15930" spans="5:5" x14ac:dyDescent="0.25">
      <c r="E15930" s="120"/>
    </row>
    <row r="15931" spans="5:5" x14ac:dyDescent="0.25">
      <c r="E15931" s="120"/>
    </row>
    <row r="15932" spans="5:5" x14ac:dyDescent="0.25">
      <c r="E15932" s="120"/>
    </row>
    <row r="15933" spans="5:5" x14ac:dyDescent="0.25">
      <c r="E15933" s="120"/>
    </row>
    <row r="15934" spans="5:5" x14ac:dyDescent="0.25">
      <c r="E15934" s="120"/>
    </row>
    <row r="15935" spans="5:5" x14ac:dyDescent="0.25">
      <c r="E15935" s="120"/>
    </row>
    <row r="15936" spans="5:5" x14ac:dyDescent="0.25">
      <c r="E15936" s="120"/>
    </row>
    <row r="15937" spans="5:5" x14ac:dyDescent="0.25">
      <c r="E15937" s="120"/>
    </row>
    <row r="15938" spans="5:5" x14ac:dyDescent="0.25">
      <c r="E15938" s="120"/>
    </row>
    <row r="15939" spans="5:5" x14ac:dyDescent="0.25">
      <c r="E15939" s="120"/>
    </row>
    <row r="15940" spans="5:5" x14ac:dyDescent="0.25">
      <c r="E15940" s="120"/>
    </row>
    <row r="15941" spans="5:5" x14ac:dyDescent="0.25">
      <c r="E15941" s="120"/>
    </row>
    <row r="15942" spans="5:5" x14ac:dyDescent="0.25">
      <c r="E15942" s="120"/>
    </row>
    <row r="15943" spans="5:5" x14ac:dyDescent="0.25">
      <c r="E15943" s="120"/>
    </row>
    <row r="15944" spans="5:5" x14ac:dyDescent="0.25">
      <c r="E15944" s="120"/>
    </row>
    <row r="15945" spans="5:5" x14ac:dyDescent="0.25">
      <c r="E15945" s="120"/>
    </row>
    <row r="15946" spans="5:5" x14ac:dyDescent="0.25">
      <c r="E15946" s="120"/>
    </row>
    <row r="15947" spans="5:5" x14ac:dyDescent="0.25">
      <c r="E15947" s="120"/>
    </row>
    <row r="15948" spans="5:5" x14ac:dyDescent="0.25">
      <c r="E15948" s="120"/>
    </row>
    <row r="15949" spans="5:5" x14ac:dyDescent="0.25">
      <c r="E15949" s="120"/>
    </row>
    <row r="15950" spans="5:5" x14ac:dyDescent="0.25">
      <c r="E15950" s="120"/>
    </row>
    <row r="15951" spans="5:5" x14ac:dyDescent="0.25">
      <c r="E15951" s="120"/>
    </row>
    <row r="15952" spans="5:5" x14ac:dyDescent="0.25">
      <c r="E15952" s="120"/>
    </row>
    <row r="15953" spans="5:5" x14ac:dyDescent="0.25">
      <c r="E15953" s="120"/>
    </row>
    <row r="15954" spans="5:5" x14ac:dyDescent="0.25">
      <c r="E15954" s="120"/>
    </row>
    <row r="15955" spans="5:5" x14ac:dyDescent="0.25">
      <c r="E15955" s="120"/>
    </row>
    <row r="15956" spans="5:5" x14ac:dyDescent="0.25">
      <c r="E15956" s="120"/>
    </row>
    <row r="15957" spans="5:5" x14ac:dyDescent="0.25">
      <c r="E15957" s="120"/>
    </row>
    <row r="15958" spans="5:5" x14ac:dyDescent="0.25">
      <c r="E15958" s="120"/>
    </row>
    <row r="15959" spans="5:5" x14ac:dyDescent="0.25">
      <c r="E15959" s="120"/>
    </row>
    <row r="15960" spans="5:5" x14ac:dyDescent="0.25">
      <c r="E15960" s="120"/>
    </row>
    <row r="15961" spans="5:5" x14ac:dyDescent="0.25">
      <c r="E15961" s="120"/>
    </row>
    <row r="15962" spans="5:5" x14ac:dyDescent="0.25">
      <c r="E15962" s="120"/>
    </row>
    <row r="15963" spans="5:5" x14ac:dyDescent="0.25">
      <c r="E15963" s="120"/>
    </row>
    <row r="15964" spans="5:5" x14ac:dyDescent="0.25">
      <c r="E15964" s="120"/>
    </row>
    <row r="15965" spans="5:5" x14ac:dyDescent="0.25">
      <c r="E15965" s="120"/>
    </row>
    <row r="15966" spans="5:5" x14ac:dyDescent="0.25">
      <c r="E15966" s="120"/>
    </row>
    <row r="15967" spans="5:5" x14ac:dyDescent="0.25">
      <c r="E15967" s="120"/>
    </row>
    <row r="15968" spans="5:5" x14ac:dyDescent="0.25">
      <c r="E15968" s="120"/>
    </row>
    <row r="15969" spans="5:5" x14ac:dyDescent="0.25">
      <c r="E15969" s="120"/>
    </row>
    <row r="15970" spans="5:5" x14ac:dyDescent="0.25">
      <c r="E15970" s="120"/>
    </row>
    <row r="15971" spans="5:5" x14ac:dyDescent="0.25">
      <c r="E15971" s="120"/>
    </row>
    <row r="15972" spans="5:5" x14ac:dyDescent="0.25">
      <c r="E15972" s="120"/>
    </row>
    <row r="15973" spans="5:5" x14ac:dyDescent="0.25">
      <c r="E15973" s="120"/>
    </row>
    <row r="15974" spans="5:5" x14ac:dyDescent="0.25">
      <c r="E15974" s="120"/>
    </row>
    <row r="15975" spans="5:5" x14ac:dyDescent="0.25">
      <c r="E15975" s="120"/>
    </row>
    <row r="15976" spans="5:5" x14ac:dyDescent="0.25">
      <c r="E15976" s="120"/>
    </row>
    <row r="15977" spans="5:5" x14ac:dyDescent="0.25">
      <c r="E15977" s="120"/>
    </row>
    <row r="15978" spans="5:5" x14ac:dyDescent="0.25">
      <c r="E15978" s="120"/>
    </row>
    <row r="15979" spans="5:5" x14ac:dyDescent="0.25">
      <c r="E15979" s="120"/>
    </row>
    <row r="15980" spans="5:5" x14ac:dyDescent="0.25">
      <c r="E15980" s="120"/>
    </row>
    <row r="15981" spans="5:5" x14ac:dyDescent="0.25">
      <c r="E15981" s="120"/>
    </row>
    <row r="15982" spans="5:5" x14ac:dyDescent="0.25">
      <c r="E15982" s="120"/>
    </row>
    <row r="15983" spans="5:5" x14ac:dyDescent="0.25">
      <c r="E15983" s="120"/>
    </row>
    <row r="15984" spans="5:5" x14ac:dyDescent="0.25">
      <c r="E15984" s="120"/>
    </row>
    <row r="15985" spans="5:5" x14ac:dyDescent="0.25">
      <c r="E15985" s="120"/>
    </row>
    <row r="15986" spans="5:5" x14ac:dyDescent="0.25">
      <c r="E15986" s="120"/>
    </row>
    <row r="15987" spans="5:5" x14ac:dyDescent="0.25">
      <c r="E15987" s="120"/>
    </row>
    <row r="15988" spans="5:5" x14ac:dyDescent="0.25">
      <c r="E15988" s="120"/>
    </row>
    <row r="15989" spans="5:5" x14ac:dyDescent="0.25">
      <c r="E15989" s="120"/>
    </row>
    <row r="15990" spans="5:5" x14ac:dyDescent="0.25">
      <c r="E15990" s="120"/>
    </row>
    <row r="15991" spans="5:5" x14ac:dyDescent="0.25">
      <c r="E15991" s="120"/>
    </row>
    <row r="15992" spans="5:5" x14ac:dyDescent="0.25">
      <c r="E15992" s="120"/>
    </row>
    <row r="15993" spans="5:5" x14ac:dyDescent="0.25">
      <c r="E15993" s="120"/>
    </row>
    <row r="15994" spans="5:5" x14ac:dyDescent="0.25">
      <c r="E15994" s="120"/>
    </row>
    <row r="15995" spans="5:5" x14ac:dyDescent="0.25">
      <c r="E15995" s="120"/>
    </row>
    <row r="15996" spans="5:5" x14ac:dyDescent="0.25">
      <c r="E15996" s="120"/>
    </row>
    <row r="15997" spans="5:5" x14ac:dyDescent="0.25">
      <c r="E15997" s="120"/>
    </row>
    <row r="15998" spans="5:5" x14ac:dyDescent="0.25">
      <c r="E15998" s="120"/>
    </row>
    <row r="15999" spans="5:5" x14ac:dyDescent="0.25">
      <c r="E15999" s="120"/>
    </row>
    <row r="16000" spans="5:5" x14ac:dyDescent="0.25">
      <c r="E16000" s="120"/>
    </row>
    <row r="16001" spans="5:5" x14ac:dyDescent="0.25">
      <c r="E16001" s="120"/>
    </row>
    <row r="16002" spans="5:5" x14ac:dyDescent="0.25">
      <c r="E16002" s="120"/>
    </row>
    <row r="16003" spans="5:5" x14ac:dyDescent="0.25">
      <c r="E16003" s="120"/>
    </row>
    <row r="16004" spans="5:5" x14ac:dyDescent="0.25">
      <c r="E16004" s="120"/>
    </row>
    <row r="16005" spans="5:5" x14ac:dyDescent="0.25">
      <c r="E16005" s="120"/>
    </row>
    <row r="16006" spans="5:5" x14ac:dyDescent="0.25">
      <c r="E16006" s="120"/>
    </row>
    <row r="16007" spans="5:5" x14ac:dyDescent="0.25">
      <c r="E16007" s="120"/>
    </row>
    <row r="16008" spans="5:5" x14ac:dyDescent="0.25">
      <c r="E16008" s="120"/>
    </row>
    <row r="16009" spans="5:5" x14ac:dyDescent="0.25">
      <c r="E16009" s="120"/>
    </row>
    <row r="16010" spans="5:5" x14ac:dyDescent="0.25">
      <c r="E16010" s="120"/>
    </row>
    <row r="16011" spans="5:5" x14ac:dyDescent="0.25">
      <c r="E16011" s="120"/>
    </row>
    <row r="16012" spans="5:5" x14ac:dyDescent="0.25">
      <c r="E16012" s="120"/>
    </row>
    <row r="16013" spans="5:5" x14ac:dyDescent="0.25">
      <c r="E16013" s="120"/>
    </row>
    <row r="16014" spans="5:5" x14ac:dyDescent="0.25">
      <c r="E16014" s="120"/>
    </row>
    <row r="16015" spans="5:5" x14ac:dyDescent="0.25">
      <c r="E16015" s="120"/>
    </row>
    <row r="16016" spans="5:5" x14ac:dyDescent="0.25">
      <c r="E16016" s="120"/>
    </row>
    <row r="16017" spans="5:5" x14ac:dyDescent="0.25">
      <c r="E16017" s="120"/>
    </row>
    <row r="16018" spans="5:5" x14ac:dyDescent="0.25">
      <c r="E16018" s="120"/>
    </row>
    <row r="16019" spans="5:5" x14ac:dyDescent="0.25">
      <c r="E16019" s="120"/>
    </row>
    <row r="16020" spans="5:5" x14ac:dyDescent="0.25">
      <c r="E16020" s="120"/>
    </row>
    <row r="16021" spans="5:5" x14ac:dyDescent="0.25">
      <c r="E16021" s="120"/>
    </row>
    <row r="16022" spans="5:5" x14ac:dyDescent="0.25">
      <c r="E16022" s="120"/>
    </row>
    <row r="16023" spans="5:5" x14ac:dyDescent="0.25">
      <c r="E16023" s="120"/>
    </row>
    <row r="16024" spans="5:5" x14ac:dyDescent="0.25">
      <c r="E16024" s="120"/>
    </row>
    <row r="16025" spans="5:5" x14ac:dyDescent="0.25">
      <c r="E16025" s="120"/>
    </row>
    <row r="16026" spans="5:5" x14ac:dyDescent="0.25">
      <c r="E16026" s="120"/>
    </row>
    <row r="16027" spans="5:5" x14ac:dyDescent="0.25">
      <c r="E16027" s="120"/>
    </row>
    <row r="16028" spans="5:5" x14ac:dyDescent="0.25">
      <c r="E16028" s="120"/>
    </row>
    <row r="16029" spans="5:5" x14ac:dyDescent="0.25">
      <c r="E16029" s="120"/>
    </row>
    <row r="16030" spans="5:5" x14ac:dyDescent="0.25">
      <c r="E16030" s="120"/>
    </row>
    <row r="16031" spans="5:5" x14ac:dyDescent="0.25">
      <c r="E16031" s="120"/>
    </row>
    <row r="16032" spans="5:5" x14ac:dyDescent="0.25">
      <c r="E16032" s="120"/>
    </row>
    <row r="16033" spans="5:5" x14ac:dyDescent="0.25">
      <c r="E16033" s="120"/>
    </row>
    <row r="16034" spans="5:5" x14ac:dyDescent="0.25">
      <c r="E16034" s="120"/>
    </row>
    <row r="16035" spans="5:5" x14ac:dyDescent="0.25">
      <c r="E16035" s="120"/>
    </row>
    <row r="16036" spans="5:5" x14ac:dyDescent="0.25">
      <c r="E16036" s="120"/>
    </row>
    <row r="16037" spans="5:5" x14ac:dyDescent="0.25">
      <c r="E16037" s="120"/>
    </row>
    <row r="16038" spans="5:5" x14ac:dyDescent="0.25">
      <c r="E16038" s="120"/>
    </row>
    <row r="16039" spans="5:5" x14ac:dyDescent="0.25">
      <c r="E16039" s="120"/>
    </row>
    <row r="16040" spans="5:5" x14ac:dyDescent="0.25">
      <c r="E16040" s="120"/>
    </row>
    <row r="16041" spans="5:5" x14ac:dyDescent="0.25">
      <c r="E16041" s="120"/>
    </row>
    <row r="16042" spans="5:5" x14ac:dyDescent="0.25">
      <c r="E16042" s="120"/>
    </row>
    <row r="16043" spans="5:5" x14ac:dyDescent="0.25">
      <c r="E16043" s="120"/>
    </row>
    <row r="16044" spans="5:5" x14ac:dyDescent="0.25">
      <c r="E16044" s="120"/>
    </row>
    <row r="16045" spans="5:5" x14ac:dyDescent="0.25">
      <c r="E16045" s="120"/>
    </row>
    <row r="16046" spans="5:5" x14ac:dyDescent="0.25">
      <c r="E16046" s="120"/>
    </row>
    <row r="16047" spans="5:5" x14ac:dyDescent="0.25">
      <c r="E16047" s="120"/>
    </row>
    <row r="16048" spans="5:5" x14ac:dyDescent="0.25">
      <c r="E16048" s="120"/>
    </row>
    <row r="16049" spans="5:5" x14ac:dyDescent="0.25">
      <c r="E16049" s="120"/>
    </row>
    <row r="16050" spans="5:5" x14ac:dyDescent="0.25">
      <c r="E16050" s="120"/>
    </row>
    <row r="16051" spans="5:5" x14ac:dyDescent="0.25">
      <c r="E16051" s="120"/>
    </row>
    <row r="16052" spans="5:5" x14ac:dyDescent="0.25">
      <c r="E16052" s="120"/>
    </row>
    <row r="16053" spans="5:5" x14ac:dyDescent="0.25">
      <c r="E16053" s="120"/>
    </row>
    <row r="16054" spans="5:5" x14ac:dyDescent="0.25">
      <c r="E16054" s="120"/>
    </row>
    <row r="16055" spans="5:5" x14ac:dyDescent="0.25">
      <c r="E16055" s="120"/>
    </row>
    <row r="16056" spans="5:5" x14ac:dyDescent="0.25">
      <c r="E16056" s="120"/>
    </row>
    <row r="16057" spans="5:5" x14ac:dyDescent="0.25">
      <c r="E16057" s="120"/>
    </row>
    <row r="16058" spans="5:5" x14ac:dyDescent="0.25">
      <c r="E16058" s="120"/>
    </row>
    <row r="16059" spans="5:5" x14ac:dyDescent="0.25">
      <c r="E16059" s="120"/>
    </row>
    <row r="16060" spans="5:5" x14ac:dyDescent="0.25">
      <c r="E16060" s="120"/>
    </row>
    <row r="16061" spans="5:5" x14ac:dyDescent="0.25">
      <c r="E16061" s="120"/>
    </row>
    <row r="16062" spans="5:5" x14ac:dyDescent="0.25">
      <c r="E16062" s="120"/>
    </row>
    <row r="16063" spans="5:5" x14ac:dyDescent="0.25">
      <c r="E16063" s="120"/>
    </row>
    <row r="16064" spans="5:5" x14ac:dyDescent="0.25">
      <c r="E16064" s="120"/>
    </row>
    <row r="16065" spans="5:5" x14ac:dyDescent="0.25">
      <c r="E16065" s="120"/>
    </row>
    <row r="16066" spans="5:5" x14ac:dyDescent="0.25">
      <c r="E16066" s="120"/>
    </row>
    <row r="16067" spans="5:5" x14ac:dyDescent="0.25">
      <c r="E16067" s="120"/>
    </row>
    <row r="16068" spans="5:5" x14ac:dyDescent="0.25">
      <c r="E16068" s="120"/>
    </row>
    <row r="16069" spans="5:5" x14ac:dyDescent="0.25">
      <c r="E16069" s="120"/>
    </row>
    <row r="16070" spans="5:5" x14ac:dyDescent="0.25">
      <c r="E16070" s="120"/>
    </row>
    <row r="16071" spans="5:5" x14ac:dyDescent="0.25">
      <c r="E16071" s="120"/>
    </row>
    <row r="16072" spans="5:5" x14ac:dyDescent="0.25">
      <c r="E16072" s="120"/>
    </row>
    <row r="16073" spans="5:5" x14ac:dyDescent="0.25">
      <c r="E16073" s="120"/>
    </row>
    <row r="16074" spans="5:5" x14ac:dyDescent="0.25">
      <c r="E16074" s="120"/>
    </row>
    <row r="16075" spans="5:5" x14ac:dyDescent="0.25">
      <c r="E16075" s="120"/>
    </row>
    <row r="16076" spans="5:5" x14ac:dyDescent="0.25">
      <c r="E16076" s="120"/>
    </row>
    <row r="16077" spans="5:5" x14ac:dyDescent="0.25">
      <c r="E16077" s="120"/>
    </row>
    <row r="16078" spans="5:5" x14ac:dyDescent="0.25">
      <c r="E16078" s="120"/>
    </row>
    <row r="16079" spans="5:5" x14ac:dyDescent="0.25">
      <c r="E16079" s="120"/>
    </row>
    <row r="16080" spans="5:5" x14ac:dyDescent="0.25">
      <c r="E16080" s="120"/>
    </row>
    <row r="16081" spans="5:5" x14ac:dyDescent="0.25">
      <c r="E16081" s="120"/>
    </row>
    <row r="16082" spans="5:5" x14ac:dyDescent="0.25">
      <c r="E16082" s="120"/>
    </row>
    <row r="16083" spans="5:5" x14ac:dyDescent="0.25">
      <c r="E16083" s="120"/>
    </row>
    <row r="16084" spans="5:5" x14ac:dyDescent="0.25">
      <c r="E16084" s="120"/>
    </row>
    <row r="16085" spans="5:5" x14ac:dyDescent="0.25">
      <c r="E16085" s="120"/>
    </row>
    <row r="16086" spans="5:5" x14ac:dyDescent="0.25">
      <c r="E16086" s="120"/>
    </row>
    <row r="16087" spans="5:5" x14ac:dyDescent="0.25">
      <c r="E16087" s="120"/>
    </row>
    <row r="16088" spans="5:5" x14ac:dyDescent="0.25">
      <c r="E16088" s="120"/>
    </row>
    <row r="16089" spans="5:5" x14ac:dyDescent="0.25">
      <c r="E16089" s="120"/>
    </row>
    <row r="16090" spans="5:5" x14ac:dyDescent="0.25">
      <c r="E16090" s="120"/>
    </row>
    <row r="16091" spans="5:5" x14ac:dyDescent="0.25">
      <c r="E16091" s="120"/>
    </row>
    <row r="16092" spans="5:5" x14ac:dyDescent="0.25">
      <c r="E16092" s="120"/>
    </row>
    <row r="16093" spans="5:5" x14ac:dyDescent="0.25">
      <c r="E16093" s="120"/>
    </row>
    <row r="16094" spans="5:5" x14ac:dyDescent="0.25">
      <c r="E16094" s="120"/>
    </row>
    <row r="16095" spans="5:5" x14ac:dyDescent="0.25">
      <c r="E16095" s="120"/>
    </row>
    <row r="16096" spans="5:5" x14ac:dyDescent="0.25">
      <c r="E16096" s="120"/>
    </row>
    <row r="16097" spans="5:5" x14ac:dyDescent="0.25">
      <c r="E16097" s="120"/>
    </row>
    <row r="16098" spans="5:5" x14ac:dyDescent="0.25">
      <c r="E16098" s="120"/>
    </row>
    <row r="16099" spans="5:5" x14ac:dyDescent="0.25">
      <c r="E16099" s="120"/>
    </row>
    <row r="16100" spans="5:5" x14ac:dyDescent="0.25">
      <c r="E16100" s="120"/>
    </row>
    <row r="16101" spans="5:5" x14ac:dyDescent="0.25">
      <c r="E16101" s="120"/>
    </row>
    <row r="16102" spans="5:5" x14ac:dyDescent="0.25">
      <c r="E16102" s="120"/>
    </row>
    <row r="16103" spans="5:5" x14ac:dyDescent="0.25">
      <c r="E16103" s="120"/>
    </row>
    <row r="16104" spans="5:5" x14ac:dyDescent="0.25">
      <c r="E16104" s="120"/>
    </row>
    <row r="16105" spans="5:5" x14ac:dyDescent="0.25">
      <c r="E16105" s="120"/>
    </row>
    <row r="16106" spans="5:5" x14ac:dyDescent="0.25">
      <c r="E16106" s="120"/>
    </row>
    <row r="16107" spans="5:5" x14ac:dyDescent="0.25">
      <c r="E16107" s="120"/>
    </row>
    <row r="16108" spans="5:5" x14ac:dyDescent="0.25">
      <c r="E16108" s="120"/>
    </row>
    <row r="16109" spans="5:5" x14ac:dyDescent="0.25">
      <c r="E16109" s="120"/>
    </row>
    <row r="16110" spans="5:5" x14ac:dyDescent="0.25">
      <c r="E16110" s="120"/>
    </row>
    <row r="16111" spans="5:5" x14ac:dyDescent="0.25">
      <c r="E16111" s="120"/>
    </row>
    <row r="16112" spans="5:5" x14ac:dyDescent="0.25">
      <c r="E16112" s="120"/>
    </row>
    <row r="16113" spans="5:5" x14ac:dyDescent="0.25">
      <c r="E16113" s="120"/>
    </row>
    <row r="16114" spans="5:5" x14ac:dyDescent="0.25">
      <c r="E16114" s="120"/>
    </row>
    <row r="16115" spans="5:5" x14ac:dyDescent="0.25">
      <c r="E16115" s="120"/>
    </row>
    <row r="16116" spans="5:5" x14ac:dyDescent="0.25">
      <c r="E16116" s="120"/>
    </row>
    <row r="16117" spans="5:5" x14ac:dyDescent="0.25">
      <c r="E16117" s="120"/>
    </row>
    <row r="16118" spans="5:5" x14ac:dyDescent="0.25">
      <c r="E16118" s="120"/>
    </row>
    <row r="16119" spans="5:5" x14ac:dyDescent="0.25">
      <c r="E16119" s="120"/>
    </row>
    <row r="16120" spans="5:5" x14ac:dyDescent="0.25">
      <c r="E16120" s="120"/>
    </row>
    <row r="16121" spans="5:5" x14ac:dyDescent="0.25">
      <c r="E16121" s="120"/>
    </row>
    <row r="16122" spans="5:5" x14ac:dyDescent="0.25">
      <c r="E16122" s="120"/>
    </row>
    <row r="16123" spans="5:5" x14ac:dyDescent="0.25">
      <c r="E16123" s="120"/>
    </row>
    <row r="16124" spans="5:5" x14ac:dyDescent="0.25">
      <c r="E16124" s="120"/>
    </row>
    <row r="16125" spans="5:5" x14ac:dyDescent="0.25">
      <c r="E16125" s="120"/>
    </row>
    <row r="16126" spans="5:5" x14ac:dyDescent="0.25">
      <c r="E16126" s="120"/>
    </row>
    <row r="16127" spans="5:5" x14ac:dyDescent="0.25">
      <c r="E16127" s="120"/>
    </row>
    <row r="16128" spans="5:5" x14ac:dyDescent="0.25">
      <c r="E16128" s="120"/>
    </row>
    <row r="16129" spans="5:5" x14ac:dyDescent="0.25">
      <c r="E16129" s="120"/>
    </row>
    <row r="16130" spans="5:5" x14ac:dyDescent="0.25">
      <c r="E16130" s="120"/>
    </row>
    <row r="16131" spans="5:5" x14ac:dyDescent="0.25">
      <c r="E16131" s="120"/>
    </row>
    <row r="16132" spans="5:5" x14ac:dyDescent="0.25">
      <c r="E16132" s="120"/>
    </row>
    <row r="16133" spans="5:5" x14ac:dyDescent="0.25">
      <c r="E16133" s="120"/>
    </row>
    <row r="16134" spans="5:5" x14ac:dyDescent="0.25">
      <c r="E16134" s="120"/>
    </row>
    <row r="16135" spans="5:5" x14ac:dyDescent="0.25">
      <c r="E16135" s="120"/>
    </row>
    <row r="16136" spans="5:5" x14ac:dyDescent="0.25">
      <c r="E16136" s="120"/>
    </row>
    <row r="16137" spans="5:5" x14ac:dyDescent="0.25">
      <c r="E16137" s="120"/>
    </row>
    <row r="16138" spans="5:5" x14ac:dyDescent="0.25">
      <c r="E16138" s="120"/>
    </row>
    <row r="16139" spans="5:5" x14ac:dyDescent="0.25">
      <c r="E16139" s="120"/>
    </row>
    <row r="16140" spans="5:5" x14ac:dyDescent="0.25">
      <c r="E16140" s="120"/>
    </row>
    <row r="16141" spans="5:5" x14ac:dyDescent="0.25">
      <c r="E16141" s="120"/>
    </row>
    <row r="16142" spans="5:5" x14ac:dyDescent="0.25">
      <c r="E16142" s="120"/>
    </row>
    <row r="16143" spans="5:5" x14ac:dyDescent="0.25">
      <c r="E16143" s="120"/>
    </row>
    <row r="16144" spans="5:5" x14ac:dyDescent="0.25">
      <c r="E16144" s="120"/>
    </row>
    <row r="16145" spans="5:5" x14ac:dyDescent="0.25">
      <c r="E16145" s="120"/>
    </row>
    <row r="16146" spans="5:5" x14ac:dyDescent="0.25">
      <c r="E16146" s="120"/>
    </row>
    <row r="16147" spans="5:5" x14ac:dyDescent="0.25">
      <c r="E16147" s="120"/>
    </row>
    <row r="16148" spans="5:5" x14ac:dyDescent="0.25">
      <c r="E16148" s="120"/>
    </row>
    <row r="16149" spans="5:5" x14ac:dyDescent="0.25">
      <c r="E16149" s="120"/>
    </row>
    <row r="16150" spans="5:5" x14ac:dyDescent="0.25">
      <c r="E16150" s="120"/>
    </row>
    <row r="16151" spans="5:5" x14ac:dyDescent="0.25">
      <c r="E16151" s="120"/>
    </row>
    <row r="16152" spans="5:5" x14ac:dyDescent="0.25">
      <c r="E16152" s="120"/>
    </row>
    <row r="16153" spans="5:5" x14ac:dyDescent="0.25">
      <c r="E16153" s="120"/>
    </row>
    <row r="16154" spans="5:5" x14ac:dyDescent="0.25">
      <c r="E16154" s="120"/>
    </row>
    <row r="16155" spans="5:5" x14ac:dyDescent="0.25">
      <c r="E16155" s="120"/>
    </row>
    <row r="16156" spans="5:5" x14ac:dyDescent="0.25">
      <c r="E16156" s="120"/>
    </row>
    <row r="16157" spans="5:5" x14ac:dyDescent="0.25">
      <c r="E16157" s="120"/>
    </row>
    <row r="16158" spans="5:5" x14ac:dyDescent="0.25">
      <c r="E16158" s="120"/>
    </row>
    <row r="16159" spans="5:5" x14ac:dyDescent="0.25">
      <c r="E16159" s="120"/>
    </row>
    <row r="16160" spans="5:5" x14ac:dyDescent="0.25">
      <c r="E16160" s="120"/>
    </row>
    <row r="16161" spans="5:5" x14ac:dyDescent="0.25">
      <c r="E16161" s="120"/>
    </row>
    <row r="16162" spans="5:5" x14ac:dyDescent="0.25">
      <c r="E16162" s="120"/>
    </row>
    <row r="16163" spans="5:5" x14ac:dyDescent="0.25">
      <c r="E16163" s="120"/>
    </row>
    <row r="16164" spans="5:5" x14ac:dyDescent="0.25">
      <c r="E16164" s="120"/>
    </row>
    <row r="16165" spans="5:5" x14ac:dyDescent="0.25">
      <c r="E16165" s="120"/>
    </row>
    <row r="16166" spans="5:5" x14ac:dyDescent="0.25">
      <c r="E16166" s="120"/>
    </row>
    <row r="16167" spans="5:5" x14ac:dyDescent="0.25">
      <c r="E16167" s="120"/>
    </row>
    <row r="16168" spans="5:5" x14ac:dyDescent="0.25">
      <c r="E16168" s="120"/>
    </row>
    <row r="16169" spans="5:5" x14ac:dyDescent="0.25">
      <c r="E16169" s="120"/>
    </row>
    <row r="16170" spans="5:5" x14ac:dyDescent="0.25">
      <c r="E16170" s="120"/>
    </row>
    <row r="16171" spans="5:5" x14ac:dyDescent="0.25">
      <c r="E16171" s="120"/>
    </row>
    <row r="16172" spans="5:5" x14ac:dyDescent="0.25">
      <c r="E16172" s="120"/>
    </row>
    <row r="16173" spans="5:5" x14ac:dyDescent="0.25">
      <c r="E16173" s="120"/>
    </row>
    <row r="16174" spans="5:5" x14ac:dyDescent="0.25">
      <c r="E16174" s="120"/>
    </row>
    <row r="16175" spans="5:5" x14ac:dyDescent="0.25">
      <c r="E16175" s="120"/>
    </row>
    <row r="16176" spans="5:5" x14ac:dyDescent="0.25">
      <c r="E16176" s="120"/>
    </row>
    <row r="16177" spans="5:5" x14ac:dyDescent="0.25">
      <c r="E16177" s="120"/>
    </row>
    <row r="16178" spans="5:5" x14ac:dyDescent="0.25">
      <c r="E16178" s="120"/>
    </row>
    <row r="16179" spans="5:5" x14ac:dyDescent="0.25">
      <c r="E16179" s="120"/>
    </row>
    <row r="16180" spans="5:5" x14ac:dyDescent="0.25">
      <c r="E16180" s="120"/>
    </row>
    <row r="16181" spans="5:5" x14ac:dyDescent="0.25">
      <c r="E16181" s="120"/>
    </row>
    <row r="16182" spans="5:5" x14ac:dyDescent="0.25">
      <c r="E16182" s="120"/>
    </row>
    <row r="16183" spans="5:5" x14ac:dyDescent="0.25">
      <c r="E16183" s="120"/>
    </row>
    <row r="16184" spans="5:5" x14ac:dyDescent="0.25">
      <c r="E16184" s="120"/>
    </row>
    <row r="16185" spans="5:5" x14ac:dyDescent="0.25">
      <c r="E16185" s="120"/>
    </row>
    <row r="16186" spans="5:5" x14ac:dyDescent="0.25">
      <c r="E16186" s="120"/>
    </row>
    <row r="16187" spans="5:5" x14ac:dyDescent="0.25">
      <c r="E16187" s="120"/>
    </row>
    <row r="16188" spans="5:5" x14ac:dyDescent="0.25">
      <c r="E16188" s="120"/>
    </row>
    <row r="16189" spans="5:5" x14ac:dyDescent="0.25">
      <c r="E16189" s="120"/>
    </row>
    <row r="16190" spans="5:5" x14ac:dyDescent="0.25">
      <c r="E16190" s="120"/>
    </row>
    <row r="16191" spans="5:5" x14ac:dyDescent="0.25">
      <c r="E16191" s="120"/>
    </row>
    <row r="16192" spans="5:5" x14ac:dyDescent="0.25">
      <c r="E16192" s="120"/>
    </row>
    <row r="16193" spans="5:5" x14ac:dyDescent="0.25">
      <c r="E16193" s="120"/>
    </row>
    <row r="16194" spans="5:5" x14ac:dyDescent="0.25">
      <c r="E16194" s="120"/>
    </row>
    <row r="16195" spans="5:5" x14ac:dyDescent="0.25">
      <c r="E16195" s="120"/>
    </row>
    <row r="16196" spans="5:5" x14ac:dyDescent="0.25">
      <c r="E16196" s="120"/>
    </row>
    <row r="16197" spans="5:5" x14ac:dyDescent="0.25">
      <c r="E16197" s="120"/>
    </row>
    <row r="16198" spans="5:5" x14ac:dyDescent="0.25">
      <c r="E16198" s="120"/>
    </row>
    <row r="16199" spans="5:5" x14ac:dyDescent="0.25">
      <c r="E16199" s="120"/>
    </row>
    <row r="16200" spans="5:5" x14ac:dyDescent="0.25">
      <c r="E16200" s="120"/>
    </row>
    <row r="16201" spans="5:5" x14ac:dyDescent="0.25">
      <c r="E16201" s="120"/>
    </row>
    <row r="16202" spans="5:5" x14ac:dyDescent="0.25">
      <c r="E16202" s="120"/>
    </row>
    <row r="16203" spans="5:5" x14ac:dyDescent="0.25">
      <c r="E16203" s="120"/>
    </row>
    <row r="16204" spans="5:5" x14ac:dyDescent="0.25">
      <c r="E16204" s="120"/>
    </row>
    <row r="16205" spans="5:5" x14ac:dyDescent="0.25">
      <c r="E16205" s="120"/>
    </row>
    <row r="16206" spans="5:5" x14ac:dyDescent="0.25">
      <c r="E16206" s="120"/>
    </row>
    <row r="16207" spans="5:5" x14ac:dyDescent="0.25">
      <c r="E16207" s="120"/>
    </row>
    <row r="16208" spans="5:5" x14ac:dyDescent="0.25">
      <c r="E16208" s="120"/>
    </row>
    <row r="16209" spans="5:5" x14ac:dyDescent="0.25">
      <c r="E16209" s="120"/>
    </row>
    <row r="16210" spans="5:5" x14ac:dyDescent="0.25">
      <c r="E16210" s="120"/>
    </row>
    <row r="16211" spans="5:5" x14ac:dyDescent="0.25">
      <c r="E16211" s="120"/>
    </row>
    <row r="16212" spans="5:5" x14ac:dyDescent="0.25">
      <c r="E16212" s="120"/>
    </row>
    <row r="16213" spans="5:5" x14ac:dyDescent="0.25">
      <c r="E16213" s="120"/>
    </row>
    <row r="16214" spans="5:5" x14ac:dyDescent="0.25">
      <c r="E16214" s="120"/>
    </row>
    <row r="16215" spans="5:5" x14ac:dyDescent="0.25">
      <c r="E16215" s="120"/>
    </row>
    <row r="16216" spans="5:5" x14ac:dyDescent="0.25">
      <c r="E16216" s="120"/>
    </row>
    <row r="16217" spans="5:5" x14ac:dyDescent="0.25">
      <c r="E16217" s="120"/>
    </row>
    <row r="16218" spans="5:5" x14ac:dyDescent="0.25">
      <c r="E16218" s="120"/>
    </row>
    <row r="16219" spans="5:5" x14ac:dyDescent="0.25">
      <c r="E16219" s="120"/>
    </row>
    <row r="16220" spans="5:5" x14ac:dyDescent="0.25">
      <c r="E16220" s="120"/>
    </row>
    <row r="16221" spans="5:5" x14ac:dyDescent="0.25">
      <c r="E16221" s="120"/>
    </row>
    <row r="16222" spans="5:5" x14ac:dyDescent="0.25">
      <c r="E16222" s="120"/>
    </row>
    <row r="16223" spans="5:5" x14ac:dyDescent="0.25">
      <c r="E16223" s="120"/>
    </row>
    <row r="16224" spans="5:5" x14ac:dyDescent="0.25">
      <c r="E16224" s="120"/>
    </row>
    <row r="16225" spans="5:5" x14ac:dyDescent="0.25">
      <c r="E16225" s="120"/>
    </row>
    <row r="16226" spans="5:5" x14ac:dyDescent="0.25">
      <c r="E16226" s="120"/>
    </row>
    <row r="16227" spans="5:5" x14ac:dyDescent="0.25">
      <c r="E16227" s="120"/>
    </row>
    <row r="16228" spans="5:5" x14ac:dyDescent="0.25">
      <c r="E16228" s="120"/>
    </row>
    <row r="16229" spans="5:5" x14ac:dyDescent="0.25">
      <c r="E16229" s="120"/>
    </row>
    <row r="16230" spans="5:5" x14ac:dyDescent="0.25">
      <c r="E16230" s="120"/>
    </row>
    <row r="16231" spans="5:5" x14ac:dyDescent="0.25">
      <c r="E16231" s="120"/>
    </row>
    <row r="16232" spans="5:5" x14ac:dyDescent="0.25">
      <c r="E16232" s="120"/>
    </row>
    <row r="16233" spans="5:5" x14ac:dyDescent="0.25">
      <c r="E16233" s="120"/>
    </row>
    <row r="16234" spans="5:5" x14ac:dyDescent="0.25">
      <c r="E16234" s="120"/>
    </row>
    <row r="16235" spans="5:5" x14ac:dyDescent="0.25">
      <c r="E16235" s="120"/>
    </row>
    <row r="16236" spans="5:5" x14ac:dyDescent="0.25">
      <c r="E16236" s="120"/>
    </row>
    <row r="16237" spans="5:5" x14ac:dyDescent="0.25">
      <c r="E16237" s="120"/>
    </row>
    <row r="16238" spans="5:5" x14ac:dyDescent="0.25">
      <c r="E16238" s="120"/>
    </row>
    <row r="16239" spans="5:5" x14ac:dyDescent="0.25">
      <c r="E16239" s="120"/>
    </row>
    <row r="16240" spans="5:5" x14ac:dyDescent="0.25">
      <c r="E16240" s="120"/>
    </row>
    <row r="16241" spans="5:5" x14ac:dyDescent="0.25">
      <c r="E16241" s="120"/>
    </row>
    <row r="16242" spans="5:5" x14ac:dyDescent="0.25">
      <c r="E16242" s="120"/>
    </row>
    <row r="16243" spans="5:5" x14ac:dyDescent="0.25">
      <c r="E16243" s="120"/>
    </row>
    <row r="16244" spans="5:5" x14ac:dyDescent="0.25">
      <c r="E16244" s="120"/>
    </row>
    <row r="16245" spans="5:5" x14ac:dyDescent="0.25">
      <c r="E16245" s="120"/>
    </row>
    <row r="16246" spans="5:5" x14ac:dyDescent="0.25">
      <c r="E16246" s="120"/>
    </row>
    <row r="16247" spans="5:5" x14ac:dyDescent="0.25">
      <c r="E16247" s="120"/>
    </row>
    <row r="16248" spans="5:5" x14ac:dyDescent="0.25">
      <c r="E16248" s="120"/>
    </row>
    <row r="16249" spans="5:5" x14ac:dyDescent="0.25">
      <c r="E16249" s="120"/>
    </row>
    <row r="16250" spans="5:5" x14ac:dyDescent="0.25">
      <c r="E16250" s="120"/>
    </row>
    <row r="16251" spans="5:5" x14ac:dyDescent="0.25">
      <c r="E16251" s="120"/>
    </row>
    <row r="16252" spans="5:5" x14ac:dyDescent="0.25">
      <c r="E16252" s="120"/>
    </row>
    <row r="16253" spans="5:5" x14ac:dyDescent="0.25">
      <c r="E16253" s="120"/>
    </row>
    <row r="16254" spans="5:5" x14ac:dyDescent="0.25">
      <c r="E16254" s="120"/>
    </row>
    <row r="16255" spans="5:5" x14ac:dyDescent="0.25">
      <c r="E16255" s="120"/>
    </row>
    <row r="16256" spans="5:5" x14ac:dyDescent="0.25">
      <c r="E16256" s="120"/>
    </row>
    <row r="16257" spans="5:5" x14ac:dyDescent="0.25">
      <c r="E16257" s="120"/>
    </row>
    <row r="16258" spans="5:5" x14ac:dyDescent="0.25">
      <c r="E16258" s="120"/>
    </row>
    <row r="16259" spans="5:5" x14ac:dyDescent="0.25">
      <c r="E16259" s="120"/>
    </row>
    <row r="16260" spans="5:5" x14ac:dyDescent="0.25">
      <c r="E16260" s="120"/>
    </row>
    <row r="16261" spans="5:5" x14ac:dyDescent="0.25">
      <c r="E16261" s="120"/>
    </row>
    <row r="16262" spans="5:5" x14ac:dyDescent="0.25">
      <c r="E16262" s="120"/>
    </row>
    <row r="16263" spans="5:5" x14ac:dyDescent="0.25">
      <c r="E16263" s="120"/>
    </row>
    <row r="16264" spans="5:5" x14ac:dyDescent="0.25">
      <c r="E16264" s="120"/>
    </row>
    <row r="16265" spans="5:5" x14ac:dyDescent="0.25">
      <c r="E16265" s="120"/>
    </row>
    <row r="16266" spans="5:5" x14ac:dyDescent="0.25">
      <c r="E16266" s="120"/>
    </row>
    <row r="16267" spans="5:5" x14ac:dyDescent="0.25">
      <c r="E16267" s="120"/>
    </row>
    <row r="16268" spans="5:5" x14ac:dyDescent="0.25">
      <c r="E16268" s="120"/>
    </row>
    <row r="16269" spans="5:5" x14ac:dyDescent="0.25">
      <c r="E16269" s="120"/>
    </row>
    <row r="16270" spans="5:5" x14ac:dyDescent="0.25">
      <c r="E16270" s="120"/>
    </row>
    <row r="16271" spans="5:5" x14ac:dyDescent="0.25">
      <c r="E16271" s="120"/>
    </row>
    <row r="16272" spans="5:5" x14ac:dyDescent="0.25">
      <c r="E16272" s="120"/>
    </row>
    <row r="16273" spans="5:5" x14ac:dyDescent="0.25">
      <c r="E16273" s="120"/>
    </row>
    <row r="16274" spans="5:5" x14ac:dyDescent="0.25">
      <c r="E16274" s="120"/>
    </row>
    <row r="16275" spans="5:5" x14ac:dyDescent="0.25">
      <c r="E16275" s="120"/>
    </row>
    <row r="16276" spans="5:5" x14ac:dyDescent="0.25">
      <c r="E16276" s="120"/>
    </row>
    <row r="16277" spans="5:5" x14ac:dyDescent="0.25">
      <c r="E16277" s="120"/>
    </row>
    <row r="16278" spans="5:5" x14ac:dyDescent="0.25">
      <c r="E16278" s="120"/>
    </row>
    <row r="16279" spans="5:5" x14ac:dyDescent="0.25">
      <c r="E16279" s="120"/>
    </row>
    <row r="16280" spans="5:5" x14ac:dyDescent="0.25">
      <c r="E16280" s="120"/>
    </row>
    <row r="16281" spans="5:5" x14ac:dyDescent="0.25">
      <c r="E16281" s="120"/>
    </row>
    <row r="16282" spans="5:5" x14ac:dyDescent="0.25">
      <c r="E16282" s="120"/>
    </row>
    <row r="16283" spans="5:5" x14ac:dyDescent="0.25">
      <c r="E16283" s="120"/>
    </row>
    <row r="16284" spans="5:5" x14ac:dyDescent="0.25">
      <c r="E16284" s="120"/>
    </row>
    <row r="16285" spans="5:5" x14ac:dyDescent="0.25">
      <c r="E16285" s="120"/>
    </row>
    <row r="16286" spans="5:5" x14ac:dyDescent="0.25">
      <c r="E16286" s="120"/>
    </row>
    <row r="16287" spans="5:5" x14ac:dyDescent="0.25">
      <c r="E16287" s="120"/>
    </row>
    <row r="16288" spans="5:5" x14ac:dyDescent="0.25">
      <c r="E16288" s="120"/>
    </row>
    <row r="16289" spans="5:5" x14ac:dyDescent="0.25">
      <c r="E16289" s="120"/>
    </row>
    <row r="16290" spans="5:5" x14ac:dyDescent="0.25">
      <c r="E16290" s="120"/>
    </row>
    <row r="16291" spans="5:5" x14ac:dyDescent="0.25">
      <c r="E16291" s="120"/>
    </row>
    <row r="16292" spans="5:5" x14ac:dyDescent="0.25">
      <c r="E16292" s="120"/>
    </row>
    <row r="16293" spans="5:5" x14ac:dyDescent="0.25">
      <c r="E16293" s="120"/>
    </row>
    <row r="16294" spans="5:5" x14ac:dyDescent="0.25">
      <c r="E16294" s="120"/>
    </row>
    <row r="16295" spans="5:5" x14ac:dyDescent="0.25">
      <c r="E16295" s="120"/>
    </row>
    <row r="16296" spans="5:5" x14ac:dyDescent="0.25">
      <c r="E16296" s="120"/>
    </row>
    <row r="16297" spans="5:5" x14ac:dyDescent="0.25">
      <c r="E16297" s="120"/>
    </row>
    <row r="16298" spans="5:5" x14ac:dyDescent="0.25">
      <c r="E16298" s="120"/>
    </row>
    <row r="16299" spans="5:5" x14ac:dyDescent="0.25">
      <c r="E16299" s="120"/>
    </row>
    <row r="16300" spans="5:5" x14ac:dyDescent="0.25">
      <c r="E16300" s="120"/>
    </row>
    <row r="16301" spans="5:5" x14ac:dyDescent="0.25">
      <c r="E16301" s="120"/>
    </row>
    <row r="16302" spans="5:5" x14ac:dyDescent="0.25">
      <c r="E16302" s="120"/>
    </row>
    <row r="16303" spans="5:5" x14ac:dyDescent="0.25">
      <c r="E16303" s="120"/>
    </row>
    <row r="16304" spans="5:5" x14ac:dyDescent="0.25">
      <c r="E16304" s="120"/>
    </row>
    <row r="16305" spans="5:5" x14ac:dyDescent="0.25">
      <c r="E16305" s="120"/>
    </row>
    <row r="16306" spans="5:5" x14ac:dyDescent="0.25">
      <c r="E16306" s="120"/>
    </row>
    <row r="16307" spans="5:5" x14ac:dyDescent="0.25">
      <c r="E16307" s="120"/>
    </row>
    <row r="16308" spans="5:5" x14ac:dyDescent="0.25">
      <c r="E16308" s="120"/>
    </row>
    <row r="16309" spans="5:5" x14ac:dyDescent="0.25">
      <c r="E16309" s="120"/>
    </row>
    <row r="16310" spans="5:5" x14ac:dyDescent="0.25">
      <c r="E16310" s="120"/>
    </row>
    <row r="16311" spans="5:5" x14ac:dyDescent="0.25">
      <c r="E16311" s="120"/>
    </row>
    <row r="16312" spans="5:5" x14ac:dyDescent="0.25">
      <c r="E16312" s="120"/>
    </row>
    <row r="16313" spans="5:5" x14ac:dyDescent="0.25">
      <c r="E16313" s="120"/>
    </row>
    <row r="16314" spans="5:5" x14ac:dyDescent="0.25">
      <c r="E16314" s="120"/>
    </row>
    <row r="16315" spans="5:5" x14ac:dyDescent="0.25">
      <c r="E16315" s="120"/>
    </row>
    <row r="16316" spans="5:5" x14ac:dyDescent="0.25">
      <c r="E16316" s="120"/>
    </row>
    <row r="16317" spans="5:5" x14ac:dyDescent="0.25">
      <c r="E16317" s="120"/>
    </row>
    <row r="16318" spans="5:5" x14ac:dyDescent="0.25">
      <c r="E16318" s="120"/>
    </row>
    <row r="16319" spans="5:5" x14ac:dyDescent="0.25">
      <c r="E16319" s="120"/>
    </row>
    <row r="16320" spans="5:5" x14ac:dyDescent="0.25">
      <c r="E16320" s="120"/>
    </row>
    <row r="16321" spans="5:5" x14ac:dyDescent="0.25">
      <c r="E16321" s="120"/>
    </row>
    <row r="16322" spans="5:5" x14ac:dyDescent="0.25">
      <c r="E16322" s="120"/>
    </row>
    <row r="16323" spans="5:5" x14ac:dyDescent="0.25">
      <c r="E16323" s="120"/>
    </row>
    <row r="16324" spans="5:5" x14ac:dyDescent="0.25">
      <c r="E16324" s="120"/>
    </row>
    <row r="16325" spans="5:5" x14ac:dyDescent="0.25">
      <c r="E16325" s="120"/>
    </row>
    <row r="16326" spans="5:5" x14ac:dyDescent="0.25">
      <c r="E16326" s="120"/>
    </row>
    <row r="16327" spans="5:5" x14ac:dyDescent="0.25">
      <c r="E16327" s="120"/>
    </row>
    <row r="16328" spans="5:5" x14ac:dyDescent="0.25">
      <c r="E16328" s="120"/>
    </row>
    <row r="16329" spans="5:5" x14ac:dyDescent="0.25">
      <c r="E16329" s="120"/>
    </row>
    <row r="16330" spans="5:5" x14ac:dyDescent="0.25">
      <c r="E16330" s="120"/>
    </row>
    <row r="16331" spans="5:5" x14ac:dyDescent="0.25">
      <c r="E16331" s="120"/>
    </row>
    <row r="16332" spans="5:5" x14ac:dyDescent="0.25">
      <c r="E16332" s="120"/>
    </row>
    <row r="16333" spans="5:5" x14ac:dyDescent="0.25">
      <c r="E16333" s="120"/>
    </row>
    <row r="16334" spans="5:5" x14ac:dyDescent="0.25">
      <c r="E16334" s="120"/>
    </row>
    <row r="16335" spans="5:5" x14ac:dyDescent="0.25">
      <c r="E16335" s="120"/>
    </row>
    <row r="16336" spans="5:5" x14ac:dyDescent="0.25">
      <c r="E16336" s="120"/>
    </row>
    <row r="16337" spans="5:5" x14ac:dyDescent="0.25">
      <c r="E16337" s="120"/>
    </row>
    <row r="16338" spans="5:5" x14ac:dyDescent="0.25">
      <c r="E16338" s="120"/>
    </row>
    <row r="16339" spans="5:5" x14ac:dyDescent="0.25">
      <c r="E16339" s="120"/>
    </row>
    <row r="16340" spans="5:5" x14ac:dyDescent="0.25">
      <c r="E16340" s="120"/>
    </row>
    <row r="16341" spans="5:5" x14ac:dyDescent="0.25">
      <c r="E16341" s="120"/>
    </row>
    <row r="16342" spans="5:5" x14ac:dyDescent="0.25">
      <c r="E16342" s="120"/>
    </row>
    <row r="16343" spans="5:5" x14ac:dyDescent="0.25">
      <c r="E16343" s="120"/>
    </row>
    <row r="16344" spans="5:5" x14ac:dyDescent="0.25">
      <c r="E16344" s="120"/>
    </row>
    <row r="16345" spans="5:5" x14ac:dyDescent="0.25">
      <c r="E16345" s="120"/>
    </row>
    <row r="16346" spans="5:5" x14ac:dyDescent="0.25">
      <c r="E16346" s="120"/>
    </row>
    <row r="16347" spans="5:5" x14ac:dyDescent="0.25">
      <c r="E16347" s="120"/>
    </row>
    <row r="16348" spans="5:5" x14ac:dyDescent="0.25">
      <c r="E16348" s="120"/>
    </row>
    <row r="16349" spans="5:5" x14ac:dyDescent="0.25">
      <c r="E16349" s="120"/>
    </row>
    <row r="16350" spans="5:5" x14ac:dyDescent="0.25">
      <c r="E16350" s="120"/>
    </row>
    <row r="16351" spans="5:5" x14ac:dyDescent="0.25">
      <c r="E16351" s="120"/>
    </row>
    <row r="16352" spans="5:5" x14ac:dyDescent="0.25">
      <c r="E16352" s="120"/>
    </row>
    <row r="16353" spans="5:5" x14ac:dyDescent="0.25">
      <c r="E16353" s="120"/>
    </row>
    <row r="16354" spans="5:5" x14ac:dyDescent="0.25">
      <c r="E16354" s="120"/>
    </row>
    <row r="16355" spans="5:5" x14ac:dyDescent="0.25">
      <c r="E16355" s="120"/>
    </row>
    <row r="16356" spans="5:5" x14ac:dyDescent="0.25">
      <c r="E16356" s="120"/>
    </row>
    <row r="16357" spans="5:5" x14ac:dyDescent="0.25">
      <c r="E16357" s="120"/>
    </row>
    <row r="16358" spans="5:5" x14ac:dyDescent="0.25">
      <c r="E16358" s="120"/>
    </row>
    <row r="16359" spans="5:5" x14ac:dyDescent="0.25">
      <c r="E16359" s="120"/>
    </row>
    <row r="16360" spans="5:5" x14ac:dyDescent="0.25">
      <c r="E16360" s="120"/>
    </row>
    <row r="16361" spans="5:5" x14ac:dyDescent="0.25">
      <c r="E16361" s="120"/>
    </row>
    <row r="16362" spans="5:5" x14ac:dyDescent="0.25">
      <c r="E16362" s="120"/>
    </row>
    <row r="16363" spans="5:5" x14ac:dyDescent="0.25">
      <c r="E16363" s="120"/>
    </row>
    <row r="16364" spans="5:5" x14ac:dyDescent="0.25">
      <c r="E16364" s="120"/>
    </row>
    <row r="16365" spans="5:5" x14ac:dyDescent="0.25">
      <c r="E16365" s="120"/>
    </row>
    <row r="16366" spans="5:5" x14ac:dyDescent="0.25">
      <c r="E16366" s="120"/>
    </row>
    <row r="16367" spans="5:5" x14ac:dyDescent="0.25">
      <c r="E16367" s="120"/>
    </row>
    <row r="16368" spans="5:5" x14ac:dyDescent="0.25">
      <c r="E16368" s="120"/>
    </row>
    <row r="16369" spans="5:5" x14ac:dyDescent="0.25">
      <c r="E16369" s="120"/>
    </row>
    <row r="16370" spans="5:5" x14ac:dyDescent="0.25">
      <c r="E16370" s="120"/>
    </row>
    <row r="16371" spans="5:5" x14ac:dyDescent="0.25">
      <c r="E16371" s="120"/>
    </row>
    <row r="16372" spans="5:5" x14ac:dyDescent="0.25">
      <c r="E16372" s="120"/>
    </row>
    <row r="16373" spans="5:5" x14ac:dyDescent="0.25">
      <c r="E16373" s="120"/>
    </row>
    <row r="16374" spans="5:5" x14ac:dyDescent="0.25">
      <c r="E16374" s="120"/>
    </row>
    <row r="16375" spans="5:5" x14ac:dyDescent="0.25">
      <c r="E16375" s="120"/>
    </row>
    <row r="16376" spans="5:5" x14ac:dyDescent="0.25">
      <c r="E16376" s="120"/>
    </row>
    <row r="16377" spans="5:5" x14ac:dyDescent="0.25">
      <c r="E16377" s="120"/>
    </row>
    <row r="16378" spans="5:5" x14ac:dyDescent="0.25">
      <c r="E16378" s="120"/>
    </row>
    <row r="16379" spans="5:5" x14ac:dyDescent="0.25">
      <c r="E16379" s="120"/>
    </row>
    <row r="16380" spans="5:5" x14ac:dyDescent="0.25">
      <c r="E16380" s="120"/>
    </row>
    <row r="16381" spans="5:5" x14ac:dyDescent="0.25">
      <c r="E16381" s="120"/>
    </row>
    <row r="16382" spans="5:5" x14ac:dyDescent="0.25">
      <c r="E16382" s="120"/>
    </row>
    <row r="16383" spans="5:5" x14ac:dyDescent="0.25">
      <c r="E16383" s="120"/>
    </row>
    <row r="16384" spans="5:5" x14ac:dyDescent="0.25">
      <c r="E16384" s="120"/>
    </row>
    <row r="16385" spans="5:5" x14ac:dyDescent="0.25">
      <c r="E16385" s="120"/>
    </row>
    <row r="16386" spans="5:5" x14ac:dyDescent="0.25">
      <c r="E16386" s="120"/>
    </row>
    <row r="16387" spans="5:5" x14ac:dyDescent="0.25">
      <c r="E16387" s="120"/>
    </row>
    <row r="16388" spans="5:5" x14ac:dyDescent="0.25">
      <c r="E16388" s="120"/>
    </row>
    <row r="16389" spans="5:5" x14ac:dyDescent="0.25">
      <c r="E16389" s="120"/>
    </row>
    <row r="16390" spans="5:5" x14ac:dyDescent="0.25">
      <c r="E16390" s="120"/>
    </row>
    <row r="16391" spans="5:5" x14ac:dyDescent="0.25">
      <c r="E16391" s="120"/>
    </row>
    <row r="16392" spans="5:5" x14ac:dyDescent="0.25">
      <c r="E16392" s="120"/>
    </row>
    <row r="16393" spans="5:5" x14ac:dyDescent="0.25">
      <c r="E16393" s="120"/>
    </row>
    <row r="16394" spans="5:5" x14ac:dyDescent="0.25">
      <c r="E16394" s="120"/>
    </row>
    <row r="16395" spans="5:5" x14ac:dyDescent="0.25">
      <c r="E16395" s="120"/>
    </row>
    <row r="16396" spans="5:5" x14ac:dyDescent="0.25">
      <c r="E16396" s="120"/>
    </row>
    <row r="16397" spans="5:5" x14ac:dyDescent="0.25">
      <c r="E16397" s="120"/>
    </row>
    <row r="16398" spans="5:5" x14ac:dyDescent="0.25">
      <c r="E16398" s="120"/>
    </row>
    <row r="16399" spans="5:5" x14ac:dyDescent="0.25">
      <c r="E16399" s="120"/>
    </row>
    <row r="16400" spans="5:5" x14ac:dyDescent="0.25">
      <c r="E16400" s="120"/>
    </row>
    <row r="16401" spans="5:5" x14ac:dyDescent="0.25">
      <c r="E16401" s="120"/>
    </row>
    <row r="16402" spans="5:5" x14ac:dyDescent="0.25">
      <c r="E16402" s="120"/>
    </row>
    <row r="16403" spans="5:5" x14ac:dyDescent="0.25">
      <c r="E16403" s="120"/>
    </row>
    <row r="16404" spans="5:5" x14ac:dyDescent="0.25">
      <c r="E16404" s="120"/>
    </row>
    <row r="16405" spans="5:5" x14ac:dyDescent="0.25">
      <c r="E16405" s="120"/>
    </row>
    <row r="16406" spans="5:5" x14ac:dyDescent="0.25">
      <c r="E16406" s="120"/>
    </row>
    <row r="16407" spans="5:5" x14ac:dyDescent="0.25">
      <c r="E16407" s="120"/>
    </row>
    <row r="16408" spans="5:5" x14ac:dyDescent="0.25">
      <c r="E16408" s="120"/>
    </row>
    <row r="16409" spans="5:5" x14ac:dyDescent="0.25">
      <c r="E16409" s="120"/>
    </row>
    <row r="16410" spans="5:5" x14ac:dyDescent="0.25">
      <c r="E16410" s="120"/>
    </row>
    <row r="16411" spans="5:5" x14ac:dyDescent="0.25">
      <c r="E16411" s="120"/>
    </row>
    <row r="16412" spans="5:5" x14ac:dyDescent="0.25">
      <c r="E16412" s="120"/>
    </row>
    <row r="16413" spans="5:5" x14ac:dyDescent="0.25">
      <c r="E16413" s="120"/>
    </row>
    <row r="16414" spans="5:5" x14ac:dyDescent="0.25">
      <c r="E16414" s="120"/>
    </row>
    <row r="16415" spans="5:5" x14ac:dyDescent="0.25">
      <c r="E16415" s="120"/>
    </row>
    <row r="16416" spans="5:5" x14ac:dyDescent="0.25">
      <c r="E16416" s="120"/>
    </row>
    <row r="16417" spans="5:5" x14ac:dyDescent="0.25">
      <c r="E16417" s="120"/>
    </row>
    <row r="16418" spans="5:5" x14ac:dyDescent="0.25">
      <c r="E16418" s="120"/>
    </row>
    <row r="16419" spans="5:5" x14ac:dyDescent="0.25">
      <c r="E16419" s="120"/>
    </row>
    <row r="16420" spans="5:5" x14ac:dyDescent="0.25">
      <c r="E16420" s="120"/>
    </row>
    <row r="16421" spans="5:5" x14ac:dyDescent="0.25">
      <c r="E16421" s="120"/>
    </row>
    <row r="16422" spans="5:5" x14ac:dyDescent="0.25">
      <c r="E16422" s="120"/>
    </row>
    <row r="16423" spans="5:5" x14ac:dyDescent="0.25">
      <c r="E16423" s="120"/>
    </row>
    <row r="16424" spans="5:5" x14ac:dyDescent="0.25">
      <c r="E16424" s="120"/>
    </row>
    <row r="16425" spans="5:5" x14ac:dyDescent="0.25">
      <c r="E16425" s="120"/>
    </row>
    <row r="16426" spans="5:5" x14ac:dyDescent="0.25">
      <c r="E16426" s="120"/>
    </row>
    <row r="16427" spans="5:5" x14ac:dyDescent="0.25">
      <c r="E16427" s="120"/>
    </row>
    <row r="16428" spans="5:5" x14ac:dyDescent="0.25">
      <c r="E16428" s="120"/>
    </row>
    <row r="16429" spans="5:5" x14ac:dyDescent="0.25">
      <c r="E16429" s="120"/>
    </row>
    <row r="16430" spans="5:5" x14ac:dyDescent="0.25">
      <c r="E16430" s="120"/>
    </row>
    <row r="16431" spans="5:5" x14ac:dyDescent="0.25">
      <c r="E16431" s="120"/>
    </row>
    <row r="16432" spans="5:5" x14ac:dyDescent="0.25">
      <c r="E16432" s="120"/>
    </row>
    <row r="16433" spans="5:5" x14ac:dyDescent="0.25">
      <c r="E16433" s="120"/>
    </row>
    <row r="16434" spans="5:5" x14ac:dyDescent="0.25">
      <c r="E16434" s="120"/>
    </row>
    <row r="16435" spans="5:5" x14ac:dyDescent="0.25">
      <c r="E16435" s="120"/>
    </row>
    <row r="16436" spans="5:5" x14ac:dyDescent="0.25">
      <c r="E16436" s="120"/>
    </row>
    <row r="16437" spans="5:5" x14ac:dyDescent="0.25">
      <c r="E16437" s="120"/>
    </row>
    <row r="16438" spans="5:5" x14ac:dyDescent="0.25">
      <c r="E16438" s="120"/>
    </row>
    <row r="16439" spans="5:5" x14ac:dyDescent="0.25">
      <c r="E16439" s="120"/>
    </row>
    <row r="16440" spans="5:5" x14ac:dyDescent="0.25">
      <c r="E16440" s="120"/>
    </row>
    <row r="16441" spans="5:5" x14ac:dyDescent="0.25">
      <c r="E16441" s="120"/>
    </row>
    <row r="16442" spans="5:5" x14ac:dyDescent="0.25">
      <c r="E16442" s="120"/>
    </row>
    <row r="16443" spans="5:5" x14ac:dyDescent="0.25">
      <c r="E16443" s="120"/>
    </row>
    <row r="16444" spans="5:5" x14ac:dyDescent="0.25">
      <c r="E16444" s="120"/>
    </row>
    <row r="16445" spans="5:5" x14ac:dyDescent="0.25">
      <c r="E16445" s="120"/>
    </row>
    <row r="16446" spans="5:5" x14ac:dyDescent="0.25">
      <c r="E16446" s="120"/>
    </row>
    <row r="16447" spans="5:5" x14ac:dyDescent="0.25">
      <c r="E16447" s="120"/>
    </row>
    <row r="16448" spans="5:5" x14ac:dyDescent="0.25">
      <c r="E16448" s="120"/>
    </row>
    <row r="16449" spans="5:5" x14ac:dyDescent="0.25">
      <c r="E16449" s="120"/>
    </row>
    <row r="16450" spans="5:5" x14ac:dyDescent="0.25">
      <c r="E16450" s="120"/>
    </row>
    <row r="16451" spans="5:5" x14ac:dyDescent="0.25">
      <c r="E16451" s="120"/>
    </row>
    <row r="16452" spans="5:5" x14ac:dyDescent="0.25">
      <c r="E16452" s="120"/>
    </row>
    <row r="16453" spans="5:5" x14ac:dyDescent="0.25">
      <c r="E16453" s="120"/>
    </row>
    <row r="16454" spans="5:5" x14ac:dyDescent="0.25">
      <c r="E16454" s="120"/>
    </row>
    <row r="16455" spans="5:5" x14ac:dyDescent="0.25">
      <c r="E16455" s="120"/>
    </row>
    <row r="16456" spans="5:5" x14ac:dyDescent="0.25">
      <c r="E16456" s="120"/>
    </row>
    <row r="16457" spans="5:5" x14ac:dyDescent="0.25">
      <c r="E16457" s="120"/>
    </row>
    <row r="16458" spans="5:5" x14ac:dyDescent="0.25">
      <c r="E16458" s="120"/>
    </row>
    <row r="16459" spans="5:5" x14ac:dyDescent="0.25">
      <c r="E16459" s="120"/>
    </row>
    <row r="16460" spans="5:5" x14ac:dyDescent="0.25">
      <c r="E16460" s="120"/>
    </row>
    <row r="16461" spans="5:5" x14ac:dyDescent="0.25">
      <c r="E16461" s="120"/>
    </row>
    <row r="16462" spans="5:5" x14ac:dyDescent="0.25">
      <c r="E16462" s="120"/>
    </row>
    <row r="16463" spans="5:5" x14ac:dyDescent="0.25">
      <c r="E16463" s="120"/>
    </row>
    <row r="16464" spans="5:5" x14ac:dyDescent="0.25">
      <c r="E16464" s="120"/>
    </row>
    <row r="16465" spans="5:5" x14ac:dyDescent="0.25">
      <c r="E16465" s="120"/>
    </row>
    <row r="16466" spans="5:5" x14ac:dyDescent="0.25">
      <c r="E16466" s="120"/>
    </row>
    <row r="16467" spans="5:5" x14ac:dyDescent="0.25">
      <c r="E16467" s="120"/>
    </row>
    <row r="16468" spans="5:5" x14ac:dyDescent="0.25">
      <c r="E16468" s="120"/>
    </row>
    <row r="16469" spans="5:5" x14ac:dyDescent="0.25">
      <c r="E16469" s="120"/>
    </row>
    <row r="16470" spans="5:5" x14ac:dyDescent="0.25">
      <c r="E16470" s="120"/>
    </row>
    <row r="16471" spans="5:5" x14ac:dyDescent="0.25">
      <c r="E16471" s="120"/>
    </row>
    <row r="16472" spans="5:5" x14ac:dyDescent="0.25">
      <c r="E16472" s="120"/>
    </row>
    <row r="16473" spans="5:5" x14ac:dyDescent="0.25">
      <c r="E16473" s="120"/>
    </row>
    <row r="16474" spans="5:5" x14ac:dyDescent="0.25">
      <c r="E16474" s="120"/>
    </row>
    <row r="16475" spans="5:5" x14ac:dyDescent="0.25">
      <c r="E16475" s="120"/>
    </row>
    <row r="16476" spans="5:5" x14ac:dyDescent="0.25">
      <c r="E16476" s="120"/>
    </row>
    <row r="16477" spans="5:5" x14ac:dyDescent="0.25">
      <c r="E16477" s="120"/>
    </row>
    <row r="16478" spans="5:5" x14ac:dyDescent="0.25">
      <c r="E16478" s="120"/>
    </row>
    <row r="16479" spans="5:5" x14ac:dyDescent="0.25">
      <c r="E16479" s="120"/>
    </row>
    <row r="16480" spans="5:5" x14ac:dyDescent="0.25">
      <c r="E16480" s="120"/>
    </row>
    <row r="16481" spans="5:5" x14ac:dyDescent="0.25">
      <c r="E16481" s="120"/>
    </row>
    <row r="16482" spans="5:5" x14ac:dyDescent="0.25">
      <c r="E16482" s="120"/>
    </row>
    <row r="16483" spans="5:5" x14ac:dyDescent="0.25">
      <c r="E16483" s="120"/>
    </row>
    <row r="16484" spans="5:5" x14ac:dyDescent="0.25">
      <c r="E16484" s="120"/>
    </row>
    <row r="16485" spans="5:5" x14ac:dyDescent="0.25">
      <c r="E16485" s="120"/>
    </row>
    <row r="16486" spans="5:5" x14ac:dyDescent="0.25">
      <c r="E16486" s="120"/>
    </row>
    <row r="16487" spans="5:5" x14ac:dyDescent="0.25">
      <c r="E16487" s="120"/>
    </row>
    <row r="16488" spans="5:5" x14ac:dyDescent="0.25">
      <c r="E16488" s="120"/>
    </row>
    <row r="16489" spans="5:5" x14ac:dyDescent="0.25">
      <c r="E16489" s="120"/>
    </row>
    <row r="16490" spans="5:5" x14ac:dyDescent="0.25">
      <c r="E16490" s="120"/>
    </row>
    <row r="16491" spans="5:5" x14ac:dyDescent="0.25">
      <c r="E16491" s="120"/>
    </row>
    <row r="16492" spans="5:5" x14ac:dyDescent="0.25">
      <c r="E16492" s="120"/>
    </row>
    <row r="16493" spans="5:5" x14ac:dyDescent="0.25">
      <c r="E16493" s="120"/>
    </row>
    <row r="16494" spans="5:5" x14ac:dyDescent="0.25">
      <c r="E16494" s="120"/>
    </row>
    <row r="16495" spans="5:5" x14ac:dyDescent="0.25">
      <c r="E16495" s="120"/>
    </row>
    <row r="16496" spans="5:5" x14ac:dyDescent="0.25">
      <c r="E16496" s="120"/>
    </row>
    <row r="16497" spans="5:5" x14ac:dyDescent="0.25">
      <c r="E16497" s="120"/>
    </row>
    <row r="16498" spans="5:5" x14ac:dyDescent="0.25">
      <c r="E16498" s="120"/>
    </row>
    <row r="16499" spans="5:5" x14ac:dyDescent="0.25">
      <c r="E16499" s="120"/>
    </row>
    <row r="16500" spans="5:5" x14ac:dyDescent="0.25">
      <c r="E16500" s="120"/>
    </row>
    <row r="16501" spans="5:5" x14ac:dyDescent="0.25">
      <c r="E16501" s="120"/>
    </row>
    <row r="16502" spans="5:5" x14ac:dyDescent="0.25">
      <c r="E16502" s="120"/>
    </row>
    <row r="16503" spans="5:5" x14ac:dyDescent="0.25">
      <c r="E16503" s="120"/>
    </row>
    <row r="16504" spans="5:5" x14ac:dyDescent="0.25">
      <c r="E16504" s="120"/>
    </row>
    <row r="16505" spans="5:5" x14ac:dyDescent="0.25">
      <c r="E16505" s="120"/>
    </row>
    <row r="16506" spans="5:5" x14ac:dyDescent="0.25">
      <c r="E16506" s="120"/>
    </row>
    <row r="16507" spans="5:5" x14ac:dyDescent="0.25">
      <c r="E16507" s="120"/>
    </row>
    <row r="16508" spans="5:5" x14ac:dyDescent="0.25">
      <c r="E16508" s="120"/>
    </row>
    <row r="16509" spans="5:5" x14ac:dyDescent="0.25">
      <c r="E16509" s="120"/>
    </row>
    <row r="16510" spans="5:5" x14ac:dyDescent="0.25">
      <c r="E16510" s="120"/>
    </row>
    <row r="16511" spans="5:5" x14ac:dyDescent="0.25">
      <c r="E16511" s="120"/>
    </row>
    <row r="16512" spans="5:5" x14ac:dyDescent="0.25">
      <c r="E16512" s="120"/>
    </row>
    <row r="16513" spans="5:5" x14ac:dyDescent="0.25">
      <c r="E16513" s="120"/>
    </row>
    <row r="16514" spans="5:5" x14ac:dyDescent="0.25">
      <c r="E16514" s="120"/>
    </row>
    <row r="16515" spans="5:5" x14ac:dyDescent="0.25">
      <c r="E16515" s="120"/>
    </row>
    <row r="16516" spans="5:5" x14ac:dyDescent="0.25">
      <c r="E16516" s="120"/>
    </row>
    <row r="16517" spans="5:5" x14ac:dyDescent="0.25">
      <c r="E16517" s="120"/>
    </row>
    <row r="16518" spans="5:5" x14ac:dyDescent="0.25">
      <c r="E16518" s="120"/>
    </row>
    <row r="16519" spans="5:5" x14ac:dyDescent="0.25">
      <c r="E16519" s="120"/>
    </row>
    <row r="16520" spans="5:5" x14ac:dyDescent="0.25">
      <c r="E16520" s="120"/>
    </row>
    <row r="16521" spans="5:5" x14ac:dyDescent="0.25">
      <c r="E16521" s="120"/>
    </row>
    <row r="16522" spans="5:5" x14ac:dyDescent="0.25">
      <c r="E16522" s="120"/>
    </row>
    <row r="16523" spans="5:5" x14ac:dyDescent="0.25">
      <c r="E16523" s="120"/>
    </row>
    <row r="16524" spans="5:5" x14ac:dyDescent="0.25">
      <c r="E16524" s="120"/>
    </row>
    <row r="16525" spans="5:5" x14ac:dyDescent="0.25">
      <c r="E16525" s="120"/>
    </row>
    <row r="16526" spans="5:5" x14ac:dyDescent="0.25">
      <c r="E16526" s="120"/>
    </row>
    <row r="16527" spans="5:5" x14ac:dyDescent="0.25">
      <c r="E16527" s="120"/>
    </row>
    <row r="16528" spans="5:5" x14ac:dyDescent="0.25">
      <c r="E16528" s="120"/>
    </row>
    <row r="16529" spans="5:5" x14ac:dyDescent="0.25">
      <c r="E16529" s="120"/>
    </row>
    <row r="16530" spans="5:5" x14ac:dyDescent="0.25">
      <c r="E16530" s="120"/>
    </row>
    <row r="16531" spans="5:5" x14ac:dyDescent="0.25">
      <c r="E16531" s="120"/>
    </row>
    <row r="16532" spans="5:5" x14ac:dyDescent="0.25">
      <c r="E16532" s="120"/>
    </row>
    <row r="16533" spans="5:5" x14ac:dyDescent="0.25">
      <c r="E16533" s="120"/>
    </row>
    <row r="16534" spans="5:5" x14ac:dyDescent="0.25">
      <c r="E16534" s="120"/>
    </row>
    <row r="16535" spans="5:5" x14ac:dyDescent="0.25">
      <c r="E16535" s="120"/>
    </row>
    <row r="16536" spans="5:5" x14ac:dyDescent="0.25">
      <c r="E16536" s="120"/>
    </row>
    <row r="16537" spans="5:5" x14ac:dyDescent="0.25">
      <c r="E16537" s="120"/>
    </row>
    <row r="16538" spans="5:5" x14ac:dyDescent="0.25">
      <c r="E16538" s="120"/>
    </row>
    <row r="16539" spans="5:5" x14ac:dyDescent="0.25">
      <c r="E16539" s="120"/>
    </row>
    <row r="16540" spans="5:5" x14ac:dyDescent="0.25">
      <c r="E16540" s="120"/>
    </row>
    <row r="16541" spans="5:5" x14ac:dyDescent="0.25">
      <c r="E16541" s="120"/>
    </row>
    <row r="16542" spans="5:5" x14ac:dyDescent="0.25">
      <c r="E16542" s="120"/>
    </row>
    <row r="16543" spans="5:5" x14ac:dyDescent="0.25">
      <c r="E16543" s="120"/>
    </row>
    <row r="16544" spans="5:5" x14ac:dyDescent="0.25">
      <c r="E16544" s="120"/>
    </row>
    <row r="16545" spans="5:5" x14ac:dyDescent="0.25">
      <c r="E16545" s="120"/>
    </row>
    <row r="16546" spans="5:5" x14ac:dyDescent="0.25">
      <c r="E16546" s="120"/>
    </row>
    <row r="16547" spans="5:5" x14ac:dyDescent="0.25">
      <c r="E16547" s="120"/>
    </row>
    <row r="16548" spans="5:5" x14ac:dyDescent="0.25">
      <c r="E16548" s="120"/>
    </row>
    <row r="16549" spans="5:5" x14ac:dyDescent="0.25">
      <c r="E16549" s="120"/>
    </row>
    <row r="16550" spans="5:5" x14ac:dyDescent="0.25">
      <c r="E16550" s="120"/>
    </row>
    <row r="16551" spans="5:5" x14ac:dyDescent="0.25">
      <c r="E16551" s="120"/>
    </row>
    <row r="16552" spans="5:5" x14ac:dyDescent="0.25">
      <c r="E16552" s="120"/>
    </row>
    <row r="16553" spans="5:5" x14ac:dyDescent="0.25">
      <c r="E16553" s="120"/>
    </row>
    <row r="16554" spans="5:5" x14ac:dyDescent="0.25">
      <c r="E16554" s="120"/>
    </row>
    <row r="16555" spans="5:5" x14ac:dyDescent="0.25">
      <c r="E16555" s="120"/>
    </row>
    <row r="16556" spans="5:5" x14ac:dyDescent="0.25">
      <c r="E16556" s="120"/>
    </row>
    <row r="16557" spans="5:5" x14ac:dyDescent="0.25">
      <c r="E16557" s="120"/>
    </row>
    <row r="16558" spans="5:5" x14ac:dyDescent="0.25">
      <c r="E16558" s="120"/>
    </row>
    <row r="16559" spans="5:5" x14ac:dyDescent="0.25">
      <c r="E16559" s="120"/>
    </row>
    <row r="16560" spans="5:5" x14ac:dyDescent="0.25">
      <c r="E16560" s="120"/>
    </row>
    <row r="16561" spans="5:5" x14ac:dyDescent="0.25">
      <c r="E16561" s="120"/>
    </row>
    <row r="16562" spans="5:5" x14ac:dyDescent="0.25">
      <c r="E16562" s="120"/>
    </row>
    <row r="16563" spans="5:5" x14ac:dyDescent="0.25">
      <c r="E16563" s="120"/>
    </row>
    <row r="16564" spans="5:5" x14ac:dyDescent="0.25">
      <c r="E16564" s="120"/>
    </row>
    <row r="16565" spans="5:5" x14ac:dyDescent="0.25">
      <c r="E16565" s="120"/>
    </row>
    <row r="16566" spans="5:5" x14ac:dyDescent="0.25">
      <c r="E16566" s="120"/>
    </row>
    <row r="16567" spans="5:5" x14ac:dyDescent="0.25">
      <c r="E16567" s="120"/>
    </row>
    <row r="16568" spans="5:5" x14ac:dyDescent="0.25">
      <c r="E16568" s="120"/>
    </row>
    <row r="16569" spans="5:5" x14ac:dyDescent="0.25">
      <c r="E16569" s="120"/>
    </row>
    <row r="16570" spans="5:5" x14ac:dyDescent="0.25">
      <c r="E16570" s="120"/>
    </row>
    <row r="16571" spans="5:5" x14ac:dyDescent="0.25">
      <c r="E16571" s="120"/>
    </row>
    <row r="16572" spans="5:5" x14ac:dyDescent="0.25">
      <c r="E16572" s="120"/>
    </row>
    <row r="16573" spans="5:5" x14ac:dyDescent="0.25">
      <c r="E16573" s="120"/>
    </row>
    <row r="16574" spans="5:5" x14ac:dyDescent="0.25">
      <c r="E16574" s="120"/>
    </row>
    <row r="16575" spans="5:5" x14ac:dyDescent="0.25">
      <c r="E16575" s="120"/>
    </row>
    <row r="16576" spans="5:5" x14ac:dyDescent="0.25">
      <c r="E16576" s="120"/>
    </row>
    <row r="16577" spans="5:5" x14ac:dyDescent="0.25">
      <c r="E16577" s="120"/>
    </row>
    <row r="16578" spans="5:5" x14ac:dyDescent="0.25">
      <c r="E16578" s="120"/>
    </row>
    <row r="16579" spans="5:5" x14ac:dyDescent="0.25">
      <c r="E16579" s="120"/>
    </row>
    <row r="16580" spans="5:5" x14ac:dyDescent="0.25">
      <c r="E16580" s="120"/>
    </row>
    <row r="16581" spans="5:5" x14ac:dyDescent="0.25">
      <c r="E16581" s="120"/>
    </row>
    <row r="16582" spans="5:5" x14ac:dyDescent="0.25">
      <c r="E16582" s="120"/>
    </row>
    <row r="16583" spans="5:5" x14ac:dyDescent="0.25">
      <c r="E16583" s="120"/>
    </row>
    <row r="16584" spans="5:5" x14ac:dyDescent="0.25">
      <c r="E16584" s="120"/>
    </row>
    <row r="16585" spans="5:5" x14ac:dyDescent="0.25">
      <c r="E16585" s="120"/>
    </row>
    <row r="16586" spans="5:5" x14ac:dyDescent="0.25">
      <c r="E16586" s="120"/>
    </row>
    <row r="16587" spans="5:5" x14ac:dyDescent="0.25">
      <c r="E16587" s="120"/>
    </row>
    <row r="16588" spans="5:5" x14ac:dyDescent="0.25">
      <c r="E16588" s="120"/>
    </row>
    <row r="16589" spans="5:5" x14ac:dyDescent="0.25">
      <c r="E16589" s="120"/>
    </row>
    <row r="16590" spans="5:5" x14ac:dyDescent="0.25">
      <c r="E16590" s="120"/>
    </row>
    <row r="16591" spans="5:5" x14ac:dyDescent="0.25">
      <c r="E16591" s="120"/>
    </row>
    <row r="16592" spans="5:5" x14ac:dyDescent="0.25">
      <c r="E16592" s="120"/>
    </row>
    <row r="16593" spans="5:5" x14ac:dyDescent="0.25">
      <c r="E16593" s="120"/>
    </row>
    <row r="16594" spans="5:5" x14ac:dyDescent="0.25">
      <c r="E16594" s="120"/>
    </row>
    <row r="16595" spans="5:5" x14ac:dyDescent="0.25">
      <c r="E16595" s="120"/>
    </row>
    <row r="16596" spans="5:5" x14ac:dyDescent="0.25">
      <c r="E16596" s="120"/>
    </row>
    <row r="16597" spans="5:5" x14ac:dyDescent="0.25">
      <c r="E16597" s="120"/>
    </row>
    <row r="16598" spans="5:5" x14ac:dyDescent="0.25">
      <c r="E16598" s="120"/>
    </row>
    <row r="16599" spans="5:5" x14ac:dyDescent="0.25">
      <c r="E16599" s="120"/>
    </row>
    <row r="16600" spans="5:5" x14ac:dyDescent="0.25">
      <c r="E16600" s="120"/>
    </row>
    <row r="16601" spans="5:5" x14ac:dyDescent="0.25">
      <c r="E16601" s="120"/>
    </row>
    <row r="16602" spans="5:5" x14ac:dyDescent="0.25">
      <c r="E16602" s="120"/>
    </row>
    <row r="16603" spans="5:5" x14ac:dyDescent="0.25">
      <c r="E16603" s="120"/>
    </row>
    <row r="16604" spans="5:5" x14ac:dyDescent="0.25">
      <c r="E16604" s="120"/>
    </row>
    <row r="16605" spans="5:5" x14ac:dyDescent="0.25">
      <c r="E16605" s="120"/>
    </row>
    <row r="16606" spans="5:5" x14ac:dyDescent="0.25">
      <c r="E16606" s="120"/>
    </row>
    <row r="16607" spans="5:5" x14ac:dyDescent="0.25">
      <c r="E16607" s="120"/>
    </row>
    <row r="16608" spans="5:5" x14ac:dyDescent="0.25">
      <c r="E16608" s="120"/>
    </row>
    <row r="16609" spans="5:5" x14ac:dyDescent="0.25">
      <c r="E16609" s="120"/>
    </row>
    <row r="16610" spans="5:5" x14ac:dyDescent="0.25">
      <c r="E16610" s="120"/>
    </row>
    <row r="16611" spans="5:5" x14ac:dyDescent="0.25">
      <c r="E16611" s="120"/>
    </row>
    <row r="16612" spans="5:5" x14ac:dyDescent="0.25">
      <c r="E16612" s="120"/>
    </row>
    <row r="16613" spans="5:5" x14ac:dyDescent="0.25">
      <c r="E16613" s="120"/>
    </row>
    <row r="16614" spans="5:5" x14ac:dyDescent="0.25">
      <c r="E16614" s="120"/>
    </row>
    <row r="16615" spans="5:5" x14ac:dyDescent="0.25">
      <c r="E16615" s="120"/>
    </row>
    <row r="16616" spans="5:5" x14ac:dyDescent="0.25">
      <c r="E16616" s="120"/>
    </row>
    <row r="16617" spans="5:5" x14ac:dyDescent="0.25">
      <c r="E16617" s="120"/>
    </row>
    <row r="16618" spans="5:5" x14ac:dyDescent="0.25">
      <c r="E16618" s="120"/>
    </row>
    <row r="16619" spans="5:5" x14ac:dyDescent="0.25">
      <c r="E16619" s="120"/>
    </row>
    <row r="16620" spans="5:5" x14ac:dyDescent="0.25">
      <c r="E16620" s="120"/>
    </row>
    <row r="16621" spans="5:5" x14ac:dyDescent="0.25">
      <c r="E16621" s="120"/>
    </row>
    <row r="16622" spans="5:5" x14ac:dyDescent="0.25">
      <c r="E16622" s="120"/>
    </row>
    <row r="16623" spans="5:5" x14ac:dyDescent="0.25">
      <c r="E16623" s="120"/>
    </row>
    <row r="16624" spans="5:5" x14ac:dyDescent="0.25">
      <c r="E16624" s="120"/>
    </row>
    <row r="16625" spans="5:5" x14ac:dyDescent="0.25">
      <c r="E16625" s="120"/>
    </row>
    <row r="16626" spans="5:5" x14ac:dyDescent="0.25">
      <c r="E16626" s="120"/>
    </row>
    <row r="16627" spans="5:5" x14ac:dyDescent="0.25">
      <c r="E16627" s="120"/>
    </row>
    <row r="16628" spans="5:5" x14ac:dyDescent="0.25">
      <c r="E16628" s="120"/>
    </row>
    <row r="16629" spans="5:5" x14ac:dyDescent="0.25">
      <c r="E16629" s="120"/>
    </row>
    <row r="16630" spans="5:5" x14ac:dyDescent="0.25">
      <c r="E16630" s="120"/>
    </row>
    <row r="16631" spans="5:5" x14ac:dyDescent="0.25">
      <c r="E16631" s="120"/>
    </row>
    <row r="16632" spans="5:5" x14ac:dyDescent="0.25">
      <c r="E16632" s="120"/>
    </row>
    <row r="16633" spans="5:5" x14ac:dyDescent="0.25">
      <c r="E16633" s="120"/>
    </row>
    <row r="16634" spans="5:5" x14ac:dyDescent="0.25">
      <c r="E16634" s="120"/>
    </row>
    <row r="16635" spans="5:5" x14ac:dyDescent="0.25">
      <c r="E16635" s="120"/>
    </row>
    <row r="16636" spans="5:5" x14ac:dyDescent="0.25">
      <c r="E16636" s="120"/>
    </row>
    <row r="16637" spans="5:5" x14ac:dyDescent="0.25">
      <c r="E16637" s="120"/>
    </row>
    <row r="16638" spans="5:5" x14ac:dyDescent="0.25">
      <c r="E16638" s="120"/>
    </row>
    <row r="16639" spans="5:5" x14ac:dyDescent="0.25">
      <c r="E16639" s="120"/>
    </row>
    <row r="16640" spans="5:5" x14ac:dyDescent="0.25">
      <c r="E16640" s="120"/>
    </row>
    <row r="16641" spans="5:5" x14ac:dyDescent="0.25">
      <c r="E16641" s="120"/>
    </row>
    <row r="16642" spans="5:5" x14ac:dyDescent="0.25">
      <c r="E16642" s="120"/>
    </row>
    <row r="16643" spans="5:5" x14ac:dyDescent="0.25">
      <c r="E16643" s="120"/>
    </row>
    <row r="16644" spans="5:5" x14ac:dyDescent="0.25">
      <c r="E16644" s="120"/>
    </row>
    <row r="16645" spans="5:5" x14ac:dyDescent="0.25">
      <c r="E16645" s="120"/>
    </row>
    <row r="16646" spans="5:5" x14ac:dyDescent="0.25">
      <c r="E16646" s="120"/>
    </row>
    <row r="16647" spans="5:5" x14ac:dyDescent="0.25">
      <c r="E16647" s="120"/>
    </row>
    <row r="16648" spans="5:5" x14ac:dyDescent="0.25">
      <c r="E16648" s="120"/>
    </row>
    <row r="16649" spans="5:5" x14ac:dyDescent="0.25">
      <c r="E16649" s="120"/>
    </row>
    <row r="16650" spans="5:5" x14ac:dyDescent="0.25">
      <c r="E16650" s="120"/>
    </row>
    <row r="16651" spans="5:5" x14ac:dyDescent="0.25">
      <c r="E16651" s="120"/>
    </row>
    <row r="16652" spans="5:5" x14ac:dyDescent="0.25">
      <c r="E16652" s="120"/>
    </row>
    <row r="16653" spans="5:5" x14ac:dyDescent="0.25">
      <c r="E16653" s="120"/>
    </row>
    <row r="16654" spans="5:5" x14ac:dyDescent="0.25">
      <c r="E16654" s="120"/>
    </row>
    <row r="16655" spans="5:5" x14ac:dyDescent="0.25">
      <c r="E16655" s="120"/>
    </row>
    <row r="16656" spans="5:5" x14ac:dyDescent="0.25">
      <c r="E16656" s="120"/>
    </row>
    <row r="16657" spans="5:5" x14ac:dyDescent="0.25">
      <c r="E16657" s="120"/>
    </row>
    <row r="16658" spans="5:5" x14ac:dyDescent="0.25">
      <c r="E16658" s="120"/>
    </row>
    <row r="16659" spans="5:5" x14ac:dyDescent="0.25">
      <c r="E16659" s="120"/>
    </row>
    <row r="16660" spans="5:5" x14ac:dyDescent="0.25">
      <c r="E16660" s="120"/>
    </row>
    <row r="16661" spans="5:5" x14ac:dyDescent="0.25">
      <c r="E16661" s="120"/>
    </row>
    <row r="16662" spans="5:5" x14ac:dyDescent="0.25">
      <c r="E16662" s="120"/>
    </row>
    <row r="16663" spans="5:5" x14ac:dyDescent="0.25">
      <c r="E16663" s="120"/>
    </row>
    <row r="16664" spans="5:5" x14ac:dyDescent="0.25">
      <c r="E16664" s="120"/>
    </row>
    <row r="16665" spans="5:5" x14ac:dyDescent="0.25">
      <c r="E16665" s="120"/>
    </row>
    <row r="16666" spans="5:5" x14ac:dyDescent="0.25">
      <c r="E16666" s="120"/>
    </row>
    <row r="16667" spans="5:5" x14ac:dyDescent="0.25">
      <c r="E16667" s="120"/>
    </row>
    <row r="16668" spans="5:5" x14ac:dyDescent="0.25">
      <c r="E16668" s="120"/>
    </row>
    <row r="16669" spans="5:5" x14ac:dyDescent="0.25">
      <c r="E16669" s="120"/>
    </row>
    <row r="16670" spans="5:5" x14ac:dyDescent="0.25">
      <c r="E16670" s="120"/>
    </row>
    <row r="16671" spans="5:5" x14ac:dyDescent="0.25">
      <c r="E16671" s="120"/>
    </row>
    <row r="16672" spans="5:5" x14ac:dyDescent="0.25">
      <c r="E16672" s="120"/>
    </row>
    <row r="16673" spans="5:5" x14ac:dyDescent="0.25">
      <c r="E16673" s="120"/>
    </row>
    <row r="16674" spans="5:5" x14ac:dyDescent="0.25">
      <c r="E16674" s="120"/>
    </row>
    <row r="16675" spans="5:5" x14ac:dyDescent="0.25">
      <c r="E16675" s="120"/>
    </row>
    <row r="16676" spans="5:5" x14ac:dyDescent="0.25">
      <c r="E16676" s="120"/>
    </row>
    <row r="16677" spans="5:5" x14ac:dyDescent="0.25">
      <c r="E16677" s="120"/>
    </row>
    <row r="16678" spans="5:5" x14ac:dyDescent="0.25">
      <c r="E16678" s="120"/>
    </row>
    <row r="16679" spans="5:5" x14ac:dyDescent="0.25">
      <c r="E16679" s="120"/>
    </row>
    <row r="16680" spans="5:5" x14ac:dyDescent="0.25">
      <c r="E16680" s="120"/>
    </row>
    <row r="16681" spans="5:5" x14ac:dyDescent="0.25">
      <c r="E16681" s="120"/>
    </row>
    <row r="16682" spans="5:5" x14ac:dyDescent="0.25">
      <c r="E16682" s="120"/>
    </row>
    <row r="16683" spans="5:5" x14ac:dyDescent="0.25">
      <c r="E16683" s="120"/>
    </row>
    <row r="16684" spans="5:5" x14ac:dyDescent="0.25">
      <c r="E16684" s="120"/>
    </row>
    <row r="16685" spans="5:5" x14ac:dyDescent="0.25">
      <c r="E16685" s="120"/>
    </row>
    <row r="16686" spans="5:5" x14ac:dyDescent="0.25">
      <c r="E16686" s="120"/>
    </row>
    <row r="16687" spans="5:5" x14ac:dyDescent="0.25">
      <c r="E16687" s="120"/>
    </row>
    <row r="16688" spans="5:5" x14ac:dyDescent="0.25">
      <c r="E16688" s="120"/>
    </row>
    <row r="16689" spans="5:5" x14ac:dyDescent="0.25">
      <c r="E16689" s="120"/>
    </row>
    <row r="16690" spans="5:5" x14ac:dyDescent="0.25">
      <c r="E16690" s="120"/>
    </row>
    <row r="16691" spans="5:5" x14ac:dyDescent="0.25">
      <c r="E16691" s="120"/>
    </row>
    <row r="16692" spans="5:5" x14ac:dyDescent="0.25">
      <c r="E16692" s="120"/>
    </row>
    <row r="16693" spans="5:5" x14ac:dyDescent="0.25">
      <c r="E16693" s="120"/>
    </row>
    <row r="16694" spans="5:5" x14ac:dyDescent="0.25">
      <c r="E16694" s="120"/>
    </row>
    <row r="16695" spans="5:5" x14ac:dyDescent="0.25">
      <c r="E16695" s="120"/>
    </row>
    <row r="16696" spans="5:5" x14ac:dyDescent="0.25">
      <c r="E16696" s="120"/>
    </row>
    <row r="16697" spans="5:5" x14ac:dyDescent="0.25">
      <c r="E16697" s="120"/>
    </row>
    <row r="16698" spans="5:5" x14ac:dyDescent="0.25">
      <c r="E16698" s="120"/>
    </row>
    <row r="16699" spans="5:5" x14ac:dyDescent="0.25">
      <c r="E16699" s="120"/>
    </row>
    <row r="16700" spans="5:5" x14ac:dyDescent="0.25">
      <c r="E16700" s="120"/>
    </row>
    <row r="16701" spans="5:5" x14ac:dyDescent="0.25">
      <c r="E16701" s="120"/>
    </row>
    <row r="16702" spans="5:5" x14ac:dyDescent="0.25">
      <c r="E16702" s="120"/>
    </row>
    <row r="16703" spans="5:5" x14ac:dyDescent="0.25">
      <c r="E16703" s="120"/>
    </row>
    <row r="16704" spans="5:5" x14ac:dyDescent="0.25">
      <c r="E16704" s="120"/>
    </row>
    <row r="16705" spans="5:5" x14ac:dyDescent="0.25">
      <c r="E16705" s="120"/>
    </row>
    <row r="16706" spans="5:5" x14ac:dyDescent="0.25">
      <c r="E16706" s="120"/>
    </row>
    <row r="16707" spans="5:5" x14ac:dyDescent="0.25">
      <c r="E16707" s="120"/>
    </row>
    <row r="16708" spans="5:5" x14ac:dyDescent="0.25">
      <c r="E16708" s="120"/>
    </row>
    <row r="16709" spans="5:5" x14ac:dyDescent="0.25">
      <c r="E16709" s="120"/>
    </row>
    <row r="16710" spans="5:5" x14ac:dyDescent="0.25">
      <c r="E16710" s="120"/>
    </row>
    <row r="16711" spans="5:5" x14ac:dyDescent="0.25">
      <c r="E16711" s="120"/>
    </row>
    <row r="16712" spans="5:5" x14ac:dyDescent="0.25">
      <c r="E16712" s="120"/>
    </row>
    <row r="16713" spans="5:5" x14ac:dyDescent="0.25">
      <c r="E16713" s="120"/>
    </row>
    <row r="16714" spans="5:5" x14ac:dyDescent="0.25">
      <c r="E16714" s="120"/>
    </row>
    <row r="16715" spans="5:5" x14ac:dyDescent="0.25">
      <c r="E16715" s="120"/>
    </row>
    <row r="16716" spans="5:5" x14ac:dyDescent="0.25">
      <c r="E16716" s="120"/>
    </row>
    <row r="16717" spans="5:5" x14ac:dyDescent="0.25">
      <c r="E16717" s="120"/>
    </row>
    <row r="16718" spans="5:5" x14ac:dyDescent="0.25">
      <c r="E16718" s="120"/>
    </row>
    <row r="16719" spans="5:5" x14ac:dyDescent="0.25">
      <c r="E16719" s="120"/>
    </row>
    <row r="16720" spans="5:5" x14ac:dyDescent="0.25">
      <c r="E16720" s="120"/>
    </row>
    <row r="16721" spans="5:5" x14ac:dyDescent="0.25">
      <c r="E16721" s="120"/>
    </row>
    <row r="16722" spans="5:5" x14ac:dyDescent="0.25">
      <c r="E16722" s="120"/>
    </row>
    <row r="16723" spans="5:5" x14ac:dyDescent="0.25">
      <c r="E16723" s="120"/>
    </row>
    <row r="16724" spans="5:5" x14ac:dyDescent="0.25">
      <c r="E16724" s="120"/>
    </row>
    <row r="16725" spans="5:5" x14ac:dyDescent="0.25">
      <c r="E16725" s="120"/>
    </row>
    <row r="16726" spans="5:5" x14ac:dyDescent="0.25">
      <c r="E16726" s="120"/>
    </row>
    <row r="16727" spans="5:5" x14ac:dyDescent="0.25">
      <c r="E16727" s="120"/>
    </row>
    <row r="16728" spans="5:5" x14ac:dyDescent="0.25">
      <c r="E16728" s="120"/>
    </row>
    <row r="16729" spans="5:5" x14ac:dyDescent="0.25">
      <c r="E16729" s="120"/>
    </row>
    <row r="16730" spans="5:5" x14ac:dyDescent="0.25">
      <c r="E16730" s="120"/>
    </row>
    <row r="16731" spans="5:5" x14ac:dyDescent="0.25">
      <c r="E16731" s="120"/>
    </row>
    <row r="16732" spans="5:5" x14ac:dyDescent="0.25">
      <c r="E16732" s="120"/>
    </row>
    <row r="16733" spans="5:5" x14ac:dyDescent="0.25">
      <c r="E16733" s="120"/>
    </row>
    <row r="16734" spans="5:5" x14ac:dyDescent="0.25">
      <c r="E16734" s="120"/>
    </row>
    <row r="16735" spans="5:5" x14ac:dyDescent="0.25">
      <c r="E16735" s="120"/>
    </row>
    <row r="16736" spans="5:5" x14ac:dyDescent="0.25">
      <c r="E16736" s="120"/>
    </row>
    <row r="16737" spans="5:5" x14ac:dyDescent="0.25">
      <c r="E16737" s="120"/>
    </row>
    <row r="16738" spans="5:5" x14ac:dyDescent="0.25">
      <c r="E16738" s="120"/>
    </row>
    <row r="16739" spans="5:5" x14ac:dyDescent="0.25">
      <c r="E16739" s="120"/>
    </row>
    <row r="16740" spans="5:5" x14ac:dyDescent="0.25">
      <c r="E16740" s="120"/>
    </row>
    <row r="16741" spans="5:5" x14ac:dyDescent="0.25">
      <c r="E16741" s="120"/>
    </row>
    <row r="16742" spans="5:5" x14ac:dyDescent="0.25">
      <c r="E16742" s="120"/>
    </row>
    <row r="16743" spans="5:5" x14ac:dyDescent="0.25">
      <c r="E16743" s="120"/>
    </row>
    <row r="16744" spans="5:5" x14ac:dyDescent="0.25">
      <c r="E16744" s="120"/>
    </row>
    <row r="16745" spans="5:5" x14ac:dyDescent="0.25">
      <c r="E16745" s="120"/>
    </row>
    <row r="16746" spans="5:5" x14ac:dyDescent="0.25">
      <c r="E16746" s="120"/>
    </row>
    <row r="16747" spans="5:5" x14ac:dyDescent="0.25">
      <c r="E16747" s="120"/>
    </row>
    <row r="16748" spans="5:5" x14ac:dyDescent="0.25">
      <c r="E16748" s="120"/>
    </row>
    <row r="16749" spans="5:5" x14ac:dyDescent="0.25">
      <c r="E16749" s="120"/>
    </row>
    <row r="16750" spans="5:5" x14ac:dyDescent="0.25">
      <c r="E16750" s="120"/>
    </row>
    <row r="16751" spans="5:5" x14ac:dyDescent="0.25">
      <c r="E16751" s="120"/>
    </row>
    <row r="16752" spans="5:5" x14ac:dyDescent="0.25">
      <c r="E16752" s="120"/>
    </row>
    <row r="16753" spans="5:5" x14ac:dyDescent="0.25">
      <c r="E16753" s="120"/>
    </row>
    <row r="16754" spans="5:5" x14ac:dyDescent="0.25">
      <c r="E16754" s="120"/>
    </row>
    <row r="16755" spans="5:5" x14ac:dyDescent="0.25">
      <c r="E16755" s="120"/>
    </row>
    <row r="16756" spans="5:5" x14ac:dyDescent="0.25">
      <c r="E16756" s="120"/>
    </row>
    <row r="16757" spans="5:5" x14ac:dyDescent="0.25">
      <c r="E16757" s="120"/>
    </row>
    <row r="16758" spans="5:5" x14ac:dyDescent="0.25">
      <c r="E16758" s="120"/>
    </row>
    <row r="16759" spans="5:5" x14ac:dyDescent="0.25">
      <c r="E16759" s="120"/>
    </row>
    <row r="16760" spans="5:5" x14ac:dyDescent="0.25">
      <c r="E16760" s="120"/>
    </row>
    <row r="16761" spans="5:5" x14ac:dyDescent="0.25">
      <c r="E16761" s="120"/>
    </row>
    <row r="16762" spans="5:5" x14ac:dyDescent="0.25">
      <c r="E16762" s="120"/>
    </row>
    <row r="16763" spans="5:5" x14ac:dyDescent="0.25">
      <c r="E16763" s="120"/>
    </row>
    <row r="16764" spans="5:5" x14ac:dyDescent="0.25">
      <c r="E16764" s="120"/>
    </row>
    <row r="16765" spans="5:5" x14ac:dyDescent="0.25">
      <c r="E16765" s="120"/>
    </row>
    <row r="16766" spans="5:5" x14ac:dyDescent="0.25">
      <c r="E16766" s="120"/>
    </row>
    <row r="16767" spans="5:5" x14ac:dyDescent="0.25">
      <c r="E16767" s="120"/>
    </row>
    <row r="16768" spans="5:5" x14ac:dyDescent="0.25">
      <c r="E16768" s="120"/>
    </row>
    <row r="16769" spans="5:5" x14ac:dyDescent="0.25">
      <c r="E16769" s="120"/>
    </row>
    <row r="16770" spans="5:5" x14ac:dyDescent="0.25">
      <c r="E16770" s="120"/>
    </row>
    <row r="16771" spans="5:5" x14ac:dyDescent="0.25">
      <c r="E16771" s="120"/>
    </row>
    <row r="16772" spans="5:5" x14ac:dyDescent="0.25">
      <c r="E16772" s="120"/>
    </row>
    <row r="16773" spans="5:5" x14ac:dyDescent="0.25">
      <c r="E16773" s="120"/>
    </row>
    <row r="16774" spans="5:5" x14ac:dyDescent="0.25">
      <c r="E16774" s="120"/>
    </row>
    <row r="16775" spans="5:5" x14ac:dyDescent="0.25">
      <c r="E16775" s="120"/>
    </row>
    <row r="16776" spans="5:5" x14ac:dyDescent="0.25">
      <c r="E16776" s="120"/>
    </row>
    <row r="16777" spans="5:5" x14ac:dyDescent="0.25">
      <c r="E16777" s="120"/>
    </row>
    <row r="16778" spans="5:5" x14ac:dyDescent="0.25">
      <c r="E16778" s="120"/>
    </row>
    <row r="16779" spans="5:5" x14ac:dyDescent="0.25">
      <c r="E16779" s="120"/>
    </row>
    <row r="16780" spans="5:5" x14ac:dyDescent="0.25">
      <c r="E16780" s="120"/>
    </row>
    <row r="16781" spans="5:5" x14ac:dyDescent="0.25">
      <c r="E16781" s="120"/>
    </row>
    <row r="16782" spans="5:5" x14ac:dyDescent="0.25">
      <c r="E16782" s="120"/>
    </row>
    <row r="16783" spans="5:5" x14ac:dyDescent="0.25">
      <c r="E16783" s="120"/>
    </row>
    <row r="16784" spans="5:5" x14ac:dyDescent="0.25">
      <c r="E16784" s="120"/>
    </row>
    <row r="16785" spans="5:5" x14ac:dyDescent="0.25">
      <c r="E16785" s="120"/>
    </row>
    <row r="16786" spans="5:5" x14ac:dyDescent="0.25">
      <c r="E16786" s="120"/>
    </row>
    <row r="16787" spans="5:5" x14ac:dyDescent="0.25">
      <c r="E16787" s="120"/>
    </row>
    <row r="16788" spans="5:5" x14ac:dyDescent="0.25">
      <c r="E16788" s="120"/>
    </row>
    <row r="16789" spans="5:5" x14ac:dyDescent="0.25">
      <c r="E16789" s="120"/>
    </row>
    <row r="16790" spans="5:5" x14ac:dyDescent="0.25">
      <c r="E16790" s="120"/>
    </row>
    <row r="16791" spans="5:5" x14ac:dyDescent="0.25">
      <c r="E16791" s="120"/>
    </row>
    <row r="16792" spans="5:5" x14ac:dyDescent="0.25">
      <c r="E16792" s="120"/>
    </row>
    <row r="16793" spans="5:5" x14ac:dyDescent="0.25">
      <c r="E16793" s="120"/>
    </row>
    <row r="16794" spans="5:5" x14ac:dyDescent="0.25">
      <c r="E16794" s="120"/>
    </row>
    <row r="16795" spans="5:5" x14ac:dyDescent="0.25">
      <c r="E16795" s="120"/>
    </row>
    <row r="16796" spans="5:5" x14ac:dyDescent="0.25">
      <c r="E16796" s="120"/>
    </row>
    <row r="16797" spans="5:5" x14ac:dyDescent="0.25">
      <c r="E16797" s="120"/>
    </row>
    <row r="16798" spans="5:5" x14ac:dyDescent="0.25">
      <c r="E16798" s="120"/>
    </row>
    <row r="16799" spans="5:5" x14ac:dyDescent="0.25">
      <c r="E16799" s="120"/>
    </row>
    <row r="16800" spans="5:5" x14ac:dyDescent="0.25">
      <c r="E16800" s="120"/>
    </row>
    <row r="16801" spans="5:5" x14ac:dyDescent="0.25">
      <c r="E16801" s="120"/>
    </row>
    <row r="16802" spans="5:5" x14ac:dyDescent="0.25">
      <c r="E16802" s="120"/>
    </row>
    <row r="16803" spans="5:5" x14ac:dyDescent="0.25">
      <c r="E16803" s="120"/>
    </row>
    <row r="16804" spans="5:5" x14ac:dyDescent="0.25">
      <c r="E16804" s="120"/>
    </row>
    <row r="16805" spans="5:5" x14ac:dyDescent="0.25">
      <c r="E16805" s="120"/>
    </row>
    <row r="16806" spans="5:5" x14ac:dyDescent="0.25">
      <c r="E16806" s="120"/>
    </row>
    <row r="16807" spans="5:5" x14ac:dyDescent="0.25">
      <c r="E16807" s="120"/>
    </row>
    <row r="16808" spans="5:5" x14ac:dyDescent="0.25">
      <c r="E16808" s="120"/>
    </row>
    <row r="16809" spans="5:5" x14ac:dyDescent="0.25">
      <c r="E16809" s="120"/>
    </row>
    <row r="16810" spans="5:5" x14ac:dyDescent="0.25">
      <c r="E16810" s="120"/>
    </row>
    <row r="16811" spans="5:5" x14ac:dyDescent="0.25">
      <c r="E16811" s="120"/>
    </row>
    <row r="16812" spans="5:5" x14ac:dyDescent="0.25">
      <c r="E16812" s="120"/>
    </row>
    <row r="16813" spans="5:5" x14ac:dyDescent="0.25">
      <c r="E16813" s="120"/>
    </row>
    <row r="16814" spans="5:5" x14ac:dyDescent="0.25">
      <c r="E16814" s="120"/>
    </row>
    <row r="16815" spans="5:5" x14ac:dyDescent="0.25">
      <c r="E16815" s="120"/>
    </row>
    <row r="16816" spans="5:5" x14ac:dyDescent="0.25">
      <c r="E16816" s="120"/>
    </row>
    <row r="16817" spans="5:5" x14ac:dyDescent="0.25">
      <c r="E16817" s="120"/>
    </row>
    <row r="16818" spans="5:5" x14ac:dyDescent="0.25">
      <c r="E16818" s="120"/>
    </row>
    <row r="16819" spans="5:5" x14ac:dyDescent="0.25">
      <c r="E16819" s="120"/>
    </row>
    <row r="16820" spans="5:5" x14ac:dyDescent="0.25">
      <c r="E16820" s="120"/>
    </row>
    <row r="16821" spans="5:5" x14ac:dyDescent="0.25">
      <c r="E16821" s="120"/>
    </row>
    <row r="16822" spans="5:5" x14ac:dyDescent="0.25">
      <c r="E16822" s="120"/>
    </row>
    <row r="16823" spans="5:5" x14ac:dyDescent="0.25">
      <c r="E16823" s="120"/>
    </row>
    <row r="16824" spans="5:5" x14ac:dyDescent="0.25">
      <c r="E16824" s="120"/>
    </row>
    <row r="16825" spans="5:5" x14ac:dyDescent="0.25">
      <c r="E16825" s="120"/>
    </row>
    <row r="16826" spans="5:5" x14ac:dyDescent="0.25">
      <c r="E16826" s="120"/>
    </row>
    <row r="16827" spans="5:5" x14ac:dyDescent="0.25">
      <c r="E16827" s="120"/>
    </row>
    <row r="16828" spans="5:5" x14ac:dyDescent="0.25">
      <c r="E16828" s="120"/>
    </row>
    <row r="16829" spans="5:5" x14ac:dyDescent="0.25">
      <c r="E16829" s="120"/>
    </row>
    <row r="16830" spans="5:5" x14ac:dyDescent="0.25">
      <c r="E16830" s="120"/>
    </row>
    <row r="16831" spans="5:5" x14ac:dyDescent="0.25">
      <c r="E16831" s="120"/>
    </row>
    <row r="16832" spans="5:5" x14ac:dyDescent="0.25">
      <c r="E16832" s="120"/>
    </row>
    <row r="16833" spans="5:5" x14ac:dyDescent="0.25">
      <c r="E16833" s="120"/>
    </row>
    <row r="16834" spans="5:5" x14ac:dyDescent="0.25">
      <c r="E16834" s="120"/>
    </row>
    <row r="16835" spans="5:5" x14ac:dyDescent="0.25">
      <c r="E16835" s="120"/>
    </row>
    <row r="16836" spans="5:5" x14ac:dyDescent="0.25">
      <c r="E16836" s="120"/>
    </row>
    <row r="16837" spans="5:5" x14ac:dyDescent="0.25">
      <c r="E16837" s="120"/>
    </row>
    <row r="16838" spans="5:5" x14ac:dyDescent="0.25">
      <c r="E16838" s="120"/>
    </row>
    <row r="16839" spans="5:5" x14ac:dyDescent="0.25">
      <c r="E16839" s="120"/>
    </row>
    <row r="16840" spans="5:5" x14ac:dyDescent="0.25">
      <c r="E16840" s="120"/>
    </row>
    <row r="16841" spans="5:5" x14ac:dyDescent="0.25">
      <c r="E16841" s="120"/>
    </row>
    <row r="16842" spans="5:5" x14ac:dyDescent="0.25">
      <c r="E16842" s="120"/>
    </row>
    <row r="16843" spans="5:5" x14ac:dyDescent="0.25">
      <c r="E16843" s="120"/>
    </row>
    <row r="16844" spans="5:5" x14ac:dyDescent="0.25">
      <c r="E16844" s="120"/>
    </row>
    <row r="16845" spans="5:5" x14ac:dyDescent="0.25">
      <c r="E16845" s="120"/>
    </row>
    <row r="16846" spans="5:5" x14ac:dyDescent="0.25">
      <c r="E16846" s="120"/>
    </row>
    <row r="16847" spans="5:5" x14ac:dyDescent="0.25">
      <c r="E16847" s="120"/>
    </row>
    <row r="16848" spans="5:5" x14ac:dyDescent="0.25">
      <c r="E16848" s="120"/>
    </row>
    <row r="16849" spans="5:5" x14ac:dyDescent="0.25">
      <c r="E16849" s="120"/>
    </row>
    <row r="16850" spans="5:5" x14ac:dyDescent="0.25">
      <c r="E16850" s="120"/>
    </row>
    <row r="16851" spans="5:5" x14ac:dyDescent="0.25">
      <c r="E16851" s="120"/>
    </row>
    <row r="16852" spans="5:5" x14ac:dyDescent="0.25">
      <c r="E16852" s="120"/>
    </row>
    <row r="16853" spans="5:5" x14ac:dyDescent="0.25">
      <c r="E16853" s="120"/>
    </row>
    <row r="16854" spans="5:5" x14ac:dyDescent="0.25">
      <c r="E16854" s="120"/>
    </row>
    <row r="16855" spans="5:5" x14ac:dyDescent="0.25">
      <c r="E16855" s="120"/>
    </row>
    <row r="16856" spans="5:5" x14ac:dyDescent="0.25">
      <c r="E16856" s="120"/>
    </row>
    <row r="16857" spans="5:5" x14ac:dyDescent="0.25">
      <c r="E16857" s="120"/>
    </row>
    <row r="16858" spans="5:5" x14ac:dyDescent="0.25">
      <c r="E16858" s="120"/>
    </row>
    <row r="16859" spans="5:5" x14ac:dyDescent="0.25">
      <c r="E16859" s="120"/>
    </row>
    <row r="16860" spans="5:5" x14ac:dyDescent="0.25">
      <c r="E16860" s="120"/>
    </row>
    <row r="16861" spans="5:5" x14ac:dyDescent="0.25">
      <c r="E16861" s="120"/>
    </row>
    <row r="16862" spans="5:5" x14ac:dyDescent="0.25">
      <c r="E16862" s="120"/>
    </row>
    <row r="16863" spans="5:5" x14ac:dyDescent="0.25">
      <c r="E16863" s="120"/>
    </row>
    <row r="16864" spans="5:5" x14ac:dyDescent="0.25">
      <c r="E16864" s="120"/>
    </row>
    <row r="16865" spans="5:5" x14ac:dyDescent="0.25">
      <c r="E16865" s="120"/>
    </row>
    <row r="16866" spans="5:5" x14ac:dyDescent="0.25">
      <c r="E16866" s="120"/>
    </row>
    <row r="16867" spans="5:5" x14ac:dyDescent="0.25">
      <c r="E16867" s="120"/>
    </row>
    <row r="16868" spans="5:5" x14ac:dyDescent="0.25">
      <c r="E16868" s="120"/>
    </row>
    <row r="16869" spans="5:5" x14ac:dyDescent="0.25">
      <c r="E16869" s="120"/>
    </row>
    <row r="16870" spans="5:5" x14ac:dyDescent="0.25">
      <c r="E16870" s="120"/>
    </row>
    <row r="16871" spans="5:5" x14ac:dyDescent="0.25">
      <c r="E16871" s="120"/>
    </row>
    <row r="16872" spans="5:5" x14ac:dyDescent="0.25">
      <c r="E16872" s="120"/>
    </row>
    <row r="16873" spans="5:5" x14ac:dyDescent="0.25">
      <c r="E16873" s="120"/>
    </row>
    <row r="16874" spans="5:5" x14ac:dyDescent="0.25">
      <c r="E16874" s="120"/>
    </row>
    <row r="16875" spans="5:5" x14ac:dyDescent="0.25">
      <c r="E16875" s="120"/>
    </row>
    <row r="16876" spans="5:5" x14ac:dyDescent="0.25">
      <c r="E16876" s="120"/>
    </row>
    <row r="16877" spans="5:5" x14ac:dyDescent="0.25">
      <c r="E16877" s="120"/>
    </row>
    <row r="16878" spans="5:5" x14ac:dyDescent="0.25">
      <c r="E16878" s="120"/>
    </row>
    <row r="16879" spans="5:5" x14ac:dyDescent="0.25">
      <c r="E16879" s="120"/>
    </row>
    <row r="16880" spans="5:5" x14ac:dyDescent="0.25">
      <c r="E16880" s="120"/>
    </row>
    <row r="16881" spans="5:5" x14ac:dyDescent="0.25">
      <c r="E16881" s="120"/>
    </row>
    <row r="16882" spans="5:5" x14ac:dyDescent="0.25">
      <c r="E16882" s="120"/>
    </row>
    <row r="16883" spans="5:5" x14ac:dyDescent="0.25">
      <c r="E16883" s="120"/>
    </row>
    <row r="16884" spans="5:5" x14ac:dyDescent="0.25">
      <c r="E16884" s="120"/>
    </row>
    <row r="16885" spans="5:5" x14ac:dyDescent="0.25">
      <c r="E16885" s="120"/>
    </row>
    <row r="16886" spans="5:5" x14ac:dyDescent="0.25">
      <c r="E16886" s="120"/>
    </row>
    <row r="16887" spans="5:5" x14ac:dyDescent="0.25">
      <c r="E16887" s="120"/>
    </row>
    <row r="16888" spans="5:5" x14ac:dyDescent="0.25">
      <c r="E16888" s="120"/>
    </row>
    <row r="16889" spans="5:5" x14ac:dyDescent="0.25">
      <c r="E16889" s="120"/>
    </row>
    <row r="16890" spans="5:5" x14ac:dyDescent="0.25">
      <c r="E16890" s="120"/>
    </row>
    <row r="16891" spans="5:5" x14ac:dyDescent="0.25">
      <c r="E16891" s="120"/>
    </row>
    <row r="16892" spans="5:5" x14ac:dyDescent="0.25">
      <c r="E16892" s="120"/>
    </row>
    <row r="16893" spans="5:5" x14ac:dyDescent="0.25">
      <c r="E16893" s="120"/>
    </row>
    <row r="16894" spans="5:5" x14ac:dyDescent="0.25">
      <c r="E16894" s="120"/>
    </row>
    <row r="16895" spans="5:5" x14ac:dyDescent="0.25">
      <c r="E16895" s="120"/>
    </row>
    <row r="16896" spans="5:5" x14ac:dyDescent="0.25">
      <c r="E16896" s="120"/>
    </row>
    <row r="16897" spans="5:5" x14ac:dyDescent="0.25">
      <c r="E16897" s="120"/>
    </row>
    <row r="16898" spans="5:5" x14ac:dyDescent="0.25">
      <c r="E16898" s="120"/>
    </row>
    <row r="16899" spans="5:5" x14ac:dyDescent="0.25">
      <c r="E16899" s="120"/>
    </row>
    <row r="16900" spans="5:5" x14ac:dyDescent="0.25">
      <c r="E16900" s="120"/>
    </row>
    <row r="16901" spans="5:5" x14ac:dyDescent="0.25">
      <c r="E16901" s="120"/>
    </row>
    <row r="16902" spans="5:5" x14ac:dyDescent="0.25">
      <c r="E16902" s="120"/>
    </row>
    <row r="16903" spans="5:5" x14ac:dyDescent="0.25">
      <c r="E16903" s="120"/>
    </row>
    <row r="16904" spans="5:5" x14ac:dyDescent="0.25">
      <c r="E16904" s="120"/>
    </row>
    <row r="16905" spans="5:5" x14ac:dyDescent="0.25">
      <c r="E16905" s="120"/>
    </row>
    <row r="16906" spans="5:5" x14ac:dyDescent="0.25">
      <c r="E16906" s="120"/>
    </row>
    <row r="16907" spans="5:5" x14ac:dyDescent="0.25">
      <c r="E16907" s="120"/>
    </row>
    <row r="16908" spans="5:5" x14ac:dyDescent="0.25">
      <c r="E16908" s="120"/>
    </row>
    <row r="16909" spans="5:5" x14ac:dyDescent="0.25">
      <c r="E16909" s="120"/>
    </row>
    <row r="16910" spans="5:5" x14ac:dyDescent="0.25">
      <c r="E16910" s="120"/>
    </row>
    <row r="16911" spans="5:5" x14ac:dyDescent="0.25">
      <c r="E16911" s="120"/>
    </row>
    <row r="16912" spans="5:5" x14ac:dyDescent="0.25">
      <c r="E16912" s="120"/>
    </row>
    <row r="16913" spans="5:5" x14ac:dyDescent="0.25">
      <c r="E16913" s="120"/>
    </row>
    <row r="16914" spans="5:5" x14ac:dyDescent="0.25">
      <c r="E16914" s="120"/>
    </row>
    <row r="16915" spans="5:5" x14ac:dyDescent="0.25">
      <c r="E16915" s="120"/>
    </row>
    <row r="16916" spans="5:5" x14ac:dyDescent="0.25">
      <c r="E16916" s="120"/>
    </row>
    <row r="16917" spans="5:5" x14ac:dyDescent="0.25">
      <c r="E16917" s="120"/>
    </row>
    <row r="16918" spans="5:5" x14ac:dyDescent="0.25">
      <c r="E16918" s="120"/>
    </row>
    <row r="16919" spans="5:5" x14ac:dyDescent="0.25">
      <c r="E16919" s="120"/>
    </row>
    <row r="16920" spans="5:5" x14ac:dyDescent="0.25">
      <c r="E16920" s="120"/>
    </row>
    <row r="16921" spans="5:5" x14ac:dyDescent="0.25">
      <c r="E16921" s="120"/>
    </row>
    <row r="16922" spans="5:5" x14ac:dyDescent="0.25">
      <c r="E16922" s="120"/>
    </row>
    <row r="16923" spans="5:5" x14ac:dyDescent="0.25">
      <c r="E16923" s="120"/>
    </row>
    <row r="16924" spans="5:5" x14ac:dyDescent="0.25">
      <c r="E16924" s="120"/>
    </row>
    <row r="16925" spans="5:5" x14ac:dyDescent="0.25">
      <c r="E16925" s="120"/>
    </row>
    <row r="16926" spans="5:5" x14ac:dyDescent="0.25">
      <c r="E16926" s="120"/>
    </row>
    <row r="16927" spans="5:5" x14ac:dyDescent="0.25">
      <c r="E16927" s="120"/>
    </row>
    <row r="16928" spans="5:5" x14ac:dyDescent="0.25">
      <c r="E16928" s="120"/>
    </row>
    <row r="16929" spans="5:5" x14ac:dyDescent="0.25">
      <c r="E16929" s="120"/>
    </row>
    <row r="16930" spans="5:5" x14ac:dyDescent="0.25">
      <c r="E16930" s="120"/>
    </row>
    <row r="16931" spans="5:5" x14ac:dyDescent="0.25">
      <c r="E16931" s="120"/>
    </row>
    <row r="16932" spans="5:5" x14ac:dyDescent="0.25">
      <c r="E16932" s="120"/>
    </row>
    <row r="16933" spans="5:5" x14ac:dyDescent="0.25">
      <c r="E16933" s="120"/>
    </row>
    <row r="16934" spans="5:5" x14ac:dyDescent="0.25">
      <c r="E16934" s="120"/>
    </row>
    <row r="16935" spans="5:5" x14ac:dyDescent="0.25">
      <c r="E16935" s="120"/>
    </row>
    <row r="16936" spans="5:5" x14ac:dyDescent="0.25">
      <c r="E16936" s="120"/>
    </row>
    <row r="16937" spans="5:5" x14ac:dyDescent="0.25">
      <c r="E16937" s="120"/>
    </row>
    <row r="16938" spans="5:5" x14ac:dyDescent="0.25">
      <c r="E16938" s="120"/>
    </row>
    <row r="16939" spans="5:5" x14ac:dyDescent="0.25">
      <c r="E16939" s="120"/>
    </row>
    <row r="16940" spans="5:5" x14ac:dyDescent="0.25">
      <c r="E16940" s="120"/>
    </row>
    <row r="16941" spans="5:5" x14ac:dyDescent="0.25">
      <c r="E16941" s="120"/>
    </row>
    <row r="16942" spans="5:5" x14ac:dyDescent="0.25">
      <c r="E16942" s="120"/>
    </row>
    <row r="16943" spans="5:5" x14ac:dyDescent="0.25">
      <c r="E16943" s="120"/>
    </row>
    <row r="16944" spans="5:5" x14ac:dyDescent="0.25">
      <c r="E16944" s="120"/>
    </row>
    <row r="16945" spans="5:5" x14ac:dyDescent="0.25">
      <c r="E16945" s="120"/>
    </row>
    <row r="16946" spans="5:5" x14ac:dyDescent="0.25">
      <c r="E16946" s="120"/>
    </row>
    <row r="16947" spans="5:5" x14ac:dyDescent="0.25">
      <c r="E16947" s="120"/>
    </row>
    <row r="16948" spans="5:5" x14ac:dyDescent="0.25">
      <c r="E16948" s="120"/>
    </row>
    <row r="16949" spans="5:5" x14ac:dyDescent="0.25">
      <c r="E16949" s="120"/>
    </row>
    <row r="16950" spans="5:5" x14ac:dyDescent="0.25">
      <c r="E16950" s="120"/>
    </row>
    <row r="16951" spans="5:5" x14ac:dyDescent="0.25">
      <c r="E16951" s="120"/>
    </row>
    <row r="16952" spans="5:5" x14ac:dyDescent="0.25">
      <c r="E16952" s="120"/>
    </row>
    <row r="16953" spans="5:5" x14ac:dyDescent="0.25">
      <c r="E16953" s="120"/>
    </row>
    <row r="16954" spans="5:5" x14ac:dyDescent="0.25">
      <c r="E16954" s="120"/>
    </row>
    <row r="16955" spans="5:5" x14ac:dyDescent="0.25">
      <c r="E16955" s="120"/>
    </row>
    <row r="16956" spans="5:5" x14ac:dyDescent="0.25">
      <c r="E16956" s="120"/>
    </row>
    <row r="16957" spans="5:5" x14ac:dyDescent="0.25">
      <c r="E16957" s="120"/>
    </row>
    <row r="16958" spans="5:5" x14ac:dyDescent="0.25">
      <c r="E16958" s="120"/>
    </row>
    <row r="16959" spans="5:5" x14ac:dyDescent="0.25">
      <c r="E16959" s="120"/>
    </row>
    <row r="16960" spans="5:5" x14ac:dyDescent="0.25">
      <c r="E16960" s="120"/>
    </row>
    <row r="16961" spans="5:5" x14ac:dyDescent="0.25">
      <c r="E16961" s="120"/>
    </row>
    <row r="16962" spans="5:5" x14ac:dyDescent="0.25">
      <c r="E16962" s="120"/>
    </row>
    <row r="16963" spans="5:5" x14ac:dyDescent="0.25">
      <c r="E16963" s="120"/>
    </row>
    <row r="16964" spans="5:5" x14ac:dyDescent="0.25">
      <c r="E16964" s="120"/>
    </row>
    <row r="16965" spans="5:5" x14ac:dyDescent="0.25">
      <c r="E16965" s="120"/>
    </row>
    <row r="16966" spans="5:5" x14ac:dyDescent="0.25">
      <c r="E16966" s="120"/>
    </row>
    <row r="16967" spans="5:5" x14ac:dyDescent="0.25">
      <c r="E16967" s="120"/>
    </row>
    <row r="16968" spans="5:5" x14ac:dyDescent="0.25">
      <c r="E16968" s="120"/>
    </row>
    <row r="16969" spans="5:5" x14ac:dyDescent="0.25">
      <c r="E16969" s="120"/>
    </row>
    <row r="16970" spans="5:5" x14ac:dyDescent="0.25">
      <c r="E16970" s="120"/>
    </row>
    <row r="16971" spans="5:5" x14ac:dyDescent="0.25">
      <c r="E16971" s="120"/>
    </row>
    <row r="16972" spans="5:5" x14ac:dyDescent="0.25">
      <c r="E16972" s="120"/>
    </row>
    <row r="16973" spans="5:5" x14ac:dyDescent="0.25">
      <c r="E16973" s="120"/>
    </row>
    <row r="16974" spans="5:5" x14ac:dyDescent="0.25">
      <c r="E16974" s="120"/>
    </row>
    <row r="16975" spans="5:5" x14ac:dyDescent="0.25">
      <c r="E16975" s="120"/>
    </row>
    <row r="16976" spans="5:5" x14ac:dyDescent="0.25">
      <c r="E16976" s="120"/>
    </row>
    <row r="16977" spans="5:5" x14ac:dyDescent="0.25">
      <c r="E16977" s="120"/>
    </row>
    <row r="16978" spans="5:5" x14ac:dyDescent="0.25">
      <c r="E16978" s="120"/>
    </row>
    <row r="16979" spans="5:5" x14ac:dyDescent="0.25">
      <c r="E16979" s="120"/>
    </row>
    <row r="16980" spans="5:5" x14ac:dyDescent="0.25">
      <c r="E16980" s="120"/>
    </row>
    <row r="16981" spans="5:5" x14ac:dyDescent="0.25">
      <c r="E16981" s="120"/>
    </row>
    <row r="16982" spans="5:5" x14ac:dyDescent="0.25">
      <c r="E16982" s="120"/>
    </row>
    <row r="16983" spans="5:5" x14ac:dyDescent="0.25">
      <c r="E16983" s="120"/>
    </row>
    <row r="16984" spans="5:5" x14ac:dyDescent="0.25">
      <c r="E16984" s="120"/>
    </row>
    <row r="16985" spans="5:5" x14ac:dyDescent="0.25">
      <c r="E16985" s="120"/>
    </row>
    <row r="16986" spans="5:5" x14ac:dyDescent="0.25">
      <c r="E16986" s="120"/>
    </row>
    <row r="16987" spans="5:5" x14ac:dyDescent="0.25">
      <c r="E16987" s="120"/>
    </row>
    <row r="16988" spans="5:5" x14ac:dyDescent="0.25">
      <c r="E16988" s="120"/>
    </row>
    <row r="16989" spans="5:5" x14ac:dyDescent="0.25">
      <c r="E16989" s="120"/>
    </row>
    <row r="16990" spans="5:5" x14ac:dyDescent="0.25">
      <c r="E16990" s="120"/>
    </row>
    <row r="16991" spans="5:5" x14ac:dyDescent="0.25">
      <c r="E16991" s="120"/>
    </row>
    <row r="16992" spans="5:5" x14ac:dyDescent="0.25">
      <c r="E16992" s="120"/>
    </row>
    <row r="16993" spans="5:5" x14ac:dyDescent="0.25">
      <c r="E16993" s="120"/>
    </row>
    <row r="16994" spans="5:5" x14ac:dyDescent="0.25">
      <c r="E16994" s="120"/>
    </row>
    <row r="16995" spans="5:5" x14ac:dyDescent="0.25">
      <c r="E16995" s="120"/>
    </row>
    <row r="16996" spans="5:5" x14ac:dyDescent="0.25">
      <c r="E16996" s="120"/>
    </row>
    <row r="16997" spans="5:5" x14ac:dyDescent="0.25">
      <c r="E16997" s="120"/>
    </row>
    <row r="16998" spans="5:5" x14ac:dyDescent="0.25">
      <c r="E16998" s="120"/>
    </row>
    <row r="16999" spans="5:5" x14ac:dyDescent="0.25">
      <c r="E16999" s="120"/>
    </row>
    <row r="17000" spans="5:5" x14ac:dyDescent="0.25">
      <c r="E17000" s="120"/>
    </row>
    <row r="17001" spans="5:5" x14ac:dyDescent="0.25">
      <c r="E17001" s="120"/>
    </row>
    <row r="17002" spans="5:5" x14ac:dyDescent="0.25">
      <c r="E17002" s="120"/>
    </row>
    <row r="17003" spans="5:5" x14ac:dyDescent="0.25">
      <c r="E17003" s="120"/>
    </row>
    <row r="17004" spans="5:5" x14ac:dyDescent="0.25">
      <c r="E17004" s="120"/>
    </row>
    <row r="17005" spans="5:5" x14ac:dyDescent="0.25">
      <c r="E17005" s="120"/>
    </row>
    <row r="17006" spans="5:5" x14ac:dyDescent="0.25">
      <c r="E17006" s="120"/>
    </row>
    <row r="17007" spans="5:5" x14ac:dyDescent="0.25">
      <c r="E17007" s="120"/>
    </row>
    <row r="17008" spans="5:5" x14ac:dyDescent="0.25">
      <c r="E17008" s="120"/>
    </row>
    <row r="17009" spans="5:5" x14ac:dyDescent="0.25">
      <c r="E17009" s="120"/>
    </row>
    <row r="17010" spans="5:5" x14ac:dyDescent="0.25">
      <c r="E17010" s="120"/>
    </row>
    <row r="17011" spans="5:5" x14ac:dyDescent="0.25">
      <c r="E17011" s="120"/>
    </row>
    <row r="17012" spans="5:5" x14ac:dyDescent="0.25">
      <c r="E17012" s="120"/>
    </row>
    <row r="17013" spans="5:5" x14ac:dyDescent="0.25">
      <c r="E17013" s="120"/>
    </row>
    <row r="17014" spans="5:5" x14ac:dyDescent="0.25">
      <c r="E17014" s="120"/>
    </row>
    <row r="17015" spans="5:5" x14ac:dyDescent="0.25">
      <c r="E17015" s="120"/>
    </row>
    <row r="17016" spans="5:5" x14ac:dyDescent="0.25">
      <c r="E17016" s="120"/>
    </row>
    <row r="17017" spans="5:5" x14ac:dyDescent="0.25">
      <c r="E17017" s="120"/>
    </row>
    <row r="17018" spans="5:5" x14ac:dyDescent="0.25">
      <c r="E17018" s="120"/>
    </row>
    <row r="17019" spans="5:5" x14ac:dyDescent="0.25">
      <c r="E17019" s="120"/>
    </row>
    <row r="17020" spans="5:5" x14ac:dyDescent="0.25">
      <c r="E17020" s="120"/>
    </row>
    <row r="17021" spans="5:5" x14ac:dyDescent="0.25">
      <c r="E17021" s="120"/>
    </row>
    <row r="17022" spans="5:5" x14ac:dyDescent="0.25">
      <c r="E17022" s="120"/>
    </row>
    <row r="17023" spans="5:5" x14ac:dyDescent="0.25">
      <c r="E17023" s="120"/>
    </row>
    <row r="17024" spans="5:5" x14ac:dyDescent="0.25">
      <c r="E17024" s="120"/>
    </row>
    <row r="17025" spans="5:5" x14ac:dyDescent="0.25">
      <c r="E17025" s="120"/>
    </row>
    <row r="17026" spans="5:5" x14ac:dyDescent="0.25">
      <c r="E17026" s="120"/>
    </row>
    <row r="17027" spans="5:5" x14ac:dyDescent="0.25">
      <c r="E17027" s="120"/>
    </row>
    <row r="17028" spans="5:5" x14ac:dyDescent="0.25">
      <c r="E17028" s="120"/>
    </row>
    <row r="17029" spans="5:5" x14ac:dyDescent="0.25">
      <c r="E17029" s="120"/>
    </row>
    <row r="17030" spans="5:5" x14ac:dyDescent="0.25">
      <c r="E17030" s="120"/>
    </row>
    <row r="17031" spans="5:5" x14ac:dyDescent="0.25">
      <c r="E17031" s="120"/>
    </row>
    <row r="17032" spans="5:5" x14ac:dyDescent="0.25">
      <c r="E17032" s="120"/>
    </row>
    <row r="17033" spans="5:5" x14ac:dyDescent="0.25">
      <c r="E17033" s="120"/>
    </row>
    <row r="17034" spans="5:5" x14ac:dyDescent="0.25">
      <c r="E17034" s="120"/>
    </row>
    <row r="17035" spans="5:5" x14ac:dyDescent="0.25">
      <c r="E17035" s="120"/>
    </row>
    <row r="17036" spans="5:5" x14ac:dyDescent="0.25">
      <c r="E17036" s="120"/>
    </row>
    <row r="17037" spans="5:5" x14ac:dyDescent="0.25">
      <c r="E17037" s="120"/>
    </row>
    <row r="17038" spans="5:5" x14ac:dyDescent="0.25">
      <c r="E17038" s="120"/>
    </row>
    <row r="17039" spans="5:5" x14ac:dyDescent="0.25">
      <c r="E17039" s="120"/>
    </row>
    <row r="17040" spans="5:5" x14ac:dyDescent="0.25">
      <c r="E17040" s="120"/>
    </row>
    <row r="17041" spans="5:5" x14ac:dyDescent="0.25">
      <c r="E17041" s="120"/>
    </row>
    <row r="17042" spans="5:5" x14ac:dyDescent="0.25">
      <c r="E17042" s="120"/>
    </row>
    <row r="17043" spans="5:5" x14ac:dyDescent="0.25">
      <c r="E17043" s="120"/>
    </row>
    <row r="17044" spans="5:5" x14ac:dyDescent="0.25">
      <c r="E17044" s="120"/>
    </row>
    <row r="17045" spans="5:5" x14ac:dyDescent="0.25">
      <c r="E17045" s="120"/>
    </row>
    <row r="17046" spans="5:5" x14ac:dyDescent="0.25">
      <c r="E17046" s="120"/>
    </row>
    <row r="17047" spans="5:5" x14ac:dyDescent="0.25">
      <c r="E17047" s="120"/>
    </row>
    <row r="17048" spans="5:5" x14ac:dyDescent="0.25">
      <c r="E17048" s="120"/>
    </row>
    <row r="17049" spans="5:5" x14ac:dyDescent="0.25">
      <c r="E17049" s="120"/>
    </row>
    <row r="17050" spans="5:5" x14ac:dyDescent="0.25">
      <c r="E17050" s="120"/>
    </row>
    <row r="17051" spans="5:5" x14ac:dyDescent="0.25">
      <c r="E17051" s="120"/>
    </row>
    <row r="17052" spans="5:5" x14ac:dyDescent="0.25">
      <c r="E17052" s="120"/>
    </row>
    <row r="17053" spans="5:5" x14ac:dyDescent="0.25">
      <c r="E17053" s="120"/>
    </row>
    <row r="17054" spans="5:5" x14ac:dyDescent="0.25">
      <c r="E17054" s="120"/>
    </row>
    <row r="17055" spans="5:5" x14ac:dyDescent="0.25">
      <c r="E17055" s="120"/>
    </row>
    <row r="17056" spans="5:5" x14ac:dyDescent="0.25">
      <c r="E17056" s="120"/>
    </row>
    <row r="17057" spans="5:5" x14ac:dyDescent="0.25">
      <c r="E17057" s="120"/>
    </row>
    <row r="17058" spans="5:5" x14ac:dyDescent="0.25">
      <c r="E17058" s="120"/>
    </row>
    <row r="17059" spans="5:5" x14ac:dyDescent="0.25">
      <c r="E17059" s="120"/>
    </row>
    <row r="17060" spans="5:5" x14ac:dyDescent="0.25">
      <c r="E17060" s="120"/>
    </row>
    <row r="17061" spans="5:5" x14ac:dyDescent="0.25">
      <c r="E17061" s="120"/>
    </row>
    <row r="17062" spans="5:5" x14ac:dyDescent="0.25">
      <c r="E17062" s="120"/>
    </row>
    <row r="17063" spans="5:5" x14ac:dyDescent="0.25">
      <c r="E17063" s="120"/>
    </row>
    <row r="17064" spans="5:5" x14ac:dyDescent="0.25">
      <c r="E17064" s="120"/>
    </row>
    <row r="17065" spans="5:5" x14ac:dyDescent="0.25">
      <c r="E17065" s="120"/>
    </row>
    <row r="17066" spans="5:5" x14ac:dyDescent="0.25">
      <c r="E17066" s="120"/>
    </row>
    <row r="17067" spans="5:5" x14ac:dyDescent="0.25">
      <c r="E17067" s="120"/>
    </row>
    <row r="17068" spans="5:5" x14ac:dyDescent="0.25">
      <c r="E17068" s="120"/>
    </row>
    <row r="17069" spans="5:5" x14ac:dyDescent="0.25">
      <c r="E17069" s="120"/>
    </row>
    <row r="17070" spans="5:5" x14ac:dyDescent="0.25">
      <c r="E17070" s="120"/>
    </row>
    <row r="17071" spans="5:5" x14ac:dyDescent="0.25">
      <c r="E17071" s="120"/>
    </row>
    <row r="17072" spans="5:5" x14ac:dyDescent="0.25">
      <c r="E17072" s="120"/>
    </row>
    <row r="17073" spans="5:5" x14ac:dyDescent="0.25">
      <c r="E17073" s="120"/>
    </row>
    <row r="17074" spans="5:5" x14ac:dyDescent="0.25">
      <c r="E17074" s="120"/>
    </row>
    <row r="17075" spans="5:5" x14ac:dyDescent="0.25">
      <c r="E17075" s="120"/>
    </row>
    <row r="17076" spans="5:5" x14ac:dyDescent="0.25">
      <c r="E17076" s="120"/>
    </row>
    <row r="17077" spans="5:5" x14ac:dyDescent="0.25">
      <c r="E17077" s="120"/>
    </row>
    <row r="17078" spans="5:5" x14ac:dyDescent="0.25">
      <c r="E17078" s="120"/>
    </row>
    <row r="17079" spans="5:5" x14ac:dyDescent="0.25">
      <c r="E17079" s="120"/>
    </row>
    <row r="17080" spans="5:5" x14ac:dyDescent="0.25">
      <c r="E17080" s="120"/>
    </row>
    <row r="17081" spans="5:5" x14ac:dyDescent="0.25">
      <c r="E17081" s="120"/>
    </row>
    <row r="17082" spans="5:5" x14ac:dyDescent="0.25">
      <c r="E17082" s="120"/>
    </row>
    <row r="17083" spans="5:5" x14ac:dyDescent="0.25">
      <c r="E17083" s="120"/>
    </row>
    <row r="17084" spans="5:5" x14ac:dyDescent="0.25">
      <c r="E17084" s="120"/>
    </row>
    <row r="17085" spans="5:5" x14ac:dyDescent="0.25">
      <c r="E17085" s="120"/>
    </row>
    <row r="17086" spans="5:5" x14ac:dyDescent="0.25">
      <c r="E17086" s="120"/>
    </row>
    <row r="17087" spans="5:5" x14ac:dyDescent="0.25">
      <c r="E17087" s="120"/>
    </row>
    <row r="17088" spans="5:5" x14ac:dyDescent="0.25">
      <c r="E17088" s="120"/>
    </row>
    <row r="17089" spans="5:5" x14ac:dyDescent="0.25">
      <c r="E17089" s="120"/>
    </row>
    <row r="17090" spans="5:5" x14ac:dyDescent="0.25">
      <c r="E17090" s="120"/>
    </row>
    <row r="17091" spans="5:5" x14ac:dyDescent="0.25">
      <c r="E17091" s="120"/>
    </row>
    <row r="17092" spans="5:5" x14ac:dyDescent="0.25">
      <c r="E17092" s="120"/>
    </row>
    <row r="17093" spans="5:5" x14ac:dyDescent="0.25">
      <c r="E17093" s="120"/>
    </row>
    <row r="17094" spans="5:5" x14ac:dyDescent="0.25">
      <c r="E17094" s="120"/>
    </row>
    <row r="17095" spans="5:5" x14ac:dyDescent="0.25">
      <c r="E17095" s="120"/>
    </row>
    <row r="17096" spans="5:5" x14ac:dyDescent="0.25">
      <c r="E17096" s="120"/>
    </row>
    <row r="17097" spans="5:5" x14ac:dyDescent="0.25">
      <c r="E17097" s="120"/>
    </row>
    <row r="17098" spans="5:5" x14ac:dyDescent="0.25">
      <c r="E17098" s="120"/>
    </row>
    <row r="17099" spans="5:5" x14ac:dyDescent="0.25">
      <c r="E17099" s="120"/>
    </row>
    <row r="17100" spans="5:5" x14ac:dyDescent="0.25">
      <c r="E17100" s="120"/>
    </row>
    <row r="17101" spans="5:5" x14ac:dyDescent="0.25">
      <c r="E17101" s="120"/>
    </row>
    <row r="17102" spans="5:5" x14ac:dyDescent="0.25">
      <c r="E17102" s="120"/>
    </row>
    <row r="17103" spans="5:5" x14ac:dyDescent="0.25">
      <c r="E17103" s="120"/>
    </row>
    <row r="17104" spans="5:5" x14ac:dyDescent="0.25">
      <c r="E17104" s="120"/>
    </row>
    <row r="17105" spans="5:5" x14ac:dyDescent="0.25">
      <c r="E17105" s="120"/>
    </row>
    <row r="17106" spans="5:5" x14ac:dyDescent="0.25">
      <c r="E17106" s="120"/>
    </row>
    <row r="17107" spans="5:5" x14ac:dyDescent="0.25">
      <c r="E17107" s="120"/>
    </row>
    <row r="17108" spans="5:5" x14ac:dyDescent="0.25">
      <c r="E17108" s="120"/>
    </row>
    <row r="17109" spans="5:5" x14ac:dyDescent="0.25">
      <c r="E17109" s="120"/>
    </row>
    <row r="17110" spans="5:5" x14ac:dyDescent="0.25">
      <c r="E17110" s="120"/>
    </row>
    <row r="17111" spans="5:5" x14ac:dyDescent="0.25">
      <c r="E17111" s="120"/>
    </row>
    <row r="17112" spans="5:5" x14ac:dyDescent="0.25">
      <c r="E17112" s="120"/>
    </row>
    <row r="17113" spans="5:5" x14ac:dyDescent="0.25">
      <c r="E17113" s="120"/>
    </row>
    <row r="17114" spans="5:5" x14ac:dyDescent="0.25">
      <c r="E17114" s="120"/>
    </row>
    <row r="17115" spans="5:5" x14ac:dyDescent="0.25">
      <c r="E17115" s="120"/>
    </row>
    <row r="17116" spans="5:5" x14ac:dyDescent="0.25">
      <c r="E17116" s="120"/>
    </row>
    <row r="17117" spans="5:5" x14ac:dyDescent="0.25">
      <c r="E17117" s="120"/>
    </row>
    <row r="17118" spans="5:5" x14ac:dyDescent="0.25">
      <c r="E17118" s="120"/>
    </row>
    <row r="17119" spans="5:5" x14ac:dyDescent="0.25">
      <c r="E17119" s="120"/>
    </row>
    <row r="17120" spans="5:5" x14ac:dyDescent="0.25">
      <c r="E17120" s="120"/>
    </row>
    <row r="17121" spans="5:5" x14ac:dyDescent="0.25">
      <c r="E17121" s="120"/>
    </row>
    <row r="17122" spans="5:5" x14ac:dyDescent="0.25">
      <c r="E17122" s="120"/>
    </row>
    <row r="17123" spans="5:5" x14ac:dyDescent="0.25">
      <c r="E17123" s="120"/>
    </row>
    <row r="17124" spans="5:5" x14ac:dyDescent="0.25">
      <c r="E17124" s="120"/>
    </row>
    <row r="17125" spans="5:5" x14ac:dyDescent="0.25">
      <c r="E17125" s="120"/>
    </row>
    <row r="17126" spans="5:5" x14ac:dyDescent="0.25">
      <c r="E17126" s="120"/>
    </row>
    <row r="17127" spans="5:5" x14ac:dyDescent="0.25">
      <c r="E17127" s="120"/>
    </row>
    <row r="17128" spans="5:5" x14ac:dyDescent="0.25">
      <c r="E17128" s="120"/>
    </row>
    <row r="17129" spans="5:5" x14ac:dyDescent="0.25">
      <c r="E17129" s="120"/>
    </row>
    <row r="17130" spans="5:5" x14ac:dyDescent="0.25">
      <c r="E17130" s="120"/>
    </row>
    <row r="17131" spans="5:5" x14ac:dyDescent="0.25">
      <c r="E17131" s="120"/>
    </row>
    <row r="17132" spans="5:5" x14ac:dyDescent="0.25">
      <c r="E17132" s="120"/>
    </row>
    <row r="17133" spans="5:5" x14ac:dyDescent="0.25">
      <c r="E17133" s="120"/>
    </row>
    <row r="17134" spans="5:5" x14ac:dyDescent="0.25">
      <c r="E17134" s="120"/>
    </row>
    <row r="17135" spans="5:5" x14ac:dyDescent="0.25">
      <c r="E17135" s="120"/>
    </row>
    <row r="17136" spans="5:5" x14ac:dyDescent="0.25">
      <c r="E17136" s="120"/>
    </row>
    <row r="17137" spans="5:5" x14ac:dyDescent="0.25">
      <c r="E17137" s="120"/>
    </row>
    <row r="17138" spans="5:5" x14ac:dyDescent="0.25">
      <c r="E17138" s="120"/>
    </row>
    <row r="17139" spans="5:5" x14ac:dyDescent="0.25">
      <c r="E17139" s="120"/>
    </row>
    <row r="17140" spans="5:5" x14ac:dyDescent="0.25">
      <c r="E17140" s="120"/>
    </row>
    <row r="17141" spans="5:5" x14ac:dyDescent="0.25">
      <c r="E17141" s="120"/>
    </row>
    <row r="17142" spans="5:5" x14ac:dyDescent="0.25">
      <c r="E17142" s="120"/>
    </row>
    <row r="17143" spans="5:5" x14ac:dyDescent="0.25">
      <c r="E17143" s="120"/>
    </row>
    <row r="17144" spans="5:5" x14ac:dyDescent="0.25">
      <c r="E17144" s="120"/>
    </row>
    <row r="17145" spans="5:5" x14ac:dyDescent="0.25">
      <c r="E17145" s="120"/>
    </row>
    <row r="17146" spans="5:5" x14ac:dyDescent="0.25">
      <c r="E17146" s="120"/>
    </row>
    <row r="17147" spans="5:5" x14ac:dyDescent="0.25">
      <c r="E17147" s="120"/>
    </row>
    <row r="17148" spans="5:5" x14ac:dyDescent="0.25">
      <c r="E17148" s="120"/>
    </row>
    <row r="17149" spans="5:5" x14ac:dyDescent="0.25">
      <c r="E17149" s="120"/>
    </row>
    <row r="17150" spans="5:5" x14ac:dyDescent="0.25">
      <c r="E17150" s="120"/>
    </row>
    <row r="17151" spans="5:5" x14ac:dyDescent="0.25">
      <c r="E17151" s="120"/>
    </row>
    <row r="17152" spans="5:5" x14ac:dyDescent="0.25">
      <c r="E17152" s="120"/>
    </row>
    <row r="17153" spans="5:5" x14ac:dyDescent="0.25">
      <c r="E17153" s="120"/>
    </row>
    <row r="17154" spans="5:5" x14ac:dyDescent="0.25">
      <c r="E17154" s="120"/>
    </row>
    <row r="17155" spans="5:5" x14ac:dyDescent="0.25">
      <c r="E17155" s="120"/>
    </row>
    <row r="17156" spans="5:5" x14ac:dyDescent="0.25">
      <c r="E17156" s="120"/>
    </row>
    <row r="17157" spans="5:5" x14ac:dyDescent="0.25">
      <c r="E17157" s="120"/>
    </row>
    <row r="17158" spans="5:5" x14ac:dyDescent="0.25">
      <c r="E17158" s="120"/>
    </row>
    <row r="17159" spans="5:5" x14ac:dyDescent="0.25">
      <c r="E17159" s="120"/>
    </row>
    <row r="17160" spans="5:5" x14ac:dyDescent="0.25">
      <c r="E17160" s="120"/>
    </row>
    <row r="17161" spans="5:5" x14ac:dyDescent="0.25">
      <c r="E17161" s="120"/>
    </row>
    <row r="17162" spans="5:5" x14ac:dyDescent="0.25">
      <c r="E17162" s="120"/>
    </row>
    <row r="17163" spans="5:5" x14ac:dyDescent="0.25">
      <c r="E17163" s="120"/>
    </row>
    <row r="17164" spans="5:5" x14ac:dyDescent="0.25">
      <c r="E17164" s="120"/>
    </row>
    <row r="17165" spans="5:5" x14ac:dyDescent="0.25">
      <c r="E17165" s="120"/>
    </row>
    <row r="17166" spans="5:5" x14ac:dyDescent="0.25">
      <c r="E17166" s="120"/>
    </row>
    <row r="17167" spans="5:5" x14ac:dyDescent="0.25">
      <c r="E17167" s="120"/>
    </row>
    <row r="17168" spans="5:5" x14ac:dyDescent="0.25">
      <c r="E17168" s="120"/>
    </row>
    <row r="17169" spans="5:5" x14ac:dyDescent="0.25">
      <c r="E17169" s="120"/>
    </row>
    <row r="17170" spans="5:5" x14ac:dyDescent="0.25">
      <c r="E17170" s="120"/>
    </row>
    <row r="17171" spans="5:5" x14ac:dyDescent="0.25">
      <c r="E17171" s="120"/>
    </row>
    <row r="17172" spans="5:5" x14ac:dyDescent="0.25">
      <c r="E17172" s="120"/>
    </row>
    <row r="17173" spans="5:5" x14ac:dyDescent="0.25">
      <c r="E17173" s="120"/>
    </row>
    <row r="17174" spans="5:5" x14ac:dyDescent="0.25">
      <c r="E17174" s="120"/>
    </row>
    <row r="17175" spans="5:5" x14ac:dyDescent="0.25">
      <c r="E17175" s="120"/>
    </row>
    <row r="17176" spans="5:5" x14ac:dyDescent="0.25">
      <c r="E17176" s="120"/>
    </row>
    <row r="17177" spans="5:5" x14ac:dyDescent="0.25">
      <c r="E17177" s="120"/>
    </row>
    <row r="17178" spans="5:5" x14ac:dyDescent="0.25">
      <c r="E17178" s="120"/>
    </row>
    <row r="17179" spans="5:5" x14ac:dyDescent="0.25">
      <c r="E17179" s="120"/>
    </row>
    <row r="17180" spans="5:5" x14ac:dyDescent="0.25">
      <c r="E17180" s="120"/>
    </row>
    <row r="17181" spans="5:5" x14ac:dyDescent="0.25">
      <c r="E17181" s="120"/>
    </row>
    <row r="17182" spans="5:5" x14ac:dyDescent="0.25">
      <c r="E17182" s="120"/>
    </row>
    <row r="17183" spans="5:5" x14ac:dyDescent="0.25">
      <c r="E17183" s="120"/>
    </row>
    <row r="17184" spans="5:5" x14ac:dyDescent="0.25">
      <c r="E17184" s="120"/>
    </row>
    <row r="17185" spans="5:5" x14ac:dyDescent="0.25">
      <c r="E17185" s="120"/>
    </row>
    <row r="17186" spans="5:5" x14ac:dyDescent="0.25">
      <c r="E17186" s="120"/>
    </row>
    <row r="17187" spans="5:5" x14ac:dyDescent="0.25">
      <c r="E17187" s="120"/>
    </row>
    <row r="17188" spans="5:5" x14ac:dyDescent="0.25">
      <c r="E17188" s="120"/>
    </row>
    <row r="17189" spans="5:5" x14ac:dyDescent="0.25">
      <c r="E17189" s="120"/>
    </row>
    <row r="17190" spans="5:5" x14ac:dyDescent="0.25">
      <c r="E17190" s="120"/>
    </row>
    <row r="17191" spans="5:5" x14ac:dyDescent="0.25">
      <c r="E17191" s="120"/>
    </row>
    <row r="17192" spans="5:5" x14ac:dyDescent="0.25">
      <c r="E17192" s="120"/>
    </row>
    <row r="17193" spans="5:5" x14ac:dyDescent="0.25">
      <c r="E17193" s="120"/>
    </row>
    <row r="17194" spans="5:5" x14ac:dyDescent="0.25">
      <c r="E17194" s="120"/>
    </row>
    <row r="17195" spans="5:5" x14ac:dyDescent="0.25">
      <c r="E17195" s="120"/>
    </row>
    <row r="17196" spans="5:5" x14ac:dyDescent="0.25">
      <c r="E17196" s="120"/>
    </row>
    <row r="17197" spans="5:5" x14ac:dyDescent="0.25">
      <c r="E17197" s="120"/>
    </row>
    <row r="17198" spans="5:5" x14ac:dyDescent="0.25">
      <c r="E17198" s="120"/>
    </row>
    <row r="17199" spans="5:5" x14ac:dyDescent="0.25">
      <c r="E17199" s="120"/>
    </row>
    <row r="17200" spans="5:5" x14ac:dyDescent="0.25">
      <c r="E17200" s="120"/>
    </row>
    <row r="17201" spans="5:5" x14ac:dyDescent="0.25">
      <c r="E17201" s="120"/>
    </row>
    <row r="17202" spans="5:5" x14ac:dyDescent="0.25">
      <c r="E17202" s="120"/>
    </row>
    <row r="17203" spans="5:5" x14ac:dyDescent="0.25">
      <c r="E17203" s="120"/>
    </row>
    <row r="17204" spans="5:5" x14ac:dyDescent="0.25">
      <c r="E17204" s="120"/>
    </row>
    <row r="17205" spans="5:5" x14ac:dyDescent="0.25">
      <c r="E17205" s="120"/>
    </row>
    <row r="17206" spans="5:5" x14ac:dyDescent="0.25">
      <c r="E17206" s="120"/>
    </row>
    <row r="17207" spans="5:5" x14ac:dyDescent="0.25">
      <c r="E17207" s="120"/>
    </row>
    <row r="17208" spans="5:5" x14ac:dyDescent="0.25">
      <c r="E17208" s="120"/>
    </row>
    <row r="17209" spans="5:5" x14ac:dyDescent="0.25">
      <c r="E17209" s="120"/>
    </row>
    <row r="17210" spans="5:5" x14ac:dyDescent="0.25">
      <c r="E17210" s="120"/>
    </row>
    <row r="17211" spans="5:5" x14ac:dyDescent="0.25">
      <c r="E17211" s="120"/>
    </row>
    <row r="17212" spans="5:5" x14ac:dyDescent="0.25">
      <c r="E17212" s="120"/>
    </row>
    <row r="17213" spans="5:5" x14ac:dyDescent="0.25">
      <c r="E17213" s="120"/>
    </row>
    <row r="17214" spans="5:5" x14ac:dyDescent="0.25">
      <c r="E17214" s="120"/>
    </row>
    <row r="17215" spans="5:5" x14ac:dyDescent="0.25">
      <c r="E17215" s="120"/>
    </row>
    <row r="17216" spans="5:5" x14ac:dyDescent="0.25">
      <c r="E17216" s="120"/>
    </row>
    <row r="17217" spans="5:5" x14ac:dyDescent="0.25">
      <c r="E17217" s="120"/>
    </row>
    <row r="17218" spans="5:5" x14ac:dyDescent="0.25">
      <c r="E17218" s="120"/>
    </row>
    <row r="17219" spans="5:5" x14ac:dyDescent="0.25">
      <c r="E17219" s="120"/>
    </row>
    <row r="17220" spans="5:5" x14ac:dyDescent="0.25">
      <c r="E17220" s="120"/>
    </row>
    <row r="17221" spans="5:5" x14ac:dyDescent="0.25">
      <c r="E17221" s="120"/>
    </row>
    <row r="17222" spans="5:5" x14ac:dyDescent="0.25">
      <c r="E17222" s="120"/>
    </row>
    <row r="17223" spans="5:5" x14ac:dyDescent="0.25">
      <c r="E17223" s="120"/>
    </row>
    <row r="17224" spans="5:5" x14ac:dyDescent="0.25">
      <c r="E17224" s="120"/>
    </row>
    <row r="17225" spans="5:5" x14ac:dyDescent="0.25">
      <c r="E17225" s="120"/>
    </row>
    <row r="17226" spans="5:5" x14ac:dyDescent="0.25">
      <c r="E17226" s="120"/>
    </row>
    <row r="17227" spans="5:5" x14ac:dyDescent="0.25">
      <c r="E17227" s="120"/>
    </row>
    <row r="17228" spans="5:5" x14ac:dyDescent="0.25">
      <c r="E17228" s="120"/>
    </row>
    <row r="17229" spans="5:5" x14ac:dyDescent="0.25">
      <c r="E17229" s="120"/>
    </row>
    <row r="17230" spans="5:5" x14ac:dyDescent="0.25">
      <c r="E17230" s="120"/>
    </row>
    <row r="17231" spans="5:5" x14ac:dyDescent="0.25">
      <c r="E17231" s="120"/>
    </row>
    <row r="17232" spans="5:5" x14ac:dyDescent="0.25">
      <c r="E17232" s="120"/>
    </row>
    <row r="17233" spans="5:5" x14ac:dyDescent="0.25">
      <c r="E17233" s="120"/>
    </row>
    <row r="17234" spans="5:5" x14ac:dyDescent="0.25">
      <c r="E17234" s="120"/>
    </row>
    <row r="17235" spans="5:5" x14ac:dyDescent="0.25">
      <c r="E17235" s="120"/>
    </row>
    <row r="17236" spans="5:5" x14ac:dyDescent="0.25">
      <c r="E17236" s="120"/>
    </row>
    <row r="17237" spans="5:5" x14ac:dyDescent="0.25">
      <c r="E17237" s="120"/>
    </row>
    <row r="17238" spans="5:5" x14ac:dyDescent="0.25">
      <c r="E17238" s="120"/>
    </row>
    <row r="17239" spans="5:5" x14ac:dyDescent="0.25">
      <c r="E17239" s="120"/>
    </row>
    <row r="17240" spans="5:5" x14ac:dyDescent="0.25">
      <c r="E17240" s="120"/>
    </row>
    <row r="17241" spans="5:5" x14ac:dyDescent="0.25">
      <c r="E17241" s="120"/>
    </row>
    <row r="17242" spans="5:5" x14ac:dyDescent="0.25">
      <c r="E17242" s="120"/>
    </row>
    <row r="17243" spans="5:5" x14ac:dyDescent="0.25">
      <c r="E17243" s="120"/>
    </row>
    <row r="17244" spans="5:5" x14ac:dyDescent="0.25">
      <c r="E17244" s="120"/>
    </row>
    <row r="17245" spans="5:5" x14ac:dyDescent="0.25">
      <c r="E17245" s="120"/>
    </row>
    <row r="17246" spans="5:5" x14ac:dyDescent="0.25">
      <c r="E17246" s="120"/>
    </row>
    <row r="17247" spans="5:5" x14ac:dyDescent="0.25">
      <c r="E17247" s="120"/>
    </row>
    <row r="17248" spans="5:5" x14ac:dyDescent="0.25">
      <c r="E17248" s="120"/>
    </row>
    <row r="17249" spans="5:5" x14ac:dyDescent="0.25">
      <c r="E17249" s="120"/>
    </row>
    <row r="17250" spans="5:5" x14ac:dyDescent="0.25">
      <c r="E17250" s="120"/>
    </row>
    <row r="17251" spans="5:5" x14ac:dyDescent="0.25">
      <c r="E17251" s="120"/>
    </row>
    <row r="17252" spans="5:5" x14ac:dyDescent="0.25">
      <c r="E17252" s="120"/>
    </row>
    <row r="17253" spans="5:5" x14ac:dyDescent="0.25">
      <c r="E17253" s="120"/>
    </row>
    <row r="17254" spans="5:5" x14ac:dyDescent="0.25">
      <c r="E17254" s="120"/>
    </row>
    <row r="17255" spans="5:5" x14ac:dyDescent="0.25">
      <c r="E17255" s="120"/>
    </row>
    <row r="17256" spans="5:5" x14ac:dyDescent="0.25">
      <c r="E17256" s="120"/>
    </row>
    <row r="17257" spans="5:5" x14ac:dyDescent="0.25">
      <c r="E17257" s="120"/>
    </row>
    <row r="17258" spans="5:5" x14ac:dyDescent="0.25">
      <c r="E17258" s="120"/>
    </row>
    <row r="17259" spans="5:5" x14ac:dyDescent="0.25">
      <c r="E17259" s="120"/>
    </row>
    <row r="17260" spans="5:5" x14ac:dyDescent="0.25">
      <c r="E17260" s="120"/>
    </row>
    <row r="17261" spans="5:5" x14ac:dyDescent="0.25">
      <c r="E17261" s="120"/>
    </row>
    <row r="17262" spans="5:5" x14ac:dyDescent="0.25">
      <c r="E17262" s="120"/>
    </row>
    <row r="17263" spans="5:5" x14ac:dyDescent="0.25">
      <c r="E17263" s="120"/>
    </row>
    <row r="17264" spans="5:5" x14ac:dyDescent="0.25">
      <c r="E17264" s="120"/>
    </row>
    <row r="17265" spans="5:5" x14ac:dyDescent="0.25">
      <c r="E17265" s="120"/>
    </row>
    <row r="17266" spans="5:5" x14ac:dyDescent="0.25">
      <c r="E17266" s="120"/>
    </row>
    <row r="17267" spans="5:5" x14ac:dyDescent="0.25">
      <c r="E17267" s="120"/>
    </row>
    <row r="17268" spans="5:5" x14ac:dyDescent="0.25">
      <c r="E17268" s="120"/>
    </row>
    <row r="17269" spans="5:5" x14ac:dyDescent="0.25">
      <c r="E17269" s="120"/>
    </row>
    <row r="17270" spans="5:5" x14ac:dyDescent="0.25">
      <c r="E17270" s="120"/>
    </row>
    <row r="17271" spans="5:5" x14ac:dyDescent="0.25">
      <c r="E17271" s="120"/>
    </row>
    <row r="17272" spans="5:5" x14ac:dyDescent="0.25">
      <c r="E17272" s="120"/>
    </row>
    <row r="17273" spans="5:5" x14ac:dyDescent="0.25">
      <c r="E17273" s="120"/>
    </row>
    <row r="17274" spans="5:5" x14ac:dyDescent="0.25">
      <c r="E17274" s="120"/>
    </row>
    <row r="17275" spans="5:5" x14ac:dyDescent="0.25">
      <c r="E17275" s="120"/>
    </row>
    <row r="17276" spans="5:5" x14ac:dyDescent="0.25">
      <c r="E17276" s="120"/>
    </row>
    <row r="17277" spans="5:5" x14ac:dyDescent="0.25">
      <c r="E17277" s="120"/>
    </row>
    <row r="17278" spans="5:5" x14ac:dyDescent="0.25">
      <c r="E17278" s="120"/>
    </row>
    <row r="17279" spans="5:5" x14ac:dyDescent="0.25">
      <c r="E17279" s="120"/>
    </row>
    <row r="17280" spans="5:5" x14ac:dyDescent="0.25">
      <c r="E17280" s="120"/>
    </row>
    <row r="17281" spans="5:5" x14ac:dyDescent="0.25">
      <c r="E17281" s="120"/>
    </row>
    <row r="17282" spans="5:5" x14ac:dyDescent="0.25">
      <c r="E17282" s="120"/>
    </row>
    <row r="17283" spans="5:5" x14ac:dyDescent="0.25">
      <c r="E17283" s="120"/>
    </row>
    <row r="17284" spans="5:5" x14ac:dyDescent="0.25">
      <c r="E17284" s="120"/>
    </row>
    <row r="17285" spans="5:5" x14ac:dyDescent="0.25">
      <c r="E17285" s="120"/>
    </row>
    <row r="17286" spans="5:5" x14ac:dyDescent="0.25">
      <c r="E17286" s="120"/>
    </row>
    <row r="17287" spans="5:5" x14ac:dyDescent="0.25">
      <c r="E17287" s="120"/>
    </row>
    <row r="17288" spans="5:5" x14ac:dyDescent="0.25">
      <c r="E17288" s="120"/>
    </row>
    <row r="17289" spans="5:5" x14ac:dyDescent="0.25">
      <c r="E17289" s="120"/>
    </row>
    <row r="17290" spans="5:5" x14ac:dyDescent="0.25">
      <c r="E17290" s="120"/>
    </row>
    <row r="17291" spans="5:5" x14ac:dyDescent="0.25">
      <c r="E17291" s="120"/>
    </row>
    <row r="17292" spans="5:5" x14ac:dyDescent="0.25">
      <c r="E17292" s="120"/>
    </row>
    <row r="17293" spans="5:5" x14ac:dyDescent="0.25">
      <c r="E17293" s="120"/>
    </row>
    <row r="17294" spans="5:5" x14ac:dyDescent="0.25">
      <c r="E17294" s="120"/>
    </row>
    <row r="17295" spans="5:5" x14ac:dyDescent="0.25">
      <c r="E17295" s="120"/>
    </row>
    <row r="17296" spans="5:5" x14ac:dyDescent="0.25">
      <c r="E17296" s="120"/>
    </row>
    <row r="17297" spans="5:5" x14ac:dyDescent="0.25">
      <c r="E17297" s="120"/>
    </row>
    <row r="17298" spans="5:5" x14ac:dyDescent="0.25">
      <c r="E17298" s="120"/>
    </row>
    <row r="17299" spans="5:5" x14ac:dyDescent="0.25">
      <c r="E17299" s="120"/>
    </row>
    <row r="17300" spans="5:5" x14ac:dyDescent="0.25">
      <c r="E17300" s="120"/>
    </row>
    <row r="17301" spans="5:5" x14ac:dyDescent="0.25">
      <c r="E17301" s="120"/>
    </row>
    <row r="17302" spans="5:5" x14ac:dyDescent="0.25">
      <c r="E17302" s="120"/>
    </row>
    <row r="17303" spans="5:5" x14ac:dyDescent="0.25">
      <c r="E17303" s="120"/>
    </row>
    <row r="17304" spans="5:5" x14ac:dyDescent="0.25">
      <c r="E17304" s="120"/>
    </row>
    <row r="17305" spans="5:5" x14ac:dyDescent="0.25">
      <c r="E17305" s="120"/>
    </row>
    <row r="17306" spans="5:5" x14ac:dyDescent="0.25">
      <c r="E17306" s="120"/>
    </row>
    <row r="17307" spans="5:5" x14ac:dyDescent="0.25">
      <c r="E17307" s="120"/>
    </row>
    <row r="17308" spans="5:5" x14ac:dyDescent="0.25">
      <c r="E17308" s="120"/>
    </row>
    <row r="17309" spans="5:5" x14ac:dyDescent="0.25">
      <c r="E17309" s="120"/>
    </row>
    <row r="17310" spans="5:5" x14ac:dyDescent="0.25">
      <c r="E17310" s="120"/>
    </row>
    <row r="17311" spans="5:5" x14ac:dyDescent="0.25">
      <c r="E17311" s="120"/>
    </row>
    <row r="17312" spans="5:5" x14ac:dyDescent="0.25">
      <c r="E17312" s="120"/>
    </row>
    <row r="17313" spans="5:5" x14ac:dyDescent="0.25">
      <c r="E17313" s="120"/>
    </row>
    <row r="17314" spans="5:5" x14ac:dyDescent="0.25">
      <c r="E17314" s="120"/>
    </row>
    <row r="17315" spans="5:5" x14ac:dyDescent="0.25">
      <c r="E17315" s="120"/>
    </row>
    <row r="17316" spans="5:5" x14ac:dyDescent="0.25">
      <c r="E17316" s="120"/>
    </row>
    <row r="17317" spans="5:5" x14ac:dyDescent="0.25">
      <c r="E17317" s="120"/>
    </row>
    <row r="17318" spans="5:5" x14ac:dyDescent="0.25">
      <c r="E17318" s="120"/>
    </row>
    <row r="17319" spans="5:5" x14ac:dyDescent="0.25">
      <c r="E17319" s="120"/>
    </row>
    <row r="17320" spans="5:5" x14ac:dyDescent="0.25">
      <c r="E17320" s="120"/>
    </row>
    <row r="17321" spans="5:5" x14ac:dyDescent="0.25">
      <c r="E17321" s="120"/>
    </row>
    <row r="17322" spans="5:5" x14ac:dyDescent="0.25">
      <c r="E17322" s="120"/>
    </row>
    <row r="17323" spans="5:5" x14ac:dyDescent="0.25">
      <c r="E17323" s="120"/>
    </row>
    <row r="17324" spans="5:5" x14ac:dyDescent="0.25">
      <c r="E17324" s="120"/>
    </row>
    <row r="17325" spans="5:5" x14ac:dyDescent="0.25">
      <c r="E17325" s="120"/>
    </row>
    <row r="17326" spans="5:5" x14ac:dyDescent="0.25">
      <c r="E17326" s="120"/>
    </row>
    <row r="17327" spans="5:5" x14ac:dyDescent="0.25">
      <c r="E17327" s="120"/>
    </row>
    <row r="17328" spans="5:5" x14ac:dyDescent="0.25">
      <c r="E17328" s="120"/>
    </row>
    <row r="17329" spans="5:5" x14ac:dyDescent="0.25">
      <c r="E17329" s="120"/>
    </row>
    <row r="17330" spans="5:5" x14ac:dyDescent="0.25">
      <c r="E17330" s="120"/>
    </row>
    <row r="17331" spans="5:5" x14ac:dyDescent="0.25">
      <c r="E17331" s="120"/>
    </row>
    <row r="17332" spans="5:5" x14ac:dyDescent="0.25">
      <c r="E17332" s="120"/>
    </row>
    <row r="17333" spans="5:5" x14ac:dyDescent="0.25">
      <c r="E17333" s="120"/>
    </row>
    <row r="17334" spans="5:5" x14ac:dyDescent="0.25">
      <c r="E17334" s="120"/>
    </row>
    <row r="17335" spans="5:5" x14ac:dyDescent="0.25">
      <c r="E17335" s="120"/>
    </row>
    <row r="17336" spans="5:5" x14ac:dyDescent="0.25">
      <c r="E17336" s="120"/>
    </row>
    <row r="17337" spans="5:5" x14ac:dyDescent="0.25">
      <c r="E17337" s="120"/>
    </row>
    <row r="17338" spans="5:5" x14ac:dyDescent="0.25">
      <c r="E17338" s="120"/>
    </row>
    <row r="17339" spans="5:5" x14ac:dyDescent="0.25">
      <c r="E17339" s="120"/>
    </row>
    <row r="17340" spans="5:5" x14ac:dyDescent="0.25">
      <c r="E17340" s="120"/>
    </row>
    <row r="17341" spans="5:5" x14ac:dyDescent="0.25">
      <c r="E17341" s="120"/>
    </row>
    <row r="17342" spans="5:5" x14ac:dyDescent="0.25">
      <c r="E17342" s="120"/>
    </row>
    <row r="17343" spans="5:5" x14ac:dyDescent="0.25">
      <c r="E17343" s="120"/>
    </row>
    <row r="17344" spans="5:5" x14ac:dyDescent="0.25">
      <c r="E17344" s="120"/>
    </row>
    <row r="17345" spans="5:5" x14ac:dyDescent="0.25">
      <c r="E17345" s="120"/>
    </row>
    <row r="17346" spans="5:5" x14ac:dyDescent="0.25">
      <c r="E17346" s="120"/>
    </row>
    <row r="17347" spans="5:5" x14ac:dyDescent="0.25">
      <c r="E17347" s="120"/>
    </row>
    <row r="17348" spans="5:5" x14ac:dyDescent="0.25">
      <c r="E17348" s="120"/>
    </row>
    <row r="17349" spans="5:5" x14ac:dyDescent="0.25">
      <c r="E17349" s="120"/>
    </row>
    <row r="17350" spans="5:5" x14ac:dyDescent="0.25">
      <c r="E17350" s="120"/>
    </row>
    <row r="17351" spans="5:5" x14ac:dyDescent="0.25">
      <c r="E17351" s="120"/>
    </row>
    <row r="17352" spans="5:5" x14ac:dyDescent="0.25">
      <c r="E17352" s="120"/>
    </row>
    <row r="17353" spans="5:5" x14ac:dyDescent="0.25">
      <c r="E17353" s="120"/>
    </row>
    <row r="17354" spans="5:5" x14ac:dyDescent="0.25">
      <c r="E17354" s="120"/>
    </row>
    <row r="17355" spans="5:5" x14ac:dyDescent="0.25">
      <c r="E17355" s="120"/>
    </row>
    <row r="17356" spans="5:5" x14ac:dyDescent="0.25">
      <c r="E17356" s="120"/>
    </row>
    <row r="17357" spans="5:5" x14ac:dyDescent="0.25">
      <c r="E17357" s="120"/>
    </row>
    <row r="17358" spans="5:5" x14ac:dyDescent="0.25">
      <c r="E17358" s="120"/>
    </row>
    <row r="17359" spans="5:5" x14ac:dyDescent="0.25">
      <c r="E17359" s="120"/>
    </row>
    <row r="17360" spans="5:5" x14ac:dyDescent="0.25">
      <c r="E17360" s="120"/>
    </row>
    <row r="17361" spans="5:5" x14ac:dyDescent="0.25">
      <c r="E17361" s="120"/>
    </row>
    <row r="17362" spans="5:5" x14ac:dyDescent="0.25">
      <c r="E17362" s="120"/>
    </row>
    <row r="17363" spans="5:5" x14ac:dyDescent="0.25">
      <c r="E17363" s="120"/>
    </row>
    <row r="17364" spans="5:5" x14ac:dyDescent="0.25">
      <c r="E17364" s="120"/>
    </row>
    <row r="17365" spans="5:5" x14ac:dyDescent="0.25">
      <c r="E17365" s="120"/>
    </row>
    <row r="17366" spans="5:5" x14ac:dyDescent="0.25">
      <c r="E17366" s="120"/>
    </row>
    <row r="17367" spans="5:5" x14ac:dyDescent="0.25">
      <c r="E17367" s="120"/>
    </row>
    <row r="17368" spans="5:5" x14ac:dyDescent="0.25">
      <c r="E17368" s="120"/>
    </row>
    <row r="17369" spans="5:5" x14ac:dyDescent="0.25">
      <c r="E17369" s="120"/>
    </row>
    <row r="17370" spans="5:5" x14ac:dyDescent="0.25">
      <c r="E17370" s="120"/>
    </row>
    <row r="17371" spans="5:5" x14ac:dyDescent="0.25">
      <c r="E17371" s="120"/>
    </row>
    <row r="17372" spans="5:5" x14ac:dyDescent="0.25">
      <c r="E17372" s="120"/>
    </row>
    <row r="17373" spans="5:5" x14ac:dyDescent="0.25">
      <c r="E17373" s="120"/>
    </row>
    <row r="17374" spans="5:5" x14ac:dyDescent="0.25">
      <c r="E17374" s="120"/>
    </row>
    <row r="17375" spans="5:5" x14ac:dyDescent="0.25">
      <c r="E17375" s="120"/>
    </row>
    <row r="17376" spans="5:5" x14ac:dyDescent="0.25">
      <c r="E17376" s="120"/>
    </row>
    <row r="17377" spans="5:5" x14ac:dyDescent="0.25">
      <c r="E17377" s="120"/>
    </row>
    <row r="17378" spans="5:5" x14ac:dyDescent="0.25">
      <c r="E17378" s="120"/>
    </row>
    <row r="17379" spans="5:5" x14ac:dyDescent="0.25">
      <c r="E17379" s="120"/>
    </row>
    <row r="17380" spans="5:5" x14ac:dyDescent="0.25">
      <c r="E17380" s="120"/>
    </row>
    <row r="17381" spans="5:5" x14ac:dyDescent="0.25">
      <c r="E17381" s="120"/>
    </row>
    <row r="17382" spans="5:5" x14ac:dyDescent="0.25">
      <c r="E17382" s="120"/>
    </row>
    <row r="17383" spans="5:5" x14ac:dyDescent="0.25">
      <c r="E17383" s="120"/>
    </row>
    <row r="17384" spans="5:5" x14ac:dyDescent="0.25">
      <c r="E17384" s="120"/>
    </row>
    <row r="17385" spans="5:5" x14ac:dyDescent="0.25">
      <c r="E17385" s="120"/>
    </row>
    <row r="17386" spans="5:5" x14ac:dyDescent="0.25">
      <c r="E17386" s="120"/>
    </row>
    <row r="17387" spans="5:5" x14ac:dyDescent="0.25">
      <c r="E17387" s="120"/>
    </row>
    <row r="17388" spans="5:5" x14ac:dyDescent="0.25">
      <c r="E17388" s="120"/>
    </row>
    <row r="17389" spans="5:5" x14ac:dyDescent="0.25">
      <c r="E17389" s="120"/>
    </row>
    <row r="17390" spans="5:5" x14ac:dyDescent="0.25">
      <c r="E17390" s="120"/>
    </row>
    <row r="17391" spans="5:5" x14ac:dyDescent="0.25">
      <c r="E17391" s="120"/>
    </row>
    <row r="17392" spans="5:5" x14ac:dyDescent="0.25">
      <c r="E17392" s="120"/>
    </row>
    <row r="17393" spans="5:5" x14ac:dyDescent="0.25">
      <c r="E17393" s="120"/>
    </row>
    <row r="17394" spans="5:5" x14ac:dyDescent="0.25">
      <c r="E17394" s="120"/>
    </row>
    <row r="17395" spans="5:5" x14ac:dyDescent="0.25">
      <c r="E17395" s="120"/>
    </row>
    <row r="17396" spans="5:5" x14ac:dyDescent="0.25">
      <c r="E17396" s="120"/>
    </row>
    <row r="17397" spans="5:5" x14ac:dyDescent="0.25">
      <c r="E17397" s="120"/>
    </row>
    <row r="17398" spans="5:5" x14ac:dyDescent="0.25">
      <c r="E17398" s="120"/>
    </row>
    <row r="17399" spans="5:5" x14ac:dyDescent="0.25">
      <c r="E17399" s="120"/>
    </row>
    <row r="17400" spans="5:5" x14ac:dyDescent="0.25">
      <c r="E17400" s="120"/>
    </row>
    <row r="17401" spans="5:5" x14ac:dyDescent="0.25">
      <c r="E17401" s="120"/>
    </row>
    <row r="17402" spans="5:5" x14ac:dyDescent="0.25">
      <c r="E17402" s="120"/>
    </row>
    <row r="17403" spans="5:5" x14ac:dyDescent="0.25">
      <c r="E17403" s="120"/>
    </row>
    <row r="17404" spans="5:5" x14ac:dyDescent="0.25">
      <c r="E17404" s="120"/>
    </row>
    <row r="17405" spans="5:5" x14ac:dyDescent="0.25">
      <c r="E17405" s="120"/>
    </row>
    <row r="17406" spans="5:5" x14ac:dyDescent="0.25">
      <c r="E17406" s="120"/>
    </row>
    <row r="17407" spans="5:5" x14ac:dyDescent="0.25">
      <c r="E17407" s="120"/>
    </row>
    <row r="17408" spans="5:5" x14ac:dyDescent="0.25">
      <c r="E17408" s="120"/>
    </row>
    <row r="17409" spans="5:5" x14ac:dyDescent="0.25">
      <c r="E17409" s="120"/>
    </row>
    <row r="17410" spans="5:5" x14ac:dyDescent="0.25">
      <c r="E17410" s="120"/>
    </row>
    <row r="17411" spans="5:5" x14ac:dyDescent="0.25">
      <c r="E17411" s="120"/>
    </row>
    <row r="17412" spans="5:5" x14ac:dyDescent="0.25">
      <c r="E17412" s="120"/>
    </row>
    <row r="17413" spans="5:5" x14ac:dyDescent="0.25">
      <c r="E17413" s="120"/>
    </row>
    <row r="17414" spans="5:5" x14ac:dyDescent="0.25">
      <c r="E17414" s="120"/>
    </row>
    <row r="17415" spans="5:5" x14ac:dyDescent="0.25">
      <c r="E17415" s="120"/>
    </row>
    <row r="17416" spans="5:5" x14ac:dyDescent="0.25">
      <c r="E17416" s="120"/>
    </row>
    <row r="17417" spans="5:5" x14ac:dyDescent="0.25">
      <c r="E17417" s="120"/>
    </row>
    <row r="17418" spans="5:5" x14ac:dyDescent="0.25">
      <c r="E17418" s="120"/>
    </row>
    <row r="17419" spans="5:5" x14ac:dyDescent="0.25">
      <c r="E17419" s="120"/>
    </row>
    <row r="17420" spans="5:5" x14ac:dyDescent="0.25">
      <c r="E17420" s="120"/>
    </row>
    <row r="17421" spans="5:5" x14ac:dyDescent="0.25">
      <c r="E17421" s="120"/>
    </row>
    <row r="17422" spans="5:5" x14ac:dyDescent="0.25">
      <c r="E17422" s="120"/>
    </row>
    <row r="17423" spans="5:5" x14ac:dyDescent="0.25">
      <c r="E17423" s="120"/>
    </row>
    <row r="17424" spans="5:5" x14ac:dyDescent="0.25">
      <c r="E17424" s="120"/>
    </row>
    <row r="17425" spans="5:5" x14ac:dyDescent="0.25">
      <c r="E17425" s="120"/>
    </row>
    <row r="17426" spans="5:5" x14ac:dyDescent="0.25">
      <c r="E17426" s="120"/>
    </row>
    <row r="17427" spans="5:5" x14ac:dyDescent="0.25">
      <c r="E17427" s="120"/>
    </row>
    <row r="17428" spans="5:5" x14ac:dyDescent="0.25">
      <c r="E17428" s="120"/>
    </row>
    <row r="17429" spans="5:5" x14ac:dyDescent="0.25">
      <c r="E17429" s="120"/>
    </row>
    <row r="17430" spans="5:5" x14ac:dyDescent="0.25">
      <c r="E17430" s="120"/>
    </row>
    <row r="17431" spans="5:5" x14ac:dyDescent="0.25">
      <c r="E17431" s="120"/>
    </row>
    <row r="17432" spans="5:5" x14ac:dyDescent="0.25">
      <c r="E17432" s="120"/>
    </row>
    <row r="17433" spans="5:5" x14ac:dyDescent="0.25">
      <c r="E17433" s="120"/>
    </row>
    <row r="17434" spans="5:5" x14ac:dyDescent="0.25">
      <c r="E17434" s="120"/>
    </row>
    <row r="17435" spans="5:5" x14ac:dyDescent="0.25">
      <c r="E17435" s="120"/>
    </row>
    <row r="17436" spans="5:5" x14ac:dyDescent="0.25">
      <c r="E17436" s="120"/>
    </row>
    <row r="17437" spans="5:5" x14ac:dyDescent="0.25">
      <c r="E17437" s="120"/>
    </row>
    <row r="17438" spans="5:5" x14ac:dyDescent="0.25">
      <c r="E17438" s="120"/>
    </row>
    <row r="17439" spans="5:5" x14ac:dyDescent="0.25">
      <c r="E17439" s="120"/>
    </row>
    <row r="17440" spans="5:5" x14ac:dyDescent="0.25">
      <c r="E17440" s="120"/>
    </row>
    <row r="17441" spans="5:5" x14ac:dyDescent="0.25">
      <c r="E17441" s="120"/>
    </row>
    <row r="17442" spans="5:5" x14ac:dyDescent="0.25">
      <c r="E17442" s="120"/>
    </row>
    <row r="17443" spans="5:5" x14ac:dyDescent="0.25">
      <c r="E17443" s="120"/>
    </row>
    <row r="17444" spans="5:5" x14ac:dyDescent="0.25">
      <c r="E17444" s="120"/>
    </row>
    <row r="17445" spans="5:5" x14ac:dyDescent="0.25">
      <c r="E17445" s="120"/>
    </row>
    <row r="17446" spans="5:5" x14ac:dyDescent="0.25">
      <c r="E17446" s="120"/>
    </row>
    <row r="17447" spans="5:5" x14ac:dyDescent="0.25">
      <c r="E17447" s="120"/>
    </row>
    <row r="17448" spans="5:5" x14ac:dyDescent="0.25">
      <c r="E17448" s="120"/>
    </row>
    <row r="17449" spans="5:5" x14ac:dyDescent="0.25">
      <c r="E17449" s="120"/>
    </row>
    <row r="17450" spans="5:5" x14ac:dyDescent="0.25">
      <c r="E17450" s="120"/>
    </row>
    <row r="17451" spans="5:5" x14ac:dyDescent="0.25">
      <c r="E17451" s="120"/>
    </row>
    <row r="17452" spans="5:5" x14ac:dyDescent="0.25">
      <c r="E17452" s="120"/>
    </row>
    <row r="17453" spans="5:5" x14ac:dyDescent="0.25">
      <c r="E17453" s="120"/>
    </row>
    <row r="17454" spans="5:5" x14ac:dyDescent="0.25">
      <c r="E17454" s="120"/>
    </row>
    <row r="17455" spans="5:5" x14ac:dyDescent="0.25">
      <c r="E17455" s="120"/>
    </row>
    <row r="17456" spans="5:5" x14ac:dyDescent="0.25">
      <c r="E17456" s="120"/>
    </row>
    <row r="17457" spans="5:5" x14ac:dyDescent="0.25">
      <c r="E17457" s="120"/>
    </row>
    <row r="17458" spans="5:5" x14ac:dyDescent="0.25">
      <c r="E17458" s="120"/>
    </row>
    <row r="17459" spans="5:5" x14ac:dyDescent="0.25">
      <c r="E17459" s="120"/>
    </row>
    <row r="17460" spans="5:5" x14ac:dyDescent="0.25">
      <c r="E17460" s="120"/>
    </row>
    <row r="17461" spans="5:5" x14ac:dyDescent="0.25">
      <c r="E17461" s="120"/>
    </row>
    <row r="17462" spans="5:5" x14ac:dyDescent="0.25">
      <c r="E17462" s="120"/>
    </row>
    <row r="17463" spans="5:5" x14ac:dyDescent="0.25">
      <c r="E17463" s="120"/>
    </row>
    <row r="17464" spans="5:5" x14ac:dyDescent="0.25">
      <c r="E17464" s="120"/>
    </row>
    <row r="17465" spans="5:5" x14ac:dyDescent="0.25">
      <c r="E17465" s="120"/>
    </row>
    <row r="17466" spans="5:5" x14ac:dyDescent="0.25">
      <c r="E17466" s="120"/>
    </row>
    <row r="17467" spans="5:5" x14ac:dyDescent="0.25">
      <c r="E17467" s="120"/>
    </row>
    <row r="17468" spans="5:5" x14ac:dyDescent="0.25">
      <c r="E17468" s="120"/>
    </row>
    <row r="17469" spans="5:5" x14ac:dyDescent="0.25">
      <c r="E17469" s="120"/>
    </row>
    <row r="17470" spans="5:5" x14ac:dyDescent="0.25">
      <c r="E17470" s="120"/>
    </row>
    <row r="17471" spans="5:5" x14ac:dyDescent="0.25">
      <c r="E17471" s="120"/>
    </row>
    <row r="17472" spans="5:5" x14ac:dyDescent="0.25">
      <c r="E17472" s="120"/>
    </row>
    <row r="17473" spans="5:5" x14ac:dyDescent="0.25">
      <c r="E17473" s="120"/>
    </row>
    <row r="17474" spans="5:5" x14ac:dyDescent="0.25">
      <c r="E17474" s="120"/>
    </row>
    <row r="17475" spans="5:5" x14ac:dyDescent="0.25">
      <c r="E17475" s="120"/>
    </row>
    <row r="17476" spans="5:5" x14ac:dyDescent="0.25">
      <c r="E17476" s="120"/>
    </row>
    <row r="17477" spans="5:5" x14ac:dyDescent="0.25">
      <c r="E17477" s="120"/>
    </row>
    <row r="17478" spans="5:5" x14ac:dyDescent="0.25">
      <c r="E17478" s="120"/>
    </row>
    <row r="17479" spans="5:5" x14ac:dyDescent="0.25">
      <c r="E17479" s="120"/>
    </row>
    <row r="17480" spans="5:5" x14ac:dyDescent="0.25">
      <c r="E17480" s="120"/>
    </row>
    <row r="17481" spans="5:5" x14ac:dyDescent="0.25">
      <c r="E17481" s="120"/>
    </row>
    <row r="17482" spans="5:5" x14ac:dyDescent="0.25">
      <c r="E17482" s="120"/>
    </row>
    <row r="17483" spans="5:5" x14ac:dyDescent="0.25">
      <c r="E17483" s="120"/>
    </row>
    <row r="17484" spans="5:5" x14ac:dyDescent="0.25">
      <c r="E17484" s="120"/>
    </row>
    <row r="17485" spans="5:5" x14ac:dyDescent="0.25">
      <c r="E17485" s="120"/>
    </row>
    <row r="17486" spans="5:5" x14ac:dyDescent="0.25">
      <c r="E17486" s="120"/>
    </row>
    <row r="17487" spans="5:5" x14ac:dyDescent="0.25">
      <c r="E17487" s="120"/>
    </row>
    <row r="17488" spans="5:5" x14ac:dyDescent="0.25">
      <c r="E17488" s="120"/>
    </row>
    <row r="17489" spans="5:5" x14ac:dyDescent="0.25">
      <c r="E17489" s="120"/>
    </row>
    <row r="17490" spans="5:5" x14ac:dyDescent="0.25">
      <c r="E17490" s="120"/>
    </row>
    <row r="17491" spans="5:5" x14ac:dyDescent="0.25">
      <c r="E17491" s="120"/>
    </row>
    <row r="17492" spans="5:5" x14ac:dyDescent="0.25">
      <c r="E17492" s="120"/>
    </row>
    <row r="17493" spans="5:5" x14ac:dyDescent="0.25">
      <c r="E17493" s="120"/>
    </row>
    <row r="17494" spans="5:5" x14ac:dyDescent="0.25">
      <c r="E17494" s="120"/>
    </row>
    <row r="17495" spans="5:5" x14ac:dyDescent="0.25">
      <c r="E17495" s="120"/>
    </row>
    <row r="17496" spans="5:5" x14ac:dyDescent="0.25">
      <c r="E17496" s="120"/>
    </row>
    <row r="17497" spans="5:5" x14ac:dyDescent="0.25">
      <c r="E17497" s="120"/>
    </row>
    <row r="17498" spans="5:5" x14ac:dyDescent="0.25">
      <c r="E17498" s="120"/>
    </row>
    <row r="17499" spans="5:5" x14ac:dyDescent="0.25">
      <c r="E17499" s="120"/>
    </row>
    <row r="17500" spans="5:5" x14ac:dyDescent="0.25">
      <c r="E17500" s="120"/>
    </row>
    <row r="17501" spans="5:5" x14ac:dyDescent="0.25">
      <c r="E17501" s="120"/>
    </row>
    <row r="17502" spans="5:5" x14ac:dyDescent="0.25">
      <c r="E17502" s="120"/>
    </row>
    <row r="17503" spans="5:5" x14ac:dyDescent="0.25">
      <c r="E17503" s="120"/>
    </row>
    <row r="17504" spans="5:5" x14ac:dyDescent="0.25">
      <c r="E17504" s="120"/>
    </row>
    <row r="17505" spans="5:5" x14ac:dyDescent="0.25">
      <c r="E17505" s="120"/>
    </row>
    <row r="17506" spans="5:5" x14ac:dyDescent="0.25">
      <c r="E17506" s="120"/>
    </row>
    <row r="17507" spans="5:5" x14ac:dyDescent="0.25">
      <c r="E17507" s="120"/>
    </row>
    <row r="17508" spans="5:5" x14ac:dyDescent="0.25">
      <c r="E17508" s="120"/>
    </row>
    <row r="17509" spans="5:5" x14ac:dyDescent="0.25">
      <c r="E17509" s="120"/>
    </row>
    <row r="17510" spans="5:5" x14ac:dyDescent="0.25">
      <c r="E17510" s="120"/>
    </row>
    <row r="17511" spans="5:5" x14ac:dyDescent="0.25">
      <c r="E17511" s="120"/>
    </row>
    <row r="17512" spans="5:5" x14ac:dyDescent="0.25">
      <c r="E17512" s="120"/>
    </row>
    <row r="17513" spans="5:5" x14ac:dyDescent="0.25">
      <c r="E17513" s="120"/>
    </row>
    <row r="17514" spans="5:5" x14ac:dyDescent="0.25">
      <c r="E17514" s="120"/>
    </row>
    <row r="17515" spans="5:5" x14ac:dyDescent="0.25">
      <c r="E17515" s="120"/>
    </row>
    <row r="17516" spans="5:5" x14ac:dyDescent="0.25">
      <c r="E17516" s="120"/>
    </row>
    <row r="17517" spans="5:5" x14ac:dyDescent="0.25">
      <c r="E17517" s="120"/>
    </row>
    <row r="17518" spans="5:5" x14ac:dyDescent="0.25">
      <c r="E17518" s="120"/>
    </row>
    <row r="17519" spans="5:5" x14ac:dyDescent="0.25">
      <c r="E17519" s="120"/>
    </row>
    <row r="17520" spans="5:5" x14ac:dyDescent="0.25">
      <c r="E17520" s="120"/>
    </row>
    <row r="17521" spans="5:5" x14ac:dyDescent="0.25">
      <c r="E17521" s="120"/>
    </row>
    <row r="17522" spans="5:5" x14ac:dyDescent="0.25">
      <c r="E17522" s="120"/>
    </row>
    <row r="17523" spans="5:5" x14ac:dyDescent="0.25">
      <c r="E17523" s="120"/>
    </row>
    <row r="17524" spans="5:5" x14ac:dyDescent="0.25">
      <c r="E17524" s="120"/>
    </row>
    <row r="17525" spans="5:5" x14ac:dyDescent="0.25">
      <c r="E17525" s="120"/>
    </row>
    <row r="17526" spans="5:5" x14ac:dyDescent="0.25">
      <c r="E17526" s="120"/>
    </row>
    <row r="17527" spans="5:5" x14ac:dyDescent="0.25">
      <c r="E17527" s="120"/>
    </row>
    <row r="17528" spans="5:5" x14ac:dyDescent="0.25">
      <c r="E17528" s="120"/>
    </row>
    <row r="17529" spans="5:5" x14ac:dyDescent="0.25">
      <c r="E17529" s="120"/>
    </row>
    <row r="17530" spans="5:5" x14ac:dyDescent="0.25">
      <c r="E17530" s="120"/>
    </row>
    <row r="17531" spans="5:5" x14ac:dyDescent="0.25">
      <c r="E17531" s="120"/>
    </row>
    <row r="17532" spans="5:5" x14ac:dyDescent="0.25">
      <c r="E17532" s="120"/>
    </row>
    <row r="17533" spans="5:5" x14ac:dyDescent="0.25">
      <c r="E17533" s="120"/>
    </row>
    <row r="17534" spans="5:5" x14ac:dyDescent="0.25">
      <c r="E17534" s="120"/>
    </row>
    <row r="17535" spans="5:5" x14ac:dyDescent="0.25">
      <c r="E17535" s="120"/>
    </row>
    <row r="17536" spans="5:5" x14ac:dyDescent="0.25">
      <c r="E17536" s="120"/>
    </row>
    <row r="17537" spans="5:5" x14ac:dyDescent="0.25">
      <c r="E17537" s="120"/>
    </row>
    <row r="17538" spans="5:5" x14ac:dyDescent="0.25">
      <c r="E17538" s="120"/>
    </row>
    <row r="17539" spans="5:5" x14ac:dyDescent="0.25">
      <c r="E17539" s="120"/>
    </row>
    <row r="17540" spans="5:5" x14ac:dyDescent="0.25">
      <c r="E17540" s="120"/>
    </row>
    <row r="17541" spans="5:5" x14ac:dyDescent="0.25">
      <c r="E17541" s="120"/>
    </row>
    <row r="17542" spans="5:5" x14ac:dyDescent="0.25">
      <c r="E17542" s="120"/>
    </row>
    <row r="17543" spans="5:5" x14ac:dyDescent="0.25">
      <c r="E17543" s="120"/>
    </row>
    <row r="17544" spans="5:5" x14ac:dyDescent="0.25">
      <c r="E17544" s="120"/>
    </row>
    <row r="17545" spans="5:5" x14ac:dyDescent="0.25">
      <c r="E17545" s="120"/>
    </row>
    <row r="17546" spans="5:5" x14ac:dyDescent="0.25">
      <c r="E17546" s="120"/>
    </row>
    <row r="17547" spans="5:5" x14ac:dyDescent="0.25">
      <c r="E17547" s="120"/>
    </row>
    <row r="17548" spans="5:5" x14ac:dyDescent="0.25">
      <c r="E17548" s="120"/>
    </row>
    <row r="17549" spans="5:5" x14ac:dyDescent="0.25">
      <c r="E17549" s="120"/>
    </row>
    <row r="17550" spans="5:5" x14ac:dyDescent="0.25">
      <c r="E17550" s="120"/>
    </row>
    <row r="17551" spans="5:5" x14ac:dyDescent="0.25">
      <c r="E17551" s="120"/>
    </row>
    <row r="17552" spans="5:5" x14ac:dyDescent="0.25">
      <c r="E17552" s="120"/>
    </row>
    <row r="17553" spans="5:5" x14ac:dyDescent="0.25">
      <c r="E17553" s="120"/>
    </row>
    <row r="17554" spans="5:5" x14ac:dyDescent="0.25">
      <c r="E17554" s="120"/>
    </row>
    <row r="17555" spans="5:5" x14ac:dyDescent="0.25">
      <c r="E17555" s="120"/>
    </row>
    <row r="17556" spans="5:5" x14ac:dyDescent="0.25">
      <c r="E17556" s="120"/>
    </row>
    <row r="17557" spans="5:5" x14ac:dyDescent="0.25">
      <c r="E17557" s="120"/>
    </row>
    <row r="17558" spans="5:5" x14ac:dyDescent="0.25">
      <c r="E17558" s="120"/>
    </row>
    <row r="17559" spans="5:5" x14ac:dyDescent="0.25">
      <c r="E17559" s="120"/>
    </row>
    <row r="17560" spans="5:5" x14ac:dyDescent="0.25">
      <c r="E17560" s="120"/>
    </row>
    <row r="17561" spans="5:5" x14ac:dyDescent="0.25">
      <c r="E17561" s="120"/>
    </row>
    <row r="17562" spans="5:5" x14ac:dyDescent="0.25">
      <c r="E17562" s="120"/>
    </row>
    <row r="17563" spans="5:5" x14ac:dyDescent="0.25">
      <c r="E17563" s="120"/>
    </row>
    <row r="17564" spans="5:5" x14ac:dyDescent="0.25">
      <c r="E17564" s="120"/>
    </row>
    <row r="17565" spans="5:5" x14ac:dyDescent="0.25">
      <c r="E17565" s="120"/>
    </row>
    <row r="17566" spans="5:5" x14ac:dyDescent="0.25">
      <c r="E17566" s="120"/>
    </row>
    <row r="17567" spans="5:5" x14ac:dyDescent="0.25">
      <c r="E17567" s="120"/>
    </row>
    <row r="17568" spans="5:5" x14ac:dyDescent="0.25">
      <c r="E17568" s="120"/>
    </row>
    <row r="17569" spans="5:5" x14ac:dyDescent="0.25">
      <c r="E17569" s="120"/>
    </row>
    <row r="17570" spans="5:5" x14ac:dyDescent="0.25">
      <c r="E17570" s="120"/>
    </row>
    <row r="17571" spans="5:5" x14ac:dyDescent="0.25">
      <c r="E17571" s="120"/>
    </row>
    <row r="17572" spans="5:5" x14ac:dyDescent="0.25">
      <c r="E17572" s="120"/>
    </row>
    <row r="17573" spans="5:5" x14ac:dyDescent="0.25">
      <c r="E17573" s="120"/>
    </row>
    <row r="17574" spans="5:5" x14ac:dyDescent="0.25">
      <c r="E17574" s="120"/>
    </row>
    <row r="17575" spans="5:5" x14ac:dyDescent="0.25">
      <c r="E17575" s="120"/>
    </row>
    <row r="17576" spans="5:5" x14ac:dyDescent="0.25">
      <c r="E17576" s="120"/>
    </row>
    <row r="17577" spans="5:5" x14ac:dyDescent="0.25">
      <c r="E17577" s="120"/>
    </row>
    <row r="17578" spans="5:5" x14ac:dyDescent="0.25">
      <c r="E17578" s="120"/>
    </row>
    <row r="17579" spans="5:5" x14ac:dyDescent="0.25">
      <c r="E17579" s="120"/>
    </row>
    <row r="17580" spans="5:5" x14ac:dyDescent="0.25">
      <c r="E17580" s="120"/>
    </row>
    <row r="17581" spans="5:5" x14ac:dyDescent="0.25">
      <c r="E17581" s="120"/>
    </row>
    <row r="17582" spans="5:5" x14ac:dyDescent="0.25">
      <c r="E17582" s="120"/>
    </row>
    <row r="17583" spans="5:5" x14ac:dyDescent="0.25">
      <c r="E17583" s="120"/>
    </row>
    <row r="17584" spans="5:5" x14ac:dyDescent="0.25">
      <c r="E17584" s="120"/>
    </row>
    <row r="17585" spans="5:5" x14ac:dyDescent="0.25">
      <c r="E17585" s="120"/>
    </row>
    <row r="17586" spans="5:5" x14ac:dyDescent="0.25">
      <c r="E17586" s="120"/>
    </row>
    <row r="17587" spans="5:5" x14ac:dyDescent="0.25">
      <c r="E17587" s="120"/>
    </row>
    <row r="17588" spans="5:5" x14ac:dyDescent="0.25">
      <c r="E17588" s="120"/>
    </row>
    <row r="17589" spans="5:5" x14ac:dyDescent="0.25">
      <c r="E17589" s="120"/>
    </row>
    <row r="17590" spans="5:5" x14ac:dyDescent="0.25">
      <c r="E17590" s="120"/>
    </row>
    <row r="17591" spans="5:5" x14ac:dyDescent="0.25">
      <c r="E17591" s="120"/>
    </row>
    <row r="17592" spans="5:5" x14ac:dyDescent="0.25">
      <c r="E17592" s="120"/>
    </row>
    <row r="17593" spans="5:5" x14ac:dyDescent="0.25">
      <c r="E17593" s="120"/>
    </row>
    <row r="17594" spans="5:5" x14ac:dyDescent="0.25">
      <c r="E17594" s="120"/>
    </row>
    <row r="17595" spans="5:5" x14ac:dyDescent="0.25">
      <c r="E17595" s="120"/>
    </row>
    <row r="17596" spans="5:5" x14ac:dyDescent="0.25">
      <c r="E17596" s="120"/>
    </row>
    <row r="17597" spans="5:5" x14ac:dyDescent="0.25">
      <c r="E17597" s="120"/>
    </row>
    <row r="17598" spans="5:5" x14ac:dyDescent="0.25">
      <c r="E17598" s="120"/>
    </row>
    <row r="17599" spans="5:5" x14ac:dyDescent="0.25">
      <c r="E17599" s="120"/>
    </row>
    <row r="17600" spans="5:5" x14ac:dyDescent="0.25">
      <c r="E17600" s="120"/>
    </row>
    <row r="17601" spans="5:5" x14ac:dyDescent="0.25">
      <c r="E17601" s="120"/>
    </row>
    <row r="17602" spans="5:5" x14ac:dyDescent="0.25">
      <c r="E17602" s="120"/>
    </row>
    <row r="17603" spans="5:5" x14ac:dyDescent="0.25">
      <c r="E17603" s="120"/>
    </row>
    <row r="17604" spans="5:5" x14ac:dyDescent="0.25">
      <c r="E17604" s="120"/>
    </row>
    <row r="17605" spans="5:5" x14ac:dyDescent="0.25">
      <c r="E17605" s="120"/>
    </row>
    <row r="17606" spans="5:5" x14ac:dyDescent="0.25">
      <c r="E17606" s="120"/>
    </row>
    <row r="17607" spans="5:5" x14ac:dyDescent="0.25">
      <c r="E17607" s="120"/>
    </row>
    <row r="17608" spans="5:5" x14ac:dyDescent="0.25">
      <c r="E17608" s="120"/>
    </row>
    <row r="17609" spans="5:5" x14ac:dyDescent="0.25">
      <c r="E17609" s="120"/>
    </row>
    <row r="17610" spans="5:5" x14ac:dyDescent="0.25">
      <c r="E17610" s="120"/>
    </row>
    <row r="17611" spans="5:5" x14ac:dyDescent="0.25">
      <c r="E17611" s="120"/>
    </row>
    <row r="17612" spans="5:5" x14ac:dyDescent="0.25">
      <c r="E17612" s="120"/>
    </row>
    <row r="17613" spans="5:5" x14ac:dyDescent="0.25">
      <c r="E17613" s="120"/>
    </row>
    <row r="17614" spans="5:5" x14ac:dyDescent="0.25">
      <c r="E17614" s="120"/>
    </row>
    <row r="17615" spans="5:5" x14ac:dyDescent="0.25">
      <c r="E17615" s="120"/>
    </row>
    <row r="17616" spans="5:5" x14ac:dyDescent="0.25">
      <c r="E17616" s="120"/>
    </row>
    <row r="17617" spans="5:5" x14ac:dyDescent="0.25">
      <c r="E17617" s="120"/>
    </row>
    <row r="17618" spans="5:5" x14ac:dyDescent="0.25">
      <c r="E17618" s="120"/>
    </row>
    <row r="17619" spans="5:5" x14ac:dyDescent="0.25">
      <c r="E17619" s="120"/>
    </row>
    <row r="17620" spans="5:5" x14ac:dyDescent="0.25">
      <c r="E17620" s="120"/>
    </row>
    <row r="17621" spans="5:5" x14ac:dyDescent="0.25">
      <c r="E17621" s="120"/>
    </row>
    <row r="17622" spans="5:5" x14ac:dyDescent="0.25">
      <c r="E17622" s="120"/>
    </row>
    <row r="17623" spans="5:5" x14ac:dyDescent="0.25">
      <c r="E17623" s="120"/>
    </row>
    <row r="17624" spans="5:5" x14ac:dyDescent="0.25">
      <c r="E17624" s="120"/>
    </row>
    <row r="17625" spans="5:5" x14ac:dyDescent="0.25">
      <c r="E17625" s="120"/>
    </row>
    <row r="17626" spans="5:5" x14ac:dyDescent="0.25">
      <c r="E17626" s="120"/>
    </row>
    <row r="17627" spans="5:5" x14ac:dyDescent="0.25">
      <c r="E17627" s="120"/>
    </row>
    <row r="17628" spans="5:5" x14ac:dyDescent="0.25">
      <c r="E17628" s="120"/>
    </row>
    <row r="17629" spans="5:5" x14ac:dyDescent="0.25">
      <c r="E17629" s="120"/>
    </row>
    <row r="17630" spans="5:5" x14ac:dyDescent="0.25">
      <c r="E17630" s="120"/>
    </row>
    <row r="17631" spans="5:5" x14ac:dyDescent="0.25">
      <c r="E17631" s="120"/>
    </row>
    <row r="17632" spans="5:5" x14ac:dyDescent="0.25">
      <c r="E17632" s="120"/>
    </row>
    <row r="17633" spans="5:5" x14ac:dyDescent="0.25">
      <c r="E17633" s="120"/>
    </row>
    <row r="17634" spans="5:5" x14ac:dyDescent="0.25">
      <c r="E17634" s="120"/>
    </row>
    <row r="17635" spans="5:5" x14ac:dyDescent="0.25">
      <c r="E17635" s="120"/>
    </row>
    <row r="17636" spans="5:5" x14ac:dyDescent="0.25">
      <c r="E17636" s="120"/>
    </row>
    <row r="17637" spans="5:5" x14ac:dyDescent="0.25">
      <c r="E17637" s="120"/>
    </row>
    <row r="17638" spans="5:5" x14ac:dyDescent="0.25">
      <c r="E17638" s="120"/>
    </row>
    <row r="17639" spans="5:5" x14ac:dyDescent="0.25">
      <c r="E17639" s="120"/>
    </row>
    <row r="17640" spans="5:5" x14ac:dyDescent="0.25">
      <c r="E17640" s="120"/>
    </row>
    <row r="17641" spans="5:5" x14ac:dyDescent="0.25">
      <c r="E17641" s="120"/>
    </row>
    <row r="17642" spans="5:5" x14ac:dyDescent="0.25">
      <c r="E17642" s="120"/>
    </row>
    <row r="17643" spans="5:5" x14ac:dyDescent="0.25">
      <c r="E17643" s="120"/>
    </row>
    <row r="17644" spans="5:5" x14ac:dyDescent="0.25">
      <c r="E17644" s="120"/>
    </row>
    <row r="17645" spans="5:5" x14ac:dyDescent="0.25">
      <c r="E17645" s="120"/>
    </row>
    <row r="17646" spans="5:5" x14ac:dyDescent="0.25">
      <c r="E17646" s="120"/>
    </row>
    <row r="17647" spans="5:5" x14ac:dyDescent="0.25">
      <c r="E17647" s="120"/>
    </row>
    <row r="17648" spans="5:5" x14ac:dyDescent="0.25">
      <c r="E17648" s="120"/>
    </row>
    <row r="17649" spans="5:5" x14ac:dyDescent="0.25">
      <c r="E17649" s="120"/>
    </row>
    <row r="17650" spans="5:5" x14ac:dyDescent="0.25">
      <c r="E17650" s="120"/>
    </row>
    <row r="17651" spans="5:5" x14ac:dyDescent="0.25">
      <c r="E17651" s="120"/>
    </row>
    <row r="17652" spans="5:5" x14ac:dyDescent="0.25">
      <c r="E17652" s="120"/>
    </row>
    <row r="17653" spans="5:5" x14ac:dyDescent="0.25">
      <c r="E17653" s="120"/>
    </row>
    <row r="17654" spans="5:5" x14ac:dyDescent="0.25">
      <c r="E17654" s="120"/>
    </row>
    <row r="17655" spans="5:5" x14ac:dyDescent="0.25">
      <c r="E17655" s="120"/>
    </row>
    <row r="17656" spans="5:5" x14ac:dyDescent="0.25">
      <c r="E17656" s="120"/>
    </row>
    <row r="17657" spans="5:5" x14ac:dyDescent="0.25">
      <c r="E17657" s="120"/>
    </row>
    <row r="17658" spans="5:5" x14ac:dyDescent="0.25">
      <c r="E17658" s="120"/>
    </row>
    <row r="17659" spans="5:5" x14ac:dyDescent="0.25">
      <c r="E17659" s="120"/>
    </row>
    <row r="17660" spans="5:5" x14ac:dyDescent="0.25">
      <c r="E17660" s="120"/>
    </row>
    <row r="17661" spans="5:5" x14ac:dyDescent="0.25">
      <c r="E17661" s="120"/>
    </row>
    <row r="17662" spans="5:5" x14ac:dyDescent="0.25">
      <c r="E17662" s="120"/>
    </row>
    <row r="17663" spans="5:5" x14ac:dyDescent="0.25">
      <c r="E17663" s="120"/>
    </row>
    <row r="17664" spans="5:5" x14ac:dyDescent="0.25">
      <c r="E17664" s="120"/>
    </row>
    <row r="17665" spans="5:5" x14ac:dyDescent="0.25">
      <c r="E17665" s="120"/>
    </row>
    <row r="17666" spans="5:5" x14ac:dyDescent="0.25">
      <c r="E17666" s="120"/>
    </row>
    <row r="17667" spans="5:5" x14ac:dyDescent="0.25">
      <c r="E17667" s="120"/>
    </row>
    <row r="17668" spans="5:5" x14ac:dyDescent="0.25">
      <c r="E17668" s="120"/>
    </row>
    <row r="17669" spans="5:5" x14ac:dyDescent="0.25">
      <c r="E17669" s="120"/>
    </row>
    <row r="17670" spans="5:5" x14ac:dyDescent="0.25">
      <c r="E17670" s="120"/>
    </row>
    <row r="17671" spans="5:5" x14ac:dyDescent="0.25">
      <c r="E17671" s="120"/>
    </row>
    <row r="17672" spans="5:5" x14ac:dyDescent="0.25">
      <c r="E17672" s="120"/>
    </row>
    <row r="17673" spans="5:5" x14ac:dyDescent="0.25">
      <c r="E17673" s="120"/>
    </row>
    <row r="17674" spans="5:5" x14ac:dyDescent="0.25">
      <c r="E17674" s="120"/>
    </row>
    <row r="17675" spans="5:5" x14ac:dyDescent="0.25">
      <c r="E17675" s="120"/>
    </row>
    <row r="17676" spans="5:5" x14ac:dyDescent="0.25">
      <c r="E17676" s="120"/>
    </row>
    <row r="17677" spans="5:5" x14ac:dyDescent="0.25">
      <c r="E17677" s="120"/>
    </row>
    <row r="17678" spans="5:5" x14ac:dyDescent="0.25">
      <c r="E17678" s="120"/>
    </row>
    <row r="17679" spans="5:5" x14ac:dyDescent="0.25">
      <c r="E17679" s="120"/>
    </row>
    <row r="17680" spans="5:5" x14ac:dyDescent="0.25">
      <c r="E17680" s="120"/>
    </row>
    <row r="17681" spans="5:5" x14ac:dyDescent="0.25">
      <c r="E17681" s="120"/>
    </row>
    <row r="17682" spans="5:5" x14ac:dyDescent="0.25">
      <c r="E17682" s="120"/>
    </row>
    <row r="17683" spans="5:5" x14ac:dyDescent="0.25">
      <c r="E17683" s="120"/>
    </row>
    <row r="17684" spans="5:5" x14ac:dyDescent="0.25">
      <c r="E17684" s="120"/>
    </row>
    <row r="17685" spans="5:5" x14ac:dyDescent="0.25">
      <c r="E17685" s="120"/>
    </row>
    <row r="17686" spans="5:5" x14ac:dyDescent="0.25">
      <c r="E17686" s="120"/>
    </row>
    <row r="17687" spans="5:5" x14ac:dyDescent="0.25">
      <c r="E17687" s="120"/>
    </row>
    <row r="17688" spans="5:5" x14ac:dyDescent="0.25">
      <c r="E17688" s="120"/>
    </row>
    <row r="17689" spans="5:5" x14ac:dyDescent="0.25">
      <c r="E17689" s="120"/>
    </row>
    <row r="17690" spans="5:5" x14ac:dyDescent="0.25">
      <c r="E17690" s="120"/>
    </row>
    <row r="17691" spans="5:5" x14ac:dyDescent="0.25">
      <c r="E17691" s="120"/>
    </row>
    <row r="17692" spans="5:5" x14ac:dyDescent="0.25">
      <c r="E17692" s="120"/>
    </row>
    <row r="17693" spans="5:5" x14ac:dyDescent="0.25">
      <c r="E17693" s="120"/>
    </row>
    <row r="17694" spans="5:5" x14ac:dyDescent="0.25">
      <c r="E17694" s="120"/>
    </row>
    <row r="17695" spans="5:5" x14ac:dyDescent="0.25">
      <c r="E17695" s="120"/>
    </row>
    <row r="17696" spans="5:5" x14ac:dyDescent="0.25">
      <c r="E17696" s="120"/>
    </row>
    <row r="17697" spans="5:5" x14ac:dyDescent="0.25">
      <c r="E17697" s="120"/>
    </row>
    <row r="17698" spans="5:5" x14ac:dyDescent="0.25">
      <c r="E17698" s="120"/>
    </row>
    <row r="17699" spans="5:5" x14ac:dyDescent="0.25">
      <c r="E17699" s="120"/>
    </row>
    <row r="17700" spans="5:5" x14ac:dyDescent="0.25">
      <c r="E17700" s="120"/>
    </row>
    <row r="17701" spans="5:5" x14ac:dyDescent="0.25">
      <c r="E17701" s="120"/>
    </row>
    <row r="17702" spans="5:5" x14ac:dyDescent="0.25">
      <c r="E17702" s="120"/>
    </row>
    <row r="17703" spans="5:5" x14ac:dyDescent="0.25">
      <c r="E17703" s="120"/>
    </row>
    <row r="17704" spans="5:5" x14ac:dyDescent="0.25">
      <c r="E17704" s="120"/>
    </row>
    <row r="17705" spans="5:5" x14ac:dyDescent="0.25">
      <c r="E17705" s="120"/>
    </row>
    <row r="17706" spans="5:5" x14ac:dyDescent="0.25">
      <c r="E17706" s="120"/>
    </row>
    <row r="17707" spans="5:5" x14ac:dyDescent="0.25">
      <c r="E17707" s="120"/>
    </row>
    <row r="17708" spans="5:5" x14ac:dyDescent="0.25">
      <c r="E17708" s="120"/>
    </row>
    <row r="17709" spans="5:5" x14ac:dyDescent="0.25">
      <c r="E17709" s="120"/>
    </row>
    <row r="17710" spans="5:5" x14ac:dyDescent="0.25">
      <c r="E17710" s="120"/>
    </row>
    <row r="17711" spans="5:5" x14ac:dyDescent="0.25">
      <c r="E17711" s="120"/>
    </row>
    <row r="17712" spans="5:5" x14ac:dyDescent="0.25">
      <c r="E17712" s="120"/>
    </row>
    <row r="17713" spans="5:5" x14ac:dyDescent="0.25">
      <c r="E17713" s="120"/>
    </row>
    <row r="17714" spans="5:5" x14ac:dyDescent="0.25">
      <c r="E17714" s="120"/>
    </row>
    <row r="17715" spans="5:5" x14ac:dyDescent="0.25">
      <c r="E17715" s="120"/>
    </row>
    <row r="17716" spans="5:5" x14ac:dyDescent="0.25">
      <c r="E17716" s="120"/>
    </row>
    <row r="17717" spans="5:5" x14ac:dyDescent="0.25">
      <c r="E17717" s="120"/>
    </row>
    <row r="17718" spans="5:5" x14ac:dyDescent="0.25">
      <c r="E17718" s="120"/>
    </row>
    <row r="17719" spans="5:5" x14ac:dyDescent="0.25">
      <c r="E17719" s="120"/>
    </row>
    <row r="17720" spans="5:5" x14ac:dyDescent="0.25">
      <c r="E17720" s="120"/>
    </row>
    <row r="17721" spans="5:5" x14ac:dyDescent="0.25">
      <c r="E17721" s="120"/>
    </row>
    <row r="17722" spans="5:5" x14ac:dyDescent="0.25">
      <c r="E17722" s="120"/>
    </row>
    <row r="17723" spans="5:5" x14ac:dyDescent="0.25">
      <c r="E17723" s="120"/>
    </row>
    <row r="17724" spans="5:5" x14ac:dyDescent="0.25">
      <c r="E17724" s="120"/>
    </row>
    <row r="17725" spans="5:5" x14ac:dyDescent="0.25">
      <c r="E17725" s="120"/>
    </row>
    <row r="17726" spans="5:5" x14ac:dyDescent="0.25">
      <c r="E17726" s="120"/>
    </row>
    <row r="17727" spans="5:5" x14ac:dyDescent="0.25">
      <c r="E17727" s="120"/>
    </row>
    <row r="17728" spans="5:5" x14ac:dyDescent="0.25">
      <c r="E17728" s="120"/>
    </row>
    <row r="17729" spans="5:5" x14ac:dyDescent="0.25">
      <c r="E17729" s="120"/>
    </row>
    <row r="17730" spans="5:5" x14ac:dyDescent="0.25">
      <c r="E17730" s="120"/>
    </row>
    <row r="17731" spans="5:5" x14ac:dyDescent="0.25">
      <c r="E17731" s="120"/>
    </row>
    <row r="17732" spans="5:5" x14ac:dyDescent="0.25">
      <c r="E17732" s="120"/>
    </row>
    <row r="17733" spans="5:5" x14ac:dyDescent="0.25">
      <c r="E17733" s="120"/>
    </row>
    <row r="17734" spans="5:5" x14ac:dyDescent="0.25">
      <c r="E17734" s="120"/>
    </row>
    <row r="17735" spans="5:5" x14ac:dyDescent="0.25">
      <c r="E17735" s="120"/>
    </row>
    <row r="17736" spans="5:5" x14ac:dyDescent="0.25">
      <c r="E17736" s="120"/>
    </row>
    <row r="17737" spans="5:5" x14ac:dyDescent="0.25">
      <c r="E17737" s="120"/>
    </row>
    <row r="17738" spans="5:5" x14ac:dyDescent="0.25">
      <c r="E17738" s="120"/>
    </row>
    <row r="17739" spans="5:5" x14ac:dyDescent="0.25">
      <c r="E17739" s="120"/>
    </row>
    <row r="17740" spans="5:5" x14ac:dyDescent="0.25">
      <c r="E17740" s="120"/>
    </row>
    <row r="17741" spans="5:5" x14ac:dyDescent="0.25">
      <c r="E17741" s="120"/>
    </row>
    <row r="17742" spans="5:5" x14ac:dyDescent="0.25">
      <c r="E17742" s="120"/>
    </row>
    <row r="17743" spans="5:5" x14ac:dyDescent="0.25">
      <c r="E17743" s="120"/>
    </row>
    <row r="17744" spans="5:5" x14ac:dyDescent="0.25">
      <c r="E17744" s="120"/>
    </row>
    <row r="17745" spans="5:5" x14ac:dyDescent="0.25">
      <c r="E17745" s="120"/>
    </row>
    <row r="17746" spans="5:5" x14ac:dyDescent="0.25">
      <c r="E17746" s="120"/>
    </row>
    <row r="17747" spans="5:5" x14ac:dyDescent="0.25">
      <c r="E17747" s="120"/>
    </row>
    <row r="17748" spans="5:5" x14ac:dyDescent="0.25">
      <c r="E17748" s="120"/>
    </row>
    <row r="17749" spans="5:5" x14ac:dyDescent="0.25">
      <c r="E17749" s="120"/>
    </row>
    <row r="17750" spans="5:5" x14ac:dyDescent="0.25">
      <c r="E17750" s="120"/>
    </row>
    <row r="17751" spans="5:5" x14ac:dyDescent="0.25">
      <c r="E17751" s="120"/>
    </row>
    <row r="17752" spans="5:5" x14ac:dyDescent="0.25">
      <c r="E17752" s="120"/>
    </row>
    <row r="17753" spans="5:5" x14ac:dyDescent="0.25">
      <c r="E17753" s="120"/>
    </row>
    <row r="17754" spans="5:5" x14ac:dyDescent="0.25">
      <c r="E17754" s="120"/>
    </row>
    <row r="17755" spans="5:5" x14ac:dyDescent="0.25">
      <c r="E17755" s="120"/>
    </row>
    <row r="17756" spans="5:5" x14ac:dyDescent="0.25">
      <c r="E17756" s="120"/>
    </row>
    <row r="17757" spans="5:5" x14ac:dyDescent="0.25">
      <c r="E17757" s="120"/>
    </row>
    <row r="17758" spans="5:5" x14ac:dyDescent="0.25">
      <c r="E17758" s="120"/>
    </row>
    <row r="17759" spans="5:5" x14ac:dyDescent="0.25">
      <c r="E17759" s="120"/>
    </row>
    <row r="17760" spans="5:5" x14ac:dyDescent="0.25">
      <c r="E17760" s="120"/>
    </row>
    <row r="17761" spans="5:5" x14ac:dyDescent="0.25">
      <c r="E17761" s="120"/>
    </row>
    <row r="17762" spans="5:5" x14ac:dyDescent="0.25">
      <c r="E17762" s="120"/>
    </row>
    <row r="17763" spans="5:5" x14ac:dyDescent="0.25">
      <c r="E17763" s="120"/>
    </row>
    <row r="17764" spans="5:5" x14ac:dyDescent="0.25">
      <c r="E17764" s="120"/>
    </row>
    <row r="17765" spans="5:5" x14ac:dyDescent="0.25">
      <c r="E17765" s="120"/>
    </row>
    <row r="17766" spans="5:5" x14ac:dyDescent="0.25">
      <c r="E17766" s="120"/>
    </row>
    <row r="17767" spans="5:5" x14ac:dyDescent="0.25">
      <c r="E17767" s="120"/>
    </row>
    <row r="17768" spans="5:5" x14ac:dyDescent="0.25">
      <c r="E17768" s="120"/>
    </row>
    <row r="17769" spans="5:5" x14ac:dyDescent="0.25">
      <c r="E17769" s="120"/>
    </row>
    <row r="17770" spans="5:5" x14ac:dyDescent="0.25">
      <c r="E17770" s="120"/>
    </row>
    <row r="17771" spans="5:5" x14ac:dyDescent="0.25">
      <c r="E17771" s="120"/>
    </row>
    <row r="17772" spans="5:5" x14ac:dyDescent="0.25">
      <c r="E17772" s="120"/>
    </row>
    <row r="17773" spans="5:5" x14ac:dyDescent="0.25">
      <c r="E17773" s="120"/>
    </row>
    <row r="17774" spans="5:5" x14ac:dyDescent="0.25">
      <c r="E17774" s="120"/>
    </row>
    <row r="17775" spans="5:5" x14ac:dyDescent="0.25">
      <c r="E17775" s="120"/>
    </row>
    <row r="17776" spans="5:5" x14ac:dyDescent="0.25">
      <c r="E17776" s="120"/>
    </row>
    <row r="17777" spans="5:5" x14ac:dyDescent="0.25">
      <c r="E17777" s="120"/>
    </row>
    <row r="17778" spans="5:5" x14ac:dyDescent="0.25">
      <c r="E17778" s="120"/>
    </row>
    <row r="17779" spans="5:5" x14ac:dyDescent="0.25">
      <c r="E17779" s="120"/>
    </row>
    <row r="17780" spans="5:5" x14ac:dyDescent="0.25">
      <c r="E17780" s="120"/>
    </row>
    <row r="17781" spans="5:5" x14ac:dyDescent="0.25">
      <c r="E17781" s="120"/>
    </row>
    <row r="17782" spans="5:5" x14ac:dyDescent="0.25">
      <c r="E17782" s="120"/>
    </row>
    <row r="17783" spans="5:5" x14ac:dyDescent="0.25">
      <c r="E17783" s="120"/>
    </row>
    <row r="17784" spans="5:5" x14ac:dyDescent="0.25">
      <c r="E17784" s="120"/>
    </row>
    <row r="17785" spans="5:5" x14ac:dyDescent="0.25">
      <c r="E17785" s="120"/>
    </row>
    <row r="17786" spans="5:5" x14ac:dyDescent="0.25">
      <c r="E17786" s="120"/>
    </row>
    <row r="17787" spans="5:5" x14ac:dyDescent="0.25">
      <c r="E17787" s="120"/>
    </row>
    <row r="17788" spans="5:5" x14ac:dyDescent="0.25">
      <c r="E17788" s="120"/>
    </row>
    <row r="17789" spans="5:5" x14ac:dyDescent="0.25">
      <c r="E17789" s="120"/>
    </row>
    <row r="17790" spans="5:5" x14ac:dyDescent="0.25">
      <c r="E17790" s="120"/>
    </row>
    <row r="17791" spans="5:5" x14ac:dyDescent="0.25">
      <c r="E17791" s="120"/>
    </row>
    <row r="17792" spans="5:5" x14ac:dyDescent="0.25">
      <c r="E17792" s="120"/>
    </row>
    <row r="17793" spans="5:5" x14ac:dyDescent="0.25">
      <c r="E17793" s="120"/>
    </row>
    <row r="17794" spans="5:5" x14ac:dyDescent="0.25">
      <c r="E17794" s="120"/>
    </row>
    <row r="17795" spans="5:5" x14ac:dyDescent="0.25">
      <c r="E17795" s="120"/>
    </row>
    <row r="17796" spans="5:5" x14ac:dyDescent="0.25">
      <c r="E17796" s="120"/>
    </row>
    <row r="17797" spans="5:5" x14ac:dyDescent="0.25">
      <c r="E17797" s="120"/>
    </row>
    <row r="17798" spans="5:5" x14ac:dyDescent="0.25">
      <c r="E17798" s="120"/>
    </row>
    <row r="17799" spans="5:5" x14ac:dyDescent="0.25">
      <c r="E17799" s="120"/>
    </row>
    <row r="17800" spans="5:5" x14ac:dyDescent="0.25">
      <c r="E17800" s="120"/>
    </row>
    <row r="17801" spans="5:5" x14ac:dyDescent="0.25">
      <c r="E17801" s="120"/>
    </row>
    <row r="17802" spans="5:5" x14ac:dyDescent="0.25">
      <c r="E17802" s="120"/>
    </row>
    <row r="17803" spans="5:5" x14ac:dyDescent="0.25">
      <c r="E17803" s="120"/>
    </row>
    <row r="17804" spans="5:5" x14ac:dyDescent="0.25">
      <c r="E17804" s="120"/>
    </row>
    <row r="17805" spans="5:5" x14ac:dyDescent="0.25">
      <c r="E17805" s="120"/>
    </row>
    <row r="17806" spans="5:5" x14ac:dyDescent="0.25">
      <c r="E17806" s="120"/>
    </row>
    <row r="17807" spans="5:5" x14ac:dyDescent="0.25">
      <c r="E17807" s="120"/>
    </row>
    <row r="17808" spans="5:5" x14ac:dyDescent="0.25">
      <c r="E17808" s="120"/>
    </row>
    <row r="17809" spans="5:5" x14ac:dyDescent="0.25">
      <c r="E17809" s="120"/>
    </row>
    <row r="17810" spans="5:5" x14ac:dyDescent="0.25">
      <c r="E17810" s="120"/>
    </row>
    <row r="17811" spans="5:5" x14ac:dyDescent="0.25">
      <c r="E17811" s="120"/>
    </row>
    <row r="17812" spans="5:5" x14ac:dyDescent="0.25">
      <c r="E17812" s="120"/>
    </row>
    <row r="17813" spans="5:5" x14ac:dyDescent="0.25">
      <c r="E17813" s="120"/>
    </row>
    <row r="17814" spans="5:5" x14ac:dyDescent="0.25">
      <c r="E17814" s="120"/>
    </row>
    <row r="17815" spans="5:5" x14ac:dyDescent="0.25">
      <c r="E17815" s="120"/>
    </row>
    <row r="17816" spans="5:5" x14ac:dyDescent="0.25">
      <c r="E17816" s="120"/>
    </row>
    <row r="17817" spans="5:5" x14ac:dyDescent="0.25">
      <c r="E17817" s="120"/>
    </row>
    <row r="17818" spans="5:5" x14ac:dyDescent="0.25">
      <c r="E17818" s="120"/>
    </row>
    <row r="17819" spans="5:5" x14ac:dyDescent="0.25">
      <c r="E17819" s="120"/>
    </row>
    <row r="17820" spans="5:5" x14ac:dyDescent="0.25">
      <c r="E17820" s="120"/>
    </row>
    <row r="17821" spans="5:5" x14ac:dyDescent="0.25">
      <c r="E17821" s="120"/>
    </row>
    <row r="17822" spans="5:5" x14ac:dyDescent="0.25">
      <c r="E17822" s="120"/>
    </row>
    <row r="17823" spans="5:5" x14ac:dyDescent="0.25">
      <c r="E17823" s="120"/>
    </row>
    <row r="17824" spans="5:5" x14ac:dyDescent="0.25">
      <c r="E17824" s="120"/>
    </row>
    <row r="17825" spans="5:5" x14ac:dyDescent="0.25">
      <c r="E17825" s="120"/>
    </row>
    <row r="17826" spans="5:5" x14ac:dyDescent="0.25">
      <c r="E17826" s="120"/>
    </row>
    <row r="17827" spans="5:5" x14ac:dyDescent="0.25">
      <c r="E17827" s="120"/>
    </row>
    <row r="17828" spans="5:5" x14ac:dyDescent="0.25">
      <c r="E17828" s="120"/>
    </row>
    <row r="17829" spans="5:5" x14ac:dyDescent="0.25">
      <c r="E17829" s="120"/>
    </row>
    <row r="17830" spans="5:5" x14ac:dyDescent="0.25">
      <c r="E17830" s="120"/>
    </row>
    <row r="17831" spans="5:5" x14ac:dyDescent="0.25">
      <c r="E17831" s="120"/>
    </row>
    <row r="17832" spans="5:5" x14ac:dyDescent="0.25">
      <c r="E17832" s="120"/>
    </row>
    <row r="17833" spans="5:5" x14ac:dyDescent="0.25">
      <c r="E17833" s="120"/>
    </row>
    <row r="17834" spans="5:5" x14ac:dyDescent="0.25">
      <c r="E17834" s="120"/>
    </row>
    <row r="17835" spans="5:5" x14ac:dyDescent="0.25">
      <c r="E17835" s="120"/>
    </row>
    <row r="17836" spans="5:5" x14ac:dyDescent="0.25">
      <c r="E17836" s="120"/>
    </row>
    <row r="17837" spans="5:5" x14ac:dyDescent="0.25">
      <c r="E17837" s="120"/>
    </row>
    <row r="17838" spans="5:5" x14ac:dyDescent="0.25">
      <c r="E17838" s="120"/>
    </row>
    <row r="17839" spans="5:5" x14ac:dyDescent="0.25">
      <c r="E17839" s="120"/>
    </row>
    <row r="17840" spans="5:5" x14ac:dyDescent="0.25">
      <c r="E17840" s="120"/>
    </row>
    <row r="17841" spans="5:5" x14ac:dyDescent="0.25">
      <c r="E17841" s="120"/>
    </row>
    <row r="17842" spans="5:5" x14ac:dyDescent="0.25">
      <c r="E17842" s="120"/>
    </row>
    <row r="17843" spans="5:5" x14ac:dyDescent="0.25">
      <c r="E17843" s="120"/>
    </row>
    <row r="17844" spans="5:5" x14ac:dyDescent="0.25">
      <c r="E17844" s="120"/>
    </row>
    <row r="17845" spans="5:5" x14ac:dyDescent="0.25">
      <c r="E17845" s="120"/>
    </row>
    <row r="17846" spans="5:5" x14ac:dyDescent="0.25">
      <c r="E17846" s="120"/>
    </row>
    <row r="17847" spans="5:5" x14ac:dyDescent="0.25">
      <c r="E17847" s="120"/>
    </row>
    <row r="17848" spans="5:5" x14ac:dyDescent="0.25">
      <c r="E17848" s="120"/>
    </row>
    <row r="17849" spans="5:5" x14ac:dyDescent="0.25">
      <c r="E17849" s="120"/>
    </row>
    <row r="17850" spans="5:5" x14ac:dyDescent="0.25">
      <c r="E17850" s="120"/>
    </row>
    <row r="17851" spans="5:5" x14ac:dyDescent="0.25">
      <c r="E17851" s="120"/>
    </row>
    <row r="17852" spans="5:5" x14ac:dyDescent="0.25">
      <c r="E17852" s="120"/>
    </row>
    <row r="17853" spans="5:5" x14ac:dyDescent="0.25">
      <c r="E17853" s="120"/>
    </row>
    <row r="17854" spans="5:5" x14ac:dyDescent="0.25">
      <c r="E17854" s="120"/>
    </row>
    <row r="17855" spans="5:5" x14ac:dyDescent="0.25">
      <c r="E17855" s="120"/>
    </row>
    <row r="17856" spans="5:5" x14ac:dyDescent="0.25">
      <c r="E17856" s="120"/>
    </row>
    <row r="17857" spans="5:5" x14ac:dyDescent="0.25">
      <c r="E17857" s="120"/>
    </row>
    <row r="17858" spans="5:5" x14ac:dyDescent="0.25">
      <c r="E17858" s="120"/>
    </row>
    <row r="17859" spans="5:5" x14ac:dyDescent="0.25">
      <c r="E17859" s="120"/>
    </row>
    <row r="17860" spans="5:5" x14ac:dyDescent="0.25">
      <c r="E17860" s="120"/>
    </row>
    <row r="17861" spans="5:5" x14ac:dyDescent="0.25">
      <c r="E17861" s="120"/>
    </row>
    <row r="17862" spans="5:5" x14ac:dyDescent="0.25">
      <c r="E17862" s="120"/>
    </row>
    <row r="17863" spans="5:5" x14ac:dyDescent="0.25">
      <c r="E17863" s="120"/>
    </row>
    <row r="17864" spans="5:5" x14ac:dyDescent="0.25">
      <c r="E17864" s="120"/>
    </row>
    <row r="17865" spans="5:5" x14ac:dyDescent="0.25">
      <c r="E17865" s="120"/>
    </row>
    <row r="17866" spans="5:5" x14ac:dyDescent="0.25">
      <c r="E17866" s="120"/>
    </row>
    <row r="17867" spans="5:5" x14ac:dyDescent="0.25">
      <c r="E17867" s="120"/>
    </row>
    <row r="17868" spans="5:5" x14ac:dyDescent="0.25">
      <c r="E17868" s="120"/>
    </row>
    <row r="17869" spans="5:5" x14ac:dyDescent="0.25">
      <c r="E17869" s="120"/>
    </row>
    <row r="17870" spans="5:5" x14ac:dyDescent="0.25">
      <c r="E17870" s="120"/>
    </row>
    <row r="17871" spans="5:5" x14ac:dyDescent="0.25">
      <c r="E17871" s="120"/>
    </row>
    <row r="17872" spans="5:5" x14ac:dyDescent="0.25">
      <c r="E17872" s="120"/>
    </row>
    <row r="17873" spans="5:5" x14ac:dyDescent="0.25">
      <c r="E17873" s="120"/>
    </row>
    <row r="17874" spans="5:5" x14ac:dyDescent="0.25">
      <c r="E17874" s="120"/>
    </row>
    <row r="17875" spans="5:5" x14ac:dyDescent="0.25">
      <c r="E17875" s="120"/>
    </row>
    <row r="17876" spans="5:5" x14ac:dyDescent="0.25">
      <c r="E17876" s="120"/>
    </row>
    <row r="17877" spans="5:5" x14ac:dyDescent="0.25">
      <c r="E17877" s="120"/>
    </row>
    <row r="17878" spans="5:5" x14ac:dyDescent="0.25">
      <c r="E17878" s="120"/>
    </row>
    <row r="17879" spans="5:5" x14ac:dyDescent="0.25">
      <c r="E17879" s="120"/>
    </row>
    <row r="17880" spans="5:5" x14ac:dyDescent="0.25">
      <c r="E17880" s="120"/>
    </row>
    <row r="17881" spans="5:5" x14ac:dyDescent="0.25">
      <c r="E17881" s="120"/>
    </row>
    <row r="17882" spans="5:5" x14ac:dyDescent="0.25">
      <c r="E17882" s="120"/>
    </row>
    <row r="17883" spans="5:5" x14ac:dyDescent="0.25">
      <c r="E17883" s="120"/>
    </row>
    <row r="17884" spans="5:5" x14ac:dyDescent="0.25">
      <c r="E17884" s="120"/>
    </row>
    <row r="17885" spans="5:5" x14ac:dyDescent="0.25">
      <c r="E17885" s="120"/>
    </row>
    <row r="17886" spans="5:5" x14ac:dyDescent="0.25">
      <c r="E17886" s="120"/>
    </row>
    <row r="17887" spans="5:5" x14ac:dyDescent="0.25">
      <c r="E17887" s="120"/>
    </row>
    <row r="17888" spans="5:5" x14ac:dyDescent="0.25">
      <c r="E17888" s="120"/>
    </row>
    <row r="17889" spans="5:5" x14ac:dyDescent="0.25">
      <c r="E17889" s="120"/>
    </row>
    <row r="17890" spans="5:5" x14ac:dyDescent="0.25">
      <c r="E17890" s="120"/>
    </row>
    <row r="17891" spans="5:5" x14ac:dyDescent="0.25">
      <c r="E17891" s="120"/>
    </row>
    <row r="17892" spans="5:5" x14ac:dyDescent="0.25">
      <c r="E17892" s="120"/>
    </row>
    <row r="17893" spans="5:5" x14ac:dyDescent="0.25">
      <c r="E17893" s="120"/>
    </row>
    <row r="17894" spans="5:5" x14ac:dyDescent="0.25">
      <c r="E17894" s="120"/>
    </row>
    <row r="17895" spans="5:5" x14ac:dyDescent="0.25">
      <c r="E17895" s="120"/>
    </row>
    <row r="17896" spans="5:5" x14ac:dyDescent="0.25">
      <c r="E17896" s="120"/>
    </row>
    <row r="17897" spans="5:5" x14ac:dyDescent="0.25">
      <c r="E17897" s="120"/>
    </row>
    <row r="17898" spans="5:5" x14ac:dyDescent="0.25">
      <c r="E17898" s="120"/>
    </row>
    <row r="17899" spans="5:5" x14ac:dyDescent="0.25">
      <c r="E17899" s="120"/>
    </row>
    <row r="17900" spans="5:5" x14ac:dyDescent="0.25">
      <c r="E17900" s="120"/>
    </row>
    <row r="17901" spans="5:5" x14ac:dyDescent="0.25">
      <c r="E17901" s="120"/>
    </row>
    <row r="17902" spans="5:5" x14ac:dyDescent="0.25">
      <c r="E17902" s="120"/>
    </row>
    <row r="17903" spans="5:5" x14ac:dyDescent="0.25">
      <c r="E17903" s="120"/>
    </row>
    <row r="17904" spans="5:5" x14ac:dyDescent="0.25">
      <c r="E17904" s="120"/>
    </row>
    <row r="17905" spans="5:5" x14ac:dyDescent="0.25">
      <c r="E17905" s="120"/>
    </row>
    <row r="17906" spans="5:5" x14ac:dyDescent="0.25">
      <c r="E17906" s="120"/>
    </row>
    <row r="17907" spans="5:5" x14ac:dyDescent="0.25">
      <c r="E17907" s="120"/>
    </row>
    <row r="17908" spans="5:5" x14ac:dyDescent="0.25">
      <c r="E17908" s="120"/>
    </row>
    <row r="17909" spans="5:5" x14ac:dyDescent="0.25">
      <c r="E17909" s="120"/>
    </row>
    <row r="17910" spans="5:5" x14ac:dyDescent="0.25">
      <c r="E17910" s="120"/>
    </row>
    <row r="17911" spans="5:5" x14ac:dyDescent="0.25">
      <c r="E17911" s="120"/>
    </row>
    <row r="17912" spans="5:5" x14ac:dyDescent="0.25">
      <c r="E17912" s="120"/>
    </row>
    <row r="17913" spans="5:5" x14ac:dyDescent="0.25">
      <c r="E17913" s="120"/>
    </row>
    <row r="17914" spans="5:5" x14ac:dyDescent="0.25">
      <c r="E17914" s="120"/>
    </row>
    <row r="17915" spans="5:5" x14ac:dyDescent="0.25">
      <c r="E17915" s="120"/>
    </row>
    <row r="17916" spans="5:5" x14ac:dyDescent="0.25">
      <c r="E17916" s="120"/>
    </row>
    <row r="17917" spans="5:5" x14ac:dyDescent="0.25">
      <c r="E17917" s="120"/>
    </row>
    <row r="17918" spans="5:5" x14ac:dyDescent="0.25">
      <c r="E17918" s="120"/>
    </row>
    <row r="17919" spans="5:5" x14ac:dyDescent="0.25">
      <c r="E17919" s="120"/>
    </row>
    <row r="17920" spans="5:5" x14ac:dyDescent="0.25">
      <c r="E17920" s="120"/>
    </row>
    <row r="17921" spans="5:5" x14ac:dyDescent="0.25">
      <c r="E17921" s="120"/>
    </row>
    <row r="17922" spans="5:5" x14ac:dyDescent="0.25">
      <c r="E17922" s="120"/>
    </row>
    <row r="17923" spans="5:5" x14ac:dyDescent="0.25">
      <c r="E17923" s="120"/>
    </row>
    <row r="17924" spans="5:5" x14ac:dyDescent="0.25">
      <c r="E17924" s="120"/>
    </row>
    <row r="17925" spans="5:5" x14ac:dyDescent="0.25">
      <c r="E17925" s="120"/>
    </row>
    <row r="17926" spans="5:5" x14ac:dyDescent="0.25">
      <c r="E17926" s="120"/>
    </row>
    <row r="17927" spans="5:5" x14ac:dyDescent="0.25">
      <c r="E17927" s="120"/>
    </row>
    <row r="17928" spans="5:5" x14ac:dyDescent="0.25">
      <c r="E17928" s="120"/>
    </row>
    <row r="17929" spans="5:5" x14ac:dyDescent="0.25">
      <c r="E17929" s="120"/>
    </row>
    <row r="17930" spans="5:5" x14ac:dyDescent="0.25">
      <c r="E17930" s="120"/>
    </row>
    <row r="17931" spans="5:5" x14ac:dyDescent="0.25">
      <c r="E17931" s="120"/>
    </row>
    <row r="17932" spans="5:5" x14ac:dyDescent="0.25">
      <c r="E17932" s="120"/>
    </row>
    <row r="17933" spans="5:5" x14ac:dyDescent="0.25">
      <c r="E17933" s="120"/>
    </row>
    <row r="17934" spans="5:5" x14ac:dyDescent="0.25">
      <c r="E17934" s="120"/>
    </row>
    <row r="17935" spans="5:5" x14ac:dyDescent="0.25">
      <c r="E17935" s="120"/>
    </row>
    <row r="17936" spans="5:5" x14ac:dyDescent="0.25">
      <c r="E17936" s="120"/>
    </row>
    <row r="17937" spans="5:5" x14ac:dyDescent="0.25">
      <c r="E17937" s="120"/>
    </row>
    <row r="17938" spans="5:5" x14ac:dyDescent="0.25">
      <c r="E17938" s="120"/>
    </row>
    <row r="17939" spans="5:5" x14ac:dyDescent="0.25">
      <c r="E17939" s="120"/>
    </row>
    <row r="17940" spans="5:5" x14ac:dyDescent="0.25">
      <c r="E17940" s="120"/>
    </row>
    <row r="17941" spans="5:5" x14ac:dyDescent="0.25">
      <c r="E17941" s="120"/>
    </row>
    <row r="17942" spans="5:5" x14ac:dyDescent="0.25">
      <c r="E17942" s="120"/>
    </row>
    <row r="17943" spans="5:5" x14ac:dyDescent="0.25">
      <c r="E17943" s="120"/>
    </row>
    <row r="17944" spans="5:5" x14ac:dyDescent="0.25">
      <c r="E17944" s="120"/>
    </row>
    <row r="17945" spans="5:5" x14ac:dyDescent="0.25">
      <c r="E17945" s="120"/>
    </row>
    <row r="17946" spans="5:5" x14ac:dyDescent="0.25">
      <c r="E17946" s="120"/>
    </row>
    <row r="17947" spans="5:5" x14ac:dyDescent="0.25">
      <c r="E17947" s="120"/>
    </row>
    <row r="17948" spans="5:5" x14ac:dyDescent="0.25">
      <c r="E17948" s="120"/>
    </row>
    <row r="17949" spans="5:5" x14ac:dyDescent="0.25">
      <c r="E17949" s="120"/>
    </row>
    <row r="17950" spans="5:5" x14ac:dyDescent="0.25">
      <c r="E17950" s="120"/>
    </row>
    <row r="17951" spans="5:5" x14ac:dyDescent="0.25">
      <c r="E17951" s="120"/>
    </row>
    <row r="17952" spans="5:5" x14ac:dyDescent="0.25">
      <c r="E17952" s="120"/>
    </row>
    <row r="17953" spans="5:5" x14ac:dyDescent="0.25">
      <c r="E17953" s="120"/>
    </row>
    <row r="17954" spans="5:5" x14ac:dyDescent="0.25">
      <c r="E17954" s="120"/>
    </row>
    <row r="17955" spans="5:5" x14ac:dyDescent="0.25">
      <c r="E17955" s="120"/>
    </row>
    <row r="17956" spans="5:5" x14ac:dyDescent="0.25">
      <c r="E17956" s="120"/>
    </row>
    <row r="17957" spans="5:5" x14ac:dyDescent="0.25">
      <c r="E17957" s="120"/>
    </row>
    <row r="17958" spans="5:5" x14ac:dyDescent="0.25">
      <c r="E17958" s="120"/>
    </row>
    <row r="17959" spans="5:5" x14ac:dyDescent="0.25">
      <c r="E17959" s="120"/>
    </row>
    <row r="17960" spans="5:5" x14ac:dyDescent="0.25">
      <c r="E17960" s="120"/>
    </row>
    <row r="17961" spans="5:5" x14ac:dyDescent="0.25">
      <c r="E17961" s="120"/>
    </row>
    <row r="17962" spans="5:5" x14ac:dyDescent="0.25">
      <c r="E17962" s="120"/>
    </row>
    <row r="17963" spans="5:5" x14ac:dyDescent="0.25">
      <c r="E17963" s="120"/>
    </row>
    <row r="17964" spans="5:5" x14ac:dyDescent="0.25">
      <c r="E17964" s="120"/>
    </row>
    <row r="17965" spans="5:5" x14ac:dyDescent="0.25">
      <c r="E17965" s="120"/>
    </row>
    <row r="17966" spans="5:5" x14ac:dyDescent="0.25">
      <c r="E17966" s="120"/>
    </row>
    <row r="17967" spans="5:5" x14ac:dyDescent="0.25">
      <c r="E17967" s="120"/>
    </row>
    <row r="17968" spans="5:5" x14ac:dyDescent="0.25">
      <c r="E17968" s="120"/>
    </row>
    <row r="17969" spans="5:5" x14ac:dyDescent="0.25">
      <c r="E17969" s="120"/>
    </row>
    <row r="17970" spans="5:5" x14ac:dyDescent="0.25">
      <c r="E17970" s="120"/>
    </row>
    <row r="17971" spans="5:5" x14ac:dyDescent="0.25">
      <c r="E17971" s="120"/>
    </row>
    <row r="17972" spans="5:5" x14ac:dyDescent="0.25">
      <c r="E17972" s="120"/>
    </row>
    <row r="17973" spans="5:5" x14ac:dyDescent="0.25">
      <c r="E17973" s="120"/>
    </row>
    <row r="17974" spans="5:5" x14ac:dyDescent="0.25">
      <c r="E17974" s="120"/>
    </row>
    <row r="17975" spans="5:5" x14ac:dyDescent="0.25">
      <c r="E17975" s="120"/>
    </row>
    <row r="17976" spans="5:5" x14ac:dyDescent="0.25">
      <c r="E17976" s="120"/>
    </row>
    <row r="17977" spans="5:5" x14ac:dyDescent="0.25">
      <c r="E17977" s="120"/>
    </row>
    <row r="17978" spans="5:5" x14ac:dyDescent="0.25">
      <c r="E17978" s="120"/>
    </row>
    <row r="17979" spans="5:5" x14ac:dyDescent="0.25">
      <c r="E17979" s="120"/>
    </row>
    <row r="17980" spans="5:5" x14ac:dyDescent="0.25">
      <c r="E17980" s="120"/>
    </row>
    <row r="17981" spans="5:5" x14ac:dyDescent="0.25">
      <c r="E17981" s="120"/>
    </row>
    <row r="17982" spans="5:5" x14ac:dyDescent="0.25">
      <c r="E17982" s="120"/>
    </row>
    <row r="17983" spans="5:5" x14ac:dyDescent="0.25">
      <c r="E17983" s="120"/>
    </row>
    <row r="17984" spans="5:5" x14ac:dyDescent="0.25">
      <c r="E17984" s="120"/>
    </row>
    <row r="17985" spans="5:5" x14ac:dyDescent="0.25">
      <c r="E17985" s="120"/>
    </row>
    <row r="17986" spans="5:5" x14ac:dyDescent="0.25">
      <c r="E17986" s="120"/>
    </row>
    <row r="17987" spans="5:5" x14ac:dyDescent="0.25">
      <c r="E17987" s="120"/>
    </row>
    <row r="17988" spans="5:5" x14ac:dyDescent="0.25">
      <c r="E17988" s="120"/>
    </row>
    <row r="17989" spans="5:5" x14ac:dyDescent="0.25">
      <c r="E17989" s="120"/>
    </row>
    <row r="17990" spans="5:5" x14ac:dyDescent="0.25">
      <c r="E17990" s="120"/>
    </row>
    <row r="17991" spans="5:5" x14ac:dyDescent="0.25">
      <c r="E17991" s="120"/>
    </row>
    <row r="17992" spans="5:5" x14ac:dyDescent="0.25">
      <c r="E17992" s="120"/>
    </row>
    <row r="17993" spans="5:5" x14ac:dyDescent="0.25">
      <c r="E17993" s="120"/>
    </row>
    <row r="17994" spans="5:5" x14ac:dyDescent="0.25">
      <c r="E17994" s="120"/>
    </row>
    <row r="17995" spans="5:5" x14ac:dyDescent="0.25">
      <c r="E17995" s="120"/>
    </row>
    <row r="17996" spans="5:5" x14ac:dyDescent="0.25">
      <c r="E17996" s="120"/>
    </row>
    <row r="17997" spans="5:5" x14ac:dyDescent="0.25">
      <c r="E17997" s="120"/>
    </row>
    <row r="17998" spans="5:5" x14ac:dyDescent="0.25">
      <c r="E17998" s="120"/>
    </row>
    <row r="17999" spans="5:5" x14ac:dyDescent="0.25">
      <c r="E17999" s="120"/>
    </row>
    <row r="18000" spans="5:5" x14ac:dyDescent="0.25">
      <c r="E18000" s="120"/>
    </row>
    <row r="18001" spans="5:5" x14ac:dyDescent="0.25">
      <c r="E18001" s="120"/>
    </row>
    <row r="18002" spans="5:5" x14ac:dyDescent="0.25">
      <c r="E18002" s="120"/>
    </row>
    <row r="18003" spans="5:5" x14ac:dyDescent="0.25">
      <c r="E18003" s="120"/>
    </row>
    <row r="18004" spans="5:5" x14ac:dyDescent="0.25">
      <c r="E18004" s="120"/>
    </row>
    <row r="18005" spans="5:5" x14ac:dyDescent="0.25">
      <c r="E18005" s="120"/>
    </row>
    <row r="18006" spans="5:5" x14ac:dyDescent="0.25">
      <c r="E18006" s="120"/>
    </row>
    <row r="18007" spans="5:5" x14ac:dyDescent="0.25">
      <c r="E18007" s="120"/>
    </row>
    <row r="18008" spans="5:5" x14ac:dyDescent="0.25">
      <c r="E18008" s="120"/>
    </row>
    <row r="18009" spans="5:5" x14ac:dyDescent="0.25">
      <c r="E18009" s="120"/>
    </row>
    <row r="18010" spans="5:5" x14ac:dyDescent="0.25">
      <c r="E18010" s="120"/>
    </row>
    <row r="18011" spans="5:5" x14ac:dyDescent="0.25">
      <c r="E18011" s="120"/>
    </row>
    <row r="18012" spans="5:5" x14ac:dyDescent="0.25">
      <c r="E18012" s="120"/>
    </row>
    <row r="18013" spans="5:5" x14ac:dyDescent="0.25">
      <c r="E18013" s="120"/>
    </row>
    <row r="18014" spans="5:5" x14ac:dyDescent="0.25">
      <c r="E18014" s="120"/>
    </row>
    <row r="18015" spans="5:5" x14ac:dyDescent="0.25">
      <c r="E18015" s="120"/>
    </row>
    <row r="18016" spans="5:5" x14ac:dyDescent="0.25">
      <c r="E18016" s="120"/>
    </row>
    <row r="18017" spans="5:5" x14ac:dyDescent="0.25">
      <c r="E18017" s="120"/>
    </row>
    <row r="18018" spans="5:5" x14ac:dyDescent="0.25">
      <c r="E18018" s="120"/>
    </row>
    <row r="18019" spans="5:5" x14ac:dyDescent="0.25">
      <c r="E18019" s="120"/>
    </row>
    <row r="18020" spans="5:5" x14ac:dyDescent="0.25">
      <c r="E18020" s="120"/>
    </row>
    <row r="18021" spans="5:5" x14ac:dyDescent="0.25">
      <c r="E18021" s="120"/>
    </row>
    <row r="18022" spans="5:5" x14ac:dyDescent="0.25">
      <c r="E18022" s="120"/>
    </row>
    <row r="18023" spans="5:5" x14ac:dyDescent="0.25">
      <c r="E18023" s="120"/>
    </row>
    <row r="18024" spans="5:5" x14ac:dyDescent="0.25">
      <c r="E18024" s="120"/>
    </row>
    <row r="18025" spans="5:5" x14ac:dyDescent="0.25">
      <c r="E18025" s="120"/>
    </row>
    <row r="18026" spans="5:5" x14ac:dyDescent="0.25">
      <c r="E18026" s="120"/>
    </row>
    <row r="18027" spans="5:5" x14ac:dyDescent="0.25">
      <c r="E18027" s="120"/>
    </row>
    <row r="18028" spans="5:5" x14ac:dyDescent="0.25">
      <c r="E18028" s="120"/>
    </row>
    <row r="18029" spans="5:5" x14ac:dyDescent="0.25">
      <c r="E18029" s="120"/>
    </row>
    <row r="18030" spans="5:5" x14ac:dyDescent="0.25">
      <c r="E18030" s="120"/>
    </row>
    <row r="18031" spans="5:5" x14ac:dyDescent="0.25">
      <c r="E18031" s="120"/>
    </row>
    <row r="18032" spans="5:5" x14ac:dyDescent="0.25">
      <c r="E18032" s="120"/>
    </row>
    <row r="18033" spans="5:5" x14ac:dyDescent="0.25">
      <c r="E18033" s="120"/>
    </row>
    <row r="18034" spans="5:5" x14ac:dyDescent="0.25">
      <c r="E18034" s="120"/>
    </row>
    <row r="18035" spans="5:5" x14ac:dyDescent="0.25">
      <c r="E18035" s="120"/>
    </row>
    <row r="18036" spans="5:5" x14ac:dyDescent="0.25">
      <c r="E18036" s="120"/>
    </row>
    <row r="18037" spans="5:5" x14ac:dyDescent="0.25">
      <c r="E18037" s="120"/>
    </row>
    <row r="18038" spans="5:5" x14ac:dyDescent="0.25">
      <c r="E18038" s="120"/>
    </row>
    <row r="18039" spans="5:5" x14ac:dyDescent="0.25">
      <c r="E18039" s="120"/>
    </row>
    <row r="18040" spans="5:5" x14ac:dyDescent="0.25">
      <c r="E18040" s="120"/>
    </row>
    <row r="18041" spans="5:5" x14ac:dyDescent="0.25">
      <c r="E18041" s="120"/>
    </row>
    <row r="18042" spans="5:5" x14ac:dyDescent="0.25">
      <c r="E18042" s="120"/>
    </row>
    <row r="18043" spans="5:5" x14ac:dyDescent="0.25">
      <c r="E18043" s="120"/>
    </row>
    <row r="18044" spans="5:5" x14ac:dyDescent="0.25">
      <c r="E18044" s="120"/>
    </row>
    <row r="18045" spans="5:5" x14ac:dyDescent="0.25">
      <c r="E18045" s="120"/>
    </row>
    <row r="18046" spans="5:5" x14ac:dyDescent="0.25">
      <c r="E18046" s="120"/>
    </row>
    <row r="18047" spans="5:5" x14ac:dyDescent="0.25">
      <c r="E18047" s="120"/>
    </row>
    <row r="18048" spans="5:5" x14ac:dyDescent="0.25">
      <c r="E18048" s="120"/>
    </row>
    <row r="18049" spans="5:5" x14ac:dyDescent="0.25">
      <c r="E18049" s="120"/>
    </row>
    <row r="18050" spans="5:5" x14ac:dyDescent="0.25">
      <c r="E18050" s="120"/>
    </row>
    <row r="18051" spans="5:5" x14ac:dyDescent="0.25">
      <c r="E18051" s="120"/>
    </row>
    <row r="18052" spans="5:5" x14ac:dyDescent="0.25">
      <c r="E18052" s="120"/>
    </row>
    <row r="18053" spans="5:5" x14ac:dyDescent="0.25">
      <c r="E18053" s="120"/>
    </row>
    <row r="18054" spans="5:5" x14ac:dyDescent="0.25">
      <c r="E18054" s="120"/>
    </row>
    <row r="18055" spans="5:5" x14ac:dyDescent="0.25">
      <c r="E18055" s="120"/>
    </row>
    <row r="18056" spans="5:5" x14ac:dyDescent="0.25">
      <c r="E18056" s="120"/>
    </row>
    <row r="18057" spans="5:5" x14ac:dyDescent="0.25">
      <c r="E18057" s="120"/>
    </row>
    <row r="18058" spans="5:5" x14ac:dyDescent="0.25">
      <c r="E18058" s="120"/>
    </row>
    <row r="18059" spans="5:5" x14ac:dyDescent="0.25">
      <c r="E18059" s="120"/>
    </row>
    <row r="18060" spans="5:5" x14ac:dyDescent="0.25">
      <c r="E18060" s="120"/>
    </row>
    <row r="18061" spans="5:5" x14ac:dyDescent="0.25">
      <c r="E18061" s="120"/>
    </row>
    <row r="18062" spans="5:5" x14ac:dyDescent="0.25">
      <c r="E18062" s="120"/>
    </row>
    <row r="18063" spans="5:5" x14ac:dyDescent="0.25">
      <c r="E18063" s="120"/>
    </row>
    <row r="18064" spans="5:5" x14ac:dyDescent="0.25">
      <c r="E18064" s="120"/>
    </row>
    <row r="18065" spans="5:5" x14ac:dyDescent="0.25">
      <c r="E18065" s="120"/>
    </row>
    <row r="18066" spans="5:5" x14ac:dyDescent="0.25">
      <c r="E18066" s="120"/>
    </row>
    <row r="18067" spans="5:5" x14ac:dyDescent="0.25">
      <c r="E18067" s="120"/>
    </row>
    <row r="18068" spans="5:5" x14ac:dyDescent="0.25">
      <c r="E18068" s="120"/>
    </row>
    <row r="18069" spans="5:5" x14ac:dyDescent="0.25">
      <c r="E18069" s="120"/>
    </row>
    <row r="18070" spans="5:5" x14ac:dyDescent="0.25">
      <c r="E18070" s="120"/>
    </row>
    <row r="18071" spans="5:5" x14ac:dyDescent="0.25">
      <c r="E18071" s="120"/>
    </row>
    <row r="18072" spans="5:5" x14ac:dyDescent="0.25">
      <c r="E18072" s="120"/>
    </row>
    <row r="18073" spans="5:5" x14ac:dyDescent="0.25">
      <c r="E18073" s="120"/>
    </row>
    <row r="18074" spans="5:5" x14ac:dyDescent="0.25">
      <c r="E18074" s="120"/>
    </row>
    <row r="18075" spans="5:5" x14ac:dyDescent="0.25">
      <c r="E18075" s="120"/>
    </row>
    <row r="18076" spans="5:5" x14ac:dyDescent="0.25">
      <c r="E18076" s="120"/>
    </row>
    <row r="18077" spans="5:5" x14ac:dyDescent="0.25">
      <c r="E18077" s="120"/>
    </row>
    <row r="18078" spans="5:5" x14ac:dyDescent="0.25">
      <c r="E18078" s="120"/>
    </row>
    <row r="18079" spans="5:5" x14ac:dyDescent="0.25">
      <c r="E18079" s="120"/>
    </row>
    <row r="18080" spans="5:5" x14ac:dyDescent="0.25">
      <c r="E18080" s="120"/>
    </row>
    <row r="18081" spans="5:5" x14ac:dyDescent="0.25">
      <c r="E18081" s="120"/>
    </row>
    <row r="18082" spans="5:5" x14ac:dyDescent="0.25">
      <c r="E18082" s="120"/>
    </row>
    <row r="18083" spans="5:5" x14ac:dyDescent="0.25">
      <c r="E18083" s="120"/>
    </row>
    <row r="18084" spans="5:5" x14ac:dyDescent="0.25">
      <c r="E18084" s="120"/>
    </row>
    <row r="18085" spans="5:5" x14ac:dyDescent="0.25">
      <c r="E18085" s="120"/>
    </row>
    <row r="18086" spans="5:5" x14ac:dyDescent="0.25">
      <c r="E18086" s="120"/>
    </row>
    <row r="18087" spans="5:5" x14ac:dyDescent="0.25">
      <c r="E18087" s="120"/>
    </row>
    <row r="18088" spans="5:5" x14ac:dyDescent="0.25">
      <c r="E18088" s="120"/>
    </row>
    <row r="18089" spans="5:5" x14ac:dyDescent="0.25">
      <c r="E18089" s="120"/>
    </row>
    <row r="18090" spans="5:5" x14ac:dyDescent="0.25">
      <c r="E18090" s="120"/>
    </row>
    <row r="18091" spans="5:5" x14ac:dyDescent="0.25">
      <c r="E18091" s="120"/>
    </row>
    <row r="18092" spans="5:5" x14ac:dyDescent="0.25">
      <c r="E18092" s="120"/>
    </row>
    <row r="18093" spans="5:5" x14ac:dyDescent="0.25">
      <c r="E18093" s="120"/>
    </row>
    <row r="18094" spans="5:5" x14ac:dyDescent="0.25">
      <c r="E18094" s="120"/>
    </row>
    <row r="18095" spans="5:5" x14ac:dyDescent="0.25">
      <c r="E18095" s="120"/>
    </row>
    <row r="18096" spans="5:5" x14ac:dyDescent="0.25">
      <c r="E18096" s="120"/>
    </row>
    <row r="18097" spans="5:5" x14ac:dyDescent="0.25">
      <c r="E18097" s="120"/>
    </row>
    <row r="18098" spans="5:5" x14ac:dyDescent="0.25">
      <c r="E18098" s="120"/>
    </row>
    <row r="18099" spans="5:5" x14ac:dyDescent="0.25">
      <c r="E18099" s="120"/>
    </row>
    <row r="18100" spans="5:5" x14ac:dyDescent="0.25">
      <c r="E18100" s="120"/>
    </row>
    <row r="18101" spans="5:5" x14ac:dyDescent="0.25">
      <c r="E18101" s="120"/>
    </row>
    <row r="18102" spans="5:5" x14ac:dyDescent="0.25">
      <c r="E18102" s="120"/>
    </row>
    <row r="18103" spans="5:5" x14ac:dyDescent="0.25">
      <c r="E18103" s="120"/>
    </row>
    <row r="18104" spans="5:5" x14ac:dyDescent="0.25">
      <c r="E18104" s="120"/>
    </row>
    <row r="18105" spans="5:5" x14ac:dyDescent="0.25">
      <c r="E18105" s="120"/>
    </row>
    <row r="18106" spans="5:5" x14ac:dyDescent="0.25">
      <c r="E18106" s="120"/>
    </row>
    <row r="18107" spans="5:5" x14ac:dyDescent="0.25">
      <c r="E18107" s="120"/>
    </row>
    <row r="18108" spans="5:5" x14ac:dyDescent="0.25">
      <c r="E18108" s="120"/>
    </row>
    <row r="18109" spans="5:5" x14ac:dyDescent="0.25">
      <c r="E18109" s="120"/>
    </row>
    <row r="18110" spans="5:5" x14ac:dyDescent="0.25">
      <c r="E18110" s="120"/>
    </row>
    <row r="18111" spans="5:5" x14ac:dyDescent="0.25">
      <c r="E18111" s="120"/>
    </row>
    <row r="18112" spans="5:5" x14ac:dyDescent="0.25">
      <c r="E18112" s="120"/>
    </row>
    <row r="18113" spans="5:5" x14ac:dyDescent="0.25">
      <c r="E18113" s="120"/>
    </row>
    <row r="18114" spans="5:5" x14ac:dyDescent="0.25">
      <c r="E18114" s="120"/>
    </row>
    <row r="18115" spans="5:5" x14ac:dyDescent="0.25">
      <c r="E18115" s="120"/>
    </row>
    <row r="18116" spans="5:5" x14ac:dyDescent="0.25">
      <c r="E18116" s="120"/>
    </row>
    <row r="18117" spans="5:5" x14ac:dyDescent="0.25">
      <c r="E18117" s="120"/>
    </row>
    <row r="18118" spans="5:5" x14ac:dyDescent="0.25">
      <c r="E18118" s="120"/>
    </row>
    <row r="18119" spans="5:5" x14ac:dyDescent="0.25">
      <c r="E18119" s="120"/>
    </row>
    <row r="18120" spans="5:5" x14ac:dyDescent="0.25">
      <c r="E18120" s="120"/>
    </row>
    <row r="18121" spans="5:5" x14ac:dyDescent="0.25">
      <c r="E18121" s="120"/>
    </row>
    <row r="18122" spans="5:5" x14ac:dyDescent="0.25">
      <c r="E18122" s="120"/>
    </row>
    <row r="18123" spans="5:5" x14ac:dyDescent="0.25">
      <c r="E18123" s="120"/>
    </row>
    <row r="18124" spans="5:5" x14ac:dyDescent="0.25">
      <c r="E18124" s="120"/>
    </row>
    <row r="18125" spans="5:5" x14ac:dyDescent="0.25">
      <c r="E18125" s="120"/>
    </row>
    <row r="18126" spans="5:5" x14ac:dyDescent="0.25">
      <c r="E18126" s="120"/>
    </row>
    <row r="18127" spans="5:5" x14ac:dyDescent="0.25">
      <c r="E18127" s="120"/>
    </row>
    <row r="18128" spans="5:5" x14ac:dyDescent="0.25">
      <c r="E18128" s="120"/>
    </row>
    <row r="18129" spans="5:5" x14ac:dyDescent="0.25">
      <c r="E18129" s="120"/>
    </row>
    <row r="18130" spans="5:5" x14ac:dyDescent="0.25">
      <c r="E18130" s="120"/>
    </row>
    <row r="18131" spans="5:5" x14ac:dyDescent="0.25">
      <c r="E18131" s="120"/>
    </row>
    <row r="18132" spans="5:5" x14ac:dyDescent="0.25">
      <c r="E18132" s="120"/>
    </row>
    <row r="18133" spans="5:5" x14ac:dyDescent="0.25">
      <c r="E18133" s="120"/>
    </row>
    <row r="18134" spans="5:5" x14ac:dyDescent="0.25">
      <c r="E18134" s="120"/>
    </row>
    <row r="18135" spans="5:5" x14ac:dyDescent="0.25">
      <c r="E18135" s="120"/>
    </row>
    <row r="18136" spans="5:5" x14ac:dyDescent="0.25">
      <c r="E18136" s="120"/>
    </row>
    <row r="18137" spans="5:5" x14ac:dyDescent="0.25">
      <c r="E18137" s="120"/>
    </row>
    <row r="18138" spans="5:5" x14ac:dyDescent="0.25">
      <c r="E18138" s="120"/>
    </row>
    <row r="18139" spans="5:5" x14ac:dyDescent="0.25">
      <c r="E18139" s="120"/>
    </row>
    <row r="18140" spans="5:5" x14ac:dyDescent="0.25">
      <c r="E18140" s="120"/>
    </row>
    <row r="18141" spans="5:5" x14ac:dyDescent="0.25">
      <c r="E18141" s="120"/>
    </row>
    <row r="18142" spans="5:5" x14ac:dyDescent="0.25">
      <c r="E18142" s="120"/>
    </row>
    <row r="18143" spans="5:5" x14ac:dyDescent="0.25">
      <c r="E18143" s="120"/>
    </row>
    <row r="18144" spans="5:5" x14ac:dyDescent="0.25">
      <c r="E18144" s="120"/>
    </row>
    <row r="18145" spans="5:5" x14ac:dyDescent="0.25">
      <c r="E18145" s="120"/>
    </row>
    <row r="18146" spans="5:5" x14ac:dyDescent="0.25">
      <c r="E18146" s="120"/>
    </row>
    <row r="18147" spans="5:5" x14ac:dyDescent="0.25">
      <c r="E18147" s="120"/>
    </row>
    <row r="18148" spans="5:5" x14ac:dyDescent="0.25">
      <c r="E18148" s="120"/>
    </row>
    <row r="18149" spans="5:5" x14ac:dyDescent="0.25">
      <c r="E18149" s="120"/>
    </row>
    <row r="18150" spans="5:5" x14ac:dyDescent="0.25">
      <c r="E18150" s="120"/>
    </row>
    <row r="18151" spans="5:5" x14ac:dyDescent="0.25">
      <c r="E18151" s="120"/>
    </row>
    <row r="18152" spans="5:5" x14ac:dyDescent="0.25">
      <c r="E18152" s="120"/>
    </row>
    <row r="18153" spans="5:5" x14ac:dyDescent="0.25">
      <c r="E18153" s="120"/>
    </row>
    <row r="18154" spans="5:5" x14ac:dyDescent="0.25">
      <c r="E18154" s="120"/>
    </row>
    <row r="18155" spans="5:5" x14ac:dyDescent="0.25">
      <c r="E18155" s="120"/>
    </row>
    <row r="18156" spans="5:5" x14ac:dyDescent="0.25">
      <c r="E18156" s="120"/>
    </row>
    <row r="18157" spans="5:5" x14ac:dyDescent="0.25">
      <c r="E18157" s="120"/>
    </row>
    <row r="18158" spans="5:5" x14ac:dyDescent="0.25">
      <c r="E18158" s="120"/>
    </row>
    <row r="18159" spans="5:5" x14ac:dyDescent="0.25">
      <c r="E18159" s="120"/>
    </row>
    <row r="18160" spans="5:5" x14ac:dyDescent="0.25">
      <c r="E18160" s="120"/>
    </row>
    <row r="18161" spans="5:5" x14ac:dyDescent="0.25">
      <c r="E18161" s="120"/>
    </row>
    <row r="18162" spans="5:5" x14ac:dyDescent="0.25">
      <c r="E18162" s="120"/>
    </row>
    <row r="18163" spans="5:5" x14ac:dyDescent="0.25">
      <c r="E18163" s="120"/>
    </row>
    <row r="18164" spans="5:5" x14ac:dyDescent="0.25">
      <c r="E18164" s="120"/>
    </row>
    <row r="18165" spans="5:5" x14ac:dyDescent="0.25">
      <c r="E18165" s="120"/>
    </row>
    <row r="18166" spans="5:5" x14ac:dyDescent="0.25">
      <c r="E18166" s="120"/>
    </row>
    <row r="18167" spans="5:5" x14ac:dyDescent="0.25">
      <c r="E18167" s="120"/>
    </row>
    <row r="18168" spans="5:5" x14ac:dyDescent="0.25">
      <c r="E18168" s="120"/>
    </row>
    <row r="18169" spans="5:5" x14ac:dyDescent="0.25">
      <c r="E18169" s="120"/>
    </row>
    <row r="18170" spans="5:5" x14ac:dyDescent="0.25">
      <c r="E18170" s="120"/>
    </row>
    <row r="18171" spans="5:5" x14ac:dyDescent="0.25">
      <c r="E18171" s="120"/>
    </row>
    <row r="18172" spans="5:5" x14ac:dyDescent="0.25">
      <c r="E18172" s="120"/>
    </row>
    <row r="18173" spans="5:5" x14ac:dyDescent="0.25">
      <c r="E18173" s="120"/>
    </row>
    <row r="18174" spans="5:5" x14ac:dyDescent="0.25">
      <c r="E18174" s="120"/>
    </row>
    <row r="18175" spans="5:5" x14ac:dyDescent="0.25">
      <c r="E18175" s="120"/>
    </row>
    <row r="18176" spans="5:5" x14ac:dyDescent="0.25">
      <c r="E18176" s="120"/>
    </row>
    <row r="18177" spans="5:5" x14ac:dyDescent="0.25">
      <c r="E18177" s="120"/>
    </row>
    <row r="18178" spans="5:5" x14ac:dyDescent="0.25">
      <c r="E18178" s="120"/>
    </row>
    <row r="18179" spans="5:5" x14ac:dyDescent="0.25">
      <c r="E18179" s="120"/>
    </row>
    <row r="18180" spans="5:5" x14ac:dyDescent="0.25">
      <c r="E18180" s="120"/>
    </row>
    <row r="18181" spans="5:5" x14ac:dyDescent="0.25">
      <c r="E18181" s="120"/>
    </row>
    <row r="18182" spans="5:5" x14ac:dyDescent="0.25">
      <c r="E18182" s="120"/>
    </row>
    <row r="18183" spans="5:5" x14ac:dyDescent="0.25">
      <c r="E18183" s="120"/>
    </row>
    <row r="18184" spans="5:5" x14ac:dyDescent="0.25">
      <c r="E18184" s="120"/>
    </row>
    <row r="18185" spans="5:5" x14ac:dyDescent="0.25">
      <c r="E18185" s="120"/>
    </row>
    <row r="18186" spans="5:5" x14ac:dyDescent="0.25">
      <c r="E18186" s="120"/>
    </row>
    <row r="18187" spans="5:5" x14ac:dyDescent="0.25">
      <c r="E18187" s="120"/>
    </row>
    <row r="18188" spans="5:5" x14ac:dyDescent="0.25">
      <c r="E18188" s="120"/>
    </row>
    <row r="18189" spans="5:5" x14ac:dyDescent="0.25">
      <c r="E18189" s="120"/>
    </row>
    <row r="18190" spans="5:5" x14ac:dyDescent="0.25">
      <c r="E18190" s="120"/>
    </row>
    <row r="18191" spans="5:5" x14ac:dyDescent="0.25">
      <c r="E18191" s="120"/>
    </row>
    <row r="18192" spans="5:5" x14ac:dyDescent="0.25">
      <c r="E18192" s="120"/>
    </row>
    <row r="18193" spans="5:5" x14ac:dyDescent="0.25">
      <c r="E18193" s="120"/>
    </row>
    <row r="18194" spans="5:5" x14ac:dyDescent="0.25">
      <c r="E18194" s="120"/>
    </row>
    <row r="18195" spans="5:5" x14ac:dyDescent="0.25">
      <c r="E18195" s="120"/>
    </row>
    <row r="18196" spans="5:5" x14ac:dyDescent="0.25">
      <c r="E18196" s="120"/>
    </row>
    <row r="18197" spans="5:5" x14ac:dyDescent="0.25">
      <c r="E18197" s="120"/>
    </row>
    <row r="18198" spans="5:5" x14ac:dyDescent="0.25">
      <c r="E18198" s="120"/>
    </row>
    <row r="18199" spans="5:5" x14ac:dyDescent="0.25">
      <c r="E18199" s="120"/>
    </row>
    <row r="18200" spans="5:5" x14ac:dyDescent="0.25">
      <c r="E18200" s="120"/>
    </row>
    <row r="18201" spans="5:5" x14ac:dyDescent="0.25">
      <c r="E18201" s="120"/>
    </row>
    <row r="18202" spans="5:5" x14ac:dyDescent="0.25">
      <c r="E18202" s="120"/>
    </row>
    <row r="18203" spans="5:5" x14ac:dyDescent="0.25">
      <c r="E18203" s="120"/>
    </row>
    <row r="18204" spans="5:5" x14ac:dyDescent="0.25">
      <c r="E18204" s="120"/>
    </row>
    <row r="18205" spans="5:5" x14ac:dyDescent="0.25">
      <c r="E18205" s="120"/>
    </row>
    <row r="18206" spans="5:5" x14ac:dyDescent="0.25">
      <c r="E18206" s="120"/>
    </row>
    <row r="18207" spans="5:5" x14ac:dyDescent="0.25">
      <c r="E18207" s="120"/>
    </row>
    <row r="18208" spans="5:5" x14ac:dyDescent="0.25">
      <c r="E18208" s="120"/>
    </row>
    <row r="18209" spans="5:5" x14ac:dyDescent="0.25">
      <c r="E18209" s="120"/>
    </row>
    <row r="18210" spans="5:5" x14ac:dyDescent="0.25">
      <c r="E18210" s="120"/>
    </row>
    <row r="18211" spans="5:5" x14ac:dyDescent="0.25">
      <c r="E18211" s="120"/>
    </row>
    <row r="18212" spans="5:5" x14ac:dyDescent="0.25">
      <c r="E18212" s="120"/>
    </row>
    <row r="18213" spans="5:5" x14ac:dyDescent="0.25">
      <c r="E18213" s="120"/>
    </row>
    <row r="18214" spans="5:5" x14ac:dyDescent="0.25">
      <c r="E18214" s="120"/>
    </row>
    <row r="18215" spans="5:5" x14ac:dyDescent="0.25">
      <c r="E18215" s="120"/>
    </row>
    <row r="18216" spans="5:5" x14ac:dyDescent="0.25">
      <c r="E18216" s="120"/>
    </row>
    <row r="18217" spans="5:5" x14ac:dyDescent="0.25">
      <c r="E18217" s="120"/>
    </row>
    <row r="18218" spans="5:5" x14ac:dyDescent="0.25">
      <c r="E18218" s="120"/>
    </row>
    <row r="18219" spans="5:5" x14ac:dyDescent="0.25">
      <c r="E18219" s="120"/>
    </row>
    <row r="18220" spans="5:5" x14ac:dyDescent="0.25">
      <c r="E18220" s="120"/>
    </row>
    <row r="18221" spans="5:5" x14ac:dyDescent="0.25">
      <c r="E18221" s="120"/>
    </row>
    <row r="18222" spans="5:5" x14ac:dyDescent="0.25">
      <c r="E18222" s="120"/>
    </row>
    <row r="18223" spans="5:5" x14ac:dyDescent="0.25">
      <c r="E18223" s="120"/>
    </row>
    <row r="18224" spans="5:5" x14ac:dyDescent="0.25">
      <c r="E18224" s="120"/>
    </row>
    <row r="18225" spans="5:5" x14ac:dyDescent="0.25">
      <c r="E18225" s="120"/>
    </row>
    <row r="18226" spans="5:5" x14ac:dyDescent="0.25">
      <c r="E18226" s="120"/>
    </row>
    <row r="18227" spans="5:5" x14ac:dyDescent="0.25">
      <c r="E18227" s="120"/>
    </row>
    <row r="18228" spans="5:5" x14ac:dyDescent="0.25">
      <c r="E18228" s="120"/>
    </row>
    <row r="18229" spans="5:5" x14ac:dyDescent="0.25">
      <c r="E18229" s="120"/>
    </row>
    <row r="18230" spans="5:5" x14ac:dyDescent="0.25">
      <c r="E18230" s="120"/>
    </row>
    <row r="18231" spans="5:5" x14ac:dyDescent="0.25">
      <c r="E18231" s="120"/>
    </row>
    <row r="18232" spans="5:5" x14ac:dyDescent="0.25">
      <c r="E18232" s="120"/>
    </row>
    <row r="18233" spans="5:5" x14ac:dyDescent="0.25">
      <c r="E18233" s="120"/>
    </row>
    <row r="18234" spans="5:5" x14ac:dyDescent="0.25">
      <c r="E18234" s="120"/>
    </row>
    <row r="18235" spans="5:5" x14ac:dyDescent="0.25">
      <c r="E18235" s="120"/>
    </row>
    <row r="18236" spans="5:5" x14ac:dyDescent="0.25">
      <c r="E18236" s="120"/>
    </row>
    <row r="18237" spans="5:5" x14ac:dyDescent="0.25">
      <c r="E18237" s="120"/>
    </row>
    <row r="18238" spans="5:5" x14ac:dyDescent="0.25">
      <c r="E18238" s="120"/>
    </row>
    <row r="18239" spans="5:5" x14ac:dyDescent="0.25">
      <c r="E18239" s="120"/>
    </row>
    <row r="18240" spans="5:5" x14ac:dyDescent="0.25">
      <c r="E18240" s="120"/>
    </row>
    <row r="18241" spans="5:5" x14ac:dyDescent="0.25">
      <c r="E18241" s="120"/>
    </row>
    <row r="18242" spans="5:5" x14ac:dyDescent="0.25">
      <c r="E18242" s="120"/>
    </row>
    <row r="18243" spans="5:5" x14ac:dyDescent="0.25">
      <c r="E18243" s="120"/>
    </row>
    <row r="18244" spans="5:5" x14ac:dyDescent="0.25">
      <c r="E18244" s="120"/>
    </row>
    <row r="18245" spans="5:5" x14ac:dyDescent="0.25">
      <c r="E18245" s="120"/>
    </row>
    <row r="18246" spans="5:5" x14ac:dyDescent="0.25">
      <c r="E18246" s="120"/>
    </row>
    <row r="18247" spans="5:5" x14ac:dyDescent="0.25">
      <c r="E18247" s="120"/>
    </row>
    <row r="18248" spans="5:5" x14ac:dyDescent="0.25">
      <c r="E18248" s="120"/>
    </row>
    <row r="18249" spans="5:5" x14ac:dyDescent="0.25">
      <c r="E18249" s="120"/>
    </row>
    <row r="18250" spans="5:5" x14ac:dyDescent="0.25">
      <c r="E18250" s="120"/>
    </row>
    <row r="18251" spans="5:5" x14ac:dyDescent="0.25">
      <c r="E18251" s="120"/>
    </row>
    <row r="18252" spans="5:5" x14ac:dyDescent="0.25">
      <c r="E18252" s="120"/>
    </row>
    <row r="18253" spans="5:5" x14ac:dyDescent="0.25">
      <c r="E18253" s="120"/>
    </row>
    <row r="18254" spans="5:5" x14ac:dyDescent="0.25">
      <c r="E18254" s="120"/>
    </row>
    <row r="18255" spans="5:5" x14ac:dyDescent="0.25">
      <c r="E18255" s="120"/>
    </row>
    <row r="18256" spans="5:5" x14ac:dyDescent="0.25">
      <c r="E18256" s="120"/>
    </row>
    <row r="18257" spans="5:5" x14ac:dyDescent="0.25">
      <c r="E18257" s="120"/>
    </row>
    <row r="18258" spans="5:5" x14ac:dyDescent="0.25">
      <c r="E18258" s="120"/>
    </row>
    <row r="18259" spans="5:5" x14ac:dyDescent="0.25">
      <c r="E18259" s="120"/>
    </row>
    <row r="18260" spans="5:5" x14ac:dyDescent="0.25">
      <c r="E18260" s="120"/>
    </row>
    <row r="18261" spans="5:5" x14ac:dyDescent="0.25">
      <c r="E18261" s="120"/>
    </row>
    <row r="18262" spans="5:5" x14ac:dyDescent="0.25">
      <c r="E18262" s="120"/>
    </row>
    <row r="18263" spans="5:5" x14ac:dyDescent="0.25">
      <c r="E18263" s="120"/>
    </row>
    <row r="18264" spans="5:5" x14ac:dyDescent="0.25">
      <c r="E18264" s="120"/>
    </row>
    <row r="18265" spans="5:5" x14ac:dyDescent="0.25">
      <c r="E18265" s="120"/>
    </row>
    <row r="18266" spans="5:5" x14ac:dyDescent="0.25">
      <c r="E18266" s="120"/>
    </row>
    <row r="18267" spans="5:5" x14ac:dyDescent="0.25">
      <c r="E18267" s="120"/>
    </row>
    <row r="18268" spans="5:5" x14ac:dyDescent="0.25">
      <c r="E18268" s="120"/>
    </row>
    <row r="18269" spans="5:5" x14ac:dyDescent="0.25">
      <c r="E18269" s="120"/>
    </row>
    <row r="18270" spans="5:5" x14ac:dyDescent="0.25">
      <c r="E18270" s="120"/>
    </row>
    <row r="18271" spans="5:5" x14ac:dyDescent="0.25">
      <c r="E18271" s="120"/>
    </row>
    <row r="18272" spans="5:5" x14ac:dyDescent="0.25">
      <c r="E18272" s="120"/>
    </row>
    <row r="18273" spans="5:5" x14ac:dyDescent="0.25">
      <c r="E18273" s="120"/>
    </row>
    <row r="18274" spans="5:5" x14ac:dyDescent="0.25">
      <c r="E18274" s="120"/>
    </row>
    <row r="18275" spans="5:5" x14ac:dyDescent="0.25">
      <c r="E18275" s="120"/>
    </row>
    <row r="18276" spans="5:5" x14ac:dyDescent="0.25">
      <c r="E18276" s="120"/>
    </row>
    <row r="18277" spans="5:5" x14ac:dyDescent="0.25">
      <c r="E18277" s="120"/>
    </row>
    <row r="18278" spans="5:5" x14ac:dyDescent="0.25">
      <c r="E18278" s="120"/>
    </row>
    <row r="18279" spans="5:5" x14ac:dyDescent="0.25">
      <c r="E18279" s="120"/>
    </row>
    <row r="18280" spans="5:5" x14ac:dyDescent="0.25">
      <c r="E18280" s="120"/>
    </row>
    <row r="18281" spans="5:5" x14ac:dyDescent="0.25">
      <c r="E18281" s="120"/>
    </row>
    <row r="18282" spans="5:5" x14ac:dyDescent="0.25">
      <c r="E18282" s="120"/>
    </row>
    <row r="18283" spans="5:5" x14ac:dyDescent="0.25">
      <c r="E18283" s="120"/>
    </row>
    <row r="18284" spans="5:5" x14ac:dyDescent="0.25">
      <c r="E18284" s="120"/>
    </row>
    <row r="18285" spans="5:5" x14ac:dyDescent="0.25">
      <c r="E18285" s="120"/>
    </row>
    <row r="18286" spans="5:5" x14ac:dyDescent="0.25">
      <c r="E18286" s="120"/>
    </row>
    <row r="18287" spans="5:5" x14ac:dyDescent="0.25">
      <c r="E18287" s="120"/>
    </row>
    <row r="18288" spans="5:5" x14ac:dyDescent="0.25">
      <c r="E18288" s="120"/>
    </row>
    <row r="18289" spans="5:5" x14ac:dyDescent="0.25">
      <c r="E18289" s="120"/>
    </row>
    <row r="18290" spans="5:5" x14ac:dyDescent="0.25">
      <c r="E18290" s="120"/>
    </row>
    <row r="18291" spans="5:5" x14ac:dyDescent="0.25">
      <c r="E18291" s="120"/>
    </row>
    <row r="18292" spans="5:5" x14ac:dyDescent="0.25">
      <c r="E18292" s="120"/>
    </row>
    <row r="18293" spans="5:5" x14ac:dyDescent="0.25">
      <c r="E18293" s="120"/>
    </row>
    <row r="18294" spans="5:5" x14ac:dyDescent="0.25">
      <c r="E18294" s="120"/>
    </row>
    <row r="18295" spans="5:5" x14ac:dyDescent="0.25">
      <c r="E18295" s="120"/>
    </row>
    <row r="18296" spans="5:5" x14ac:dyDescent="0.25">
      <c r="E18296" s="120"/>
    </row>
    <row r="18297" spans="5:5" x14ac:dyDescent="0.25">
      <c r="E18297" s="120"/>
    </row>
    <row r="18298" spans="5:5" x14ac:dyDescent="0.25">
      <c r="E18298" s="120"/>
    </row>
    <row r="18299" spans="5:5" x14ac:dyDescent="0.25">
      <c r="E18299" s="120"/>
    </row>
    <row r="18300" spans="5:5" x14ac:dyDescent="0.25">
      <c r="E18300" s="120"/>
    </row>
    <row r="18301" spans="5:5" x14ac:dyDescent="0.25">
      <c r="E18301" s="120"/>
    </row>
    <row r="18302" spans="5:5" x14ac:dyDescent="0.25">
      <c r="E18302" s="120"/>
    </row>
    <row r="18303" spans="5:5" x14ac:dyDescent="0.25">
      <c r="E18303" s="120"/>
    </row>
    <row r="18304" spans="5:5" x14ac:dyDescent="0.25">
      <c r="E18304" s="120"/>
    </row>
    <row r="18305" spans="5:5" x14ac:dyDescent="0.25">
      <c r="E18305" s="120"/>
    </row>
    <row r="18306" spans="5:5" x14ac:dyDescent="0.25">
      <c r="E18306" s="120"/>
    </row>
    <row r="18307" spans="5:5" x14ac:dyDescent="0.25">
      <c r="E18307" s="120"/>
    </row>
    <row r="18308" spans="5:5" x14ac:dyDescent="0.25">
      <c r="E18308" s="120"/>
    </row>
    <row r="18309" spans="5:5" x14ac:dyDescent="0.25">
      <c r="E18309" s="120"/>
    </row>
    <row r="18310" spans="5:5" x14ac:dyDescent="0.25">
      <c r="E18310" s="120"/>
    </row>
    <row r="18311" spans="5:5" x14ac:dyDescent="0.25">
      <c r="E18311" s="120"/>
    </row>
    <row r="18312" spans="5:5" x14ac:dyDescent="0.25">
      <c r="E18312" s="120"/>
    </row>
    <row r="18313" spans="5:5" x14ac:dyDescent="0.25">
      <c r="E18313" s="120"/>
    </row>
    <row r="18314" spans="5:5" x14ac:dyDescent="0.25">
      <c r="E18314" s="120"/>
    </row>
    <row r="18315" spans="5:5" x14ac:dyDescent="0.25">
      <c r="E18315" s="120"/>
    </row>
    <row r="18316" spans="5:5" x14ac:dyDescent="0.25">
      <c r="E18316" s="120"/>
    </row>
    <row r="18317" spans="5:5" x14ac:dyDescent="0.25">
      <c r="E18317" s="120"/>
    </row>
    <row r="18318" spans="5:5" x14ac:dyDescent="0.25">
      <c r="E18318" s="120"/>
    </row>
    <row r="18319" spans="5:5" x14ac:dyDescent="0.25">
      <c r="E18319" s="120"/>
    </row>
    <row r="18320" spans="5:5" x14ac:dyDescent="0.25">
      <c r="E18320" s="120"/>
    </row>
    <row r="18321" spans="5:5" x14ac:dyDescent="0.25">
      <c r="E18321" s="120"/>
    </row>
    <row r="18322" spans="5:5" x14ac:dyDescent="0.25">
      <c r="E18322" s="120"/>
    </row>
    <row r="18323" spans="5:5" x14ac:dyDescent="0.25">
      <c r="E18323" s="120"/>
    </row>
    <row r="18324" spans="5:5" x14ac:dyDescent="0.25">
      <c r="E18324" s="120"/>
    </row>
    <row r="18325" spans="5:5" x14ac:dyDescent="0.25">
      <c r="E18325" s="120"/>
    </row>
    <row r="18326" spans="5:5" x14ac:dyDescent="0.25">
      <c r="E18326" s="120"/>
    </row>
    <row r="18327" spans="5:5" x14ac:dyDescent="0.25">
      <c r="E18327" s="120"/>
    </row>
    <row r="18328" spans="5:5" x14ac:dyDescent="0.25">
      <c r="E18328" s="120"/>
    </row>
    <row r="18329" spans="5:5" x14ac:dyDescent="0.25">
      <c r="E18329" s="120"/>
    </row>
    <row r="18330" spans="5:5" x14ac:dyDescent="0.25">
      <c r="E18330" s="120"/>
    </row>
    <row r="18331" spans="5:5" x14ac:dyDescent="0.25">
      <c r="E18331" s="120"/>
    </row>
    <row r="18332" spans="5:5" x14ac:dyDescent="0.25">
      <c r="E18332" s="120"/>
    </row>
    <row r="18333" spans="5:5" x14ac:dyDescent="0.25">
      <c r="E18333" s="120"/>
    </row>
    <row r="18334" spans="5:5" x14ac:dyDescent="0.25">
      <c r="E18334" s="120"/>
    </row>
    <row r="18335" spans="5:5" x14ac:dyDescent="0.25">
      <c r="E18335" s="120"/>
    </row>
    <row r="18336" spans="5:5" x14ac:dyDescent="0.25">
      <c r="E18336" s="120"/>
    </row>
    <row r="18337" spans="5:5" x14ac:dyDescent="0.25">
      <c r="E18337" s="120"/>
    </row>
    <row r="18338" spans="5:5" x14ac:dyDescent="0.25">
      <c r="E18338" s="120"/>
    </row>
    <row r="18339" spans="5:5" x14ac:dyDescent="0.25">
      <c r="E18339" s="120"/>
    </row>
    <row r="18340" spans="5:5" x14ac:dyDescent="0.25">
      <c r="E18340" s="120"/>
    </row>
    <row r="18341" spans="5:5" x14ac:dyDescent="0.25">
      <c r="E18341" s="120"/>
    </row>
    <row r="18342" spans="5:5" x14ac:dyDescent="0.25">
      <c r="E18342" s="120"/>
    </row>
    <row r="18343" spans="5:5" x14ac:dyDescent="0.25">
      <c r="E18343" s="120"/>
    </row>
    <row r="18344" spans="5:5" x14ac:dyDescent="0.25">
      <c r="E18344" s="120"/>
    </row>
    <row r="18345" spans="5:5" x14ac:dyDescent="0.25">
      <c r="E18345" s="120"/>
    </row>
    <row r="18346" spans="5:5" x14ac:dyDescent="0.25">
      <c r="E18346" s="120"/>
    </row>
    <row r="18347" spans="5:5" x14ac:dyDescent="0.25">
      <c r="E18347" s="120"/>
    </row>
    <row r="18348" spans="5:5" x14ac:dyDescent="0.25">
      <c r="E18348" s="120"/>
    </row>
    <row r="18349" spans="5:5" x14ac:dyDescent="0.25">
      <c r="E18349" s="120"/>
    </row>
    <row r="18350" spans="5:5" x14ac:dyDescent="0.25">
      <c r="E18350" s="120"/>
    </row>
    <row r="18351" spans="5:5" x14ac:dyDescent="0.25">
      <c r="E18351" s="120"/>
    </row>
    <row r="18352" spans="5:5" x14ac:dyDescent="0.25">
      <c r="E18352" s="120"/>
    </row>
    <row r="18353" spans="5:5" x14ac:dyDescent="0.25">
      <c r="E18353" s="120"/>
    </row>
    <row r="18354" spans="5:5" x14ac:dyDescent="0.25">
      <c r="E18354" s="120"/>
    </row>
    <row r="18355" spans="5:5" x14ac:dyDescent="0.25">
      <c r="E18355" s="120"/>
    </row>
    <row r="18356" spans="5:5" x14ac:dyDescent="0.25">
      <c r="E18356" s="120"/>
    </row>
    <row r="18357" spans="5:5" x14ac:dyDescent="0.25">
      <c r="E18357" s="120"/>
    </row>
    <row r="18358" spans="5:5" x14ac:dyDescent="0.25">
      <c r="E18358" s="120"/>
    </row>
    <row r="18359" spans="5:5" x14ac:dyDescent="0.25">
      <c r="E18359" s="120"/>
    </row>
    <row r="18360" spans="5:5" x14ac:dyDescent="0.25">
      <c r="E18360" s="120"/>
    </row>
    <row r="18361" spans="5:5" x14ac:dyDescent="0.25">
      <c r="E18361" s="120"/>
    </row>
    <row r="18362" spans="5:5" x14ac:dyDescent="0.25">
      <c r="E18362" s="120"/>
    </row>
    <row r="18363" spans="5:5" x14ac:dyDescent="0.25">
      <c r="E18363" s="120"/>
    </row>
    <row r="18364" spans="5:5" x14ac:dyDescent="0.25">
      <c r="E18364" s="120"/>
    </row>
    <row r="18365" spans="5:5" x14ac:dyDescent="0.25">
      <c r="E18365" s="120"/>
    </row>
    <row r="18366" spans="5:5" x14ac:dyDescent="0.25">
      <c r="E18366" s="120"/>
    </row>
    <row r="18367" spans="5:5" x14ac:dyDescent="0.25">
      <c r="E18367" s="120"/>
    </row>
    <row r="18368" spans="5:5" x14ac:dyDescent="0.25">
      <c r="E18368" s="120"/>
    </row>
    <row r="18369" spans="5:5" x14ac:dyDescent="0.25">
      <c r="E18369" s="120"/>
    </row>
    <row r="18370" spans="5:5" x14ac:dyDescent="0.25">
      <c r="E18370" s="120"/>
    </row>
    <row r="18371" spans="5:5" x14ac:dyDescent="0.25">
      <c r="E18371" s="120"/>
    </row>
    <row r="18372" spans="5:5" x14ac:dyDescent="0.25">
      <c r="E18372" s="120"/>
    </row>
    <row r="18373" spans="5:5" x14ac:dyDescent="0.25">
      <c r="E18373" s="120"/>
    </row>
    <row r="18374" spans="5:5" x14ac:dyDescent="0.25">
      <c r="E18374" s="120"/>
    </row>
    <row r="18375" spans="5:5" x14ac:dyDescent="0.25">
      <c r="E18375" s="120"/>
    </row>
    <row r="18376" spans="5:5" x14ac:dyDescent="0.25">
      <c r="E18376" s="120"/>
    </row>
    <row r="18377" spans="5:5" x14ac:dyDescent="0.25">
      <c r="E18377" s="120"/>
    </row>
    <row r="18378" spans="5:5" x14ac:dyDescent="0.25">
      <c r="E18378" s="120"/>
    </row>
    <row r="18379" spans="5:5" x14ac:dyDescent="0.25">
      <c r="E18379" s="120"/>
    </row>
    <row r="18380" spans="5:5" x14ac:dyDescent="0.25">
      <c r="E18380" s="120"/>
    </row>
    <row r="18381" spans="5:5" x14ac:dyDescent="0.25">
      <c r="E18381" s="120"/>
    </row>
    <row r="18382" spans="5:5" x14ac:dyDescent="0.25">
      <c r="E18382" s="120"/>
    </row>
    <row r="18383" spans="5:5" x14ac:dyDescent="0.25">
      <c r="E18383" s="120"/>
    </row>
    <row r="18384" spans="5:5" x14ac:dyDescent="0.25">
      <c r="E18384" s="120"/>
    </row>
    <row r="18385" spans="5:5" x14ac:dyDescent="0.25">
      <c r="E18385" s="120"/>
    </row>
    <row r="18386" spans="5:5" x14ac:dyDescent="0.25">
      <c r="E18386" s="120"/>
    </row>
    <row r="18387" spans="5:5" x14ac:dyDescent="0.25">
      <c r="E18387" s="120"/>
    </row>
    <row r="18388" spans="5:5" x14ac:dyDescent="0.25">
      <c r="E18388" s="120"/>
    </row>
    <row r="18389" spans="5:5" x14ac:dyDescent="0.25">
      <c r="E18389" s="120"/>
    </row>
    <row r="18390" spans="5:5" x14ac:dyDescent="0.25">
      <c r="E18390" s="120"/>
    </row>
    <row r="18391" spans="5:5" x14ac:dyDescent="0.25">
      <c r="E18391" s="120"/>
    </row>
    <row r="18392" spans="5:5" x14ac:dyDescent="0.25">
      <c r="E18392" s="120"/>
    </row>
    <row r="18393" spans="5:5" x14ac:dyDescent="0.25">
      <c r="E18393" s="120"/>
    </row>
    <row r="18394" spans="5:5" x14ac:dyDescent="0.25">
      <c r="E18394" s="120"/>
    </row>
    <row r="18395" spans="5:5" x14ac:dyDescent="0.25">
      <c r="E18395" s="120"/>
    </row>
    <row r="18396" spans="5:5" x14ac:dyDescent="0.25">
      <c r="E18396" s="120"/>
    </row>
    <row r="18397" spans="5:5" x14ac:dyDescent="0.25">
      <c r="E18397" s="120"/>
    </row>
    <row r="18398" spans="5:5" x14ac:dyDescent="0.25">
      <c r="E18398" s="120"/>
    </row>
    <row r="18399" spans="5:5" x14ac:dyDescent="0.25">
      <c r="E18399" s="120"/>
    </row>
    <row r="18400" spans="5:5" x14ac:dyDescent="0.25">
      <c r="E18400" s="120"/>
    </row>
    <row r="18401" spans="5:5" x14ac:dyDescent="0.25">
      <c r="E18401" s="120"/>
    </row>
    <row r="18402" spans="5:5" x14ac:dyDescent="0.25">
      <c r="E18402" s="120"/>
    </row>
    <row r="18403" spans="5:5" x14ac:dyDescent="0.25">
      <c r="E18403" s="120"/>
    </row>
    <row r="18404" spans="5:5" x14ac:dyDescent="0.25">
      <c r="E18404" s="120"/>
    </row>
    <row r="18405" spans="5:5" x14ac:dyDescent="0.25">
      <c r="E18405" s="120"/>
    </row>
    <row r="18406" spans="5:5" x14ac:dyDescent="0.25">
      <c r="E18406" s="120"/>
    </row>
    <row r="18407" spans="5:5" x14ac:dyDescent="0.25">
      <c r="E18407" s="120"/>
    </row>
    <row r="18408" spans="5:5" x14ac:dyDescent="0.25">
      <c r="E18408" s="120"/>
    </row>
    <row r="18409" spans="5:5" x14ac:dyDescent="0.25">
      <c r="E18409" s="120"/>
    </row>
    <row r="18410" spans="5:5" x14ac:dyDescent="0.25">
      <c r="E18410" s="120"/>
    </row>
    <row r="18411" spans="5:5" x14ac:dyDescent="0.25">
      <c r="E18411" s="120"/>
    </row>
    <row r="18412" spans="5:5" x14ac:dyDescent="0.25">
      <c r="E18412" s="120"/>
    </row>
    <row r="18413" spans="5:5" x14ac:dyDescent="0.25">
      <c r="E18413" s="120"/>
    </row>
    <row r="18414" spans="5:5" x14ac:dyDescent="0.25">
      <c r="E18414" s="120"/>
    </row>
    <row r="18415" spans="5:5" x14ac:dyDescent="0.25">
      <c r="E18415" s="120"/>
    </row>
    <row r="18416" spans="5:5" x14ac:dyDescent="0.25">
      <c r="E18416" s="120"/>
    </row>
    <row r="18417" spans="5:5" x14ac:dyDescent="0.25">
      <c r="E18417" s="120"/>
    </row>
    <row r="18418" spans="5:5" x14ac:dyDescent="0.25">
      <c r="E18418" s="120"/>
    </row>
    <row r="18419" spans="5:5" x14ac:dyDescent="0.25">
      <c r="E18419" s="120"/>
    </row>
    <row r="18420" spans="5:5" x14ac:dyDescent="0.25">
      <c r="E18420" s="120"/>
    </row>
    <row r="18421" spans="5:5" x14ac:dyDescent="0.25">
      <c r="E18421" s="120"/>
    </row>
    <row r="18422" spans="5:5" x14ac:dyDescent="0.25">
      <c r="E18422" s="120"/>
    </row>
    <row r="18423" spans="5:5" x14ac:dyDescent="0.25">
      <c r="E18423" s="120"/>
    </row>
    <row r="18424" spans="5:5" x14ac:dyDescent="0.25">
      <c r="E18424" s="120"/>
    </row>
    <row r="18425" spans="5:5" x14ac:dyDescent="0.25">
      <c r="E18425" s="120"/>
    </row>
    <row r="18426" spans="5:5" x14ac:dyDescent="0.25">
      <c r="E18426" s="120"/>
    </row>
    <row r="18427" spans="5:5" x14ac:dyDescent="0.25">
      <c r="E18427" s="120"/>
    </row>
    <row r="18428" spans="5:5" x14ac:dyDescent="0.25">
      <c r="E18428" s="120"/>
    </row>
    <row r="18429" spans="5:5" x14ac:dyDescent="0.25">
      <c r="E18429" s="120"/>
    </row>
    <row r="18430" spans="5:5" x14ac:dyDescent="0.25">
      <c r="E18430" s="120"/>
    </row>
    <row r="18431" spans="5:5" x14ac:dyDescent="0.25">
      <c r="E18431" s="120"/>
    </row>
    <row r="18432" spans="5:5" x14ac:dyDescent="0.25">
      <c r="E18432" s="120"/>
    </row>
    <row r="18433" spans="5:5" x14ac:dyDescent="0.25">
      <c r="E18433" s="120"/>
    </row>
    <row r="18434" spans="5:5" x14ac:dyDescent="0.25">
      <c r="E18434" s="120"/>
    </row>
    <row r="18435" spans="5:5" x14ac:dyDescent="0.25">
      <c r="E18435" s="120"/>
    </row>
    <row r="18436" spans="5:5" x14ac:dyDescent="0.25">
      <c r="E18436" s="120"/>
    </row>
    <row r="18437" spans="5:5" x14ac:dyDescent="0.25">
      <c r="E18437" s="120"/>
    </row>
    <row r="18438" spans="5:5" x14ac:dyDescent="0.25">
      <c r="E18438" s="120"/>
    </row>
    <row r="18439" spans="5:5" x14ac:dyDescent="0.25">
      <c r="E18439" s="120"/>
    </row>
    <row r="18440" spans="5:5" x14ac:dyDescent="0.25">
      <c r="E18440" s="120"/>
    </row>
    <row r="18441" spans="5:5" x14ac:dyDescent="0.25">
      <c r="E18441" s="120"/>
    </row>
    <row r="18442" spans="5:5" x14ac:dyDescent="0.25">
      <c r="E18442" s="120"/>
    </row>
    <row r="18443" spans="5:5" x14ac:dyDescent="0.25">
      <c r="E18443" s="120"/>
    </row>
    <row r="18444" spans="5:5" x14ac:dyDescent="0.25">
      <c r="E18444" s="120"/>
    </row>
    <row r="18445" spans="5:5" x14ac:dyDescent="0.25">
      <c r="E18445" s="120"/>
    </row>
    <row r="18446" spans="5:5" x14ac:dyDescent="0.25">
      <c r="E18446" s="120"/>
    </row>
    <row r="18447" spans="5:5" x14ac:dyDescent="0.25">
      <c r="E18447" s="120"/>
    </row>
    <row r="18448" spans="5:5" x14ac:dyDescent="0.25">
      <c r="E18448" s="120"/>
    </row>
    <row r="18449" spans="5:5" x14ac:dyDescent="0.25">
      <c r="E18449" s="120"/>
    </row>
    <row r="18450" spans="5:5" x14ac:dyDescent="0.25">
      <c r="E18450" s="120"/>
    </row>
    <row r="18451" spans="5:5" x14ac:dyDescent="0.25">
      <c r="E18451" s="120"/>
    </row>
    <row r="18452" spans="5:5" x14ac:dyDescent="0.25">
      <c r="E18452" s="120"/>
    </row>
    <row r="18453" spans="5:5" x14ac:dyDescent="0.25">
      <c r="E18453" s="120"/>
    </row>
    <row r="18454" spans="5:5" x14ac:dyDescent="0.25">
      <c r="E18454" s="120"/>
    </row>
    <row r="18455" spans="5:5" x14ac:dyDescent="0.25">
      <c r="E18455" s="120"/>
    </row>
    <row r="18456" spans="5:5" x14ac:dyDescent="0.25">
      <c r="E18456" s="120"/>
    </row>
    <row r="18457" spans="5:5" x14ac:dyDescent="0.25">
      <c r="E18457" s="120"/>
    </row>
    <row r="18458" spans="5:5" x14ac:dyDescent="0.25">
      <c r="E18458" s="120"/>
    </row>
    <row r="18459" spans="5:5" x14ac:dyDescent="0.25">
      <c r="E18459" s="120"/>
    </row>
    <row r="18460" spans="5:5" x14ac:dyDescent="0.25">
      <c r="E18460" s="120"/>
    </row>
    <row r="18461" spans="5:5" x14ac:dyDescent="0.25">
      <c r="E18461" s="120"/>
    </row>
    <row r="18462" spans="5:5" x14ac:dyDescent="0.25">
      <c r="E18462" s="120"/>
    </row>
    <row r="18463" spans="5:5" x14ac:dyDescent="0.25">
      <c r="E18463" s="120"/>
    </row>
    <row r="18464" spans="5:5" x14ac:dyDescent="0.25">
      <c r="E18464" s="120"/>
    </row>
    <row r="18465" spans="5:5" x14ac:dyDescent="0.25">
      <c r="E18465" s="120"/>
    </row>
    <row r="18466" spans="5:5" x14ac:dyDescent="0.25">
      <c r="E18466" s="120"/>
    </row>
    <row r="18467" spans="5:5" x14ac:dyDescent="0.25">
      <c r="E18467" s="120"/>
    </row>
    <row r="18468" spans="5:5" x14ac:dyDescent="0.25">
      <c r="E18468" s="120"/>
    </row>
    <row r="18469" spans="5:5" x14ac:dyDescent="0.25">
      <c r="E18469" s="120"/>
    </row>
    <row r="18470" spans="5:5" x14ac:dyDescent="0.25">
      <c r="E18470" s="120"/>
    </row>
    <row r="18471" spans="5:5" x14ac:dyDescent="0.25">
      <c r="E18471" s="120"/>
    </row>
    <row r="18472" spans="5:5" x14ac:dyDescent="0.25">
      <c r="E18472" s="120"/>
    </row>
    <row r="18473" spans="5:5" x14ac:dyDescent="0.25">
      <c r="E18473" s="120"/>
    </row>
    <row r="18474" spans="5:5" x14ac:dyDescent="0.25">
      <c r="E18474" s="120"/>
    </row>
    <row r="18475" spans="5:5" x14ac:dyDescent="0.25">
      <c r="E18475" s="120"/>
    </row>
    <row r="18476" spans="5:5" x14ac:dyDescent="0.25">
      <c r="E18476" s="120"/>
    </row>
    <row r="18477" spans="5:5" x14ac:dyDescent="0.25">
      <c r="E18477" s="120"/>
    </row>
    <row r="18478" spans="5:5" x14ac:dyDescent="0.25">
      <c r="E18478" s="120"/>
    </row>
    <row r="18479" spans="5:5" x14ac:dyDescent="0.25">
      <c r="E18479" s="120"/>
    </row>
    <row r="18480" spans="5:5" x14ac:dyDescent="0.25">
      <c r="E18480" s="120"/>
    </row>
    <row r="18481" spans="5:5" x14ac:dyDescent="0.25">
      <c r="E18481" s="120"/>
    </row>
    <row r="18482" spans="5:5" x14ac:dyDescent="0.25">
      <c r="E18482" s="120"/>
    </row>
    <row r="18483" spans="5:5" x14ac:dyDescent="0.25">
      <c r="E18483" s="120"/>
    </row>
    <row r="18484" spans="5:5" x14ac:dyDescent="0.25">
      <c r="E18484" s="120"/>
    </row>
    <row r="18485" spans="5:5" x14ac:dyDescent="0.25">
      <c r="E18485" s="120"/>
    </row>
    <row r="18486" spans="5:5" x14ac:dyDescent="0.25">
      <c r="E18486" s="120"/>
    </row>
    <row r="18487" spans="5:5" x14ac:dyDescent="0.25">
      <c r="E18487" s="120"/>
    </row>
    <row r="18488" spans="5:5" x14ac:dyDescent="0.25">
      <c r="E18488" s="120"/>
    </row>
    <row r="18489" spans="5:5" x14ac:dyDescent="0.25">
      <c r="E18489" s="120"/>
    </row>
    <row r="18490" spans="5:5" x14ac:dyDescent="0.25">
      <c r="E18490" s="120"/>
    </row>
    <row r="18491" spans="5:5" x14ac:dyDescent="0.25">
      <c r="E18491" s="120"/>
    </row>
    <row r="18492" spans="5:5" x14ac:dyDescent="0.25">
      <c r="E18492" s="120"/>
    </row>
    <row r="18493" spans="5:5" x14ac:dyDescent="0.25">
      <c r="E18493" s="120"/>
    </row>
    <row r="18494" spans="5:5" x14ac:dyDescent="0.25">
      <c r="E18494" s="120"/>
    </row>
    <row r="18495" spans="5:5" x14ac:dyDescent="0.25">
      <c r="E18495" s="120"/>
    </row>
    <row r="18496" spans="5:5" x14ac:dyDescent="0.25">
      <c r="E18496" s="120"/>
    </row>
    <row r="18497" spans="5:5" x14ac:dyDescent="0.25">
      <c r="E18497" s="120"/>
    </row>
    <row r="18498" spans="5:5" x14ac:dyDescent="0.25">
      <c r="E18498" s="120"/>
    </row>
    <row r="18499" spans="5:5" x14ac:dyDescent="0.25">
      <c r="E18499" s="120"/>
    </row>
    <row r="18500" spans="5:5" x14ac:dyDescent="0.25">
      <c r="E18500" s="120"/>
    </row>
    <row r="18501" spans="5:5" x14ac:dyDescent="0.25">
      <c r="E18501" s="120"/>
    </row>
    <row r="18502" spans="5:5" x14ac:dyDescent="0.25">
      <c r="E18502" s="120"/>
    </row>
    <row r="18503" spans="5:5" x14ac:dyDescent="0.25">
      <c r="E18503" s="120"/>
    </row>
    <row r="18504" spans="5:5" x14ac:dyDescent="0.25">
      <c r="E18504" s="120"/>
    </row>
    <row r="18505" spans="5:5" x14ac:dyDescent="0.25">
      <c r="E18505" s="120"/>
    </row>
    <row r="18506" spans="5:5" x14ac:dyDescent="0.25">
      <c r="E18506" s="120"/>
    </row>
    <row r="18507" spans="5:5" x14ac:dyDescent="0.25">
      <c r="E18507" s="120"/>
    </row>
    <row r="18508" spans="5:5" x14ac:dyDescent="0.25">
      <c r="E18508" s="120"/>
    </row>
    <row r="18509" spans="5:5" x14ac:dyDescent="0.25">
      <c r="E18509" s="120"/>
    </row>
    <row r="18510" spans="5:5" x14ac:dyDescent="0.25">
      <c r="E18510" s="120"/>
    </row>
    <row r="18511" spans="5:5" x14ac:dyDescent="0.25">
      <c r="E18511" s="120"/>
    </row>
    <row r="18512" spans="5:5" x14ac:dyDescent="0.25">
      <c r="E18512" s="120"/>
    </row>
    <row r="18513" spans="5:5" x14ac:dyDescent="0.25">
      <c r="E18513" s="120"/>
    </row>
    <row r="18514" spans="5:5" x14ac:dyDescent="0.25">
      <c r="E18514" s="120"/>
    </row>
    <row r="18515" spans="5:5" x14ac:dyDescent="0.25">
      <c r="E18515" s="120"/>
    </row>
    <row r="18516" spans="5:5" x14ac:dyDescent="0.25">
      <c r="E18516" s="120"/>
    </row>
    <row r="18517" spans="5:5" x14ac:dyDescent="0.25">
      <c r="E18517" s="120"/>
    </row>
    <row r="18518" spans="5:5" x14ac:dyDescent="0.25">
      <c r="E18518" s="120"/>
    </row>
    <row r="18519" spans="5:5" x14ac:dyDescent="0.25">
      <c r="E18519" s="120"/>
    </row>
    <row r="18520" spans="5:5" x14ac:dyDescent="0.25">
      <c r="E18520" s="120"/>
    </row>
    <row r="18521" spans="5:5" x14ac:dyDescent="0.25">
      <c r="E18521" s="120"/>
    </row>
    <row r="18522" spans="5:5" x14ac:dyDescent="0.25">
      <c r="E18522" s="120"/>
    </row>
    <row r="18523" spans="5:5" x14ac:dyDescent="0.25">
      <c r="E18523" s="120"/>
    </row>
    <row r="18524" spans="5:5" x14ac:dyDescent="0.25">
      <c r="E18524" s="120"/>
    </row>
    <row r="18525" spans="5:5" x14ac:dyDescent="0.25">
      <c r="E18525" s="120"/>
    </row>
    <row r="18526" spans="5:5" x14ac:dyDescent="0.25">
      <c r="E18526" s="120"/>
    </row>
    <row r="18527" spans="5:5" x14ac:dyDescent="0.25">
      <c r="E18527" s="120"/>
    </row>
    <row r="18528" spans="5:5" x14ac:dyDescent="0.25">
      <c r="E18528" s="120"/>
    </row>
    <row r="18529" spans="5:5" x14ac:dyDescent="0.25">
      <c r="E18529" s="120"/>
    </row>
    <row r="18530" spans="5:5" x14ac:dyDescent="0.25">
      <c r="E18530" s="120"/>
    </row>
    <row r="18531" spans="5:5" x14ac:dyDescent="0.25">
      <c r="E18531" s="120"/>
    </row>
    <row r="18532" spans="5:5" x14ac:dyDescent="0.25">
      <c r="E18532" s="120"/>
    </row>
    <row r="18533" spans="5:5" x14ac:dyDescent="0.25">
      <c r="E18533" s="120"/>
    </row>
    <row r="18534" spans="5:5" x14ac:dyDescent="0.25">
      <c r="E18534" s="120"/>
    </row>
    <row r="18535" spans="5:5" x14ac:dyDescent="0.25">
      <c r="E18535" s="120"/>
    </row>
    <row r="18536" spans="5:5" x14ac:dyDescent="0.25">
      <c r="E18536" s="120"/>
    </row>
    <row r="18537" spans="5:5" x14ac:dyDescent="0.25">
      <c r="E18537" s="120"/>
    </row>
    <row r="18538" spans="5:5" x14ac:dyDescent="0.25">
      <c r="E18538" s="120"/>
    </row>
    <row r="18539" spans="5:5" x14ac:dyDescent="0.25">
      <c r="E18539" s="120"/>
    </row>
    <row r="18540" spans="5:5" x14ac:dyDescent="0.25">
      <c r="E18540" s="120"/>
    </row>
    <row r="18541" spans="5:5" x14ac:dyDescent="0.25">
      <c r="E18541" s="120"/>
    </row>
    <row r="18542" spans="5:5" x14ac:dyDescent="0.25">
      <c r="E18542" s="120"/>
    </row>
    <row r="18543" spans="5:5" x14ac:dyDescent="0.25">
      <c r="E18543" s="120"/>
    </row>
    <row r="18544" spans="5:5" x14ac:dyDescent="0.25">
      <c r="E18544" s="120"/>
    </row>
    <row r="18545" spans="5:5" x14ac:dyDescent="0.25">
      <c r="E18545" s="120"/>
    </row>
    <row r="18546" spans="5:5" x14ac:dyDescent="0.25">
      <c r="E18546" s="120"/>
    </row>
    <row r="18547" spans="5:5" x14ac:dyDescent="0.25">
      <c r="E18547" s="120"/>
    </row>
    <row r="18548" spans="5:5" x14ac:dyDescent="0.25">
      <c r="E18548" s="120"/>
    </row>
    <row r="18549" spans="5:5" x14ac:dyDescent="0.25">
      <c r="E18549" s="120"/>
    </row>
    <row r="18550" spans="5:5" x14ac:dyDescent="0.25">
      <c r="E18550" s="120"/>
    </row>
    <row r="18551" spans="5:5" x14ac:dyDescent="0.25">
      <c r="E18551" s="120"/>
    </row>
    <row r="18552" spans="5:5" x14ac:dyDescent="0.25">
      <c r="E18552" s="120"/>
    </row>
    <row r="18553" spans="5:5" x14ac:dyDescent="0.25">
      <c r="E18553" s="120"/>
    </row>
    <row r="18554" spans="5:5" x14ac:dyDescent="0.25">
      <c r="E18554" s="120"/>
    </row>
    <row r="18555" spans="5:5" x14ac:dyDescent="0.25">
      <c r="E18555" s="120"/>
    </row>
    <row r="18556" spans="5:5" x14ac:dyDescent="0.25">
      <c r="E18556" s="120"/>
    </row>
    <row r="18557" spans="5:5" x14ac:dyDescent="0.25">
      <c r="E18557" s="120"/>
    </row>
    <row r="18558" spans="5:5" x14ac:dyDescent="0.25">
      <c r="E18558" s="120"/>
    </row>
    <row r="18559" spans="5:5" x14ac:dyDescent="0.25">
      <c r="E18559" s="120"/>
    </row>
    <row r="18560" spans="5:5" x14ac:dyDescent="0.25">
      <c r="E18560" s="120"/>
    </row>
    <row r="18561" spans="5:5" x14ac:dyDescent="0.25">
      <c r="E18561" s="120"/>
    </row>
    <row r="18562" spans="5:5" x14ac:dyDescent="0.25">
      <c r="E18562" s="120"/>
    </row>
    <row r="18563" spans="5:5" x14ac:dyDescent="0.25">
      <c r="E18563" s="120"/>
    </row>
    <row r="18564" spans="5:5" x14ac:dyDescent="0.25">
      <c r="E18564" s="120"/>
    </row>
    <row r="18565" spans="5:5" x14ac:dyDescent="0.25">
      <c r="E18565" s="120"/>
    </row>
    <row r="18566" spans="5:5" x14ac:dyDescent="0.25">
      <c r="E18566" s="120"/>
    </row>
    <row r="18567" spans="5:5" x14ac:dyDescent="0.25">
      <c r="E18567" s="120"/>
    </row>
    <row r="18568" spans="5:5" x14ac:dyDescent="0.25">
      <c r="E18568" s="120"/>
    </row>
    <row r="18569" spans="5:5" x14ac:dyDescent="0.25">
      <c r="E18569" s="120"/>
    </row>
    <row r="18570" spans="5:5" x14ac:dyDescent="0.25">
      <c r="E18570" s="120"/>
    </row>
    <row r="18571" spans="5:5" x14ac:dyDescent="0.25">
      <c r="E18571" s="120"/>
    </row>
    <row r="18572" spans="5:5" x14ac:dyDescent="0.25">
      <c r="E18572" s="120"/>
    </row>
    <row r="18573" spans="5:5" x14ac:dyDescent="0.25">
      <c r="E18573" s="120"/>
    </row>
    <row r="18574" spans="5:5" x14ac:dyDescent="0.25">
      <c r="E18574" s="120"/>
    </row>
    <row r="18575" spans="5:5" x14ac:dyDescent="0.25">
      <c r="E18575" s="120"/>
    </row>
    <row r="18576" spans="5:5" x14ac:dyDescent="0.25">
      <c r="E18576" s="120"/>
    </row>
    <row r="18577" spans="5:5" x14ac:dyDescent="0.25">
      <c r="E18577" s="120"/>
    </row>
    <row r="18578" spans="5:5" x14ac:dyDescent="0.25">
      <c r="E18578" s="120"/>
    </row>
    <row r="18579" spans="5:5" x14ac:dyDescent="0.25">
      <c r="E18579" s="120"/>
    </row>
    <row r="18580" spans="5:5" x14ac:dyDescent="0.25">
      <c r="E18580" s="120"/>
    </row>
    <row r="18581" spans="5:5" x14ac:dyDescent="0.25">
      <c r="E18581" s="120"/>
    </row>
    <row r="18582" spans="5:5" x14ac:dyDescent="0.25">
      <c r="E18582" s="120"/>
    </row>
    <row r="18583" spans="5:5" x14ac:dyDescent="0.25">
      <c r="E18583" s="120"/>
    </row>
    <row r="18584" spans="5:5" x14ac:dyDescent="0.25">
      <c r="E18584" s="120"/>
    </row>
    <row r="18585" spans="5:5" x14ac:dyDescent="0.25">
      <c r="E18585" s="120"/>
    </row>
    <row r="18586" spans="5:5" x14ac:dyDescent="0.25">
      <c r="E18586" s="120"/>
    </row>
    <row r="18587" spans="5:5" x14ac:dyDescent="0.25">
      <c r="E18587" s="120"/>
    </row>
    <row r="18588" spans="5:5" x14ac:dyDescent="0.25">
      <c r="E18588" s="120"/>
    </row>
    <row r="18589" spans="5:5" x14ac:dyDescent="0.25">
      <c r="E18589" s="120"/>
    </row>
    <row r="18590" spans="5:5" x14ac:dyDescent="0.25">
      <c r="E18590" s="120"/>
    </row>
    <row r="18591" spans="5:5" x14ac:dyDescent="0.25">
      <c r="E18591" s="120"/>
    </row>
    <row r="18592" spans="5:5" x14ac:dyDescent="0.25">
      <c r="E18592" s="120"/>
    </row>
    <row r="18593" spans="5:5" x14ac:dyDescent="0.25">
      <c r="E18593" s="120"/>
    </row>
    <row r="18594" spans="5:5" x14ac:dyDescent="0.25">
      <c r="E18594" s="120"/>
    </row>
    <row r="18595" spans="5:5" x14ac:dyDescent="0.25">
      <c r="E18595" s="120"/>
    </row>
    <row r="18596" spans="5:5" x14ac:dyDescent="0.25">
      <c r="E18596" s="120"/>
    </row>
    <row r="18597" spans="5:5" x14ac:dyDescent="0.25">
      <c r="E18597" s="120"/>
    </row>
    <row r="18598" spans="5:5" x14ac:dyDescent="0.25">
      <c r="E18598" s="120"/>
    </row>
    <row r="18599" spans="5:5" x14ac:dyDescent="0.25">
      <c r="E18599" s="120"/>
    </row>
    <row r="18600" spans="5:5" x14ac:dyDescent="0.25">
      <c r="E18600" s="120"/>
    </row>
    <row r="18601" spans="5:5" x14ac:dyDescent="0.25">
      <c r="E18601" s="120"/>
    </row>
    <row r="18602" spans="5:5" x14ac:dyDescent="0.25">
      <c r="E18602" s="120"/>
    </row>
    <row r="18603" spans="5:5" x14ac:dyDescent="0.25">
      <c r="E18603" s="120"/>
    </row>
    <row r="18604" spans="5:5" x14ac:dyDescent="0.25">
      <c r="E18604" s="120"/>
    </row>
    <row r="18605" spans="5:5" x14ac:dyDescent="0.25">
      <c r="E18605" s="120"/>
    </row>
    <row r="18606" spans="5:5" x14ac:dyDescent="0.25">
      <c r="E18606" s="120"/>
    </row>
    <row r="18607" spans="5:5" x14ac:dyDescent="0.25">
      <c r="E18607" s="120"/>
    </row>
    <row r="18608" spans="5:5" x14ac:dyDescent="0.25">
      <c r="E18608" s="120"/>
    </row>
    <row r="18609" spans="5:5" x14ac:dyDescent="0.25">
      <c r="E18609" s="120"/>
    </row>
    <row r="18610" spans="5:5" x14ac:dyDescent="0.25">
      <c r="E18610" s="120"/>
    </row>
    <row r="18611" spans="5:5" x14ac:dyDescent="0.25">
      <c r="E18611" s="120"/>
    </row>
    <row r="18612" spans="5:5" x14ac:dyDescent="0.25">
      <c r="E18612" s="120"/>
    </row>
    <row r="18613" spans="5:5" x14ac:dyDescent="0.25">
      <c r="E18613" s="120"/>
    </row>
    <row r="18614" spans="5:5" x14ac:dyDescent="0.25">
      <c r="E18614" s="120"/>
    </row>
    <row r="18615" spans="5:5" x14ac:dyDescent="0.25">
      <c r="E18615" s="120"/>
    </row>
    <row r="18616" spans="5:5" x14ac:dyDescent="0.25">
      <c r="E18616" s="120"/>
    </row>
    <row r="18617" spans="5:5" x14ac:dyDescent="0.25">
      <c r="E18617" s="120"/>
    </row>
    <row r="18618" spans="5:5" x14ac:dyDescent="0.25">
      <c r="E18618" s="120"/>
    </row>
    <row r="18619" spans="5:5" x14ac:dyDescent="0.25">
      <c r="E18619" s="120"/>
    </row>
    <row r="18620" spans="5:5" x14ac:dyDescent="0.25">
      <c r="E18620" s="120"/>
    </row>
    <row r="18621" spans="5:5" x14ac:dyDescent="0.25">
      <c r="E18621" s="120"/>
    </row>
    <row r="18622" spans="5:5" x14ac:dyDescent="0.25">
      <c r="E18622" s="120"/>
    </row>
    <row r="18623" spans="5:5" x14ac:dyDescent="0.25">
      <c r="E18623" s="120"/>
    </row>
    <row r="18624" spans="5:5" x14ac:dyDescent="0.25">
      <c r="E18624" s="120"/>
    </row>
    <row r="18625" spans="5:5" x14ac:dyDescent="0.25">
      <c r="E18625" s="120"/>
    </row>
    <row r="18626" spans="5:5" x14ac:dyDescent="0.25">
      <c r="E18626" s="120"/>
    </row>
    <row r="18627" spans="5:5" x14ac:dyDescent="0.25">
      <c r="E18627" s="120"/>
    </row>
    <row r="18628" spans="5:5" x14ac:dyDescent="0.25">
      <c r="E18628" s="120"/>
    </row>
    <row r="18629" spans="5:5" x14ac:dyDescent="0.25">
      <c r="E18629" s="120"/>
    </row>
    <row r="18630" spans="5:5" x14ac:dyDescent="0.25">
      <c r="E18630" s="120"/>
    </row>
    <row r="18631" spans="5:5" x14ac:dyDescent="0.25">
      <c r="E18631" s="120"/>
    </row>
    <row r="18632" spans="5:5" x14ac:dyDescent="0.25">
      <c r="E18632" s="120"/>
    </row>
    <row r="18633" spans="5:5" x14ac:dyDescent="0.25">
      <c r="E18633" s="120"/>
    </row>
    <row r="18634" spans="5:5" x14ac:dyDescent="0.25">
      <c r="E18634" s="120"/>
    </row>
    <row r="18635" spans="5:5" x14ac:dyDescent="0.25">
      <c r="E18635" s="120"/>
    </row>
    <row r="18636" spans="5:5" x14ac:dyDescent="0.25">
      <c r="E18636" s="120"/>
    </row>
    <row r="18637" spans="5:5" x14ac:dyDescent="0.25">
      <c r="E18637" s="120"/>
    </row>
    <row r="18638" spans="5:5" x14ac:dyDescent="0.25">
      <c r="E18638" s="120"/>
    </row>
    <row r="18639" spans="5:5" x14ac:dyDescent="0.25">
      <c r="E18639" s="120"/>
    </row>
    <row r="18640" spans="5:5" x14ac:dyDescent="0.25">
      <c r="E18640" s="120"/>
    </row>
    <row r="18641" spans="5:5" x14ac:dyDescent="0.25">
      <c r="E18641" s="120"/>
    </row>
    <row r="18642" spans="5:5" x14ac:dyDescent="0.25">
      <c r="E18642" s="120"/>
    </row>
    <row r="18643" spans="5:5" x14ac:dyDescent="0.25">
      <c r="E18643" s="120"/>
    </row>
    <row r="18644" spans="5:5" x14ac:dyDescent="0.25">
      <c r="E18644" s="120"/>
    </row>
    <row r="18645" spans="5:5" x14ac:dyDescent="0.25">
      <c r="E18645" s="120"/>
    </row>
    <row r="18646" spans="5:5" x14ac:dyDescent="0.25">
      <c r="E18646" s="120"/>
    </row>
    <row r="18647" spans="5:5" x14ac:dyDescent="0.25">
      <c r="E18647" s="120"/>
    </row>
    <row r="18648" spans="5:5" x14ac:dyDescent="0.25">
      <c r="E18648" s="120"/>
    </row>
    <row r="18649" spans="5:5" x14ac:dyDescent="0.25">
      <c r="E18649" s="120"/>
    </row>
    <row r="18650" spans="5:5" x14ac:dyDescent="0.25">
      <c r="E18650" s="120"/>
    </row>
    <row r="18651" spans="5:5" x14ac:dyDescent="0.25">
      <c r="E18651" s="120"/>
    </row>
    <row r="18652" spans="5:5" x14ac:dyDescent="0.25">
      <c r="E18652" s="120"/>
    </row>
    <row r="18653" spans="5:5" x14ac:dyDescent="0.25">
      <c r="E18653" s="120"/>
    </row>
    <row r="18654" spans="5:5" x14ac:dyDescent="0.25">
      <c r="E18654" s="120"/>
    </row>
    <row r="18655" spans="5:5" x14ac:dyDescent="0.25">
      <c r="E18655" s="120"/>
    </row>
    <row r="18656" spans="5:5" x14ac:dyDescent="0.25">
      <c r="E18656" s="120"/>
    </row>
    <row r="18657" spans="5:5" x14ac:dyDescent="0.25">
      <c r="E18657" s="120"/>
    </row>
    <row r="18658" spans="5:5" x14ac:dyDescent="0.25">
      <c r="E18658" s="120"/>
    </row>
    <row r="18659" spans="5:5" x14ac:dyDescent="0.25">
      <c r="E18659" s="120"/>
    </row>
    <row r="18660" spans="5:5" x14ac:dyDescent="0.25">
      <c r="E18660" s="120"/>
    </row>
    <row r="18661" spans="5:5" x14ac:dyDescent="0.25">
      <c r="E18661" s="120"/>
    </row>
    <row r="18662" spans="5:5" x14ac:dyDescent="0.25">
      <c r="E18662" s="120"/>
    </row>
    <row r="18663" spans="5:5" x14ac:dyDescent="0.25">
      <c r="E18663" s="120"/>
    </row>
    <row r="18664" spans="5:5" x14ac:dyDescent="0.25">
      <c r="E18664" s="120"/>
    </row>
    <row r="18665" spans="5:5" x14ac:dyDescent="0.25">
      <c r="E18665" s="120"/>
    </row>
    <row r="18666" spans="5:5" x14ac:dyDescent="0.25">
      <c r="E18666" s="120"/>
    </row>
    <row r="18667" spans="5:5" x14ac:dyDescent="0.25">
      <c r="E18667" s="120"/>
    </row>
    <row r="18668" spans="5:5" x14ac:dyDescent="0.25">
      <c r="E18668" s="120"/>
    </row>
    <row r="18669" spans="5:5" x14ac:dyDescent="0.25">
      <c r="E18669" s="120"/>
    </row>
    <row r="18670" spans="5:5" x14ac:dyDescent="0.25">
      <c r="E18670" s="120"/>
    </row>
    <row r="18671" spans="5:5" x14ac:dyDescent="0.25">
      <c r="E18671" s="120"/>
    </row>
    <row r="18672" spans="5:5" x14ac:dyDescent="0.25">
      <c r="E18672" s="120"/>
    </row>
    <row r="18673" spans="5:5" x14ac:dyDescent="0.25">
      <c r="E18673" s="120"/>
    </row>
    <row r="18674" spans="5:5" x14ac:dyDescent="0.25">
      <c r="E18674" s="120"/>
    </row>
    <row r="18675" spans="5:5" x14ac:dyDescent="0.25">
      <c r="E18675" s="120"/>
    </row>
    <row r="18676" spans="5:5" x14ac:dyDescent="0.25">
      <c r="E18676" s="120"/>
    </row>
    <row r="18677" spans="5:5" x14ac:dyDescent="0.25">
      <c r="E18677" s="120"/>
    </row>
    <row r="18678" spans="5:5" x14ac:dyDescent="0.25">
      <c r="E18678" s="120"/>
    </row>
    <row r="18679" spans="5:5" x14ac:dyDescent="0.25">
      <c r="E18679" s="120"/>
    </row>
    <row r="18680" spans="5:5" x14ac:dyDescent="0.25">
      <c r="E18680" s="120"/>
    </row>
    <row r="18681" spans="5:5" x14ac:dyDescent="0.25">
      <c r="E18681" s="120"/>
    </row>
    <row r="18682" spans="5:5" x14ac:dyDescent="0.25">
      <c r="E18682" s="120"/>
    </row>
    <row r="18683" spans="5:5" x14ac:dyDescent="0.25">
      <c r="E18683" s="120"/>
    </row>
    <row r="18684" spans="5:5" x14ac:dyDescent="0.25">
      <c r="E18684" s="120"/>
    </row>
    <row r="18685" spans="5:5" x14ac:dyDescent="0.25">
      <c r="E18685" s="120"/>
    </row>
    <row r="18686" spans="5:5" x14ac:dyDescent="0.25">
      <c r="E18686" s="120"/>
    </row>
    <row r="18687" spans="5:5" x14ac:dyDescent="0.25">
      <c r="E18687" s="120"/>
    </row>
    <row r="18688" spans="5:5" x14ac:dyDescent="0.25">
      <c r="E18688" s="120"/>
    </row>
    <row r="18689" spans="5:5" x14ac:dyDescent="0.25">
      <c r="E18689" s="120"/>
    </row>
    <row r="18690" spans="5:5" x14ac:dyDescent="0.25">
      <c r="E18690" s="120"/>
    </row>
    <row r="18691" spans="5:5" x14ac:dyDescent="0.25">
      <c r="E18691" s="120"/>
    </row>
    <row r="18692" spans="5:5" x14ac:dyDescent="0.25">
      <c r="E18692" s="120"/>
    </row>
    <row r="18693" spans="5:5" x14ac:dyDescent="0.25">
      <c r="E18693" s="120"/>
    </row>
    <row r="18694" spans="5:5" x14ac:dyDescent="0.25">
      <c r="E18694" s="120"/>
    </row>
    <row r="18695" spans="5:5" x14ac:dyDescent="0.25">
      <c r="E18695" s="120"/>
    </row>
    <row r="18696" spans="5:5" x14ac:dyDescent="0.25">
      <c r="E18696" s="120"/>
    </row>
    <row r="18697" spans="5:5" x14ac:dyDescent="0.25">
      <c r="E18697" s="120"/>
    </row>
    <row r="18698" spans="5:5" x14ac:dyDescent="0.25">
      <c r="E18698" s="120"/>
    </row>
    <row r="18699" spans="5:5" x14ac:dyDescent="0.25">
      <c r="E18699" s="120"/>
    </row>
    <row r="18700" spans="5:5" x14ac:dyDescent="0.25">
      <c r="E18700" s="120"/>
    </row>
    <row r="18701" spans="5:5" x14ac:dyDescent="0.25">
      <c r="E18701" s="120"/>
    </row>
    <row r="18702" spans="5:5" x14ac:dyDescent="0.25">
      <c r="E18702" s="120"/>
    </row>
    <row r="18703" spans="5:5" x14ac:dyDescent="0.25">
      <c r="E18703" s="120"/>
    </row>
    <row r="18704" spans="5:5" x14ac:dyDescent="0.25">
      <c r="E18704" s="120"/>
    </row>
    <row r="18705" spans="5:5" x14ac:dyDescent="0.25">
      <c r="E18705" s="120"/>
    </row>
    <row r="18706" spans="5:5" x14ac:dyDescent="0.25">
      <c r="E18706" s="120"/>
    </row>
    <row r="18707" spans="5:5" x14ac:dyDescent="0.25">
      <c r="E18707" s="120"/>
    </row>
    <row r="18708" spans="5:5" x14ac:dyDescent="0.25">
      <c r="E18708" s="120"/>
    </row>
    <row r="18709" spans="5:5" x14ac:dyDescent="0.25">
      <c r="E18709" s="120"/>
    </row>
    <row r="18710" spans="5:5" x14ac:dyDescent="0.25">
      <c r="E18710" s="120"/>
    </row>
    <row r="18711" spans="5:5" x14ac:dyDescent="0.25">
      <c r="E18711" s="120"/>
    </row>
    <row r="18712" spans="5:5" x14ac:dyDescent="0.25">
      <c r="E18712" s="120"/>
    </row>
    <row r="18713" spans="5:5" x14ac:dyDescent="0.25">
      <c r="E18713" s="120"/>
    </row>
    <row r="18714" spans="5:5" x14ac:dyDescent="0.25">
      <c r="E18714" s="120"/>
    </row>
    <row r="18715" spans="5:5" x14ac:dyDescent="0.25">
      <c r="E18715" s="120"/>
    </row>
    <row r="18716" spans="5:5" x14ac:dyDescent="0.25">
      <c r="E18716" s="120"/>
    </row>
    <row r="18717" spans="5:5" x14ac:dyDescent="0.25">
      <c r="E18717" s="120"/>
    </row>
    <row r="18718" spans="5:5" x14ac:dyDescent="0.25">
      <c r="E18718" s="120"/>
    </row>
    <row r="18719" spans="5:5" x14ac:dyDescent="0.25">
      <c r="E18719" s="120"/>
    </row>
    <row r="18720" spans="5:5" x14ac:dyDescent="0.25">
      <c r="E18720" s="120"/>
    </row>
    <row r="18721" spans="5:5" x14ac:dyDescent="0.25">
      <c r="E18721" s="120"/>
    </row>
    <row r="18722" spans="5:5" x14ac:dyDescent="0.25">
      <c r="E18722" s="120"/>
    </row>
    <row r="18723" spans="5:5" x14ac:dyDescent="0.25">
      <c r="E18723" s="120"/>
    </row>
    <row r="18724" spans="5:5" x14ac:dyDescent="0.25">
      <c r="E18724" s="120"/>
    </row>
    <row r="18725" spans="5:5" x14ac:dyDescent="0.25">
      <c r="E18725" s="120"/>
    </row>
    <row r="18726" spans="5:5" x14ac:dyDescent="0.25">
      <c r="E18726" s="120"/>
    </row>
    <row r="18727" spans="5:5" x14ac:dyDescent="0.25">
      <c r="E18727" s="120"/>
    </row>
    <row r="18728" spans="5:5" x14ac:dyDescent="0.25">
      <c r="E18728" s="120"/>
    </row>
    <row r="18729" spans="5:5" x14ac:dyDescent="0.25">
      <c r="E18729" s="120"/>
    </row>
    <row r="18730" spans="5:5" x14ac:dyDescent="0.25">
      <c r="E18730" s="120"/>
    </row>
    <row r="18731" spans="5:5" x14ac:dyDescent="0.25">
      <c r="E18731" s="120"/>
    </row>
    <row r="18732" spans="5:5" x14ac:dyDescent="0.25">
      <c r="E18732" s="120"/>
    </row>
    <row r="18733" spans="5:5" x14ac:dyDescent="0.25">
      <c r="E18733" s="120"/>
    </row>
    <row r="18734" spans="5:5" x14ac:dyDescent="0.25">
      <c r="E18734" s="120"/>
    </row>
    <row r="18735" spans="5:5" x14ac:dyDescent="0.25">
      <c r="E18735" s="120"/>
    </row>
    <row r="18736" spans="5:5" x14ac:dyDescent="0.25">
      <c r="E18736" s="120"/>
    </row>
    <row r="18737" spans="5:5" x14ac:dyDescent="0.25">
      <c r="E18737" s="120"/>
    </row>
    <row r="18738" spans="5:5" x14ac:dyDescent="0.25">
      <c r="E18738" s="120"/>
    </row>
    <row r="18739" spans="5:5" x14ac:dyDescent="0.25">
      <c r="E18739" s="120"/>
    </row>
    <row r="18740" spans="5:5" x14ac:dyDescent="0.25">
      <c r="E18740" s="120"/>
    </row>
    <row r="18741" spans="5:5" x14ac:dyDescent="0.25">
      <c r="E18741" s="120"/>
    </row>
    <row r="18742" spans="5:5" x14ac:dyDescent="0.25">
      <c r="E18742" s="120"/>
    </row>
    <row r="18743" spans="5:5" x14ac:dyDescent="0.25">
      <c r="E18743" s="120"/>
    </row>
    <row r="18744" spans="5:5" x14ac:dyDescent="0.25">
      <c r="E18744" s="120"/>
    </row>
    <row r="18745" spans="5:5" x14ac:dyDescent="0.25">
      <c r="E18745" s="120"/>
    </row>
    <row r="18746" spans="5:5" x14ac:dyDescent="0.25">
      <c r="E18746" s="120"/>
    </row>
    <row r="18747" spans="5:5" x14ac:dyDescent="0.25">
      <c r="E18747" s="120"/>
    </row>
    <row r="18748" spans="5:5" x14ac:dyDescent="0.25">
      <c r="E18748" s="120"/>
    </row>
    <row r="18749" spans="5:5" x14ac:dyDescent="0.25">
      <c r="E18749" s="120"/>
    </row>
    <row r="18750" spans="5:5" x14ac:dyDescent="0.25">
      <c r="E18750" s="120"/>
    </row>
    <row r="18751" spans="5:5" x14ac:dyDescent="0.25">
      <c r="E18751" s="120"/>
    </row>
    <row r="18752" spans="5:5" x14ac:dyDescent="0.25">
      <c r="E18752" s="120"/>
    </row>
    <row r="18753" spans="5:5" x14ac:dyDescent="0.25">
      <c r="E18753" s="120"/>
    </row>
    <row r="18754" spans="5:5" x14ac:dyDescent="0.25">
      <c r="E18754" s="120"/>
    </row>
    <row r="18755" spans="5:5" x14ac:dyDescent="0.25">
      <c r="E18755" s="120"/>
    </row>
    <row r="18756" spans="5:5" x14ac:dyDescent="0.25">
      <c r="E18756" s="120"/>
    </row>
    <row r="18757" spans="5:5" x14ac:dyDescent="0.25">
      <c r="E18757" s="120"/>
    </row>
    <row r="18758" spans="5:5" x14ac:dyDescent="0.25">
      <c r="E18758" s="120"/>
    </row>
    <row r="18759" spans="5:5" x14ac:dyDescent="0.25">
      <c r="E18759" s="120"/>
    </row>
    <row r="18760" spans="5:5" x14ac:dyDescent="0.25">
      <c r="E18760" s="120"/>
    </row>
    <row r="18761" spans="5:5" x14ac:dyDescent="0.25">
      <c r="E18761" s="120"/>
    </row>
    <row r="18762" spans="5:5" x14ac:dyDescent="0.25">
      <c r="E18762" s="120"/>
    </row>
    <row r="18763" spans="5:5" x14ac:dyDescent="0.25">
      <c r="E18763" s="120"/>
    </row>
    <row r="18764" spans="5:5" x14ac:dyDescent="0.25">
      <c r="E18764" s="120"/>
    </row>
    <row r="18765" spans="5:5" x14ac:dyDescent="0.25">
      <c r="E18765" s="120"/>
    </row>
    <row r="18766" spans="5:5" x14ac:dyDescent="0.25">
      <c r="E18766" s="120"/>
    </row>
    <row r="18767" spans="5:5" x14ac:dyDescent="0.25">
      <c r="E18767" s="120"/>
    </row>
    <row r="18768" spans="5:5" x14ac:dyDescent="0.25">
      <c r="E18768" s="120"/>
    </row>
    <row r="18769" spans="5:5" x14ac:dyDescent="0.25">
      <c r="E18769" s="120"/>
    </row>
    <row r="18770" spans="5:5" x14ac:dyDescent="0.25">
      <c r="E18770" s="120"/>
    </row>
    <row r="18771" spans="5:5" x14ac:dyDescent="0.25">
      <c r="E18771" s="120"/>
    </row>
    <row r="18772" spans="5:5" x14ac:dyDescent="0.25">
      <c r="E18772" s="120"/>
    </row>
    <row r="18773" spans="5:5" x14ac:dyDescent="0.25">
      <c r="E18773" s="120"/>
    </row>
    <row r="18774" spans="5:5" x14ac:dyDescent="0.25">
      <c r="E18774" s="120"/>
    </row>
    <row r="18775" spans="5:5" x14ac:dyDescent="0.25">
      <c r="E18775" s="120"/>
    </row>
    <row r="18776" spans="5:5" x14ac:dyDescent="0.25">
      <c r="E18776" s="120"/>
    </row>
    <row r="18777" spans="5:5" x14ac:dyDescent="0.25">
      <c r="E18777" s="120"/>
    </row>
    <row r="18778" spans="5:5" x14ac:dyDescent="0.25">
      <c r="E18778" s="120"/>
    </row>
    <row r="18779" spans="5:5" x14ac:dyDescent="0.25">
      <c r="E18779" s="120"/>
    </row>
    <row r="18780" spans="5:5" x14ac:dyDescent="0.25">
      <c r="E18780" s="120"/>
    </row>
    <row r="18781" spans="5:5" x14ac:dyDescent="0.25">
      <c r="E18781" s="120"/>
    </row>
    <row r="18782" spans="5:5" x14ac:dyDescent="0.25">
      <c r="E18782" s="120"/>
    </row>
    <row r="18783" spans="5:5" x14ac:dyDescent="0.25">
      <c r="E18783" s="120"/>
    </row>
    <row r="18784" spans="5:5" x14ac:dyDescent="0.25">
      <c r="E18784" s="120"/>
    </row>
    <row r="18785" spans="5:5" x14ac:dyDescent="0.25">
      <c r="E18785" s="120"/>
    </row>
    <row r="18786" spans="5:5" x14ac:dyDescent="0.25">
      <c r="E18786" s="120"/>
    </row>
    <row r="18787" spans="5:5" x14ac:dyDescent="0.25">
      <c r="E18787" s="120"/>
    </row>
    <row r="18788" spans="5:5" x14ac:dyDescent="0.25">
      <c r="E18788" s="120"/>
    </row>
    <row r="18789" spans="5:5" x14ac:dyDescent="0.25">
      <c r="E18789" s="120"/>
    </row>
    <row r="18790" spans="5:5" x14ac:dyDescent="0.25">
      <c r="E18790" s="120"/>
    </row>
    <row r="18791" spans="5:5" x14ac:dyDescent="0.25">
      <c r="E18791" s="120"/>
    </row>
    <row r="18792" spans="5:5" x14ac:dyDescent="0.25">
      <c r="E18792" s="120"/>
    </row>
    <row r="18793" spans="5:5" x14ac:dyDescent="0.25">
      <c r="E18793" s="120"/>
    </row>
    <row r="18794" spans="5:5" x14ac:dyDescent="0.25">
      <c r="E18794" s="120"/>
    </row>
    <row r="18795" spans="5:5" x14ac:dyDescent="0.25">
      <c r="E18795" s="120"/>
    </row>
    <row r="18796" spans="5:5" x14ac:dyDescent="0.25">
      <c r="E18796" s="120"/>
    </row>
    <row r="18797" spans="5:5" x14ac:dyDescent="0.25">
      <c r="E18797" s="120"/>
    </row>
    <row r="18798" spans="5:5" x14ac:dyDescent="0.25">
      <c r="E18798" s="120"/>
    </row>
    <row r="18799" spans="5:5" x14ac:dyDescent="0.25">
      <c r="E18799" s="120"/>
    </row>
    <row r="18800" spans="5:5" x14ac:dyDescent="0.25">
      <c r="E18800" s="120"/>
    </row>
    <row r="18801" spans="5:5" x14ac:dyDescent="0.25">
      <c r="E18801" s="120"/>
    </row>
    <row r="18802" spans="5:5" x14ac:dyDescent="0.25">
      <c r="E18802" s="120"/>
    </row>
    <row r="18803" spans="5:5" x14ac:dyDescent="0.25">
      <c r="E18803" s="120"/>
    </row>
    <row r="18804" spans="5:5" x14ac:dyDescent="0.25">
      <c r="E18804" s="120"/>
    </row>
    <row r="18805" spans="5:5" x14ac:dyDescent="0.25">
      <c r="E18805" s="120"/>
    </row>
    <row r="18806" spans="5:5" x14ac:dyDescent="0.25">
      <c r="E18806" s="120"/>
    </row>
    <row r="18807" spans="5:5" x14ac:dyDescent="0.25">
      <c r="E18807" s="120"/>
    </row>
    <row r="18808" spans="5:5" x14ac:dyDescent="0.25">
      <c r="E18808" s="120"/>
    </row>
    <row r="18809" spans="5:5" x14ac:dyDescent="0.25">
      <c r="E18809" s="120"/>
    </row>
    <row r="18810" spans="5:5" x14ac:dyDescent="0.25">
      <c r="E18810" s="120"/>
    </row>
    <row r="18811" spans="5:5" x14ac:dyDescent="0.25">
      <c r="E18811" s="120"/>
    </row>
    <row r="18812" spans="5:5" x14ac:dyDescent="0.25">
      <c r="E18812" s="120"/>
    </row>
    <row r="18813" spans="5:5" x14ac:dyDescent="0.25">
      <c r="E18813" s="120"/>
    </row>
    <row r="18814" spans="5:5" x14ac:dyDescent="0.25">
      <c r="E18814" s="120"/>
    </row>
    <row r="18815" spans="5:5" x14ac:dyDescent="0.25">
      <c r="E18815" s="120"/>
    </row>
    <row r="18816" spans="5:5" x14ac:dyDescent="0.25">
      <c r="E18816" s="120"/>
    </row>
    <row r="18817" spans="5:5" x14ac:dyDescent="0.25">
      <c r="E18817" s="120"/>
    </row>
    <row r="18818" spans="5:5" x14ac:dyDescent="0.25">
      <c r="E18818" s="120"/>
    </row>
    <row r="18819" spans="5:5" x14ac:dyDescent="0.25">
      <c r="E18819" s="120"/>
    </row>
    <row r="18820" spans="5:5" x14ac:dyDescent="0.25">
      <c r="E18820" s="120"/>
    </row>
    <row r="18821" spans="5:5" x14ac:dyDescent="0.25">
      <c r="E18821" s="120"/>
    </row>
    <row r="18822" spans="5:5" x14ac:dyDescent="0.25">
      <c r="E18822" s="120"/>
    </row>
    <row r="18823" spans="5:5" x14ac:dyDescent="0.25">
      <c r="E18823" s="120"/>
    </row>
    <row r="18824" spans="5:5" x14ac:dyDescent="0.25">
      <c r="E18824" s="120"/>
    </row>
    <row r="18825" spans="5:5" x14ac:dyDescent="0.25">
      <c r="E18825" s="120"/>
    </row>
    <row r="18826" spans="5:5" x14ac:dyDescent="0.25">
      <c r="E18826" s="120"/>
    </row>
    <row r="18827" spans="5:5" x14ac:dyDescent="0.25">
      <c r="E18827" s="120"/>
    </row>
    <row r="18828" spans="5:5" x14ac:dyDescent="0.25">
      <c r="E18828" s="120"/>
    </row>
    <row r="18829" spans="5:5" x14ac:dyDescent="0.25">
      <c r="E18829" s="120"/>
    </row>
    <row r="18830" spans="5:5" x14ac:dyDescent="0.25">
      <c r="E18830" s="120"/>
    </row>
    <row r="18831" spans="5:5" x14ac:dyDescent="0.25">
      <c r="E18831" s="120"/>
    </row>
    <row r="18832" spans="5:5" x14ac:dyDescent="0.25">
      <c r="E18832" s="120"/>
    </row>
    <row r="18833" spans="5:5" x14ac:dyDescent="0.25">
      <c r="E18833" s="120"/>
    </row>
    <row r="18834" spans="5:5" x14ac:dyDescent="0.25">
      <c r="E18834" s="120"/>
    </row>
    <row r="18835" spans="5:5" x14ac:dyDescent="0.25">
      <c r="E18835" s="120"/>
    </row>
    <row r="18836" spans="5:5" x14ac:dyDescent="0.25">
      <c r="E18836" s="120"/>
    </row>
    <row r="18837" spans="5:5" x14ac:dyDescent="0.25">
      <c r="E18837" s="120"/>
    </row>
    <row r="18838" spans="5:5" x14ac:dyDescent="0.25">
      <c r="E18838" s="120"/>
    </row>
    <row r="18839" spans="5:5" x14ac:dyDescent="0.25">
      <c r="E18839" s="120"/>
    </row>
    <row r="18840" spans="5:5" x14ac:dyDescent="0.25">
      <c r="E18840" s="120"/>
    </row>
    <row r="18841" spans="5:5" x14ac:dyDescent="0.25">
      <c r="E18841" s="120"/>
    </row>
    <row r="18842" spans="5:5" x14ac:dyDescent="0.25">
      <c r="E18842" s="120"/>
    </row>
    <row r="18843" spans="5:5" x14ac:dyDescent="0.25">
      <c r="E18843" s="120"/>
    </row>
    <row r="18844" spans="5:5" x14ac:dyDescent="0.25">
      <c r="E18844" s="120"/>
    </row>
    <row r="18845" spans="5:5" x14ac:dyDescent="0.25">
      <c r="E18845" s="120"/>
    </row>
    <row r="18846" spans="5:5" x14ac:dyDescent="0.25">
      <c r="E18846" s="120"/>
    </row>
    <row r="18847" spans="5:5" x14ac:dyDescent="0.25">
      <c r="E18847" s="120"/>
    </row>
    <row r="18848" spans="5:5" x14ac:dyDescent="0.25">
      <c r="E18848" s="120"/>
    </row>
    <row r="18849" spans="5:5" x14ac:dyDescent="0.25">
      <c r="E18849" s="120"/>
    </row>
    <row r="18850" spans="5:5" x14ac:dyDescent="0.25">
      <c r="E18850" s="120"/>
    </row>
    <row r="18851" spans="5:5" x14ac:dyDescent="0.25">
      <c r="E18851" s="120"/>
    </row>
    <row r="18852" spans="5:5" x14ac:dyDescent="0.25">
      <c r="E18852" s="120"/>
    </row>
    <row r="18853" spans="5:5" x14ac:dyDescent="0.25">
      <c r="E18853" s="120"/>
    </row>
    <row r="18854" spans="5:5" x14ac:dyDescent="0.25">
      <c r="E18854" s="120"/>
    </row>
    <row r="18855" spans="5:5" x14ac:dyDescent="0.25">
      <c r="E18855" s="120"/>
    </row>
    <row r="18856" spans="5:5" x14ac:dyDescent="0.25">
      <c r="E18856" s="120"/>
    </row>
    <row r="18857" spans="5:5" x14ac:dyDescent="0.25">
      <c r="E18857" s="120"/>
    </row>
    <row r="18858" spans="5:5" x14ac:dyDescent="0.25">
      <c r="E18858" s="120"/>
    </row>
    <row r="18859" spans="5:5" x14ac:dyDescent="0.25">
      <c r="E18859" s="120"/>
    </row>
    <row r="18860" spans="5:5" x14ac:dyDescent="0.25">
      <c r="E18860" s="120"/>
    </row>
    <row r="18861" spans="5:5" x14ac:dyDescent="0.25">
      <c r="E18861" s="120"/>
    </row>
    <row r="18862" spans="5:5" x14ac:dyDescent="0.25">
      <c r="E18862" s="120"/>
    </row>
    <row r="18863" spans="5:5" x14ac:dyDescent="0.25">
      <c r="E18863" s="120"/>
    </row>
    <row r="18864" spans="5:5" x14ac:dyDescent="0.25">
      <c r="E18864" s="120"/>
    </row>
    <row r="18865" spans="5:5" x14ac:dyDescent="0.25">
      <c r="E18865" s="120"/>
    </row>
    <row r="18866" spans="5:5" x14ac:dyDescent="0.25">
      <c r="E18866" s="120"/>
    </row>
    <row r="18867" spans="5:5" x14ac:dyDescent="0.25">
      <c r="E18867" s="120"/>
    </row>
    <row r="18868" spans="5:5" x14ac:dyDescent="0.25">
      <c r="E18868" s="120"/>
    </row>
    <row r="18869" spans="5:5" x14ac:dyDescent="0.25">
      <c r="E18869" s="120"/>
    </row>
    <row r="18870" spans="5:5" x14ac:dyDescent="0.25">
      <c r="E18870" s="120"/>
    </row>
    <row r="18871" spans="5:5" x14ac:dyDescent="0.25">
      <c r="E18871" s="120"/>
    </row>
    <row r="18872" spans="5:5" x14ac:dyDescent="0.25">
      <c r="E18872" s="120"/>
    </row>
    <row r="18873" spans="5:5" x14ac:dyDescent="0.25">
      <c r="E18873" s="120"/>
    </row>
    <row r="18874" spans="5:5" x14ac:dyDescent="0.25">
      <c r="E18874" s="120"/>
    </row>
    <row r="18875" spans="5:5" x14ac:dyDescent="0.25">
      <c r="E18875" s="120"/>
    </row>
    <row r="18876" spans="5:5" x14ac:dyDescent="0.25">
      <c r="E18876" s="120"/>
    </row>
    <row r="18877" spans="5:5" x14ac:dyDescent="0.25">
      <c r="E18877" s="120"/>
    </row>
    <row r="18878" spans="5:5" x14ac:dyDescent="0.25">
      <c r="E18878" s="120"/>
    </row>
    <row r="18879" spans="5:5" x14ac:dyDescent="0.25">
      <c r="E18879" s="120"/>
    </row>
    <row r="18880" spans="5:5" x14ac:dyDescent="0.25">
      <c r="E18880" s="120"/>
    </row>
    <row r="18881" spans="5:5" x14ac:dyDescent="0.25">
      <c r="E18881" s="120"/>
    </row>
    <row r="18882" spans="5:5" x14ac:dyDescent="0.25">
      <c r="E18882" s="120"/>
    </row>
    <row r="18883" spans="5:5" x14ac:dyDescent="0.25">
      <c r="E18883" s="120"/>
    </row>
    <row r="18884" spans="5:5" x14ac:dyDescent="0.25">
      <c r="E18884" s="120"/>
    </row>
    <row r="18885" spans="5:5" x14ac:dyDescent="0.25">
      <c r="E18885" s="120"/>
    </row>
    <row r="18886" spans="5:5" x14ac:dyDescent="0.25">
      <c r="E18886" s="120"/>
    </row>
    <row r="18887" spans="5:5" x14ac:dyDescent="0.25">
      <c r="E18887" s="120"/>
    </row>
    <row r="18888" spans="5:5" x14ac:dyDescent="0.25">
      <c r="E18888" s="120"/>
    </row>
    <row r="18889" spans="5:5" x14ac:dyDescent="0.25">
      <c r="E18889" s="120"/>
    </row>
    <row r="18890" spans="5:5" x14ac:dyDescent="0.25">
      <c r="E18890" s="120"/>
    </row>
    <row r="18891" spans="5:5" x14ac:dyDescent="0.25">
      <c r="E18891" s="120"/>
    </row>
    <row r="18892" spans="5:5" x14ac:dyDescent="0.25">
      <c r="E18892" s="120"/>
    </row>
    <row r="18893" spans="5:5" x14ac:dyDescent="0.25">
      <c r="E18893" s="120"/>
    </row>
    <row r="18894" spans="5:5" x14ac:dyDescent="0.25">
      <c r="E18894" s="120"/>
    </row>
    <row r="18895" spans="5:5" x14ac:dyDescent="0.25">
      <c r="E18895" s="120"/>
    </row>
    <row r="18896" spans="5:5" x14ac:dyDescent="0.25">
      <c r="E18896" s="120"/>
    </row>
    <row r="18897" spans="5:5" x14ac:dyDescent="0.25">
      <c r="E18897" s="120"/>
    </row>
    <row r="18898" spans="5:5" x14ac:dyDescent="0.25">
      <c r="E18898" s="120"/>
    </row>
    <row r="18899" spans="5:5" x14ac:dyDescent="0.25">
      <c r="E18899" s="120"/>
    </row>
    <row r="18900" spans="5:5" x14ac:dyDescent="0.25">
      <c r="E18900" s="120"/>
    </row>
    <row r="18901" spans="5:5" x14ac:dyDescent="0.25">
      <c r="E18901" s="120"/>
    </row>
    <row r="18902" spans="5:5" x14ac:dyDescent="0.25">
      <c r="E18902" s="120"/>
    </row>
    <row r="18903" spans="5:5" x14ac:dyDescent="0.25">
      <c r="E18903" s="120"/>
    </row>
    <row r="18904" spans="5:5" x14ac:dyDescent="0.25">
      <c r="E18904" s="120"/>
    </row>
    <row r="18905" spans="5:5" x14ac:dyDescent="0.25">
      <c r="E18905" s="120"/>
    </row>
    <row r="18906" spans="5:5" x14ac:dyDescent="0.25">
      <c r="E18906" s="120"/>
    </row>
    <row r="18907" spans="5:5" x14ac:dyDescent="0.25">
      <c r="E18907" s="120"/>
    </row>
    <row r="18908" spans="5:5" x14ac:dyDescent="0.25">
      <c r="E18908" s="120"/>
    </row>
    <row r="18909" spans="5:5" x14ac:dyDescent="0.25">
      <c r="E18909" s="120"/>
    </row>
    <row r="18910" spans="5:5" x14ac:dyDescent="0.25">
      <c r="E18910" s="120"/>
    </row>
    <row r="18911" spans="5:5" x14ac:dyDescent="0.25">
      <c r="E18911" s="120"/>
    </row>
    <row r="18912" spans="5:5" x14ac:dyDescent="0.25">
      <c r="E18912" s="120"/>
    </row>
    <row r="18913" spans="5:5" x14ac:dyDescent="0.25">
      <c r="E18913" s="120"/>
    </row>
    <row r="18914" spans="5:5" x14ac:dyDescent="0.25">
      <c r="E18914" s="120"/>
    </row>
    <row r="18915" spans="5:5" x14ac:dyDescent="0.25">
      <c r="E18915" s="120"/>
    </row>
    <row r="18916" spans="5:5" x14ac:dyDescent="0.25">
      <c r="E18916" s="120"/>
    </row>
    <row r="18917" spans="5:5" x14ac:dyDescent="0.25">
      <c r="E18917" s="120"/>
    </row>
    <row r="18918" spans="5:5" x14ac:dyDescent="0.25">
      <c r="E18918" s="120"/>
    </row>
    <row r="18919" spans="5:5" x14ac:dyDescent="0.25">
      <c r="E18919" s="120"/>
    </row>
    <row r="18920" spans="5:5" x14ac:dyDescent="0.25">
      <c r="E18920" s="120"/>
    </row>
    <row r="18921" spans="5:5" x14ac:dyDescent="0.25">
      <c r="E18921" s="120"/>
    </row>
    <row r="18922" spans="5:5" x14ac:dyDescent="0.25">
      <c r="E18922" s="120"/>
    </row>
    <row r="18923" spans="5:5" x14ac:dyDescent="0.25">
      <c r="E18923" s="120"/>
    </row>
    <row r="18924" spans="5:5" x14ac:dyDescent="0.25">
      <c r="E18924" s="120"/>
    </row>
    <row r="18925" spans="5:5" x14ac:dyDescent="0.25">
      <c r="E18925" s="120"/>
    </row>
    <row r="18926" spans="5:5" x14ac:dyDescent="0.25">
      <c r="E18926" s="120"/>
    </row>
    <row r="18927" spans="5:5" x14ac:dyDescent="0.25">
      <c r="E18927" s="120"/>
    </row>
    <row r="18928" spans="5:5" x14ac:dyDescent="0.25">
      <c r="E18928" s="120"/>
    </row>
    <row r="18929" spans="5:5" x14ac:dyDescent="0.25">
      <c r="E18929" s="120"/>
    </row>
    <row r="18930" spans="5:5" x14ac:dyDescent="0.25">
      <c r="E18930" s="120"/>
    </row>
    <row r="18931" spans="5:5" x14ac:dyDescent="0.25">
      <c r="E18931" s="120"/>
    </row>
    <row r="18932" spans="5:5" x14ac:dyDescent="0.25">
      <c r="E18932" s="120"/>
    </row>
    <row r="18933" spans="5:5" x14ac:dyDescent="0.25">
      <c r="E18933" s="120"/>
    </row>
    <row r="18934" spans="5:5" x14ac:dyDescent="0.25">
      <c r="E18934" s="120"/>
    </row>
    <row r="18935" spans="5:5" x14ac:dyDescent="0.25">
      <c r="E18935" s="120"/>
    </row>
    <row r="18936" spans="5:5" x14ac:dyDescent="0.25">
      <c r="E18936" s="120"/>
    </row>
    <row r="18937" spans="5:5" x14ac:dyDescent="0.25">
      <c r="E18937" s="120"/>
    </row>
    <row r="18938" spans="5:5" x14ac:dyDescent="0.25">
      <c r="E18938" s="120"/>
    </row>
    <row r="18939" spans="5:5" x14ac:dyDescent="0.25">
      <c r="E18939" s="120"/>
    </row>
    <row r="18940" spans="5:5" x14ac:dyDescent="0.25">
      <c r="E18940" s="120"/>
    </row>
    <row r="18941" spans="5:5" x14ac:dyDescent="0.25">
      <c r="E18941" s="120"/>
    </row>
    <row r="18942" spans="5:5" x14ac:dyDescent="0.25">
      <c r="E18942" s="120"/>
    </row>
    <row r="18943" spans="5:5" x14ac:dyDescent="0.25">
      <c r="E18943" s="120"/>
    </row>
    <row r="18944" spans="5:5" x14ac:dyDescent="0.25">
      <c r="E18944" s="120"/>
    </row>
    <row r="18945" spans="5:5" x14ac:dyDescent="0.25">
      <c r="E18945" s="120"/>
    </row>
    <row r="18946" spans="5:5" x14ac:dyDescent="0.25">
      <c r="E18946" s="120"/>
    </row>
    <row r="18947" spans="5:5" x14ac:dyDescent="0.25">
      <c r="E18947" s="120"/>
    </row>
    <row r="18948" spans="5:5" x14ac:dyDescent="0.25">
      <c r="E18948" s="120"/>
    </row>
    <row r="18949" spans="5:5" x14ac:dyDescent="0.25">
      <c r="E18949" s="120"/>
    </row>
    <row r="18950" spans="5:5" x14ac:dyDescent="0.25">
      <c r="E18950" s="120"/>
    </row>
    <row r="18951" spans="5:5" x14ac:dyDescent="0.25">
      <c r="E18951" s="120"/>
    </row>
    <row r="18952" spans="5:5" x14ac:dyDescent="0.25">
      <c r="E18952" s="120"/>
    </row>
    <row r="18953" spans="5:5" x14ac:dyDescent="0.25">
      <c r="E18953" s="120"/>
    </row>
    <row r="18954" spans="5:5" x14ac:dyDescent="0.25">
      <c r="E18954" s="120"/>
    </row>
    <row r="18955" spans="5:5" x14ac:dyDescent="0.25">
      <c r="E18955" s="120"/>
    </row>
    <row r="18956" spans="5:5" x14ac:dyDescent="0.25">
      <c r="E18956" s="120"/>
    </row>
    <row r="18957" spans="5:5" x14ac:dyDescent="0.25">
      <c r="E18957" s="120"/>
    </row>
    <row r="18958" spans="5:5" x14ac:dyDescent="0.25">
      <c r="E18958" s="120"/>
    </row>
    <row r="18959" spans="5:5" x14ac:dyDescent="0.25">
      <c r="E18959" s="120"/>
    </row>
    <row r="18960" spans="5:5" x14ac:dyDescent="0.25">
      <c r="E18960" s="120"/>
    </row>
    <row r="18961" spans="5:5" x14ac:dyDescent="0.25">
      <c r="E18961" s="120"/>
    </row>
    <row r="18962" spans="5:5" x14ac:dyDescent="0.25">
      <c r="E18962" s="120"/>
    </row>
    <row r="18963" spans="5:5" x14ac:dyDescent="0.25">
      <c r="E18963" s="120"/>
    </row>
    <row r="18964" spans="5:5" x14ac:dyDescent="0.25">
      <c r="E18964" s="120"/>
    </row>
    <row r="18965" spans="5:5" x14ac:dyDescent="0.25">
      <c r="E18965" s="120"/>
    </row>
    <row r="18966" spans="5:5" x14ac:dyDescent="0.25">
      <c r="E18966" s="120"/>
    </row>
    <row r="18967" spans="5:5" x14ac:dyDescent="0.25">
      <c r="E18967" s="120"/>
    </row>
    <row r="18968" spans="5:5" x14ac:dyDescent="0.25">
      <c r="E18968" s="120"/>
    </row>
    <row r="18969" spans="5:5" x14ac:dyDescent="0.25">
      <c r="E18969" s="120"/>
    </row>
    <row r="18970" spans="5:5" x14ac:dyDescent="0.25">
      <c r="E18970" s="120"/>
    </row>
    <row r="18971" spans="5:5" x14ac:dyDescent="0.25">
      <c r="E18971" s="120"/>
    </row>
    <row r="18972" spans="5:5" x14ac:dyDescent="0.25">
      <c r="E18972" s="120"/>
    </row>
    <row r="18973" spans="5:5" x14ac:dyDescent="0.25">
      <c r="E18973" s="120"/>
    </row>
    <row r="18974" spans="5:5" x14ac:dyDescent="0.25">
      <c r="E18974" s="120"/>
    </row>
    <row r="18975" spans="5:5" x14ac:dyDescent="0.25">
      <c r="E18975" s="120"/>
    </row>
    <row r="18976" spans="5:5" x14ac:dyDescent="0.25">
      <c r="E18976" s="120"/>
    </row>
    <row r="18977" spans="5:5" x14ac:dyDescent="0.25">
      <c r="E18977" s="120"/>
    </row>
    <row r="18978" spans="5:5" x14ac:dyDescent="0.25">
      <c r="E18978" s="120"/>
    </row>
    <row r="18979" spans="5:5" x14ac:dyDescent="0.25">
      <c r="E18979" s="120"/>
    </row>
    <row r="18980" spans="5:5" x14ac:dyDescent="0.25">
      <c r="E18980" s="120"/>
    </row>
    <row r="18981" spans="5:5" x14ac:dyDescent="0.25">
      <c r="E18981" s="120"/>
    </row>
    <row r="18982" spans="5:5" x14ac:dyDescent="0.25">
      <c r="E18982" s="120"/>
    </row>
    <row r="18983" spans="5:5" x14ac:dyDescent="0.25">
      <c r="E18983" s="120"/>
    </row>
    <row r="18984" spans="5:5" x14ac:dyDescent="0.25">
      <c r="E18984" s="120"/>
    </row>
    <row r="18985" spans="5:5" x14ac:dyDescent="0.25">
      <c r="E18985" s="120"/>
    </row>
    <row r="18986" spans="5:5" x14ac:dyDescent="0.25">
      <c r="E18986" s="120"/>
    </row>
    <row r="18987" spans="5:5" x14ac:dyDescent="0.25">
      <c r="E18987" s="120"/>
    </row>
    <row r="18988" spans="5:5" x14ac:dyDescent="0.25">
      <c r="E18988" s="120"/>
    </row>
    <row r="18989" spans="5:5" x14ac:dyDescent="0.25">
      <c r="E18989" s="120"/>
    </row>
    <row r="18990" spans="5:5" x14ac:dyDescent="0.25">
      <c r="E18990" s="120"/>
    </row>
    <row r="18991" spans="5:5" x14ac:dyDescent="0.25">
      <c r="E18991" s="120"/>
    </row>
    <row r="18992" spans="5:5" x14ac:dyDescent="0.25">
      <c r="E18992" s="120"/>
    </row>
    <row r="18993" spans="5:5" x14ac:dyDescent="0.25">
      <c r="E18993" s="120"/>
    </row>
    <row r="18994" spans="5:5" x14ac:dyDescent="0.25">
      <c r="E18994" s="120"/>
    </row>
    <row r="18995" spans="5:5" x14ac:dyDescent="0.25">
      <c r="E18995" s="120"/>
    </row>
    <row r="18996" spans="5:5" x14ac:dyDescent="0.25">
      <c r="E18996" s="120"/>
    </row>
    <row r="18997" spans="5:5" x14ac:dyDescent="0.25">
      <c r="E18997" s="120"/>
    </row>
    <row r="18998" spans="5:5" x14ac:dyDescent="0.25">
      <c r="E18998" s="120"/>
    </row>
    <row r="18999" spans="5:5" x14ac:dyDescent="0.25">
      <c r="E18999" s="120"/>
    </row>
    <row r="19000" spans="5:5" x14ac:dyDescent="0.25">
      <c r="E19000" s="120"/>
    </row>
    <row r="19001" spans="5:5" x14ac:dyDescent="0.25">
      <c r="E19001" s="120"/>
    </row>
    <row r="19002" spans="5:5" x14ac:dyDescent="0.25">
      <c r="E19002" s="120"/>
    </row>
    <row r="19003" spans="5:5" x14ac:dyDescent="0.25">
      <c r="E19003" s="120"/>
    </row>
    <row r="19004" spans="5:5" x14ac:dyDescent="0.25">
      <c r="E19004" s="120"/>
    </row>
    <row r="19005" spans="5:5" x14ac:dyDescent="0.25">
      <c r="E19005" s="120"/>
    </row>
    <row r="19006" spans="5:5" x14ac:dyDescent="0.25">
      <c r="E19006" s="120"/>
    </row>
    <row r="19007" spans="5:5" x14ac:dyDescent="0.25">
      <c r="E19007" s="120"/>
    </row>
    <row r="19008" spans="5:5" x14ac:dyDescent="0.25">
      <c r="E19008" s="120"/>
    </row>
    <row r="19009" spans="5:5" x14ac:dyDescent="0.25">
      <c r="E19009" s="120"/>
    </row>
    <row r="19010" spans="5:5" x14ac:dyDescent="0.25">
      <c r="E19010" s="120"/>
    </row>
    <row r="19011" spans="5:5" x14ac:dyDescent="0.25">
      <c r="E19011" s="120"/>
    </row>
    <row r="19012" spans="5:5" x14ac:dyDescent="0.25">
      <c r="E19012" s="120"/>
    </row>
    <row r="19013" spans="5:5" x14ac:dyDescent="0.25">
      <c r="E19013" s="120"/>
    </row>
    <row r="19014" spans="5:5" x14ac:dyDescent="0.25">
      <c r="E19014" s="120"/>
    </row>
    <row r="19015" spans="5:5" x14ac:dyDescent="0.25">
      <c r="E19015" s="120"/>
    </row>
    <row r="19016" spans="5:5" x14ac:dyDescent="0.25">
      <c r="E19016" s="120"/>
    </row>
    <row r="19017" spans="5:5" x14ac:dyDescent="0.25">
      <c r="E19017" s="120"/>
    </row>
    <row r="19018" spans="5:5" x14ac:dyDescent="0.25">
      <c r="E19018" s="120"/>
    </row>
    <row r="19019" spans="5:5" x14ac:dyDescent="0.25">
      <c r="E19019" s="120"/>
    </row>
    <row r="19020" spans="5:5" x14ac:dyDescent="0.25">
      <c r="E19020" s="120"/>
    </row>
    <row r="19021" spans="5:5" x14ac:dyDescent="0.25">
      <c r="E19021" s="120"/>
    </row>
    <row r="19022" spans="5:5" x14ac:dyDescent="0.25">
      <c r="E19022" s="120"/>
    </row>
    <row r="19023" spans="5:5" x14ac:dyDescent="0.25">
      <c r="E19023" s="120"/>
    </row>
    <row r="19024" spans="5:5" x14ac:dyDescent="0.25">
      <c r="E19024" s="120"/>
    </row>
    <row r="19025" spans="5:5" x14ac:dyDescent="0.25">
      <c r="E19025" s="120"/>
    </row>
    <row r="19026" spans="5:5" x14ac:dyDescent="0.25">
      <c r="E19026" s="120"/>
    </row>
    <row r="19027" spans="5:5" x14ac:dyDescent="0.25">
      <c r="E19027" s="120"/>
    </row>
    <row r="19028" spans="5:5" x14ac:dyDescent="0.25">
      <c r="E19028" s="120"/>
    </row>
    <row r="19029" spans="5:5" x14ac:dyDescent="0.25">
      <c r="E19029" s="120"/>
    </row>
    <row r="19030" spans="5:5" x14ac:dyDescent="0.25">
      <c r="E19030" s="120"/>
    </row>
    <row r="19031" spans="5:5" x14ac:dyDescent="0.25">
      <c r="E19031" s="120"/>
    </row>
    <row r="19032" spans="5:5" x14ac:dyDescent="0.25">
      <c r="E19032" s="120"/>
    </row>
    <row r="19033" spans="5:5" x14ac:dyDescent="0.25">
      <c r="E19033" s="120"/>
    </row>
    <row r="19034" spans="5:5" x14ac:dyDescent="0.25">
      <c r="E19034" s="120"/>
    </row>
    <row r="19035" spans="5:5" x14ac:dyDescent="0.25">
      <c r="E19035" s="120"/>
    </row>
    <row r="19036" spans="5:5" x14ac:dyDescent="0.25">
      <c r="E19036" s="120"/>
    </row>
    <row r="19037" spans="5:5" x14ac:dyDescent="0.25">
      <c r="E19037" s="120"/>
    </row>
    <row r="19038" spans="5:5" x14ac:dyDescent="0.25">
      <c r="E19038" s="120"/>
    </row>
    <row r="19039" spans="5:5" x14ac:dyDescent="0.25">
      <c r="E19039" s="120"/>
    </row>
    <row r="19040" spans="5:5" x14ac:dyDescent="0.25">
      <c r="E19040" s="120"/>
    </row>
    <row r="19041" spans="5:5" x14ac:dyDescent="0.25">
      <c r="E19041" s="120"/>
    </row>
    <row r="19042" spans="5:5" x14ac:dyDescent="0.25">
      <c r="E19042" s="120"/>
    </row>
    <row r="19043" spans="5:5" x14ac:dyDescent="0.25">
      <c r="E19043" s="120"/>
    </row>
    <row r="19044" spans="5:5" x14ac:dyDescent="0.25">
      <c r="E19044" s="120"/>
    </row>
    <row r="19045" spans="5:5" x14ac:dyDescent="0.25">
      <c r="E19045" s="120"/>
    </row>
    <row r="19046" spans="5:5" x14ac:dyDescent="0.25">
      <c r="E19046" s="120"/>
    </row>
    <row r="19047" spans="5:5" x14ac:dyDescent="0.25">
      <c r="E19047" s="120"/>
    </row>
    <row r="19048" spans="5:5" x14ac:dyDescent="0.25">
      <c r="E19048" s="120"/>
    </row>
    <row r="19049" spans="5:5" x14ac:dyDescent="0.25">
      <c r="E19049" s="120"/>
    </row>
    <row r="19050" spans="5:5" x14ac:dyDescent="0.25">
      <c r="E19050" s="120"/>
    </row>
    <row r="19051" spans="5:5" x14ac:dyDescent="0.25">
      <c r="E19051" s="120"/>
    </row>
    <row r="19052" spans="5:5" x14ac:dyDescent="0.25">
      <c r="E19052" s="120"/>
    </row>
    <row r="19053" spans="5:5" x14ac:dyDescent="0.25">
      <c r="E19053" s="120"/>
    </row>
    <row r="19054" spans="5:5" x14ac:dyDescent="0.25">
      <c r="E19054" s="120"/>
    </row>
    <row r="19055" spans="5:5" x14ac:dyDescent="0.25">
      <c r="E19055" s="120"/>
    </row>
    <row r="19056" spans="5:5" x14ac:dyDescent="0.25">
      <c r="E19056" s="120"/>
    </row>
    <row r="19057" spans="5:5" x14ac:dyDescent="0.25">
      <c r="E19057" s="120"/>
    </row>
    <row r="19058" spans="5:5" x14ac:dyDescent="0.25">
      <c r="E19058" s="120"/>
    </row>
    <row r="19059" spans="5:5" x14ac:dyDescent="0.25">
      <c r="E19059" s="120"/>
    </row>
    <row r="19060" spans="5:5" x14ac:dyDescent="0.25">
      <c r="E19060" s="120"/>
    </row>
    <row r="19061" spans="5:5" x14ac:dyDescent="0.25">
      <c r="E19061" s="120"/>
    </row>
    <row r="19062" spans="5:5" x14ac:dyDescent="0.25">
      <c r="E19062" s="120"/>
    </row>
    <row r="19063" spans="5:5" x14ac:dyDescent="0.25">
      <c r="E19063" s="120"/>
    </row>
    <row r="19064" spans="5:5" x14ac:dyDescent="0.25">
      <c r="E19064" s="120"/>
    </row>
    <row r="19065" spans="5:5" x14ac:dyDescent="0.25">
      <c r="E19065" s="120"/>
    </row>
    <row r="19066" spans="5:5" x14ac:dyDescent="0.25">
      <c r="E19066" s="120"/>
    </row>
    <row r="19067" spans="5:5" x14ac:dyDescent="0.25">
      <c r="E19067" s="120"/>
    </row>
    <row r="19068" spans="5:5" x14ac:dyDescent="0.25">
      <c r="E19068" s="120"/>
    </row>
    <row r="19069" spans="5:5" x14ac:dyDescent="0.25">
      <c r="E19069" s="120"/>
    </row>
    <row r="19070" spans="5:5" x14ac:dyDescent="0.25">
      <c r="E19070" s="120"/>
    </row>
    <row r="19071" spans="5:5" x14ac:dyDescent="0.25">
      <c r="E19071" s="120"/>
    </row>
    <row r="19072" spans="5:5" x14ac:dyDescent="0.25">
      <c r="E19072" s="120"/>
    </row>
    <row r="19073" spans="5:5" x14ac:dyDescent="0.25">
      <c r="E19073" s="120"/>
    </row>
    <row r="19074" spans="5:5" x14ac:dyDescent="0.25">
      <c r="E19074" s="120"/>
    </row>
    <row r="19075" spans="5:5" x14ac:dyDescent="0.25">
      <c r="E19075" s="120"/>
    </row>
    <row r="19076" spans="5:5" x14ac:dyDescent="0.25">
      <c r="E19076" s="120"/>
    </row>
    <row r="19077" spans="5:5" x14ac:dyDescent="0.25">
      <c r="E19077" s="120"/>
    </row>
    <row r="19078" spans="5:5" x14ac:dyDescent="0.25">
      <c r="E19078" s="120"/>
    </row>
    <row r="19079" spans="5:5" x14ac:dyDescent="0.25">
      <c r="E19079" s="120"/>
    </row>
    <row r="19080" spans="5:5" x14ac:dyDescent="0.25">
      <c r="E19080" s="120"/>
    </row>
    <row r="19081" spans="5:5" x14ac:dyDescent="0.25">
      <c r="E19081" s="120"/>
    </row>
    <row r="19082" spans="5:5" x14ac:dyDescent="0.25">
      <c r="E19082" s="120"/>
    </row>
    <row r="19083" spans="5:5" x14ac:dyDescent="0.25">
      <c r="E19083" s="120"/>
    </row>
    <row r="19084" spans="5:5" x14ac:dyDescent="0.25">
      <c r="E19084" s="120"/>
    </row>
    <row r="19085" spans="5:5" x14ac:dyDescent="0.25">
      <c r="E19085" s="120"/>
    </row>
    <row r="19086" spans="5:5" x14ac:dyDescent="0.25">
      <c r="E19086" s="120"/>
    </row>
    <row r="19087" spans="5:5" x14ac:dyDescent="0.25">
      <c r="E19087" s="120"/>
    </row>
    <row r="19088" spans="5:5" x14ac:dyDescent="0.25">
      <c r="E19088" s="120"/>
    </row>
    <row r="19089" spans="5:5" x14ac:dyDescent="0.25">
      <c r="E19089" s="120"/>
    </row>
    <row r="19090" spans="5:5" x14ac:dyDescent="0.25">
      <c r="E19090" s="120"/>
    </row>
    <row r="19091" spans="5:5" x14ac:dyDescent="0.25">
      <c r="E19091" s="120"/>
    </row>
    <row r="19092" spans="5:5" x14ac:dyDescent="0.25">
      <c r="E19092" s="120"/>
    </row>
    <row r="19093" spans="5:5" x14ac:dyDescent="0.25">
      <c r="E19093" s="120"/>
    </row>
    <row r="19094" spans="5:5" x14ac:dyDescent="0.25">
      <c r="E19094" s="120"/>
    </row>
    <row r="19095" spans="5:5" x14ac:dyDescent="0.25">
      <c r="E19095" s="120"/>
    </row>
    <row r="19096" spans="5:5" x14ac:dyDescent="0.25">
      <c r="E19096" s="120"/>
    </row>
    <row r="19097" spans="5:5" x14ac:dyDescent="0.25">
      <c r="E19097" s="120"/>
    </row>
    <row r="19098" spans="5:5" x14ac:dyDescent="0.25">
      <c r="E19098" s="120"/>
    </row>
    <row r="19099" spans="5:5" x14ac:dyDescent="0.25">
      <c r="E19099" s="120"/>
    </row>
    <row r="19100" spans="5:5" x14ac:dyDescent="0.25">
      <c r="E19100" s="120"/>
    </row>
    <row r="19101" spans="5:5" x14ac:dyDescent="0.25">
      <c r="E19101" s="120"/>
    </row>
    <row r="19102" spans="5:5" x14ac:dyDescent="0.25">
      <c r="E19102" s="120"/>
    </row>
    <row r="19103" spans="5:5" x14ac:dyDescent="0.25">
      <c r="E19103" s="120"/>
    </row>
    <row r="19104" spans="5:5" x14ac:dyDescent="0.25">
      <c r="E19104" s="120"/>
    </row>
    <row r="19105" spans="5:5" x14ac:dyDescent="0.25">
      <c r="E19105" s="120"/>
    </row>
    <row r="19106" spans="5:5" x14ac:dyDescent="0.25">
      <c r="E19106" s="120"/>
    </row>
    <row r="19107" spans="5:5" x14ac:dyDescent="0.25">
      <c r="E19107" s="120"/>
    </row>
    <row r="19108" spans="5:5" x14ac:dyDescent="0.25">
      <c r="E19108" s="120"/>
    </row>
    <row r="19109" spans="5:5" x14ac:dyDescent="0.25">
      <c r="E19109" s="120"/>
    </row>
    <row r="19110" spans="5:5" x14ac:dyDescent="0.25">
      <c r="E19110" s="120"/>
    </row>
    <row r="19111" spans="5:5" x14ac:dyDescent="0.25">
      <c r="E19111" s="120"/>
    </row>
    <row r="19112" spans="5:5" x14ac:dyDescent="0.25">
      <c r="E19112" s="120"/>
    </row>
    <row r="19113" spans="5:5" x14ac:dyDescent="0.25">
      <c r="E19113" s="120"/>
    </row>
    <row r="19114" spans="5:5" x14ac:dyDescent="0.25">
      <c r="E19114" s="120"/>
    </row>
    <row r="19115" spans="5:5" x14ac:dyDescent="0.25">
      <c r="E19115" s="120"/>
    </row>
    <row r="19116" spans="5:5" x14ac:dyDescent="0.25">
      <c r="E19116" s="120"/>
    </row>
    <row r="19117" spans="5:5" x14ac:dyDescent="0.25">
      <c r="E19117" s="120"/>
    </row>
    <row r="19118" spans="5:5" x14ac:dyDescent="0.25">
      <c r="E19118" s="120"/>
    </row>
    <row r="19119" spans="5:5" x14ac:dyDescent="0.25">
      <c r="E19119" s="120"/>
    </row>
    <row r="19120" spans="5:5" x14ac:dyDescent="0.25">
      <c r="E19120" s="120"/>
    </row>
    <row r="19121" spans="5:5" x14ac:dyDescent="0.25">
      <c r="E19121" s="120"/>
    </row>
    <row r="19122" spans="5:5" x14ac:dyDescent="0.25">
      <c r="E19122" s="120"/>
    </row>
    <row r="19123" spans="5:5" x14ac:dyDescent="0.25">
      <c r="E19123" s="120"/>
    </row>
    <row r="19124" spans="5:5" x14ac:dyDescent="0.25">
      <c r="E19124" s="120"/>
    </row>
    <row r="19125" spans="5:5" x14ac:dyDescent="0.25">
      <c r="E19125" s="120"/>
    </row>
    <row r="19126" spans="5:5" x14ac:dyDescent="0.25">
      <c r="E19126" s="120"/>
    </row>
    <row r="19127" spans="5:5" x14ac:dyDescent="0.25">
      <c r="E19127" s="120"/>
    </row>
    <row r="19128" spans="5:5" x14ac:dyDescent="0.25">
      <c r="E19128" s="120"/>
    </row>
    <row r="19129" spans="5:5" x14ac:dyDescent="0.25">
      <c r="E19129" s="120"/>
    </row>
    <row r="19130" spans="5:5" x14ac:dyDescent="0.25">
      <c r="E19130" s="120"/>
    </row>
    <row r="19131" spans="5:5" x14ac:dyDescent="0.25">
      <c r="E19131" s="120"/>
    </row>
    <row r="19132" spans="5:5" x14ac:dyDescent="0.25">
      <c r="E19132" s="120"/>
    </row>
    <row r="19133" spans="5:5" x14ac:dyDescent="0.25">
      <c r="E19133" s="120"/>
    </row>
    <row r="19134" spans="5:5" x14ac:dyDescent="0.25">
      <c r="E19134" s="120"/>
    </row>
    <row r="19135" spans="5:5" x14ac:dyDescent="0.25">
      <c r="E19135" s="120"/>
    </row>
    <row r="19136" spans="5:5" x14ac:dyDescent="0.25">
      <c r="E19136" s="120"/>
    </row>
    <row r="19137" spans="5:5" x14ac:dyDescent="0.25">
      <c r="E19137" s="120"/>
    </row>
    <row r="19138" spans="5:5" x14ac:dyDescent="0.25">
      <c r="E19138" s="120"/>
    </row>
    <row r="19139" spans="5:5" x14ac:dyDescent="0.25">
      <c r="E19139" s="120"/>
    </row>
    <row r="19140" spans="5:5" x14ac:dyDescent="0.25">
      <c r="E19140" s="120"/>
    </row>
    <row r="19141" spans="5:5" x14ac:dyDescent="0.25">
      <c r="E19141" s="120"/>
    </row>
    <row r="19142" spans="5:5" x14ac:dyDescent="0.25">
      <c r="E19142" s="120"/>
    </row>
    <row r="19143" spans="5:5" x14ac:dyDescent="0.25">
      <c r="E19143" s="120"/>
    </row>
    <row r="19144" spans="5:5" x14ac:dyDescent="0.25">
      <c r="E19144" s="120"/>
    </row>
    <row r="19145" spans="5:5" x14ac:dyDescent="0.25">
      <c r="E19145" s="120"/>
    </row>
    <row r="19146" spans="5:5" x14ac:dyDescent="0.25">
      <c r="E19146" s="120"/>
    </row>
    <row r="19147" spans="5:5" x14ac:dyDescent="0.25">
      <c r="E19147" s="120"/>
    </row>
    <row r="19148" spans="5:5" x14ac:dyDescent="0.25">
      <c r="E19148" s="120"/>
    </row>
    <row r="19149" spans="5:5" x14ac:dyDescent="0.25">
      <c r="E19149" s="120"/>
    </row>
    <row r="19150" spans="5:5" x14ac:dyDescent="0.25">
      <c r="E19150" s="120"/>
    </row>
    <row r="19151" spans="5:5" x14ac:dyDescent="0.25">
      <c r="E19151" s="120"/>
    </row>
    <row r="19152" spans="5:5" x14ac:dyDescent="0.25">
      <c r="E19152" s="120"/>
    </row>
    <row r="19153" spans="5:5" x14ac:dyDescent="0.25">
      <c r="E19153" s="120"/>
    </row>
    <row r="19154" spans="5:5" x14ac:dyDescent="0.25">
      <c r="E19154" s="120"/>
    </row>
    <row r="19155" spans="5:5" x14ac:dyDescent="0.25">
      <c r="E19155" s="120"/>
    </row>
    <row r="19156" spans="5:5" x14ac:dyDescent="0.25">
      <c r="E19156" s="120"/>
    </row>
    <row r="19157" spans="5:5" x14ac:dyDescent="0.25">
      <c r="E19157" s="120"/>
    </row>
    <row r="19158" spans="5:5" x14ac:dyDescent="0.25">
      <c r="E19158" s="120"/>
    </row>
    <row r="19159" spans="5:5" x14ac:dyDescent="0.25">
      <c r="E19159" s="120"/>
    </row>
    <row r="19160" spans="5:5" x14ac:dyDescent="0.25">
      <c r="E19160" s="120"/>
    </row>
    <row r="19161" spans="5:5" x14ac:dyDescent="0.25">
      <c r="E19161" s="120"/>
    </row>
    <row r="19162" spans="5:5" x14ac:dyDescent="0.25">
      <c r="E19162" s="120"/>
    </row>
    <row r="19163" spans="5:5" x14ac:dyDescent="0.25">
      <c r="E19163" s="120"/>
    </row>
    <row r="19164" spans="5:5" x14ac:dyDescent="0.25">
      <c r="E19164" s="120"/>
    </row>
    <row r="19165" spans="5:5" x14ac:dyDescent="0.25">
      <c r="E19165" s="120"/>
    </row>
    <row r="19166" spans="5:5" x14ac:dyDescent="0.25">
      <c r="E19166" s="120"/>
    </row>
    <row r="19167" spans="5:5" x14ac:dyDescent="0.25">
      <c r="E19167" s="120"/>
    </row>
    <row r="19168" spans="5:5" x14ac:dyDescent="0.25">
      <c r="E19168" s="120"/>
    </row>
    <row r="19169" spans="5:5" x14ac:dyDescent="0.25">
      <c r="E19169" s="120"/>
    </row>
    <row r="19170" spans="5:5" x14ac:dyDescent="0.25">
      <c r="E19170" s="120"/>
    </row>
    <row r="19171" spans="5:5" x14ac:dyDescent="0.25">
      <c r="E19171" s="120"/>
    </row>
    <row r="19172" spans="5:5" x14ac:dyDescent="0.25">
      <c r="E19172" s="120"/>
    </row>
    <row r="19173" spans="5:5" x14ac:dyDescent="0.25">
      <c r="E19173" s="120"/>
    </row>
    <row r="19174" spans="5:5" x14ac:dyDescent="0.25">
      <c r="E19174" s="120"/>
    </row>
    <row r="19175" spans="5:5" x14ac:dyDescent="0.25">
      <c r="E19175" s="120"/>
    </row>
    <row r="19176" spans="5:5" x14ac:dyDescent="0.25">
      <c r="E19176" s="120"/>
    </row>
    <row r="19177" spans="5:5" x14ac:dyDescent="0.25">
      <c r="E19177" s="120"/>
    </row>
    <row r="19178" spans="5:5" x14ac:dyDescent="0.25">
      <c r="E19178" s="120"/>
    </row>
    <row r="19179" spans="5:5" x14ac:dyDescent="0.25">
      <c r="E19179" s="120"/>
    </row>
    <row r="19180" spans="5:5" x14ac:dyDescent="0.25">
      <c r="E19180" s="120"/>
    </row>
    <row r="19181" spans="5:5" x14ac:dyDescent="0.25">
      <c r="E19181" s="120"/>
    </row>
    <row r="19182" spans="5:5" x14ac:dyDescent="0.25">
      <c r="E19182" s="120"/>
    </row>
    <row r="19183" spans="5:5" x14ac:dyDescent="0.25">
      <c r="E19183" s="120"/>
    </row>
    <row r="19184" spans="5:5" x14ac:dyDescent="0.25">
      <c r="E19184" s="120"/>
    </row>
    <row r="19185" spans="5:5" x14ac:dyDescent="0.25">
      <c r="E19185" s="120"/>
    </row>
    <row r="19186" spans="5:5" x14ac:dyDescent="0.25">
      <c r="E19186" s="120"/>
    </row>
    <row r="19187" spans="5:5" x14ac:dyDescent="0.25">
      <c r="E19187" s="120"/>
    </row>
    <row r="19188" spans="5:5" x14ac:dyDescent="0.25">
      <c r="E19188" s="120"/>
    </row>
    <row r="19189" spans="5:5" x14ac:dyDescent="0.25">
      <c r="E19189" s="120"/>
    </row>
    <row r="19190" spans="5:5" x14ac:dyDescent="0.25">
      <c r="E19190" s="120"/>
    </row>
    <row r="19191" spans="5:5" x14ac:dyDescent="0.25">
      <c r="E19191" s="120"/>
    </row>
    <row r="19192" spans="5:5" x14ac:dyDescent="0.25">
      <c r="E19192" s="120"/>
    </row>
    <row r="19193" spans="5:5" x14ac:dyDescent="0.25">
      <c r="E19193" s="120"/>
    </row>
    <row r="19194" spans="5:5" x14ac:dyDescent="0.25">
      <c r="E19194" s="120"/>
    </row>
    <row r="19195" spans="5:5" x14ac:dyDescent="0.25">
      <c r="E19195" s="120"/>
    </row>
    <row r="19196" spans="5:5" x14ac:dyDescent="0.25">
      <c r="E19196" s="120"/>
    </row>
    <row r="19197" spans="5:5" x14ac:dyDescent="0.25">
      <c r="E19197" s="120"/>
    </row>
    <row r="19198" spans="5:5" x14ac:dyDescent="0.25">
      <c r="E19198" s="120"/>
    </row>
    <row r="19199" spans="5:5" x14ac:dyDescent="0.25">
      <c r="E19199" s="120"/>
    </row>
    <row r="19200" spans="5:5" x14ac:dyDescent="0.25">
      <c r="E19200" s="120"/>
    </row>
    <row r="19201" spans="5:5" x14ac:dyDescent="0.25">
      <c r="E19201" s="120"/>
    </row>
    <row r="19202" spans="5:5" x14ac:dyDescent="0.25">
      <c r="E19202" s="120"/>
    </row>
    <row r="19203" spans="5:5" x14ac:dyDescent="0.25">
      <c r="E19203" s="120"/>
    </row>
    <row r="19204" spans="5:5" x14ac:dyDescent="0.25">
      <c r="E19204" s="120"/>
    </row>
    <row r="19205" spans="5:5" x14ac:dyDescent="0.25">
      <c r="E19205" s="120"/>
    </row>
    <row r="19206" spans="5:5" x14ac:dyDescent="0.25">
      <c r="E19206" s="120"/>
    </row>
    <row r="19207" spans="5:5" x14ac:dyDescent="0.25">
      <c r="E19207" s="120"/>
    </row>
    <row r="19208" spans="5:5" x14ac:dyDescent="0.25">
      <c r="E19208" s="120"/>
    </row>
    <row r="19209" spans="5:5" x14ac:dyDescent="0.25">
      <c r="E19209" s="120"/>
    </row>
    <row r="19210" spans="5:5" x14ac:dyDescent="0.25">
      <c r="E19210" s="120"/>
    </row>
    <row r="19211" spans="5:5" x14ac:dyDescent="0.25">
      <c r="E19211" s="120"/>
    </row>
    <row r="19212" spans="5:5" x14ac:dyDescent="0.25">
      <c r="E19212" s="120"/>
    </row>
    <row r="19213" spans="5:5" x14ac:dyDescent="0.25">
      <c r="E19213" s="120"/>
    </row>
    <row r="19214" spans="5:5" x14ac:dyDescent="0.25">
      <c r="E19214" s="120"/>
    </row>
    <row r="19215" spans="5:5" x14ac:dyDescent="0.25">
      <c r="E19215" s="120"/>
    </row>
    <row r="19216" spans="5:5" x14ac:dyDescent="0.25">
      <c r="E19216" s="120"/>
    </row>
    <row r="19217" spans="5:5" x14ac:dyDescent="0.25">
      <c r="E19217" s="120"/>
    </row>
    <row r="19218" spans="5:5" x14ac:dyDescent="0.25">
      <c r="E19218" s="120"/>
    </row>
    <row r="19219" spans="5:5" x14ac:dyDescent="0.25">
      <c r="E19219" s="120"/>
    </row>
    <row r="19220" spans="5:5" x14ac:dyDescent="0.25">
      <c r="E19220" s="120"/>
    </row>
    <row r="19221" spans="5:5" x14ac:dyDescent="0.25">
      <c r="E19221" s="120"/>
    </row>
    <row r="19222" spans="5:5" x14ac:dyDescent="0.25">
      <c r="E19222" s="120"/>
    </row>
    <row r="19223" spans="5:5" x14ac:dyDescent="0.25">
      <c r="E19223" s="120"/>
    </row>
    <row r="19224" spans="5:5" x14ac:dyDescent="0.25">
      <c r="E19224" s="120"/>
    </row>
    <row r="19225" spans="5:5" x14ac:dyDescent="0.25">
      <c r="E19225" s="120"/>
    </row>
    <row r="19226" spans="5:5" x14ac:dyDescent="0.25">
      <c r="E19226" s="120"/>
    </row>
    <row r="19227" spans="5:5" x14ac:dyDescent="0.25">
      <c r="E19227" s="120"/>
    </row>
    <row r="19228" spans="5:5" x14ac:dyDescent="0.25">
      <c r="E19228" s="120"/>
    </row>
    <row r="19229" spans="5:5" x14ac:dyDescent="0.25">
      <c r="E19229" s="120"/>
    </row>
    <row r="19230" spans="5:5" x14ac:dyDescent="0.25">
      <c r="E19230" s="120"/>
    </row>
    <row r="19231" spans="5:5" x14ac:dyDescent="0.25">
      <c r="E19231" s="120"/>
    </row>
    <row r="19232" spans="5:5" x14ac:dyDescent="0.25">
      <c r="E19232" s="120"/>
    </row>
    <row r="19233" spans="5:5" x14ac:dyDescent="0.25">
      <c r="E19233" s="120"/>
    </row>
    <row r="19234" spans="5:5" x14ac:dyDescent="0.25">
      <c r="E19234" s="120"/>
    </row>
    <row r="19235" spans="5:5" x14ac:dyDescent="0.25">
      <c r="E19235" s="120"/>
    </row>
    <row r="19236" spans="5:5" x14ac:dyDescent="0.25">
      <c r="E19236" s="120"/>
    </row>
    <row r="19237" spans="5:5" x14ac:dyDescent="0.25">
      <c r="E19237" s="120"/>
    </row>
    <row r="19238" spans="5:5" x14ac:dyDescent="0.25">
      <c r="E19238" s="120"/>
    </row>
    <row r="19239" spans="5:5" x14ac:dyDescent="0.25">
      <c r="E19239" s="120"/>
    </row>
    <row r="19240" spans="5:5" x14ac:dyDescent="0.25">
      <c r="E19240" s="120"/>
    </row>
    <row r="19241" spans="5:5" x14ac:dyDescent="0.25">
      <c r="E19241" s="120"/>
    </row>
    <row r="19242" spans="5:5" x14ac:dyDescent="0.25">
      <c r="E19242" s="120"/>
    </row>
    <row r="19243" spans="5:5" x14ac:dyDescent="0.25">
      <c r="E19243" s="120"/>
    </row>
    <row r="19244" spans="5:5" x14ac:dyDescent="0.25">
      <c r="E19244" s="120"/>
    </row>
    <row r="19245" spans="5:5" x14ac:dyDescent="0.25">
      <c r="E19245" s="120"/>
    </row>
    <row r="19246" spans="5:5" x14ac:dyDescent="0.25">
      <c r="E19246" s="120"/>
    </row>
    <row r="19247" spans="5:5" x14ac:dyDescent="0.25">
      <c r="E19247" s="120"/>
    </row>
    <row r="19248" spans="5:5" x14ac:dyDescent="0.25">
      <c r="E19248" s="120"/>
    </row>
    <row r="19249" spans="5:5" x14ac:dyDescent="0.25">
      <c r="E19249" s="120"/>
    </row>
    <row r="19250" spans="5:5" x14ac:dyDescent="0.25">
      <c r="E19250" s="120"/>
    </row>
    <row r="19251" spans="5:5" x14ac:dyDescent="0.25">
      <c r="E19251" s="120"/>
    </row>
    <row r="19252" spans="5:5" x14ac:dyDescent="0.25">
      <c r="E19252" s="120"/>
    </row>
    <row r="19253" spans="5:5" x14ac:dyDescent="0.25">
      <c r="E19253" s="120"/>
    </row>
    <row r="19254" spans="5:5" x14ac:dyDescent="0.25">
      <c r="E19254" s="120"/>
    </row>
    <row r="19255" spans="5:5" x14ac:dyDescent="0.25">
      <c r="E19255" s="120"/>
    </row>
    <row r="19256" spans="5:5" x14ac:dyDescent="0.25">
      <c r="E19256" s="120"/>
    </row>
    <row r="19257" spans="5:5" x14ac:dyDescent="0.25">
      <c r="E19257" s="120"/>
    </row>
    <row r="19258" spans="5:5" x14ac:dyDescent="0.25">
      <c r="E19258" s="120"/>
    </row>
    <row r="19259" spans="5:5" x14ac:dyDescent="0.25">
      <c r="E19259" s="120"/>
    </row>
    <row r="19260" spans="5:5" x14ac:dyDescent="0.25">
      <c r="E19260" s="120"/>
    </row>
    <row r="19261" spans="5:5" x14ac:dyDescent="0.25">
      <c r="E19261" s="120"/>
    </row>
    <row r="19262" spans="5:5" x14ac:dyDescent="0.25">
      <c r="E19262" s="120"/>
    </row>
    <row r="19263" spans="5:5" x14ac:dyDescent="0.25">
      <c r="E19263" s="120"/>
    </row>
    <row r="19264" spans="5:5" x14ac:dyDescent="0.25">
      <c r="E19264" s="120"/>
    </row>
    <row r="19265" spans="5:5" x14ac:dyDescent="0.25">
      <c r="E19265" s="120"/>
    </row>
    <row r="19266" spans="5:5" x14ac:dyDescent="0.25">
      <c r="E19266" s="120"/>
    </row>
    <row r="19267" spans="5:5" x14ac:dyDescent="0.25">
      <c r="E19267" s="120"/>
    </row>
    <row r="19268" spans="5:5" x14ac:dyDescent="0.25">
      <c r="E19268" s="120"/>
    </row>
    <row r="19269" spans="5:5" x14ac:dyDescent="0.25">
      <c r="E19269" s="120"/>
    </row>
    <row r="19270" spans="5:5" x14ac:dyDescent="0.25">
      <c r="E19270" s="120"/>
    </row>
    <row r="19271" spans="5:5" x14ac:dyDescent="0.25">
      <c r="E19271" s="120"/>
    </row>
    <row r="19272" spans="5:5" x14ac:dyDescent="0.25">
      <c r="E19272" s="120"/>
    </row>
    <row r="19273" spans="5:5" x14ac:dyDescent="0.25">
      <c r="E19273" s="120"/>
    </row>
    <row r="19274" spans="5:5" x14ac:dyDescent="0.25">
      <c r="E19274" s="120"/>
    </row>
    <row r="19275" spans="5:5" x14ac:dyDescent="0.25">
      <c r="E19275" s="120"/>
    </row>
    <row r="19276" spans="5:5" x14ac:dyDescent="0.25">
      <c r="E19276" s="120"/>
    </row>
    <row r="19277" spans="5:5" x14ac:dyDescent="0.25">
      <c r="E19277" s="120"/>
    </row>
    <row r="19278" spans="5:5" x14ac:dyDescent="0.25">
      <c r="E19278" s="120"/>
    </row>
    <row r="19279" spans="5:5" x14ac:dyDescent="0.25">
      <c r="E19279" s="120"/>
    </row>
    <row r="19280" spans="5:5" x14ac:dyDescent="0.25">
      <c r="E19280" s="120"/>
    </row>
    <row r="19281" spans="5:5" x14ac:dyDescent="0.25">
      <c r="E19281" s="120"/>
    </row>
    <row r="19282" spans="5:5" x14ac:dyDescent="0.25">
      <c r="E19282" s="120"/>
    </row>
    <row r="19283" spans="5:5" x14ac:dyDescent="0.25">
      <c r="E19283" s="120"/>
    </row>
    <row r="19284" spans="5:5" x14ac:dyDescent="0.25">
      <c r="E19284" s="120"/>
    </row>
    <row r="19285" spans="5:5" x14ac:dyDescent="0.25">
      <c r="E19285" s="120"/>
    </row>
    <row r="19286" spans="5:5" x14ac:dyDescent="0.25">
      <c r="E19286" s="120"/>
    </row>
    <row r="19287" spans="5:5" x14ac:dyDescent="0.25">
      <c r="E19287" s="120"/>
    </row>
    <row r="19288" spans="5:5" x14ac:dyDescent="0.25">
      <c r="E19288" s="120"/>
    </row>
    <row r="19289" spans="5:5" x14ac:dyDescent="0.25">
      <c r="E19289" s="120"/>
    </row>
    <row r="19290" spans="5:5" x14ac:dyDescent="0.25">
      <c r="E19290" s="120"/>
    </row>
    <row r="19291" spans="5:5" x14ac:dyDescent="0.25">
      <c r="E19291" s="120"/>
    </row>
    <row r="19292" spans="5:5" x14ac:dyDescent="0.25">
      <c r="E19292" s="120"/>
    </row>
    <row r="19293" spans="5:5" x14ac:dyDescent="0.25">
      <c r="E19293" s="120"/>
    </row>
    <row r="19294" spans="5:5" x14ac:dyDescent="0.25">
      <c r="E19294" s="120"/>
    </row>
    <row r="19295" spans="5:5" x14ac:dyDescent="0.25">
      <c r="E19295" s="120"/>
    </row>
    <row r="19296" spans="5:5" x14ac:dyDescent="0.25">
      <c r="E19296" s="120"/>
    </row>
    <row r="19297" spans="5:5" x14ac:dyDescent="0.25">
      <c r="E19297" s="120"/>
    </row>
    <row r="19298" spans="5:5" x14ac:dyDescent="0.25">
      <c r="E19298" s="120"/>
    </row>
    <row r="19299" spans="5:5" x14ac:dyDescent="0.25">
      <c r="E19299" s="120"/>
    </row>
    <row r="19300" spans="5:5" x14ac:dyDescent="0.25">
      <c r="E19300" s="120"/>
    </row>
    <row r="19301" spans="5:5" x14ac:dyDescent="0.25">
      <c r="E19301" s="120"/>
    </row>
    <row r="19302" spans="5:5" x14ac:dyDescent="0.25">
      <c r="E19302" s="120"/>
    </row>
    <row r="19303" spans="5:5" x14ac:dyDescent="0.25">
      <c r="E19303" s="120"/>
    </row>
    <row r="19304" spans="5:5" x14ac:dyDescent="0.25">
      <c r="E19304" s="120"/>
    </row>
    <row r="19305" spans="5:5" x14ac:dyDescent="0.25">
      <c r="E19305" s="120"/>
    </row>
    <row r="19306" spans="5:5" x14ac:dyDescent="0.25">
      <c r="E19306" s="120"/>
    </row>
    <row r="19307" spans="5:5" x14ac:dyDescent="0.25">
      <c r="E19307" s="120"/>
    </row>
    <row r="19308" spans="5:5" x14ac:dyDescent="0.25">
      <c r="E19308" s="120"/>
    </row>
    <row r="19309" spans="5:5" x14ac:dyDescent="0.25">
      <c r="E19309" s="120"/>
    </row>
    <row r="19310" spans="5:5" x14ac:dyDescent="0.25">
      <c r="E19310" s="120"/>
    </row>
    <row r="19311" spans="5:5" x14ac:dyDescent="0.25">
      <c r="E19311" s="120"/>
    </row>
    <row r="19312" spans="5:5" x14ac:dyDescent="0.25">
      <c r="E19312" s="120"/>
    </row>
    <row r="19313" spans="5:5" x14ac:dyDescent="0.25">
      <c r="E19313" s="120"/>
    </row>
    <row r="19314" spans="5:5" x14ac:dyDescent="0.25">
      <c r="E19314" s="120"/>
    </row>
    <row r="19315" spans="5:5" x14ac:dyDescent="0.25">
      <c r="E19315" s="120"/>
    </row>
    <row r="19316" spans="5:5" x14ac:dyDescent="0.25">
      <c r="E19316" s="120"/>
    </row>
    <row r="19317" spans="5:5" x14ac:dyDescent="0.25">
      <c r="E19317" s="120"/>
    </row>
    <row r="19318" spans="5:5" x14ac:dyDescent="0.25">
      <c r="E19318" s="120"/>
    </row>
    <row r="19319" spans="5:5" x14ac:dyDescent="0.25">
      <c r="E19319" s="120"/>
    </row>
    <row r="19320" spans="5:5" x14ac:dyDescent="0.25">
      <c r="E19320" s="120"/>
    </row>
    <row r="19321" spans="5:5" x14ac:dyDescent="0.25">
      <c r="E19321" s="120"/>
    </row>
    <row r="19322" spans="5:5" x14ac:dyDescent="0.25">
      <c r="E19322" s="120"/>
    </row>
    <row r="19323" spans="5:5" x14ac:dyDescent="0.25">
      <c r="E19323" s="120"/>
    </row>
    <row r="19324" spans="5:5" x14ac:dyDescent="0.25">
      <c r="E19324" s="120"/>
    </row>
    <row r="19325" spans="5:5" x14ac:dyDescent="0.25">
      <c r="E19325" s="120"/>
    </row>
    <row r="19326" spans="5:5" x14ac:dyDescent="0.25">
      <c r="E19326" s="120"/>
    </row>
    <row r="19327" spans="5:5" x14ac:dyDescent="0.25">
      <c r="E19327" s="120"/>
    </row>
    <row r="19328" spans="5:5" x14ac:dyDescent="0.25">
      <c r="E19328" s="120"/>
    </row>
    <row r="19329" spans="5:5" x14ac:dyDescent="0.25">
      <c r="E19329" s="120"/>
    </row>
    <row r="19330" spans="5:5" x14ac:dyDescent="0.25">
      <c r="E19330" s="120"/>
    </row>
    <row r="19331" spans="5:5" x14ac:dyDescent="0.25">
      <c r="E19331" s="120"/>
    </row>
    <row r="19332" spans="5:5" x14ac:dyDescent="0.25">
      <c r="E19332" s="120"/>
    </row>
    <row r="19333" spans="5:5" x14ac:dyDescent="0.25">
      <c r="E19333" s="120"/>
    </row>
    <row r="19334" spans="5:5" x14ac:dyDescent="0.25">
      <c r="E19334" s="120"/>
    </row>
    <row r="19335" spans="5:5" x14ac:dyDescent="0.25">
      <c r="E19335" s="120"/>
    </row>
    <row r="19336" spans="5:5" x14ac:dyDescent="0.25">
      <c r="E19336" s="120"/>
    </row>
    <row r="19337" spans="5:5" x14ac:dyDescent="0.25">
      <c r="E19337" s="120"/>
    </row>
    <row r="19338" spans="5:5" x14ac:dyDescent="0.25">
      <c r="E19338" s="120"/>
    </row>
    <row r="19339" spans="5:5" x14ac:dyDescent="0.25">
      <c r="E19339" s="120"/>
    </row>
    <row r="19340" spans="5:5" x14ac:dyDescent="0.25">
      <c r="E19340" s="120"/>
    </row>
    <row r="19341" spans="5:5" x14ac:dyDescent="0.25">
      <c r="E19341" s="120"/>
    </row>
    <row r="19342" spans="5:5" x14ac:dyDescent="0.25">
      <c r="E19342" s="120"/>
    </row>
    <row r="19343" spans="5:5" x14ac:dyDescent="0.25">
      <c r="E19343" s="120"/>
    </row>
    <row r="19344" spans="5:5" x14ac:dyDescent="0.25">
      <c r="E19344" s="120"/>
    </row>
    <row r="19345" spans="5:5" x14ac:dyDescent="0.25">
      <c r="E19345" s="120"/>
    </row>
    <row r="19346" spans="5:5" x14ac:dyDescent="0.25">
      <c r="E19346" s="120"/>
    </row>
    <row r="19347" spans="5:5" x14ac:dyDescent="0.25">
      <c r="E19347" s="120"/>
    </row>
    <row r="19348" spans="5:5" x14ac:dyDescent="0.25">
      <c r="E19348" s="120"/>
    </row>
    <row r="19349" spans="5:5" x14ac:dyDescent="0.25">
      <c r="E19349" s="120"/>
    </row>
    <row r="19350" spans="5:5" x14ac:dyDescent="0.25">
      <c r="E19350" s="120"/>
    </row>
    <row r="19351" spans="5:5" x14ac:dyDescent="0.25">
      <c r="E19351" s="120"/>
    </row>
    <row r="19352" spans="5:5" x14ac:dyDescent="0.25">
      <c r="E19352" s="120"/>
    </row>
    <row r="19353" spans="5:5" x14ac:dyDescent="0.25">
      <c r="E19353" s="120"/>
    </row>
    <row r="19354" spans="5:5" x14ac:dyDescent="0.25">
      <c r="E19354" s="120"/>
    </row>
    <row r="19355" spans="5:5" x14ac:dyDescent="0.25">
      <c r="E19355" s="120"/>
    </row>
    <row r="19356" spans="5:5" x14ac:dyDescent="0.25">
      <c r="E19356" s="120"/>
    </row>
    <row r="19357" spans="5:5" x14ac:dyDescent="0.25">
      <c r="E19357" s="120"/>
    </row>
    <row r="19358" spans="5:5" x14ac:dyDescent="0.25">
      <c r="E19358" s="120"/>
    </row>
    <row r="19359" spans="5:5" x14ac:dyDescent="0.25">
      <c r="E19359" s="120"/>
    </row>
    <row r="19360" spans="5:5" x14ac:dyDescent="0.25">
      <c r="E19360" s="120"/>
    </row>
    <row r="19361" spans="5:5" x14ac:dyDescent="0.25">
      <c r="E19361" s="120"/>
    </row>
    <row r="19362" spans="5:5" x14ac:dyDescent="0.25">
      <c r="E19362" s="120"/>
    </row>
    <row r="19363" spans="5:5" x14ac:dyDescent="0.25">
      <c r="E19363" s="120"/>
    </row>
    <row r="19364" spans="5:5" x14ac:dyDescent="0.25">
      <c r="E19364" s="120"/>
    </row>
    <row r="19365" spans="5:5" x14ac:dyDescent="0.25">
      <c r="E19365" s="120"/>
    </row>
    <row r="19366" spans="5:5" x14ac:dyDescent="0.25">
      <c r="E19366" s="120"/>
    </row>
    <row r="19367" spans="5:5" x14ac:dyDescent="0.25">
      <c r="E19367" s="120"/>
    </row>
    <row r="19368" spans="5:5" x14ac:dyDescent="0.25">
      <c r="E19368" s="120"/>
    </row>
    <row r="19369" spans="5:5" x14ac:dyDescent="0.25">
      <c r="E19369" s="120"/>
    </row>
    <row r="19370" spans="5:5" x14ac:dyDescent="0.25">
      <c r="E19370" s="120"/>
    </row>
    <row r="19371" spans="5:5" x14ac:dyDescent="0.25">
      <c r="E19371" s="120"/>
    </row>
    <row r="19372" spans="5:5" x14ac:dyDescent="0.25">
      <c r="E19372" s="120"/>
    </row>
    <row r="19373" spans="5:5" x14ac:dyDescent="0.25">
      <c r="E19373" s="120"/>
    </row>
    <row r="19374" spans="5:5" x14ac:dyDescent="0.25">
      <c r="E19374" s="120"/>
    </row>
    <row r="19375" spans="5:5" x14ac:dyDescent="0.25">
      <c r="E19375" s="120"/>
    </row>
    <row r="19376" spans="5:5" x14ac:dyDescent="0.25">
      <c r="E19376" s="120"/>
    </row>
    <row r="19377" spans="5:5" x14ac:dyDescent="0.25">
      <c r="E19377" s="120"/>
    </row>
    <row r="19378" spans="5:5" x14ac:dyDescent="0.25">
      <c r="E19378" s="120"/>
    </row>
    <row r="19379" spans="5:5" x14ac:dyDescent="0.25">
      <c r="E19379" s="120"/>
    </row>
    <row r="19380" spans="5:5" x14ac:dyDescent="0.25">
      <c r="E19380" s="120"/>
    </row>
    <row r="19381" spans="5:5" x14ac:dyDescent="0.25">
      <c r="E19381" s="120"/>
    </row>
    <row r="19382" spans="5:5" x14ac:dyDescent="0.25">
      <c r="E19382" s="120"/>
    </row>
    <row r="19383" spans="5:5" x14ac:dyDescent="0.25">
      <c r="E19383" s="120"/>
    </row>
    <row r="19384" spans="5:5" x14ac:dyDescent="0.25">
      <c r="E19384" s="120"/>
    </row>
    <row r="19385" spans="5:5" x14ac:dyDescent="0.25">
      <c r="E19385" s="120"/>
    </row>
    <row r="19386" spans="5:5" x14ac:dyDescent="0.25">
      <c r="E19386" s="120"/>
    </row>
    <row r="19387" spans="5:5" x14ac:dyDescent="0.25">
      <c r="E19387" s="120"/>
    </row>
    <row r="19388" spans="5:5" x14ac:dyDescent="0.25">
      <c r="E19388" s="120"/>
    </row>
    <row r="19389" spans="5:5" x14ac:dyDescent="0.25">
      <c r="E19389" s="120"/>
    </row>
    <row r="19390" spans="5:5" x14ac:dyDescent="0.25">
      <c r="E19390" s="120"/>
    </row>
    <row r="19391" spans="5:5" x14ac:dyDescent="0.25">
      <c r="E19391" s="120"/>
    </row>
    <row r="19392" spans="5:5" x14ac:dyDescent="0.25">
      <c r="E19392" s="120"/>
    </row>
    <row r="19393" spans="5:5" x14ac:dyDescent="0.25">
      <c r="E19393" s="120"/>
    </row>
    <row r="19394" spans="5:5" x14ac:dyDescent="0.25">
      <c r="E19394" s="120"/>
    </row>
    <row r="19395" spans="5:5" x14ac:dyDescent="0.25">
      <c r="E19395" s="120"/>
    </row>
    <row r="19396" spans="5:5" x14ac:dyDescent="0.25">
      <c r="E19396" s="120"/>
    </row>
    <row r="19397" spans="5:5" x14ac:dyDescent="0.25">
      <c r="E19397" s="120"/>
    </row>
    <row r="19398" spans="5:5" x14ac:dyDescent="0.25">
      <c r="E19398" s="120"/>
    </row>
    <row r="19399" spans="5:5" x14ac:dyDescent="0.25">
      <c r="E19399" s="120"/>
    </row>
    <row r="19400" spans="5:5" x14ac:dyDescent="0.25">
      <c r="E19400" s="120"/>
    </row>
    <row r="19401" spans="5:5" x14ac:dyDescent="0.25">
      <c r="E19401" s="120"/>
    </row>
    <row r="19402" spans="5:5" x14ac:dyDescent="0.25">
      <c r="E19402" s="120"/>
    </row>
    <row r="19403" spans="5:5" x14ac:dyDescent="0.25">
      <c r="E19403" s="120"/>
    </row>
    <row r="19404" spans="5:5" x14ac:dyDescent="0.25">
      <c r="E19404" s="120"/>
    </row>
    <row r="19405" spans="5:5" x14ac:dyDescent="0.25">
      <c r="E19405" s="120"/>
    </row>
    <row r="19406" spans="5:5" x14ac:dyDescent="0.25">
      <c r="E19406" s="120"/>
    </row>
    <row r="19407" spans="5:5" x14ac:dyDescent="0.25">
      <c r="E19407" s="120"/>
    </row>
    <row r="19408" spans="5:5" x14ac:dyDescent="0.25">
      <c r="E19408" s="120"/>
    </row>
    <row r="19409" spans="5:5" x14ac:dyDescent="0.25">
      <c r="E19409" s="120"/>
    </row>
    <row r="19410" spans="5:5" x14ac:dyDescent="0.25">
      <c r="E19410" s="120"/>
    </row>
    <row r="19411" spans="5:5" x14ac:dyDescent="0.25">
      <c r="E19411" s="120"/>
    </row>
    <row r="19412" spans="5:5" x14ac:dyDescent="0.25">
      <c r="E19412" s="120"/>
    </row>
    <row r="19413" spans="5:5" x14ac:dyDescent="0.25">
      <c r="E19413" s="120"/>
    </row>
    <row r="19414" spans="5:5" x14ac:dyDescent="0.25">
      <c r="E19414" s="120"/>
    </row>
    <row r="19415" spans="5:5" x14ac:dyDescent="0.25">
      <c r="E19415" s="120"/>
    </row>
    <row r="19416" spans="5:5" x14ac:dyDescent="0.25">
      <c r="E19416" s="120"/>
    </row>
    <row r="19417" spans="5:5" x14ac:dyDescent="0.25">
      <c r="E19417" s="120"/>
    </row>
    <row r="19418" spans="5:5" x14ac:dyDescent="0.25">
      <c r="E19418" s="120"/>
    </row>
    <row r="19419" spans="5:5" x14ac:dyDescent="0.25">
      <c r="E19419" s="120"/>
    </row>
    <row r="19420" spans="5:5" x14ac:dyDescent="0.25">
      <c r="E19420" s="120"/>
    </row>
    <row r="19421" spans="5:5" x14ac:dyDescent="0.25">
      <c r="E19421" s="120"/>
    </row>
    <row r="19422" spans="5:5" x14ac:dyDescent="0.25">
      <c r="E19422" s="120"/>
    </row>
    <row r="19423" spans="5:5" x14ac:dyDescent="0.25">
      <c r="E19423" s="120"/>
    </row>
    <row r="19424" spans="5:5" x14ac:dyDescent="0.25">
      <c r="E19424" s="120"/>
    </row>
    <row r="19425" spans="5:5" x14ac:dyDescent="0.25">
      <c r="E19425" s="120"/>
    </row>
    <row r="19426" spans="5:5" x14ac:dyDescent="0.25">
      <c r="E19426" s="120"/>
    </row>
    <row r="19427" spans="5:5" x14ac:dyDescent="0.25">
      <c r="E19427" s="120"/>
    </row>
    <row r="19428" spans="5:5" x14ac:dyDescent="0.25">
      <c r="E19428" s="120"/>
    </row>
    <row r="19429" spans="5:5" x14ac:dyDescent="0.25">
      <c r="E19429" s="120"/>
    </row>
    <row r="19430" spans="5:5" x14ac:dyDescent="0.25">
      <c r="E19430" s="120"/>
    </row>
    <row r="19431" spans="5:5" x14ac:dyDescent="0.25">
      <c r="E19431" s="120"/>
    </row>
    <row r="19432" spans="5:5" x14ac:dyDescent="0.25">
      <c r="E19432" s="120"/>
    </row>
    <row r="19433" spans="5:5" x14ac:dyDescent="0.25">
      <c r="E19433" s="120"/>
    </row>
    <row r="19434" spans="5:5" x14ac:dyDescent="0.25">
      <c r="E19434" s="120"/>
    </row>
    <row r="19435" spans="5:5" x14ac:dyDescent="0.25">
      <c r="E19435" s="120"/>
    </row>
    <row r="19436" spans="5:5" x14ac:dyDescent="0.25">
      <c r="E19436" s="120"/>
    </row>
    <row r="19437" spans="5:5" x14ac:dyDescent="0.25">
      <c r="E19437" s="120"/>
    </row>
    <row r="19438" spans="5:5" x14ac:dyDescent="0.25">
      <c r="E19438" s="120"/>
    </row>
    <row r="19439" spans="5:5" x14ac:dyDescent="0.25">
      <c r="E19439" s="120"/>
    </row>
    <row r="19440" spans="5:5" x14ac:dyDescent="0.25">
      <c r="E19440" s="120"/>
    </row>
    <row r="19441" spans="5:5" x14ac:dyDescent="0.25">
      <c r="E19441" s="120"/>
    </row>
    <row r="19442" spans="5:5" x14ac:dyDescent="0.25">
      <c r="E19442" s="120"/>
    </row>
    <row r="19443" spans="5:5" x14ac:dyDescent="0.25">
      <c r="E19443" s="120"/>
    </row>
    <row r="19444" spans="5:5" x14ac:dyDescent="0.25">
      <c r="E19444" s="120"/>
    </row>
    <row r="19445" spans="5:5" x14ac:dyDescent="0.25">
      <c r="E19445" s="120"/>
    </row>
    <row r="19446" spans="5:5" x14ac:dyDescent="0.25">
      <c r="E19446" s="120"/>
    </row>
    <row r="19447" spans="5:5" x14ac:dyDescent="0.25">
      <c r="E19447" s="120"/>
    </row>
    <row r="19448" spans="5:5" x14ac:dyDescent="0.25">
      <c r="E19448" s="120"/>
    </row>
    <row r="19449" spans="5:5" x14ac:dyDescent="0.25">
      <c r="E19449" s="120"/>
    </row>
    <row r="19450" spans="5:5" x14ac:dyDescent="0.25">
      <c r="E19450" s="120"/>
    </row>
    <row r="19451" spans="5:5" x14ac:dyDescent="0.25">
      <c r="E19451" s="120"/>
    </row>
    <row r="19452" spans="5:5" x14ac:dyDescent="0.25">
      <c r="E19452" s="120"/>
    </row>
    <row r="19453" spans="5:5" x14ac:dyDescent="0.25">
      <c r="E19453" s="120"/>
    </row>
    <row r="19454" spans="5:5" x14ac:dyDescent="0.25">
      <c r="E19454" s="120"/>
    </row>
    <row r="19455" spans="5:5" x14ac:dyDescent="0.25">
      <c r="E19455" s="120"/>
    </row>
    <row r="19456" spans="5:5" x14ac:dyDescent="0.25">
      <c r="E19456" s="120"/>
    </row>
    <row r="19457" spans="5:5" x14ac:dyDescent="0.25">
      <c r="E19457" s="120"/>
    </row>
    <row r="19458" spans="5:5" x14ac:dyDescent="0.25">
      <c r="E19458" s="120"/>
    </row>
    <row r="19459" spans="5:5" x14ac:dyDescent="0.25">
      <c r="E19459" s="120"/>
    </row>
    <row r="19460" spans="5:5" x14ac:dyDescent="0.25">
      <c r="E19460" s="120"/>
    </row>
    <row r="19461" spans="5:5" x14ac:dyDescent="0.25">
      <c r="E19461" s="120"/>
    </row>
    <row r="19462" spans="5:5" x14ac:dyDescent="0.25">
      <c r="E19462" s="120"/>
    </row>
    <row r="19463" spans="5:5" x14ac:dyDescent="0.25">
      <c r="E19463" s="120"/>
    </row>
    <row r="19464" spans="5:5" x14ac:dyDescent="0.25">
      <c r="E19464" s="120"/>
    </row>
    <row r="19465" spans="5:5" x14ac:dyDescent="0.25">
      <c r="E19465" s="120"/>
    </row>
    <row r="19466" spans="5:5" x14ac:dyDescent="0.25">
      <c r="E19466" s="120"/>
    </row>
    <row r="19467" spans="5:5" x14ac:dyDescent="0.25">
      <c r="E19467" s="120"/>
    </row>
    <row r="19468" spans="5:5" x14ac:dyDescent="0.25">
      <c r="E19468" s="120"/>
    </row>
    <row r="19469" spans="5:5" x14ac:dyDescent="0.25">
      <c r="E19469" s="120"/>
    </row>
    <row r="19470" spans="5:5" x14ac:dyDescent="0.25">
      <c r="E19470" s="120"/>
    </row>
    <row r="19471" spans="5:5" x14ac:dyDescent="0.25">
      <c r="E19471" s="120"/>
    </row>
    <row r="19472" spans="5:5" x14ac:dyDescent="0.25">
      <c r="E19472" s="120"/>
    </row>
    <row r="19473" spans="5:5" x14ac:dyDescent="0.25">
      <c r="E19473" s="120"/>
    </row>
    <row r="19474" spans="5:5" x14ac:dyDescent="0.25">
      <c r="E19474" s="120"/>
    </row>
    <row r="19475" spans="5:5" x14ac:dyDescent="0.25">
      <c r="E19475" s="120"/>
    </row>
    <row r="19476" spans="5:5" x14ac:dyDescent="0.25">
      <c r="E19476" s="120"/>
    </row>
    <row r="19477" spans="5:5" x14ac:dyDescent="0.25">
      <c r="E19477" s="120"/>
    </row>
    <row r="19478" spans="5:5" x14ac:dyDescent="0.25">
      <c r="E19478" s="120"/>
    </row>
    <row r="19479" spans="5:5" x14ac:dyDescent="0.25">
      <c r="E19479" s="120"/>
    </row>
    <row r="19480" spans="5:5" x14ac:dyDescent="0.25">
      <c r="E19480" s="120"/>
    </row>
    <row r="19481" spans="5:5" x14ac:dyDescent="0.25">
      <c r="E19481" s="120"/>
    </row>
    <row r="19482" spans="5:5" x14ac:dyDescent="0.25">
      <c r="E19482" s="120"/>
    </row>
    <row r="19483" spans="5:5" x14ac:dyDescent="0.25">
      <c r="E19483" s="120"/>
    </row>
    <row r="19484" spans="5:5" x14ac:dyDescent="0.25">
      <c r="E19484" s="120"/>
    </row>
    <row r="19485" spans="5:5" x14ac:dyDescent="0.25">
      <c r="E19485" s="120"/>
    </row>
    <row r="19486" spans="5:5" x14ac:dyDescent="0.25">
      <c r="E19486" s="120"/>
    </row>
    <row r="19487" spans="5:5" x14ac:dyDescent="0.25">
      <c r="E19487" s="120"/>
    </row>
    <row r="19488" spans="5:5" x14ac:dyDescent="0.25">
      <c r="E19488" s="120"/>
    </row>
    <row r="19489" spans="5:5" x14ac:dyDescent="0.25">
      <c r="E19489" s="120"/>
    </row>
    <row r="19490" spans="5:5" x14ac:dyDescent="0.25">
      <c r="E19490" s="120"/>
    </row>
    <row r="19491" spans="5:5" x14ac:dyDescent="0.25">
      <c r="E19491" s="120"/>
    </row>
    <row r="19492" spans="5:5" x14ac:dyDescent="0.25">
      <c r="E19492" s="120"/>
    </row>
    <row r="19493" spans="5:5" x14ac:dyDescent="0.25">
      <c r="E19493" s="120"/>
    </row>
    <row r="19494" spans="5:5" x14ac:dyDescent="0.25">
      <c r="E19494" s="120"/>
    </row>
    <row r="19495" spans="5:5" x14ac:dyDescent="0.25">
      <c r="E19495" s="120"/>
    </row>
    <row r="19496" spans="5:5" x14ac:dyDescent="0.25">
      <c r="E19496" s="120"/>
    </row>
    <row r="19497" spans="5:5" x14ac:dyDescent="0.25">
      <c r="E19497" s="120"/>
    </row>
    <row r="19498" spans="5:5" x14ac:dyDescent="0.25">
      <c r="E19498" s="120"/>
    </row>
    <row r="19499" spans="5:5" x14ac:dyDescent="0.25">
      <c r="E19499" s="120"/>
    </row>
    <row r="19500" spans="5:5" x14ac:dyDescent="0.25">
      <c r="E19500" s="120"/>
    </row>
    <row r="19501" spans="5:5" x14ac:dyDescent="0.25">
      <c r="E19501" s="120"/>
    </row>
    <row r="19502" spans="5:5" x14ac:dyDescent="0.25">
      <c r="E19502" s="120"/>
    </row>
    <row r="19503" spans="5:5" x14ac:dyDescent="0.25">
      <c r="E19503" s="120"/>
    </row>
    <row r="19504" spans="5:5" x14ac:dyDescent="0.25">
      <c r="E19504" s="120"/>
    </row>
    <row r="19505" spans="5:5" x14ac:dyDescent="0.25">
      <c r="E19505" s="120"/>
    </row>
    <row r="19506" spans="5:5" x14ac:dyDescent="0.25">
      <c r="E19506" s="120"/>
    </row>
    <row r="19507" spans="5:5" x14ac:dyDescent="0.25">
      <c r="E19507" s="120"/>
    </row>
    <row r="19508" spans="5:5" x14ac:dyDescent="0.25">
      <c r="E19508" s="120"/>
    </row>
    <row r="19509" spans="5:5" x14ac:dyDescent="0.25">
      <c r="E19509" s="120"/>
    </row>
    <row r="19510" spans="5:5" x14ac:dyDescent="0.25">
      <c r="E19510" s="120"/>
    </row>
    <row r="19511" spans="5:5" x14ac:dyDescent="0.25">
      <c r="E19511" s="120"/>
    </row>
    <row r="19512" spans="5:5" x14ac:dyDescent="0.25">
      <c r="E19512" s="120"/>
    </row>
    <row r="19513" spans="5:5" x14ac:dyDescent="0.25">
      <c r="E19513" s="120"/>
    </row>
    <row r="19514" spans="5:5" x14ac:dyDescent="0.25">
      <c r="E19514" s="120"/>
    </row>
    <row r="19515" spans="5:5" x14ac:dyDescent="0.25">
      <c r="E19515" s="120"/>
    </row>
    <row r="19516" spans="5:5" x14ac:dyDescent="0.25">
      <c r="E19516" s="120"/>
    </row>
    <row r="19517" spans="5:5" x14ac:dyDescent="0.25">
      <c r="E19517" s="120"/>
    </row>
    <row r="19518" spans="5:5" x14ac:dyDescent="0.25">
      <c r="E19518" s="120"/>
    </row>
    <row r="19519" spans="5:5" x14ac:dyDescent="0.25">
      <c r="E19519" s="120"/>
    </row>
    <row r="19520" spans="5:5" x14ac:dyDescent="0.25">
      <c r="E19520" s="120"/>
    </row>
    <row r="19521" spans="5:5" x14ac:dyDescent="0.25">
      <c r="E19521" s="120"/>
    </row>
    <row r="19522" spans="5:5" x14ac:dyDescent="0.25">
      <c r="E19522" s="120"/>
    </row>
    <row r="19523" spans="5:5" x14ac:dyDescent="0.25">
      <c r="E19523" s="120"/>
    </row>
    <row r="19524" spans="5:5" x14ac:dyDescent="0.25">
      <c r="E19524" s="120"/>
    </row>
    <row r="19525" spans="5:5" x14ac:dyDescent="0.25">
      <c r="E19525" s="120"/>
    </row>
    <row r="19526" spans="5:5" x14ac:dyDescent="0.25">
      <c r="E19526" s="120"/>
    </row>
    <row r="19527" spans="5:5" x14ac:dyDescent="0.25">
      <c r="E19527" s="120"/>
    </row>
    <row r="19528" spans="5:5" x14ac:dyDescent="0.25">
      <c r="E19528" s="120"/>
    </row>
    <row r="19529" spans="5:5" x14ac:dyDescent="0.25">
      <c r="E19529" s="120"/>
    </row>
    <row r="19530" spans="5:5" x14ac:dyDescent="0.25">
      <c r="E19530" s="120"/>
    </row>
    <row r="19531" spans="5:5" x14ac:dyDescent="0.25">
      <c r="E19531" s="120"/>
    </row>
    <row r="19532" spans="5:5" x14ac:dyDescent="0.25">
      <c r="E19532" s="120"/>
    </row>
    <row r="19533" spans="5:5" x14ac:dyDescent="0.25">
      <c r="E19533" s="120"/>
    </row>
    <row r="19534" spans="5:5" x14ac:dyDescent="0.25">
      <c r="E19534" s="120"/>
    </row>
    <row r="19535" spans="5:5" x14ac:dyDescent="0.25">
      <c r="E19535" s="120"/>
    </row>
    <row r="19536" spans="5:5" x14ac:dyDescent="0.25">
      <c r="E19536" s="120"/>
    </row>
    <row r="19537" spans="5:5" x14ac:dyDescent="0.25">
      <c r="E19537" s="120"/>
    </row>
    <row r="19538" spans="5:5" x14ac:dyDescent="0.25">
      <c r="E19538" s="120"/>
    </row>
    <row r="19539" spans="5:5" x14ac:dyDescent="0.25">
      <c r="E19539" s="120"/>
    </row>
    <row r="19540" spans="5:5" x14ac:dyDescent="0.25">
      <c r="E19540" s="120"/>
    </row>
    <row r="19541" spans="5:5" x14ac:dyDescent="0.25">
      <c r="E19541" s="120"/>
    </row>
    <row r="19542" spans="5:5" x14ac:dyDescent="0.25">
      <c r="E19542" s="120"/>
    </row>
    <row r="19543" spans="5:5" x14ac:dyDescent="0.25">
      <c r="E19543" s="120"/>
    </row>
    <row r="19544" spans="5:5" x14ac:dyDescent="0.25">
      <c r="E19544" s="120"/>
    </row>
    <row r="19545" spans="5:5" x14ac:dyDescent="0.25">
      <c r="E19545" s="120"/>
    </row>
    <row r="19546" spans="5:5" x14ac:dyDescent="0.25">
      <c r="E19546" s="120"/>
    </row>
    <row r="19547" spans="5:5" x14ac:dyDescent="0.25">
      <c r="E19547" s="120"/>
    </row>
    <row r="19548" spans="5:5" x14ac:dyDescent="0.25">
      <c r="E19548" s="120"/>
    </row>
    <row r="19549" spans="5:5" x14ac:dyDescent="0.25">
      <c r="E19549" s="120"/>
    </row>
    <row r="19550" spans="5:5" x14ac:dyDescent="0.25">
      <c r="E19550" s="120"/>
    </row>
    <row r="19551" spans="5:5" x14ac:dyDescent="0.25">
      <c r="E19551" s="120"/>
    </row>
    <row r="19552" spans="5:5" x14ac:dyDescent="0.25">
      <c r="E19552" s="120"/>
    </row>
    <row r="19553" spans="5:5" x14ac:dyDescent="0.25">
      <c r="E19553" s="120"/>
    </row>
    <row r="19554" spans="5:5" x14ac:dyDescent="0.25">
      <c r="E19554" s="120"/>
    </row>
    <row r="19555" spans="5:5" x14ac:dyDescent="0.25">
      <c r="E19555" s="120"/>
    </row>
    <row r="19556" spans="5:5" x14ac:dyDescent="0.25">
      <c r="E19556" s="120"/>
    </row>
    <row r="19557" spans="5:5" x14ac:dyDescent="0.25">
      <c r="E19557" s="120"/>
    </row>
    <row r="19558" spans="5:5" x14ac:dyDescent="0.25">
      <c r="E19558" s="120"/>
    </row>
    <row r="19559" spans="5:5" x14ac:dyDescent="0.25">
      <c r="E19559" s="120"/>
    </row>
    <row r="19560" spans="5:5" x14ac:dyDescent="0.25">
      <c r="E19560" s="120"/>
    </row>
    <row r="19561" spans="5:5" x14ac:dyDescent="0.25">
      <c r="E19561" s="120"/>
    </row>
    <row r="19562" spans="5:5" x14ac:dyDescent="0.25">
      <c r="E19562" s="120"/>
    </row>
    <row r="19563" spans="5:5" x14ac:dyDescent="0.25">
      <c r="E19563" s="120"/>
    </row>
    <row r="19564" spans="5:5" x14ac:dyDescent="0.25">
      <c r="E19564" s="120"/>
    </row>
    <row r="19565" spans="5:5" x14ac:dyDescent="0.25">
      <c r="E19565" s="120"/>
    </row>
    <row r="19566" spans="5:5" x14ac:dyDescent="0.25">
      <c r="E19566" s="120"/>
    </row>
    <row r="19567" spans="5:5" x14ac:dyDescent="0.25">
      <c r="E19567" s="120"/>
    </row>
    <row r="19568" spans="5:5" x14ac:dyDescent="0.25">
      <c r="E19568" s="120"/>
    </row>
    <row r="19569" spans="5:5" x14ac:dyDescent="0.25">
      <c r="E19569" s="120"/>
    </row>
    <row r="19570" spans="5:5" x14ac:dyDescent="0.25">
      <c r="E19570" s="120"/>
    </row>
    <row r="19571" spans="5:5" x14ac:dyDescent="0.25">
      <c r="E19571" s="120"/>
    </row>
    <row r="19572" spans="5:5" x14ac:dyDescent="0.25">
      <c r="E19572" s="120"/>
    </row>
    <row r="19573" spans="5:5" x14ac:dyDescent="0.25">
      <c r="E19573" s="120"/>
    </row>
    <row r="19574" spans="5:5" x14ac:dyDescent="0.25">
      <c r="E19574" s="120"/>
    </row>
    <row r="19575" spans="5:5" x14ac:dyDescent="0.25">
      <c r="E19575" s="120"/>
    </row>
    <row r="19576" spans="5:5" x14ac:dyDescent="0.25">
      <c r="E19576" s="120"/>
    </row>
    <row r="19577" spans="5:5" x14ac:dyDescent="0.25">
      <c r="E19577" s="120"/>
    </row>
    <row r="19578" spans="5:5" x14ac:dyDescent="0.25">
      <c r="E19578" s="120"/>
    </row>
    <row r="19579" spans="5:5" x14ac:dyDescent="0.25">
      <c r="E19579" s="120"/>
    </row>
    <row r="19580" spans="5:5" x14ac:dyDescent="0.25">
      <c r="E19580" s="120"/>
    </row>
    <row r="19581" spans="5:5" x14ac:dyDescent="0.25">
      <c r="E19581" s="120"/>
    </row>
    <row r="19582" spans="5:5" x14ac:dyDescent="0.25">
      <c r="E19582" s="120"/>
    </row>
    <row r="19583" spans="5:5" x14ac:dyDescent="0.25">
      <c r="E19583" s="120"/>
    </row>
    <row r="19584" spans="5:5" x14ac:dyDescent="0.25">
      <c r="E19584" s="120"/>
    </row>
    <row r="19585" spans="5:5" x14ac:dyDescent="0.25">
      <c r="E19585" s="120"/>
    </row>
    <row r="19586" spans="5:5" x14ac:dyDescent="0.25">
      <c r="E19586" s="120"/>
    </row>
    <row r="19587" spans="5:5" x14ac:dyDescent="0.25">
      <c r="E19587" s="120"/>
    </row>
    <row r="19588" spans="5:5" x14ac:dyDescent="0.25">
      <c r="E19588" s="120"/>
    </row>
    <row r="19589" spans="5:5" x14ac:dyDescent="0.25">
      <c r="E19589" s="120"/>
    </row>
    <row r="19590" spans="5:5" x14ac:dyDescent="0.25">
      <c r="E19590" s="120"/>
    </row>
    <row r="19591" spans="5:5" x14ac:dyDescent="0.25">
      <c r="E19591" s="120"/>
    </row>
    <row r="19592" spans="5:5" x14ac:dyDescent="0.25">
      <c r="E19592" s="120"/>
    </row>
    <row r="19593" spans="5:5" x14ac:dyDescent="0.25">
      <c r="E19593" s="120"/>
    </row>
    <row r="19594" spans="5:5" x14ac:dyDescent="0.25">
      <c r="E19594" s="120"/>
    </row>
    <row r="19595" spans="5:5" x14ac:dyDescent="0.25">
      <c r="E19595" s="120"/>
    </row>
    <row r="19596" spans="5:5" x14ac:dyDescent="0.25">
      <c r="E19596" s="120"/>
    </row>
    <row r="19597" spans="5:5" x14ac:dyDescent="0.25">
      <c r="E19597" s="120"/>
    </row>
    <row r="19598" spans="5:5" x14ac:dyDescent="0.25">
      <c r="E19598" s="120"/>
    </row>
    <row r="19599" spans="5:5" x14ac:dyDescent="0.25">
      <c r="E19599" s="120"/>
    </row>
    <row r="19600" spans="5:5" x14ac:dyDescent="0.25">
      <c r="E19600" s="120"/>
    </row>
    <row r="19601" spans="5:5" x14ac:dyDescent="0.25">
      <c r="E19601" s="120"/>
    </row>
    <row r="19602" spans="5:5" x14ac:dyDescent="0.25">
      <c r="E19602" s="120"/>
    </row>
    <row r="19603" spans="5:5" x14ac:dyDescent="0.25">
      <c r="E19603" s="120"/>
    </row>
    <row r="19604" spans="5:5" x14ac:dyDescent="0.25">
      <c r="E19604" s="120"/>
    </row>
    <row r="19605" spans="5:5" x14ac:dyDescent="0.25">
      <c r="E19605" s="120"/>
    </row>
    <row r="19606" spans="5:5" x14ac:dyDescent="0.25">
      <c r="E19606" s="120"/>
    </row>
    <row r="19607" spans="5:5" x14ac:dyDescent="0.25">
      <c r="E19607" s="120"/>
    </row>
    <row r="19608" spans="5:5" x14ac:dyDescent="0.25">
      <c r="E19608" s="120"/>
    </row>
    <row r="19609" spans="5:5" x14ac:dyDescent="0.25">
      <c r="E19609" s="120"/>
    </row>
    <row r="19610" spans="5:5" x14ac:dyDescent="0.25">
      <c r="E19610" s="120"/>
    </row>
    <row r="19611" spans="5:5" x14ac:dyDescent="0.25">
      <c r="E19611" s="120"/>
    </row>
    <row r="19612" spans="5:5" x14ac:dyDescent="0.25">
      <c r="E19612" s="120"/>
    </row>
    <row r="19613" spans="5:5" x14ac:dyDescent="0.25">
      <c r="E19613" s="120"/>
    </row>
    <row r="19614" spans="5:5" x14ac:dyDescent="0.25">
      <c r="E19614" s="120"/>
    </row>
    <row r="19615" spans="5:5" x14ac:dyDescent="0.25">
      <c r="E19615" s="120"/>
    </row>
    <row r="19616" spans="5:5" x14ac:dyDescent="0.25">
      <c r="E19616" s="120"/>
    </row>
    <row r="19617" spans="5:5" x14ac:dyDescent="0.25">
      <c r="E19617" s="120"/>
    </row>
    <row r="19618" spans="5:5" x14ac:dyDescent="0.25">
      <c r="E19618" s="120"/>
    </row>
    <row r="19619" spans="5:5" x14ac:dyDescent="0.25">
      <c r="E19619" s="120"/>
    </row>
    <row r="19620" spans="5:5" x14ac:dyDescent="0.25">
      <c r="E19620" s="120"/>
    </row>
    <row r="19621" spans="5:5" x14ac:dyDescent="0.25">
      <c r="E19621" s="120"/>
    </row>
    <row r="19622" spans="5:5" x14ac:dyDescent="0.25">
      <c r="E19622" s="120"/>
    </row>
    <row r="19623" spans="5:5" x14ac:dyDescent="0.25">
      <c r="E19623" s="120"/>
    </row>
    <row r="19624" spans="5:5" x14ac:dyDescent="0.25">
      <c r="E19624" s="120"/>
    </row>
    <row r="19625" spans="5:5" x14ac:dyDescent="0.25">
      <c r="E19625" s="120"/>
    </row>
    <row r="19626" spans="5:5" x14ac:dyDescent="0.25">
      <c r="E19626" s="120"/>
    </row>
    <row r="19627" spans="5:5" x14ac:dyDescent="0.25">
      <c r="E19627" s="120"/>
    </row>
    <row r="19628" spans="5:5" x14ac:dyDescent="0.25">
      <c r="E19628" s="120"/>
    </row>
    <row r="19629" spans="5:5" x14ac:dyDescent="0.25">
      <c r="E19629" s="120"/>
    </row>
    <row r="19630" spans="5:5" x14ac:dyDescent="0.25">
      <c r="E19630" s="120"/>
    </row>
    <row r="19631" spans="5:5" x14ac:dyDescent="0.25">
      <c r="E19631" s="120"/>
    </row>
    <row r="19632" spans="5:5" x14ac:dyDescent="0.25">
      <c r="E19632" s="120"/>
    </row>
    <row r="19633" spans="5:5" x14ac:dyDescent="0.25">
      <c r="E19633" s="120"/>
    </row>
    <row r="19634" spans="5:5" x14ac:dyDescent="0.25">
      <c r="E19634" s="120"/>
    </row>
    <row r="19635" spans="5:5" x14ac:dyDescent="0.25">
      <c r="E19635" s="120"/>
    </row>
    <row r="19636" spans="5:5" x14ac:dyDescent="0.25">
      <c r="E19636" s="120"/>
    </row>
    <row r="19637" spans="5:5" x14ac:dyDescent="0.25">
      <c r="E19637" s="120"/>
    </row>
    <row r="19638" spans="5:5" x14ac:dyDescent="0.25">
      <c r="E19638" s="120"/>
    </row>
    <row r="19639" spans="5:5" x14ac:dyDescent="0.25">
      <c r="E19639" s="120"/>
    </row>
    <row r="19640" spans="5:5" x14ac:dyDescent="0.25">
      <c r="E19640" s="120"/>
    </row>
    <row r="19641" spans="5:5" x14ac:dyDescent="0.25">
      <c r="E19641" s="120"/>
    </row>
    <row r="19642" spans="5:5" x14ac:dyDescent="0.25">
      <c r="E19642" s="120"/>
    </row>
    <row r="19643" spans="5:5" x14ac:dyDescent="0.25">
      <c r="E19643" s="120"/>
    </row>
    <row r="19644" spans="5:5" x14ac:dyDescent="0.25">
      <c r="E19644" s="120"/>
    </row>
    <row r="19645" spans="5:5" x14ac:dyDescent="0.25">
      <c r="E19645" s="120"/>
    </row>
    <row r="19646" spans="5:5" x14ac:dyDescent="0.25">
      <c r="E19646" s="120"/>
    </row>
    <row r="19647" spans="5:5" x14ac:dyDescent="0.25">
      <c r="E19647" s="120"/>
    </row>
    <row r="19648" spans="5:5" x14ac:dyDescent="0.25">
      <c r="E19648" s="120"/>
    </row>
    <row r="19649" spans="5:5" x14ac:dyDescent="0.25">
      <c r="E19649" s="120"/>
    </row>
    <row r="19650" spans="5:5" x14ac:dyDescent="0.25">
      <c r="E19650" s="120"/>
    </row>
    <row r="19651" spans="5:5" x14ac:dyDescent="0.25">
      <c r="E19651" s="120"/>
    </row>
    <row r="19652" spans="5:5" x14ac:dyDescent="0.25">
      <c r="E19652" s="120"/>
    </row>
    <row r="19653" spans="5:5" x14ac:dyDescent="0.25">
      <c r="E19653" s="120"/>
    </row>
    <row r="19654" spans="5:5" x14ac:dyDescent="0.25">
      <c r="E19654" s="120"/>
    </row>
    <row r="19655" spans="5:5" x14ac:dyDescent="0.25">
      <c r="E19655" s="120"/>
    </row>
    <row r="19656" spans="5:5" x14ac:dyDescent="0.25">
      <c r="E19656" s="120"/>
    </row>
    <row r="19657" spans="5:5" x14ac:dyDescent="0.25">
      <c r="E19657" s="120"/>
    </row>
    <row r="19658" spans="5:5" x14ac:dyDescent="0.25">
      <c r="E19658" s="120"/>
    </row>
    <row r="19659" spans="5:5" x14ac:dyDescent="0.25">
      <c r="E19659" s="120"/>
    </row>
    <row r="19660" spans="5:5" x14ac:dyDescent="0.25">
      <c r="E19660" s="120"/>
    </row>
    <row r="19661" spans="5:5" x14ac:dyDescent="0.25">
      <c r="E19661" s="120"/>
    </row>
    <row r="19662" spans="5:5" x14ac:dyDescent="0.25">
      <c r="E19662" s="120"/>
    </row>
    <row r="19663" spans="5:5" x14ac:dyDescent="0.25">
      <c r="E19663" s="120"/>
    </row>
    <row r="19664" spans="5:5" x14ac:dyDescent="0.25">
      <c r="E19664" s="120"/>
    </row>
    <row r="19665" spans="5:5" x14ac:dyDescent="0.25">
      <c r="E19665" s="120"/>
    </row>
    <row r="19666" spans="5:5" x14ac:dyDescent="0.25">
      <c r="E19666" s="120"/>
    </row>
    <row r="19667" spans="5:5" x14ac:dyDescent="0.25">
      <c r="E19667" s="120"/>
    </row>
    <row r="19668" spans="5:5" x14ac:dyDescent="0.25">
      <c r="E19668" s="120"/>
    </row>
    <row r="19669" spans="5:5" x14ac:dyDescent="0.25">
      <c r="E19669" s="120"/>
    </row>
    <row r="19670" spans="5:5" x14ac:dyDescent="0.25">
      <c r="E19670" s="120"/>
    </row>
    <row r="19671" spans="5:5" x14ac:dyDescent="0.25">
      <c r="E19671" s="120"/>
    </row>
    <row r="19672" spans="5:5" x14ac:dyDescent="0.25">
      <c r="E19672" s="120"/>
    </row>
    <row r="19673" spans="5:5" x14ac:dyDescent="0.25">
      <c r="E19673" s="120"/>
    </row>
    <row r="19674" spans="5:5" x14ac:dyDescent="0.25">
      <c r="E19674" s="120"/>
    </row>
    <row r="19675" spans="5:5" x14ac:dyDescent="0.25">
      <c r="E19675" s="120"/>
    </row>
    <row r="19676" spans="5:5" x14ac:dyDescent="0.25">
      <c r="E19676" s="120"/>
    </row>
    <row r="19677" spans="5:5" x14ac:dyDescent="0.25">
      <c r="E19677" s="120"/>
    </row>
    <row r="19678" spans="5:5" x14ac:dyDescent="0.25">
      <c r="E19678" s="120"/>
    </row>
    <row r="19679" spans="5:5" x14ac:dyDescent="0.25">
      <c r="E19679" s="120"/>
    </row>
    <row r="19680" spans="5:5" x14ac:dyDescent="0.25">
      <c r="E19680" s="120"/>
    </row>
    <row r="19681" spans="5:5" x14ac:dyDescent="0.25">
      <c r="E19681" s="120"/>
    </row>
    <row r="19682" spans="5:5" x14ac:dyDescent="0.25">
      <c r="E19682" s="120"/>
    </row>
    <row r="19683" spans="5:5" x14ac:dyDescent="0.25">
      <c r="E19683" s="120"/>
    </row>
    <row r="19684" spans="5:5" x14ac:dyDescent="0.25">
      <c r="E19684" s="120"/>
    </row>
    <row r="19685" spans="5:5" x14ac:dyDescent="0.25">
      <c r="E19685" s="120"/>
    </row>
    <row r="19686" spans="5:5" x14ac:dyDescent="0.25">
      <c r="E19686" s="120"/>
    </row>
    <row r="19687" spans="5:5" x14ac:dyDescent="0.25">
      <c r="E19687" s="120"/>
    </row>
    <row r="19688" spans="5:5" x14ac:dyDescent="0.25">
      <c r="E19688" s="120"/>
    </row>
    <row r="19689" spans="5:5" x14ac:dyDescent="0.25">
      <c r="E19689" s="120"/>
    </row>
    <row r="19690" spans="5:5" x14ac:dyDescent="0.25">
      <c r="E19690" s="120"/>
    </row>
    <row r="19691" spans="5:5" x14ac:dyDescent="0.25">
      <c r="E19691" s="120"/>
    </row>
    <row r="19692" spans="5:5" x14ac:dyDescent="0.25">
      <c r="E19692" s="120"/>
    </row>
    <row r="19693" spans="5:5" x14ac:dyDescent="0.25">
      <c r="E19693" s="120"/>
    </row>
    <row r="19694" spans="5:5" x14ac:dyDescent="0.25">
      <c r="E19694" s="120"/>
    </row>
    <row r="19695" spans="5:5" x14ac:dyDescent="0.25">
      <c r="E19695" s="120"/>
    </row>
    <row r="19696" spans="5:5" x14ac:dyDescent="0.25">
      <c r="E19696" s="120"/>
    </row>
    <row r="19697" spans="5:5" x14ac:dyDescent="0.25">
      <c r="E19697" s="120"/>
    </row>
    <row r="19698" spans="5:5" x14ac:dyDescent="0.25">
      <c r="E19698" s="120"/>
    </row>
    <row r="19699" spans="5:5" x14ac:dyDescent="0.25">
      <c r="E19699" s="120"/>
    </row>
    <row r="19700" spans="5:5" x14ac:dyDescent="0.25">
      <c r="E19700" s="120"/>
    </row>
    <row r="19701" spans="5:5" x14ac:dyDescent="0.25">
      <c r="E19701" s="120"/>
    </row>
    <row r="19702" spans="5:5" x14ac:dyDescent="0.25">
      <c r="E19702" s="120"/>
    </row>
    <row r="19703" spans="5:5" x14ac:dyDescent="0.25">
      <c r="E19703" s="120"/>
    </row>
    <row r="19704" spans="5:5" x14ac:dyDescent="0.25">
      <c r="E19704" s="120"/>
    </row>
    <row r="19705" spans="5:5" x14ac:dyDescent="0.25">
      <c r="E19705" s="120"/>
    </row>
    <row r="19706" spans="5:5" x14ac:dyDescent="0.25">
      <c r="E19706" s="120"/>
    </row>
    <row r="19707" spans="5:5" x14ac:dyDescent="0.25">
      <c r="E19707" s="120"/>
    </row>
    <row r="19708" spans="5:5" x14ac:dyDescent="0.25">
      <c r="E19708" s="120"/>
    </row>
    <row r="19709" spans="5:5" x14ac:dyDescent="0.25">
      <c r="E19709" s="120"/>
    </row>
    <row r="19710" spans="5:5" x14ac:dyDescent="0.25">
      <c r="E19710" s="120"/>
    </row>
    <row r="19711" spans="5:5" x14ac:dyDescent="0.25">
      <c r="E19711" s="120"/>
    </row>
    <row r="19712" spans="5:5" x14ac:dyDescent="0.25">
      <c r="E19712" s="120"/>
    </row>
    <row r="19713" spans="5:5" x14ac:dyDescent="0.25">
      <c r="E19713" s="120"/>
    </row>
    <row r="19714" spans="5:5" x14ac:dyDescent="0.25">
      <c r="E19714" s="120"/>
    </row>
    <row r="19715" spans="5:5" x14ac:dyDescent="0.25">
      <c r="E19715" s="120"/>
    </row>
    <row r="19716" spans="5:5" x14ac:dyDescent="0.25">
      <c r="E19716" s="120"/>
    </row>
    <row r="19717" spans="5:5" x14ac:dyDescent="0.25">
      <c r="E19717" s="120"/>
    </row>
    <row r="19718" spans="5:5" x14ac:dyDescent="0.25">
      <c r="E19718" s="120"/>
    </row>
    <row r="19719" spans="5:5" x14ac:dyDescent="0.25">
      <c r="E19719" s="120"/>
    </row>
    <row r="19720" spans="5:5" x14ac:dyDescent="0.25">
      <c r="E19720" s="120"/>
    </row>
    <row r="19721" spans="5:5" x14ac:dyDescent="0.25">
      <c r="E19721" s="120"/>
    </row>
    <row r="19722" spans="5:5" x14ac:dyDescent="0.25">
      <c r="E19722" s="120"/>
    </row>
    <row r="19723" spans="5:5" x14ac:dyDescent="0.25">
      <c r="E19723" s="120"/>
    </row>
    <row r="19724" spans="5:5" x14ac:dyDescent="0.25">
      <c r="E19724" s="120"/>
    </row>
    <row r="19725" spans="5:5" x14ac:dyDescent="0.25">
      <c r="E19725" s="120"/>
    </row>
    <row r="19726" spans="5:5" x14ac:dyDescent="0.25">
      <c r="E19726" s="120"/>
    </row>
    <row r="19727" spans="5:5" x14ac:dyDescent="0.25">
      <c r="E19727" s="120"/>
    </row>
    <row r="19728" spans="5:5" x14ac:dyDescent="0.25">
      <c r="E19728" s="120"/>
    </row>
    <row r="19729" spans="5:5" x14ac:dyDescent="0.25">
      <c r="E19729" s="120"/>
    </row>
    <row r="19730" spans="5:5" x14ac:dyDescent="0.25">
      <c r="E19730" s="120"/>
    </row>
    <row r="19731" spans="5:5" x14ac:dyDescent="0.25">
      <c r="E19731" s="120"/>
    </row>
    <row r="19732" spans="5:5" x14ac:dyDescent="0.25">
      <c r="E19732" s="120"/>
    </row>
    <row r="19733" spans="5:5" x14ac:dyDescent="0.25">
      <c r="E19733" s="120"/>
    </row>
    <row r="19734" spans="5:5" x14ac:dyDescent="0.25">
      <c r="E19734" s="120"/>
    </row>
    <row r="19735" spans="5:5" x14ac:dyDescent="0.25">
      <c r="E19735" s="120"/>
    </row>
    <row r="19736" spans="5:5" x14ac:dyDescent="0.25">
      <c r="E19736" s="120"/>
    </row>
    <row r="19737" spans="5:5" x14ac:dyDescent="0.25">
      <c r="E19737" s="120"/>
    </row>
    <row r="19738" spans="5:5" x14ac:dyDescent="0.25">
      <c r="E19738" s="120"/>
    </row>
    <row r="19739" spans="5:5" x14ac:dyDescent="0.25">
      <c r="E19739" s="120"/>
    </row>
    <row r="19740" spans="5:5" x14ac:dyDescent="0.25">
      <c r="E19740" s="120"/>
    </row>
    <row r="19741" spans="5:5" x14ac:dyDescent="0.25">
      <c r="E19741" s="120"/>
    </row>
    <row r="19742" spans="5:5" x14ac:dyDescent="0.25">
      <c r="E19742" s="120"/>
    </row>
    <row r="19743" spans="5:5" x14ac:dyDescent="0.25">
      <c r="E19743" s="120"/>
    </row>
    <row r="19744" spans="5:5" x14ac:dyDescent="0.25">
      <c r="E19744" s="120"/>
    </row>
    <row r="19745" spans="5:5" x14ac:dyDescent="0.25">
      <c r="E19745" s="120"/>
    </row>
    <row r="19746" spans="5:5" x14ac:dyDescent="0.25">
      <c r="E19746" s="120"/>
    </row>
    <row r="19747" spans="5:5" x14ac:dyDescent="0.25">
      <c r="E19747" s="120"/>
    </row>
    <row r="19748" spans="5:5" x14ac:dyDescent="0.25">
      <c r="E19748" s="120"/>
    </row>
    <row r="19749" spans="5:5" x14ac:dyDescent="0.25">
      <c r="E19749" s="120"/>
    </row>
    <row r="19750" spans="5:5" x14ac:dyDescent="0.25">
      <c r="E19750" s="120"/>
    </row>
    <row r="19751" spans="5:5" x14ac:dyDescent="0.25">
      <c r="E19751" s="120"/>
    </row>
    <row r="19752" spans="5:5" x14ac:dyDescent="0.25">
      <c r="E19752" s="120"/>
    </row>
    <row r="19753" spans="5:5" x14ac:dyDescent="0.25">
      <c r="E19753" s="120"/>
    </row>
    <row r="19754" spans="5:5" x14ac:dyDescent="0.25">
      <c r="E19754" s="120"/>
    </row>
    <row r="19755" spans="5:5" x14ac:dyDescent="0.25">
      <c r="E19755" s="120"/>
    </row>
    <row r="19756" spans="5:5" x14ac:dyDescent="0.25">
      <c r="E19756" s="120"/>
    </row>
    <row r="19757" spans="5:5" x14ac:dyDescent="0.25">
      <c r="E19757" s="120"/>
    </row>
    <row r="19758" spans="5:5" x14ac:dyDescent="0.25">
      <c r="E19758" s="120"/>
    </row>
    <row r="19759" spans="5:5" x14ac:dyDescent="0.25">
      <c r="E19759" s="120"/>
    </row>
    <row r="19760" spans="5:5" x14ac:dyDescent="0.25">
      <c r="E19760" s="120"/>
    </row>
    <row r="19761" spans="5:5" x14ac:dyDescent="0.25">
      <c r="E19761" s="120"/>
    </row>
    <row r="19762" spans="5:5" x14ac:dyDescent="0.25">
      <c r="E19762" s="120"/>
    </row>
    <row r="19763" spans="5:5" x14ac:dyDescent="0.25">
      <c r="E19763" s="120"/>
    </row>
    <row r="19764" spans="5:5" x14ac:dyDescent="0.25">
      <c r="E19764" s="120"/>
    </row>
    <row r="19765" spans="5:5" x14ac:dyDescent="0.25">
      <c r="E19765" s="120"/>
    </row>
    <row r="19766" spans="5:5" x14ac:dyDescent="0.25">
      <c r="E19766" s="120"/>
    </row>
    <row r="19767" spans="5:5" x14ac:dyDescent="0.25">
      <c r="E19767" s="120"/>
    </row>
    <row r="19768" spans="5:5" x14ac:dyDescent="0.25">
      <c r="E19768" s="120"/>
    </row>
    <row r="19769" spans="5:5" x14ac:dyDescent="0.25">
      <c r="E19769" s="120"/>
    </row>
    <row r="19770" spans="5:5" x14ac:dyDescent="0.25">
      <c r="E19770" s="120"/>
    </row>
    <row r="19771" spans="5:5" x14ac:dyDescent="0.25">
      <c r="E19771" s="120"/>
    </row>
    <row r="19772" spans="5:5" x14ac:dyDescent="0.25">
      <c r="E19772" s="120"/>
    </row>
    <row r="19773" spans="5:5" x14ac:dyDescent="0.25">
      <c r="E19773" s="120"/>
    </row>
    <row r="19774" spans="5:5" x14ac:dyDescent="0.25">
      <c r="E19774" s="120"/>
    </row>
    <row r="19775" spans="5:5" x14ac:dyDescent="0.25">
      <c r="E19775" s="120"/>
    </row>
    <row r="19776" spans="5:5" x14ac:dyDescent="0.25">
      <c r="E19776" s="120"/>
    </row>
    <row r="19777" spans="5:5" x14ac:dyDescent="0.25">
      <c r="E19777" s="120"/>
    </row>
    <row r="19778" spans="5:5" x14ac:dyDescent="0.25">
      <c r="E19778" s="120"/>
    </row>
    <row r="19779" spans="5:5" x14ac:dyDescent="0.25">
      <c r="E19779" s="120"/>
    </row>
    <row r="19780" spans="5:5" x14ac:dyDescent="0.25">
      <c r="E19780" s="120"/>
    </row>
    <row r="19781" spans="5:5" x14ac:dyDescent="0.25">
      <c r="E19781" s="120"/>
    </row>
    <row r="19782" spans="5:5" x14ac:dyDescent="0.25">
      <c r="E19782" s="120"/>
    </row>
    <row r="19783" spans="5:5" x14ac:dyDescent="0.25">
      <c r="E19783" s="120"/>
    </row>
    <row r="19784" spans="5:5" x14ac:dyDescent="0.25">
      <c r="E19784" s="120"/>
    </row>
    <row r="19785" spans="5:5" x14ac:dyDescent="0.25">
      <c r="E19785" s="120"/>
    </row>
    <row r="19786" spans="5:5" x14ac:dyDescent="0.25">
      <c r="E19786" s="120"/>
    </row>
    <row r="19787" spans="5:5" x14ac:dyDescent="0.25">
      <c r="E19787" s="120"/>
    </row>
    <row r="19788" spans="5:5" x14ac:dyDescent="0.25">
      <c r="E19788" s="120"/>
    </row>
    <row r="19789" spans="5:5" x14ac:dyDescent="0.25">
      <c r="E19789" s="120"/>
    </row>
    <row r="19790" spans="5:5" x14ac:dyDescent="0.25">
      <c r="E19790" s="120"/>
    </row>
    <row r="19791" spans="5:5" x14ac:dyDescent="0.25">
      <c r="E19791" s="120"/>
    </row>
    <row r="19792" spans="5:5" x14ac:dyDescent="0.25">
      <c r="E19792" s="120"/>
    </row>
    <row r="19793" spans="5:5" x14ac:dyDescent="0.25">
      <c r="E19793" s="120"/>
    </row>
    <row r="19794" spans="5:5" x14ac:dyDescent="0.25">
      <c r="E19794" s="120"/>
    </row>
    <row r="19795" spans="5:5" x14ac:dyDescent="0.25">
      <c r="E19795" s="120"/>
    </row>
    <row r="19796" spans="5:5" x14ac:dyDescent="0.25">
      <c r="E19796" s="120"/>
    </row>
    <row r="19797" spans="5:5" x14ac:dyDescent="0.25">
      <c r="E19797" s="120"/>
    </row>
    <row r="19798" spans="5:5" x14ac:dyDescent="0.25">
      <c r="E19798" s="120"/>
    </row>
    <row r="19799" spans="5:5" x14ac:dyDescent="0.25">
      <c r="E19799" s="120"/>
    </row>
    <row r="19800" spans="5:5" x14ac:dyDescent="0.25">
      <c r="E19800" s="120"/>
    </row>
    <row r="19801" spans="5:5" x14ac:dyDescent="0.25">
      <c r="E19801" s="120"/>
    </row>
    <row r="19802" spans="5:5" x14ac:dyDescent="0.25">
      <c r="E19802" s="120"/>
    </row>
    <row r="19803" spans="5:5" x14ac:dyDescent="0.25">
      <c r="E19803" s="120"/>
    </row>
    <row r="19804" spans="5:5" x14ac:dyDescent="0.25">
      <c r="E19804" s="120"/>
    </row>
    <row r="19805" spans="5:5" x14ac:dyDescent="0.25">
      <c r="E19805" s="120"/>
    </row>
    <row r="19806" spans="5:5" x14ac:dyDescent="0.25">
      <c r="E19806" s="120"/>
    </row>
    <row r="19807" spans="5:5" x14ac:dyDescent="0.25">
      <c r="E19807" s="120"/>
    </row>
    <row r="19808" spans="5:5" x14ac:dyDescent="0.25">
      <c r="E19808" s="120"/>
    </row>
    <row r="19809" spans="5:5" x14ac:dyDescent="0.25">
      <c r="E19809" s="120"/>
    </row>
    <row r="19810" spans="5:5" x14ac:dyDescent="0.25">
      <c r="E19810" s="120"/>
    </row>
    <row r="19811" spans="5:5" x14ac:dyDescent="0.25">
      <c r="E19811" s="120"/>
    </row>
    <row r="19812" spans="5:5" x14ac:dyDescent="0.25">
      <c r="E19812" s="120"/>
    </row>
    <row r="19813" spans="5:5" x14ac:dyDescent="0.25">
      <c r="E19813" s="120"/>
    </row>
    <row r="19814" spans="5:5" x14ac:dyDescent="0.25">
      <c r="E19814" s="120"/>
    </row>
    <row r="19815" spans="5:5" x14ac:dyDescent="0.25">
      <c r="E19815" s="120"/>
    </row>
    <row r="19816" spans="5:5" x14ac:dyDescent="0.25">
      <c r="E19816" s="120"/>
    </row>
    <row r="19817" spans="5:5" x14ac:dyDescent="0.25">
      <c r="E19817" s="120"/>
    </row>
    <row r="19818" spans="5:5" x14ac:dyDescent="0.25">
      <c r="E19818" s="120"/>
    </row>
    <row r="19819" spans="5:5" x14ac:dyDescent="0.25">
      <c r="E19819" s="120"/>
    </row>
    <row r="19820" spans="5:5" x14ac:dyDescent="0.25">
      <c r="E19820" s="120"/>
    </row>
    <row r="19821" spans="5:5" x14ac:dyDescent="0.25">
      <c r="E19821" s="120"/>
    </row>
    <row r="19822" spans="5:5" x14ac:dyDescent="0.25">
      <c r="E19822" s="120"/>
    </row>
    <row r="19823" spans="5:5" x14ac:dyDescent="0.25">
      <c r="E19823" s="120"/>
    </row>
    <row r="19824" spans="5:5" x14ac:dyDescent="0.25">
      <c r="E19824" s="120"/>
    </row>
    <row r="19825" spans="5:5" x14ac:dyDescent="0.25">
      <c r="E19825" s="120"/>
    </row>
    <row r="19826" spans="5:5" x14ac:dyDescent="0.25">
      <c r="E19826" s="120"/>
    </row>
    <row r="19827" spans="5:5" x14ac:dyDescent="0.25">
      <c r="E19827" s="120"/>
    </row>
    <row r="19828" spans="5:5" x14ac:dyDescent="0.25">
      <c r="E19828" s="120"/>
    </row>
    <row r="19829" spans="5:5" x14ac:dyDescent="0.25">
      <c r="E19829" s="120"/>
    </row>
    <row r="19830" spans="5:5" x14ac:dyDescent="0.25">
      <c r="E19830" s="120"/>
    </row>
    <row r="19831" spans="5:5" x14ac:dyDescent="0.25">
      <c r="E19831" s="120"/>
    </row>
    <row r="19832" spans="5:5" x14ac:dyDescent="0.25">
      <c r="E19832" s="120"/>
    </row>
    <row r="19833" spans="5:5" x14ac:dyDescent="0.25">
      <c r="E19833" s="120"/>
    </row>
    <row r="19834" spans="5:5" x14ac:dyDescent="0.25">
      <c r="E19834" s="120"/>
    </row>
    <row r="19835" spans="5:5" x14ac:dyDescent="0.25">
      <c r="E19835" s="120"/>
    </row>
    <row r="19836" spans="5:5" x14ac:dyDescent="0.25">
      <c r="E19836" s="120"/>
    </row>
    <row r="19837" spans="5:5" x14ac:dyDescent="0.25">
      <c r="E19837" s="120"/>
    </row>
    <row r="19838" spans="5:5" x14ac:dyDescent="0.25">
      <c r="E19838" s="120"/>
    </row>
    <row r="19839" spans="5:5" x14ac:dyDescent="0.25">
      <c r="E19839" s="120"/>
    </row>
    <row r="19840" spans="5:5" x14ac:dyDescent="0.25">
      <c r="E19840" s="120"/>
    </row>
    <row r="19841" spans="5:5" x14ac:dyDescent="0.25">
      <c r="E19841" s="120"/>
    </row>
    <row r="19842" spans="5:5" x14ac:dyDescent="0.25">
      <c r="E19842" s="120"/>
    </row>
    <row r="19843" spans="5:5" x14ac:dyDescent="0.25">
      <c r="E19843" s="120"/>
    </row>
    <row r="19844" spans="5:5" x14ac:dyDescent="0.25">
      <c r="E19844" s="120"/>
    </row>
    <row r="19845" spans="5:5" x14ac:dyDescent="0.25">
      <c r="E19845" s="120"/>
    </row>
    <row r="19846" spans="5:5" x14ac:dyDescent="0.25">
      <c r="E19846" s="120"/>
    </row>
    <row r="19847" spans="5:5" x14ac:dyDescent="0.25">
      <c r="E19847" s="120"/>
    </row>
    <row r="19848" spans="5:5" x14ac:dyDescent="0.25">
      <c r="E19848" s="120"/>
    </row>
    <row r="19849" spans="5:5" x14ac:dyDescent="0.25">
      <c r="E19849" s="120"/>
    </row>
    <row r="19850" spans="5:5" x14ac:dyDescent="0.25">
      <c r="E19850" s="120"/>
    </row>
    <row r="19851" spans="5:5" x14ac:dyDescent="0.25">
      <c r="E19851" s="120"/>
    </row>
    <row r="19852" spans="5:5" x14ac:dyDescent="0.25">
      <c r="E19852" s="120"/>
    </row>
    <row r="19853" spans="5:5" x14ac:dyDescent="0.25">
      <c r="E19853" s="120"/>
    </row>
    <row r="19854" spans="5:5" x14ac:dyDescent="0.25">
      <c r="E19854" s="120"/>
    </row>
    <row r="19855" spans="5:5" x14ac:dyDescent="0.25">
      <c r="E19855" s="120"/>
    </row>
    <row r="19856" spans="5:5" x14ac:dyDescent="0.25">
      <c r="E19856" s="120"/>
    </row>
    <row r="19857" spans="5:5" x14ac:dyDescent="0.25">
      <c r="E19857" s="120"/>
    </row>
    <row r="19858" spans="5:5" x14ac:dyDescent="0.25">
      <c r="E19858" s="120"/>
    </row>
    <row r="19859" spans="5:5" x14ac:dyDescent="0.25">
      <c r="E19859" s="120"/>
    </row>
    <row r="19860" spans="5:5" x14ac:dyDescent="0.25">
      <c r="E19860" s="120"/>
    </row>
    <row r="19861" spans="5:5" x14ac:dyDescent="0.25">
      <c r="E19861" s="120"/>
    </row>
    <row r="19862" spans="5:5" x14ac:dyDescent="0.25">
      <c r="E19862" s="120"/>
    </row>
    <row r="19863" spans="5:5" x14ac:dyDescent="0.25">
      <c r="E19863" s="120"/>
    </row>
    <row r="19864" spans="5:5" x14ac:dyDescent="0.25">
      <c r="E19864" s="120"/>
    </row>
    <row r="19865" spans="5:5" x14ac:dyDescent="0.25">
      <c r="E19865" s="120"/>
    </row>
    <row r="19866" spans="5:5" x14ac:dyDescent="0.25">
      <c r="E19866" s="120"/>
    </row>
    <row r="19867" spans="5:5" x14ac:dyDescent="0.25">
      <c r="E19867" s="120"/>
    </row>
    <row r="19868" spans="5:5" x14ac:dyDescent="0.25">
      <c r="E19868" s="120"/>
    </row>
    <row r="19869" spans="5:5" x14ac:dyDescent="0.25">
      <c r="E19869" s="120"/>
    </row>
    <row r="19870" spans="5:5" x14ac:dyDescent="0.25">
      <c r="E19870" s="120"/>
    </row>
    <row r="19871" spans="5:5" x14ac:dyDescent="0.25">
      <c r="E19871" s="120"/>
    </row>
    <row r="19872" spans="5:5" x14ac:dyDescent="0.25">
      <c r="E19872" s="120"/>
    </row>
    <row r="19873" spans="5:5" x14ac:dyDescent="0.25">
      <c r="E19873" s="120"/>
    </row>
    <row r="19874" spans="5:5" x14ac:dyDescent="0.25">
      <c r="E19874" s="120"/>
    </row>
    <row r="19875" spans="5:5" x14ac:dyDescent="0.25">
      <c r="E19875" s="120"/>
    </row>
    <row r="19876" spans="5:5" x14ac:dyDescent="0.25">
      <c r="E19876" s="120"/>
    </row>
    <row r="19877" spans="5:5" x14ac:dyDescent="0.25">
      <c r="E19877" s="120"/>
    </row>
    <row r="19878" spans="5:5" x14ac:dyDescent="0.25">
      <c r="E19878" s="120"/>
    </row>
    <row r="19879" spans="5:5" x14ac:dyDescent="0.25">
      <c r="E19879" s="120"/>
    </row>
    <row r="19880" spans="5:5" x14ac:dyDescent="0.25">
      <c r="E19880" s="120"/>
    </row>
    <row r="19881" spans="5:5" x14ac:dyDescent="0.25">
      <c r="E19881" s="120"/>
    </row>
    <row r="19882" spans="5:5" x14ac:dyDescent="0.25">
      <c r="E19882" s="120"/>
    </row>
    <row r="19883" spans="5:5" x14ac:dyDescent="0.25">
      <c r="E19883" s="120"/>
    </row>
    <row r="19884" spans="5:5" x14ac:dyDescent="0.25">
      <c r="E19884" s="120"/>
    </row>
    <row r="19885" spans="5:5" x14ac:dyDescent="0.25">
      <c r="E19885" s="120"/>
    </row>
    <row r="19886" spans="5:5" x14ac:dyDescent="0.25">
      <c r="E19886" s="120"/>
    </row>
    <row r="19887" spans="5:5" x14ac:dyDescent="0.25">
      <c r="E19887" s="120"/>
    </row>
    <row r="19888" spans="5:5" x14ac:dyDescent="0.25">
      <c r="E19888" s="120"/>
    </row>
    <row r="19889" spans="5:5" x14ac:dyDescent="0.25">
      <c r="E19889" s="120"/>
    </row>
    <row r="19890" spans="5:5" x14ac:dyDescent="0.25">
      <c r="E19890" s="120"/>
    </row>
    <row r="19891" spans="5:5" x14ac:dyDescent="0.25">
      <c r="E19891" s="120"/>
    </row>
    <row r="19892" spans="5:5" x14ac:dyDescent="0.25">
      <c r="E19892" s="120"/>
    </row>
    <row r="19893" spans="5:5" x14ac:dyDescent="0.25">
      <c r="E19893" s="120"/>
    </row>
    <row r="19894" spans="5:5" x14ac:dyDescent="0.25">
      <c r="E19894" s="120"/>
    </row>
    <row r="19895" spans="5:5" x14ac:dyDescent="0.25">
      <c r="E19895" s="120"/>
    </row>
    <row r="19896" spans="5:5" x14ac:dyDescent="0.25">
      <c r="E19896" s="120"/>
    </row>
    <row r="19897" spans="5:5" x14ac:dyDescent="0.25">
      <c r="E19897" s="120"/>
    </row>
    <row r="19898" spans="5:5" x14ac:dyDescent="0.25">
      <c r="E19898" s="120"/>
    </row>
    <row r="19899" spans="5:5" x14ac:dyDescent="0.25">
      <c r="E19899" s="120"/>
    </row>
    <row r="19900" spans="5:5" x14ac:dyDescent="0.25">
      <c r="E19900" s="120"/>
    </row>
    <row r="19901" spans="5:5" x14ac:dyDescent="0.25">
      <c r="E19901" s="120"/>
    </row>
    <row r="19902" spans="5:5" x14ac:dyDescent="0.25">
      <c r="E19902" s="120"/>
    </row>
    <row r="19903" spans="5:5" x14ac:dyDescent="0.25">
      <c r="E19903" s="120"/>
    </row>
    <row r="19904" spans="5:5" x14ac:dyDescent="0.25">
      <c r="E19904" s="120"/>
    </row>
    <row r="19905" spans="5:5" x14ac:dyDescent="0.25">
      <c r="E19905" s="120"/>
    </row>
    <row r="19906" spans="5:5" x14ac:dyDescent="0.25">
      <c r="E19906" s="120"/>
    </row>
    <row r="19907" spans="5:5" x14ac:dyDescent="0.25">
      <c r="E19907" s="120"/>
    </row>
    <row r="19908" spans="5:5" x14ac:dyDescent="0.25">
      <c r="E19908" s="120"/>
    </row>
    <row r="19909" spans="5:5" x14ac:dyDescent="0.25">
      <c r="E19909" s="120"/>
    </row>
    <row r="19910" spans="5:5" x14ac:dyDescent="0.25">
      <c r="E19910" s="120"/>
    </row>
    <row r="19911" spans="5:5" x14ac:dyDescent="0.25">
      <c r="E19911" s="120"/>
    </row>
    <row r="19912" spans="5:5" x14ac:dyDescent="0.25">
      <c r="E19912" s="120"/>
    </row>
    <row r="19913" spans="5:5" x14ac:dyDescent="0.25">
      <c r="E19913" s="120"/>
    </row>
    <row r="19914" spans="5:5" x14ac:dyDescent="0.25">
      <c r="E19914" s="120"/>
    </row>
    <row r="19915" spans="5:5" x14ac:dyDescent="0.25">
      <c r="E19915" s="120"/>
    </row>
    <row r="19916" spans="5:5" x14ac:dyDescent="0.25">
      <c r="E19916" s="120"/>
    </row>
    <row r="19917" spans="5:5" x14ac:dyDescent="0.25">
      <c r="E19917" s="120"/>
    </row>
    <row r="19918" spans="5:5" x14ac:dyDescent="0.25">
      <c r="E19918" s="120"/>
    </row>
    <row r="19919" spans="5:5" x14ac:dyDescent="0.25">
      <c r="E19919" s="120"/>
    </row>
    <row r="19920" spans="5:5" x14ac:dyDescent="0.25">
      <c r="E19920" s="120"/>
    </row>
    <row r="19921" spans="5:5" x14ac:dyDescent="0.25">
      <c r="E19921" s="120"/>
    </row>
    <row r="19922" spans="5:5" x14ac:dyDescent="0.25">
      <c r="E19922" s="120"/>
    </row>
    <row r="19923" spans="5:5" x14ac:dyDescent="0.25">
      <c r="E19923" s="120"/>
    </row>
    <row r="19924" spans="5:5" x14ac:dyDescent="0.25">
      <c r="E19924" s="120"/>
    </row>
    <row r="19925" spans="5:5" x14ac:dyDescent="0.25">
      <c r="E19925" s="120"/>
    </row>
    <row r="19926" spans="5:5" x14ac:dyDescent="0.25">
      <c r="E19926" s="120"/>
    </row>
    <row r="19927" spans="5:5" x14ac:dyDescent="0.25">
      <c r="E19927" s="120"/>
    </row>
    <row r="19928" spans="5:5" x14ac:dyDescent="0.25">
      <c r="E19928" s="120"/>
    </row>
    <row r="19929" spans="5:5" x14ac:dyDescent="0.25">
      <c r="E19929" s="120"/>
    </row>
    <row r="19930" spans="5:5" x14ac:dyDescent="0.25">
      <c r="E19930" s="120"/>
    </row>
    <row r="19931" spans="5:5" x14ac:dyDescent="0.25">
      <c r="E19931" s="120"/>
    </row>
    <row r="19932" spans="5:5" x14ac:dyDescent="0.25">
      <c r="E19932" s="120"/>
    </row>
    <row r="19933" spans="5:5" x14ac:dyDescent="0.25">
      <c r="E19933" s="120"/>
    </row>
    <row r="19934" spans="5:5" x14ac:dyDescent="0.25">
      <c r="E19934" s="120"/>
    </row>
    <row r="19935" spans="5:5" x14ac:dyDescent="0.25">
      <c r="E19935" s="120"/>
    </row>
    <row r="19936" spans="5:5" x14ac:dyDescent="0.25">
      <c r="E19936" s="120"/>
    </row>
    <row r="19937" spans="5:5" x14ac:dyDescent="0.25">
      <c r="E19937" s="120"/>
    </row>
    <row r="19938" spans="5:5" x14ac:dyDescent="0.25">
      <c r="E19938" s="120"/>
    </row>
    <row r="19939" spans="5:5" x14ac:dyDescent="0.25">
      <c r="E19939" s="120"/>
    </row>
    <row r="19940" spans="5:5" x14ac:dyDescent="0.25">
      <c r="E19940" s="120"/>
    </row>
    <row r="19941" spans="5:5" x14ac:dyDescent="0.25">
      <c r="E19941" s="120"/>
    </row>
    <row r="19942" spans="5:5" x14ac:dyDescent="0.25">
      <c r="E19942" s="120"/>
    </row>
    <row r="19943" spans="5:5" x14ac:dyDescent="0.25">
      <c r="E19943" s="120"/>
    </row>
    <row r="19944" spans="5:5" x14ac:dyDescent="0.25">
      <c r="E19944" s="120"/>
    </row>
    <row r="19945" spans="5:5" x14ac:dyDescent="0.25">
      <c r="E19945" s="120"/>
    </row>
    <row r="19946" spans="5:5" x14ac:dyDescent="0.25">
      <c r="E19946" s="120"/>
    </row>
    <row r="19947" spans="5:5" x14ac:dyDescent="0.25">
      <c r="E19947" s="120"/>
    </row>
    <row r="19948" spans="5:5" x14ac:dyDescent="0.25">
      <c r="E19948" s="120"/>
    </row>
    <row r="19949" spans="5:5" x14ac:dyDescent="0.25">
      <c r="E19949" s="120"/>
    </row>
    <row r="19950" spans="5:5" x14ac:dyDescent="0.25">
      <c r="E19950" s="120"/>
    </row>
    <row r="19951" spans="5:5" x14ac:dyDescent="0.25">
      <c r="E19951" s="120"/>
    </row>
    <row r="19952" spans="5:5" x14ac:dyDescent="0.25">
      <c r="E19952" s="120"/>
    </row>
    <row r="19953" spans="5:5" x14ac:dyDescent="0.25">
      <c r="E19953" s="120"/>
    </row>
    <row r="19954" spans="5:5" x14ac:dyDescent="0.25">
      <c r="E19954" s="120"/>
    </row>
    <row r="19955" spans="5:5" x14ac:dyDescent="0.25">
      <c r="E19955" s="120"/>
    </row>
    <row r="19956" spans="5:5" x14ac:dyDescent="0.25">
      <c r="E19956" s="120"/>
    </row>
    <row r="19957" spans="5:5" x14ac:dyDescent="0.25">
      <c r="E19957" s="120"/>
    </row>
    <row r="19958" spans="5:5" x14ac:dyDescent="0.25">
      <c r="E19958" s="120"/>
    </row>
    <row r="19959" spans="5:5" x14ac:dyDescent="0.25">
      <c r="E19959" s="120"/>
    </row>
    <row r="19960" spans="5:5" x14ac:dyDescent="0.25">
      <c r="E19960" s="120"/>
    </row>
    <row r="19961" spans="5:5" x14ac:dyDescent="0.25">
      <c r="E19961" s="120"/>
    </row>
    <row r="19962" spans="5:5" x14ac:dyDescent="0.25">
      <c r="E19962" s="120"/>
    </row>
    <row r="19963" spans="5:5" x14ac:dyDescent="0.25">
      <c r="E19963" s="120"/>
    </row>
    <row r="19964" spans="5:5" x14ac:dyDescent="0.25">
      <c r="E19964" s="120"/>
    </row>
    <row r="19965" spans="5:5" x14ac:dyDescent="0.25">
      <c r="E19965" s="120"/>
    </row>
    <row r="19966" spans="5:5" x14ac:dyDescent="0.25">
      <c r="E19966" s="120"/>
    </row>
    <row r="19967" spans="5:5" x14ac:dyDescent="0.25">
      <c r="E19967" s="120"/>
    </row>
    <row r="19968" spans="5:5" x14ac:dyDescent="0.25">
      <c r="E19968" s="120"/>
    </row>
    <row r="19969" spans="5:5" x14ac:dyDescent="0.25">
      <c r="E19969" s="120"/>
    </row>
    <row r="19970" spans="5:5" x14ac:dyDescent="0.25">
      <c r="E19970" s="120"/>
    </row>
    <row r="19971" spans="5:5" x14ac:dyDescent="0.25">
      <c r="E19971" s="120"/>
    </row>
    <row r="19972" spans="5:5" x14ac:dyDescent="0.25">
      <c r="E19972" s="120"/>
    </row>
    <row r="19973" spans="5:5" x14ac:dyDescent="0.25">
      <c r="E19973" s="120"/>
    </row>
    <row r="19974" spans="5:5" x14ac:dyDescent="0.25">
      <c r="E19974" s="120"/>
    </row>
    <row r="19975" spans="5:5" x14ac:dyDescent="0.25">
      <c r="E19975" s="120"/>
    </row>
    <row r="19976" spans="5:5" x14ac:dyDescent="0.25">
      <c r="E19976" s="120"/>
    </row>
    <row r="19977" spans="5:5" x14ac:dyDescent="0.25">
      <c r="E19977" s="120"/>
    </row>
    <row r="19978" spans="5:5" x14ac:dyDescent="0.25">
      <c r="E19978" s="120"/>
    </row>
    <row r="19979" spans="5:5" x14ac:dyDescent="0.25">
      <c r="E19979" s="120"/>
    </row>
    <row r="19980" spans="5:5" x14ac:dyDescent="0.25">
      <c r="E19980" s="120"/>
    </row>
    <row r="19981" spans="5:5" x14ac:dyDescent="0.25">
      <c r="E19981" s="120"/>
    </row>
    <row r="19982" spans="5:5" x14ac:dyDescent="0.25">
      <c r="E19982" s="120"/>
    </row>
    <row r="19983" spans="5:5" x14ac:dyDescent="0.25">
      <c r="E19983" s="120"/>
    </row>
    <row r="19984" spans="5:5" x14ac:dyDescent="0.25">
      <c r="E19984" s="120"/>
    </row>
    <row r="19985" spans="5:5" x14ac:dyDescent="0.25">
      <c r="E19985" s="120"/>
    </row>
    <row r="19986" spans="5:5" x14ac:dyDescent="0.25">
      <c r="E19986" s="120"/>
    </row>
    <row r="19987" spans="5:5" x14ac:dyDescent="0.25">
      <c r="E19987" s="120"/>
    </row>
    <row r="19988" spans="5:5" x14ac:dyDescent="0.25">
      <c r="E19988" s="120"/>
    </row>
    <row r="19989" spans="5:5" x14ac:dyDescent="0.25">
      <c r="E19989" s="120"/>
    </row>
    <row r="19990" spans="5:5" x14ac:dyDescent="0.25">
      <c r="E19990" s="120"/>
    </row>
    <row r="19991" spans="5:5" x14ac:dyDescent="0.25">
      <c r="E19991" s="120"/>
    </row>
    <row r="19992" spans="5:5" x14ac:dyDescent="0.25">
      <c r="E19992" s="120"/>
    </row>
    <row r="19993" spans="5:5" x14ac:dyDescent="0.25">
      <c r="E19993" s="120"/>
    </row>
    <row r="19994" spans="5:5" x14ac:dyDescent="0.25">
      <c r="E19994" s="120"/>
    </row>
    <row r="19995" spans="5:5" x14ac:dyDescent="0.25">
      <c r="E19995" s="120"/>
    </row>
    <row r="19996" spans="5:5" x14ac:dyDescent="0.25">
      <c r="E19996" s="120"/>
    </row>
    <row r="19997" spans="5:5" x14ac:dyDescent="0.25">
      <c r="E19997" s="120"/>
    </row>
    <row r="19998" spans="5:5" x14ac:dyDescent="0.25">
      <c r="E19998" s="120"/>
    </row>
    <row r="19999" spans="5:5" x14ac:dyDescent="0.25">
      <c r="E19999" s="120"/>
    </row>
    <row r="20000" spans="5:5" x14ac:dyDescent="0.25">
      <c r="E20000" s="120"/>
    </row>
    <row r="20001" spans="5:5" x14ac:dyDescent="0.25">
      <c r="E20001" s="120"/>
    </row>
    <row r="20002" spans="5:5" x14ac:dyDescent="0.25">
      <c r="E20002" s="120"/>
    </row>
    <row r="20003" spans="5:5" x14ac:dyDescent="0.25">
      <c r="E20003" s="120"/>
    </row>
    <row r="20004" spans="5:5" x14ac:dyDescent="0.25">
      <c r="E20004" s="120"/>
    </row>
    <row r="20005" spans="5:5" x14ac:dyDescent="0.25">
      <c r="E20005" s="120"/>
    </row>
    <row r="20006" spans="5:5" x14ac:dyDescent="0.25">
      <c r="E20006" s="120"/>
    </row>
    <row r="20007" spans="5:5" x14ac:dyDescent="0.25">
      <c r="E20007" s="120"/>
    </row>
    <row r="20008" spans="5:5" x14ac:dyDescent="0.25">
      <c r="E20008" s="120"/>
    </row>
    <row r="20009" spans="5:5" x14ac:dyDescent="0.25">
      <c r="E20009" s="120"/>
    </row>
    <row r="20010" spans="5:5" x14ac:dyDescent="0.25">
      <c r="E20010" s="120"/>
    </row>
    <row r="20011" spans="5:5" x14ac:dyDescent="0.25">
      <c r="E20011" s="120"/>
    </row>
    <row r="20012" spans="5:5" x14ac:dyDescent="0.25">
      <c r="E20012" s="120"/>
    </row>
    <row r="20013" spans="5:5" x14ac:dyDescent="0.25">
      <c r="E20013" s="120"/>
    </row>
    <row r="20014" spans="5:5" x14ac:dyDescent="0.25">
      <c r="E20014" s="120"/>
    </row>
    <row r="20015" spans="5:5" x14ac:dyDescent="0.25">
      <c r="E20015" s="120"/>
    </row>
    <row r="20016" spans="5:5" x14ac:dyDescent="0.25">
      <c r="E20016" s="120"/>
    </row>
    <row r="20017" spans="5:5" x14ac:dyDescent="0.25">
      <c r="E20017" s="120"/>
    </row>
    <row r="20018" spans="5:5" x14ac:dyDescent="0.25">
      <c r="E20018" s="120"/>
    </row>
    <row r="20019" spans="5:5" x14ac:dyDescent="0.25">
      <c r="E20019" s="120"/>
    </row>
    <row r="20020" spans="5:5" x14ac:dyDescent="0.25">
      <c r="E20020" s="120"/>
    </row>
    <row r="20021" spans="5:5" x14ac:dyDescent="0.25">
      <c r="E20021" s="120"/>
    </row>
    <row r="20022" spans="5:5" x14ac:dyDescent="0.25">
      <c r="E20022" s="120"/>
    </row>
    <row r="20023" spans="5:5" x14ac:dyDescent="0.25">
      <c r="E20023" s="120"/>
    </row>
    <row r="20024" spans="5:5" x14ac:dyDescent="0.25">
      <c r="E20024" s="120"/>
    </row>
    <row r="20025" spans="5:5" x14ac:dyDescent="0.25">
      <c r="E20025" s="120"/>
    </row>
    <row r="20026" spans="5:5" x14ac:dyDescent="0.25">
      <c r="E20026" s="120"/>
    </row>
    <row r="20027" spans="5:5" x14ac:dyDescent="0.25">
      <c r="E20027" s="120"/>
    </row>
    <row r="20028" spans="5:5" x14ac:dyDescent="0.25">
      <c r="E20028" s="120"/>
    </row>
    <row r="20029" spans="5:5" x14ac:dyDescent="0.25">
      <c r="E20029" s="120"/>
    </row>
    <row r="20030" spans="5:5" x14ac:dyDescent="0.25">
      <c r="E20030" s="120"/>
    </row>
    <row r="20031" spans="5:5" x14ac:dyDescent="0.25">
      <c r="E20031" s="120"/>
    </row>
    <row r="20032" spans="5:5" x14ac:dyDescent="0.25">
      <c r="E20032" s="120"/>
    </row>
    <row r="20033" spans="5:5" x14ac:dyDescent="0.25">
      <c r="E20033" s="120"/>
    </row>
    <row r="20034" spans="5:5" x14ac:dyDescent="0.25">
      <c r="E20034" s="120"/>
    </row>
    <row r="20035" spans="5:5" x14ac:dyDescent="0.25">
      <c r="E20035" s="120"/>
    </row>
    <row r="20036" spans="5:5" x14ac:dyDescent="0.25">
      <c r="E20036" s="120"/>
    </row>
    <row r="20037" spans="5:5" x14ac:dyDescent="0.25">
      <c r="E20037" s="120"/>
    </row>
    <row r="20038" spans="5:5" x14ac:dyDescent="0.25">
      <c r="E20038" s="120"/>
    </row>
    <row r="20039" spans="5:5" x14ac:dyDescent="0.25">
      <c r="E20039" s="120"/>
    </row>
    <row r="20040" spans="5:5" x14ac:dyDescent="0.25">
      <c r="E20040" s="120"/>
    </row>
    <row r="20041" spans="5:5" x14ac:dyDescent="0.25">
      <c r="E20041" s="120"/>
    </row>
    <row r="20042" spans="5:5" x14ac:dyDescent="0.25">
      <c r="E20042" s="120"/>
    </row>
    <row r="20043" spans="5:5" x14ac:dyDescent="0.25">
      <c r="E20043" s="120"/>
    </row>
    <row r="20044" spans="5:5" x14ac:dyDescent="0.25">
      <c r="E20044" s="120"/>
    </row>
    <row r="20045" spans="5:5" x14ac:dyDescent="0.25">
      <c r="E20045" s="120"/>
    </row>
    <row r="20046" spans="5:5" x14ac:dyDescent="0.25">
      <c r="E20046" s="120"/>
    </row>
    <row r="20047" spans="5:5" x14ac:dyDescent="0.25">
      <c r="E20047" s="120"/>
    </row>
    <row r="20048" spans="5:5" x14ac:dyDescent="0.25">
      <c r="E20048" s="120"/>
    </row>
    <row r="20049" spans="5:5" x14ac:dyDescent="0.25">
      <c r="E20049" s="120"/>
    </row>
    <row r="20050" spans="5:5" x14ac:dyDescent="0.25">
      <c r="E20050" s="120"/>
    </row>
    <row r="20051" spans="5:5" x14ac:dyDescent="0.25">
      <c r="E20051" s="120"/>
    </row>
    <row r="20052" spans="5:5" x14ac:dyDescent="0.25">
      <c r="E20052" s="120"/>
    </row>
    <row r="20053" spans="5:5" x14ac:dyDescent="0.25">
      <c r="E20053" s="120"/>
    </row>
    <row r="20054" spans="5:5" x14ac:dyDescent="0.25">
      <c r="E20054" s="120"/>
    </row>
    <row r="20055" spans="5:5" x14ac:dyDescent="0.25">
      <c r="E20055" s="120"/>
    </row>
    <row r="20056" spans="5:5" x14ac:dyDescent="0.25">
      <c r="E20056" s="120"/>
    </row>
    <row r="20057" spans="5:5" x14ac:dyDescent="0.25">
      <c r="E20057" s="120"/>
    </row>
    <row r="20058" spans="5:5" x14ac:dyDescent="0.25">
      <c r="E20058" s="120"/>
    </row>
    <row r="20059" spans="5:5" x14ac:dyDescent="0.25">
      <c r="E20059" s="120"/>
    </row>
    <row r="20060" spans="5:5" x14ac:dyDescent="0.25">
      <c r="E20060" s="120"/>
    </row>
    <row r="20061" spans="5:5" x14ac:dyDescent="0.25">
      <c r="E20061" s="120"/>
    </row>
    <row r="20062" spans="5:5" x14ac:dyDescent="0.25">
      <c r="E20062" s="120"/>
    </row>
    <row r="20063" spans="5:5" x14ac:dyDescent="0.25">
      <c r="E20063" s="120"/>
    </row>
    <row r="20064" spans="5:5" x14ac:dyDescent="0.25">
      <c r="E20064" s="120"/>
    </row>
    <row r="20065" spans="5:5" x14ac:dyDescent="0.25">
      <c r="E20065" s="120"/>
    </row>
    <row r="20066" spans="5:5" x14ac:dyDescent="0.25">
      <c r="E20066" s="120"/>
    </row>
    <row r="20067" spans="5:5" x14ac:dyDescent="0.25">
      <c r="E20067" s="120"/>
    </row>
    <row r="20068" spans="5:5" x14ac:dyDescent="0.25">
      <c r="E20068" s="120"/>
    </row>
    <row r="20069" spans="5:5" x14ac:dyDescent="0.25">
      <c r="E20069" s="120"/>
    </row>
    <row r="20070" spans="5:5" x14ac:dyDescent="0.25">
      <c r="E20070" s="120"/>
    </row>
    <row r="20071" spans="5:5" x14ac:dyDescent="0.25">
      <c r="E20071" s="120"/>
    </row>
    <row r="20072" spans="5:5" x14ac:dyDescent="0.25">
      <c r="E20072" s="120"/>
    </row>
    <row r="20073" spans="5:5" x14ac:dyDescent="0.25">
      <c r="E20073" s="120"/>
    </row>
    <row r="20074" spans="5:5" x14ac:dyDescent="0.25">
      <c r="E20074" s="120"/>
    </row>
    <row r="20075" spans="5:5" x14ac:dyDescent="0.25">
      <c r="E20075" s="120"/>
    </row>
    <row r="20076" spans="5:5" x14ac:dyDescent="0.25">
      <c r="E20076" s="120"/>
    </row>
    <row r="20077" spans="5:5" x14ac:dyDescent="0.25">
      <c r="E20077" s="120"/>
    </row>
    <row r="20078" spans="5:5" x14ac:dyDescent="0.25">
      <c r="E20078" s="120"/>
    </row>
    <row r="20079" spans="5:5" x14ac:dyDescent="0.25">
      <c r="E20079" s="120"/>
    </row>
    <row r="20080" spans="5:5" x14ac:dyDescent="0.25">
      <c r="E20080" s="120"/>
    </row>
    <row r="20081" spans="5:5" x14ac:dyDescent="0.25">
      <c r="E20081" s="120"/>
    </row>
    <row r="20082" spans="5:5" x14ac:dyDescent="0.25">
      <c r="E20082" s="120"/>
    </row>
    <row r="20083" spans="5:5" x14ac:dyDescent="0.25">
      <c r="E20083" s="120"/>
    </row>
    <row r="20084" spans="5:5" x14ac:dyDescent="0.25">
      <c r="E20084" s="120"/>
    </row>
    <row r="20085" spans="5:5" x14ac:dyDescent="0.25">
      <c r="E20085" s="120"/>
    </row>
    <row r="20086" spans="5:5" x14ac:dyDescent="0.25">
      <c r="E20086" s="120"/>
    </row>
    <row r="20087" spans="5:5" x14ac:dyDescent="0.25">
      <c r="E20087" s="120"/>
    </row>
    <row r="20088" spans="5:5" x14ac:dyDescent="0.25">
      <c r="E20088" s="120"/>
    </row>
    <row r="20089" spans="5:5" x14ac:dyDescent="0.25">
      <c r="E20089" s="120"/>
    </row>
    <row r="20090" spans="5:5" x14ac:dyDescent="0.25">
      <c r="E20090" s="120"/>
    </row>
    <row r="20091" spans="5:5" x14ac:dyDescent="0.25">
      <c r="E20091" s="120"/>
    </row>
    <row r="20092" spans="5:5" x14ac:dyDescent="0.25">
      <c r="E20092" s="120"/>
    </row>
    <row r="20093" spans="5:5" x14ac:dyDescent="0.25">
      <c r="E20093" s="120"/>
    </row>
    <row r="20094" spans="5:5" x14ac:dyDescent="0.25">
      <c r="E20094" s="120"/>
    </row>
    <row r="20095" spans="5:5" x14ac:dyDescent="0.25">
      <c r="E20095" s="120"/>
    </row>
    <row r="20096" spans="5:5" x14ac:dyDescent="0.25">
      <c r="E20096" s="120"/>
    </row>
    <row r="20097" spans="5:5" x14ac:dyDescent="0.25">
      <c r="E20097" s="120"/>
    </row>
    <row r="20098" spans="5:5" x14ac:dyDescent="0.25">
      <c r="E20098" s="120"/>
    </row>
    <row r="20099" spans="5:5" x14ac:dyDescent="0.25">
      <c r="E20099" s="120"/>
    </row>
    <row r="20100" spans="5:5" x14ac:dyDescent="0.25">
      <c r="E20100" s="120"/>
    </row>
    <row r="20101" spans="5:5" x14ac:dyDescent="0.25">
      <c r="E20101" s="120"/>
    </row>
    <row r="20102" spans="5:5" x14ac:dyDescent="0.25">
      <c r="E20102" s="120"/>
    </row>
    <row r="20103" spans="5:5" x14ac:dyDescent="0.25">
      <c r="E20103" s="120"/>
    </row>
    <row r="20104" spans="5:5" x14ac:dyDescent="0.25">
      <c r="E20104" s="120"/>
    </row>
    <row r="20105" spans="5:5" x14ac:dyDescent="0.25">
      <c r="E20105" s="120"/>
    </row>
    <row r="20106" spans="5:5" x14ac:dyDescent="0.25">
      <c r="E20106" s="120"/>
    </row>
    <row r="20107" spans="5:5" x14ac:dyDescent="0.25">
      <c r="E20107" s="120"/>
    </row>
    <row r="20108" spans="5:5" x14ac:dyDescent="0.25">
      <c r="E20108" s="120"/>
    </row>
    <row r="20109" spans="5:5" x14ac:dyDescent="0.25">
      <c r="E20109" s="120"/>
    </row>
    <row r="20110" spans="5:5" x14ac:dyDescent="0.25">
      <c r="E20110" s="120"/>
    </row>
    <row r="20111" spans="5:5" x14ac:dyDescent="0.25">
      <c r="E20111" s="120"/>
    </row>
    <row r="20112" spans="5:5" x14ac:dyDescent="0.25">
      <c r="E20112" s="120"/>
    </row>
    <row r="20113" spans="5:5" x14ac:dyDescent="0.25">
      <c r="E20113" s="120"/>
    </row>
    <row r="20114" spans="5:5" x14ac:dyDescent="0.25">
      <c r="E20114" s="120"/>
    </row>
    <row r="20115" spans="5:5" x14ac:dyDescent="0.25">
      <c r="E20115" s="120"/>
    </row>
    <row r="20116" spans="5:5" x14ac:dyDescent="0.25">
      <c r="E20116" s="120"/>
    </row>
    <row r="20117" spans="5:5" x14ac:dyDescent="0.25">
      <c r="E20117" s="120"/>
    </row>
    <row r="20118" spans="5:5" x14ac:dyDescent="0.25">
      <c r="E20118" s="120"/>
    </row>
    <row r="20119" spans="5:5" x14ac:dyDescent="0.25">
      <c r="E20119" s="120"/>
    </row>
    <row r="20120" spans="5:5" x14ac:dyDescent="0.25">
      <c r="E20120" s="120"/>
    </row>
    <row r="20121" spans="5:5" x14ac:dyDescent="0.25">
      <c r="E20121" s="120"/>
    </row>
    <row r="20122" spans="5:5" x14ac:dyDescent="0.25">
      <c r="E20122" s="120"/>
    </row>
    <row r="20123" spans="5:5" x14ac:dyDescent="0.25">
      <c r="E20123" s="120"/>
    </row>
    <row r="20124" spans="5:5" x14ac:dyDescent="0.25">
      <c r="E20124" s="120"/>
    </row>
    <row r="20125" spans="5:5" x14ac:dyDescent="0.25">
      <c r="E20125" s="120"/>
    </row>
    <row r="20126" spans="5:5" x14ac:dyDescent="0.25">
      <c r="E20126" s="120"/>
    </row>
    <row r="20127" spans="5:5" x14ac:dyDescent="0.25">
      <c r="E20127" s="120"/>
    </row>
    <row r="20128" spans="5:5" x14ac:dyDescent="0.25">
      <c r="E20128" s="120"/>
    </row>
    <row r="20129" spans="5:5" x14ac:dyDescent="0.25">
      <c r="E20129" s="120"/>
    </row>
    <row r="20130" spans="5:5" x14ac:dyDescent="0.25">
      <c r="E20130" s="120"/>
    </row>
    <row r="20131" spans="5:5" x14ac:dyDescent="0.25">
      <c r="E20131" s="120"/>
    </row>
    <row r="20132" spans="5:5" x14ac:dyDescent="0.25">
      <c r="E20132" s="120"/>
    </row>
    <row r="20133" spans="5:5" x14ac:dyDescent="0.25">
      <c r="E20133" s="120"/>
    </row>
    <row r="20134" spans="5:5" x14ac:dyDescent="0.25">
      <c r="E20134" s="120"/>
    </row>
    <row r="20135" spans="5:5" x14ac:dyDescent="0.25">
      <c r="E20135" s="120"/>
    </row>
    <row r="20136" spans="5:5" x14ac:dyDescent="0.25">
      <c r="E20136" s="120"/>
    </row>
    <row r="20137" spans="5:5" x14ac:dyDescent="0.25">
      <c r="E20137" s="120"/>
    </row>
    <row r="20138" spans="5:5" x14ac:dyDescent="0.25">
      <c r="E20138" s="120"/>
    </row>
    <row r="20139" spans="5:5" x14ac:dyDescent="0.25">
      <c r="E20139" s="120"/>
    </row>
    <row r="20140" spans="5:5" x14ac:dyDescent="0.25">
      <c r="E20140" s="120"/>
    </row>
    <row r="20141" spans="5:5" x14ac:dyDescent="0.25">
      <c r="E20141" s="120"/>
    </row>
    <row r="20142" spans="5:5" x14ac:dyDescent="0.25">
      <c r="E20142" s="120"/>
    </row>
    <row r="20143" spans="5:5" x14ac:dyDescent="0.25">
      <c r="E20143" s="120"/>
    </row>
    <row r="20144" spans="5:5" x14ac:dyDescent="0.25">
      <c r="E20144" s="120"/>
    </row>
    <row r="20145" spans="5:5" x14ac:dyDescent="0.25">
      <c r="E20145" s="120"/>
    </row>
    <row r="20146" spans="5:5" x14ac:dyDescent="0.25">
      <c r="E20146" s="120"/>
    </row>
    <row r="20147" spans="5:5" x14ac:dyDescent="0.25">
      <c r="E20147" s="120"/>
    </row>
    <row r="20148" spans="5:5" x14ac:dyDescent="0.25">
      <c r="E20148" s="120"/>
    </row>
    <row r="20149" spans="5:5" x14ac:dyDescent="0.25">
      <c r="E20149" s="120"/>
    </row>
    <row r="20150" spans="5:5" x14ac:dyDescent="0.25">
      <c r="E20150" s="120"/>
    </row>
    <row r="20151" spans="5:5" x14ac:dyDescent="0.25">
      <c r="E20151" s="120"/>
    </row>
    <row r="20152" spans="5:5" x14ac:dyDescent="0.25">
      <c r="E20152" s="120"/>
    </row>
    <row r="20153" spans="5:5" x14ac:dyDescent="0.25">
      <c r="E20153" s="120"/>
    </row>
    <row r="20154" spans="5:5" x14ac:dyDescent="0.25">
      <c r="E20154" s="120"/>
    </row>
    <row r="20155" spans="5:5" x14ac:dyDescent="0.25">
      <c r="E20155" s="120"/>
    </row>
    <row r="20156" spans="5:5" x14ac:dyDescent="0.25">
      <c r="E20156" s="120"/>
    </row>
    <row r="20157" spans="5:5" x14ac:dyDescent="0.25">
      <c r="E20157" s="120"/>
    </row>
    <row r="20158" spans="5:5" x14ac:dyDescent="0.25">
      <c r="E20158" s="120"/>
    </row>
    <row r="20159" spans="5:5" x14ac:dyDescent="0.25">
      <c r="E20159" s="120"/>
    </row>
    <row r="20160" spans="5:5" x14ac:dyDescent="0.25">
      <c r="E20160" s="120"/>
    </row>
    <row r="20161" spans="5:5" x14ac:dyDescent="0.25">
      <c r="E20161" s="120"/>
    </row>
    <row r="20162" spans="5:5" x14ac:dyDescent="0.25">
      <c r="E20162" s="120"/>
    </row>
    <row r="20163" spans="5:5" x14ac:dyDescent="0.25">
      <c r="E20163" s="120"/>
    </row>
    <row r="20164" spans="5:5" x14ac:dyDescent="0.25">
      <c r="E20164" s="120"/>
    </row>
    <row r="20165" spans="5:5" x14ac:dyDescent="0.25">
      <c r="E20165" s="120"/>
    </row>
    <row r="20166" spans="5:5" x14ac:dyDescent="0.25">
      <c r="E20166" s="120"/>
    </row>
    <row r="20167" spans="5:5" x14ac:dyDescent="0.25">
      <c r="E20167" s="120"/>
    </row>
    <row r="20168" spans="5:5" x14ac:dyDescent="0.25">
      <c r="E20168" s="120"/>
    </row>
    <row r="20169" spans="5:5" x14ac:dyDescent="0.25">
      <c r="E20169" s="120"/>
    </row>
    <row r="20170" spans="5:5" x14ac:dyDescent="0.25">
      <c r="E20170" s="120"/>
    </row>
    <row r="20171" spans="5:5" x14ac:dyDescent="0.25">
      <c r="E20171" s="120"/>
    </row>
    <row r="20172" spans="5:5" x14ac:dyDescent="0.25">
      <c r="E20172" s="120"/>
    </row>
    <row r="20173" spans="5:5" x14ac:dyDescent="0.25">
      <c r="E20173" s="120"/>
    </row>
    <row r="20174" spans="5:5" x14ac:dyDescent="0.25">
      <c r="E20174" s="120"/>
    </row>
    <row r="20175" spans="5:5" x14ac:dyDescent="0.25">
      <c r="E20175" s="120"/>
    </row>
    <row r="20176" spans="5:5" x14ac:dyDescent="0.25">
      <c r="E20176" s="120"/>
    </row>
    <row r="20177" spans="5:5" x14ac:dyDescent="0.25">
      <c r="E20177" s="120"/>
    </row>
    <row r="20178" spans="5:5" x14ac:dyDescent="0.25">
      <c r="E20178" s="120"/>
    </row>
    <row r="20179" spans="5:5" x14ac:dyDescent="0.25">
      <c r="E20179" s="120"/>
    </row>
    <row r="20180" spans="5:5" x14ac:dyDescent="0.25">
      <c r="E20180" s="120"/>
    </row>
    <row r="20181" spans="5:5" x14ac:dyDescent="0.25">
      <c r="E20181" s="120"/>
    </row>
    <row r="20182" spans="5:5" x14ac:dyDescent="0.25">
      <c r="E20182" s="120"/>
    </row>
    <row r="20183" spans="5:5" x14ac:dyDescent="0.25">
      <c r="E20183" s="120"/>
    </row>
    <row r="20184" spans="5:5" x14ac:dyDescent="0.25">
      <c r="E20184" s="120"/>
    </row>
    <row r="20185" spans="5:5" x14ac:dyDescent="0.25">
      <c r="E20185" s="120"/>
    </row>
    <row r="20186" spans="5:5" x14ac:dyDescent="0.25">
      <c r="E20186" s="120"/>
    </row>
    <row r="20187" spans="5:5" x14ac:dyDescent="0.25">
      <c r="E20187" s="120"/>
    </row>
    <row r="20188" spans="5:5" x14ac:dyDescent="0.25">
      <c r="E20188" s="120"/>
    </row>
    <row r="20189" spans="5:5" x14ac:dyDescent="0.25">
      <c r="E20189" s="120"/>
    </row>
    <row r="20190" spans="5:5" x14ac:dyDescent="0.25">
      <c r="E20190" s="120"/>
    </row>
    <row r="20191" spans="5:5" x14ac:dyDescent="0.25">
      <c r="E20191" s="120"/>
    </row>
    <row r="20192" spans="5:5" x14ac:dyDescent="0.25">
      <c r="E20192" s="120"/>
    </row>
    <row r="20193" spans="5:5" x14ac:dyDescent="0.25">
      <c r="E20193" s="120"/>
    </row>
    <row r="20194" spans="5:5" x14ac:dyDescent="0.25">
      <c r="E20194" s="120"/>
    </row>
    <row r="20195" spans="5:5" x14ac:dyDescent="0.25">
      <c r="E20195" s="120"/>
    </row>
    <row r="20196" spans="5:5" x14ac:dyDescent="0.25">
      <c r="E20196" s="120"/>
    </row>
    <row r="20197" spans="5:5" x14ac:dyDescent="0.25">
      <c r="E20197" s="120"/>
    </row>
    <row r="20198" spans="5:5" x14ac:dyDescent="0.25">
      <c r="E20198" s="120"/>
    </row>
    <row r="20199" spans="5:5" x14ac:dyDescent="0.25">
      <c r="E20199" s="120"/>
    </row>
    <row r="20200" spans="5:5" x14ac:dyDescent="0.25">
      <c r="E20200" s="120"/>
    </row>
    <row r="20201" spans="5:5" x14ac:dyDescent="0.25">
      <c r="E20201" s="120"/>
    </row>
    <row r="20202" spans="5:5" x14ac:dyDescent="0.25">
      <c r="E20202" s="120"/>
    </row>
    <row r="20203" spans="5:5" x14ac:dyDescent="0.25">
      <c r="E20203" s="120"/>
    </row>
    <row r="20204" spans="5:5" x14ac:dyDescent="0.25">
      <c r="E20204" s="120"/>
    </row>
    <row r="20205" spans="5:5" x14ac:dyDescent="0.25">
      <c r="E20205" s="120"/>
    </row>
    <row r="20206" spans="5:5" x14ac:dyDescent="0.25">
      <c r="E20206" s="120"/>
    </row>
    <row r="20207" spans="5:5" x14ac:dyDescent="0.25">
      <c r="E20207" s="120"/>
    </row>
    <row r="20208" spans="5:5" x14ac:dyDescent="0.25">
      <c r="E20208" s="120"/>
    </row>
    <row r="20209" spans="5:5" x14ac:dyDescent="0.25">
      <c r="E20209" s="120"/>
    </row>
    <row r="20210" spans="5:5" x14ac:dyDescent="0.25">
      <c r="E20210" s="120"/>
    </row>
    <row r="20211" spans="5:5" x14ac:dyDescent="0.25">
      <c r="E20211" s="120"/>
    </row>
    <row r="20212" spans="5:5" x14ac:dyDescent="0.25">
      <c r="E20212" s="120"/>
    </row>
    <row r="20213" spans="5:5" x14ac:dyDescent="0.25">
      <c r="E20213" s="120"/>
    </row>
    <row r="20214" spans="5:5" x14ac:dyDescent="0.25">
      <c r="E20214" s="120"/>
    </row>
    <row r="20215" spans="5:5" x14ac:dyDescent="0.25">
      <c r="E20215" s="120"/>
    </row>
    <row r="20216" spans="5:5" x14ac:dyDescent="0.25">
      <c r="E20216" s="120"/>
    </row>
    <row r="20217" spans="5:5" x14ac:dyDescent="0.25">
      <c r="E20217" s="120"/>
    </row>
    <row r="20218" spans="5:5" x14ac:dyDescent="0.25">
      <c r="E20218" s="120"/>
    </row>
    <row r="20219" spans="5:5" x14ac:dyDescent="0.25">
      <c r="E20219" s="120"/>
    </row>
    <row r="20220" spans="5:5" x14ac:dyDescent="0.25">
      <c r="E20220" s="120"/>
    </row>
    <row r="20221" spans="5:5" x14ac:dyDescent="0.25">
      <c r="E20221" s="120"/>
    </row>
    <row r="20222" spans="5:5" x14ac:dyDescent="0.25">
      <c r="E20222" s="120"/>
    </row>
    <row r="20223" spans="5:5" x14ac:dyDescent="0.25">
      <c r="E20223" s="120"/>
    </row>
    <row r="20224" spans="5:5" x14ac:dyDescent="0.25">
      <c r="E20224" s="120"/>
    </row>
    <row r="20225" spans="5:5" x14ac:dyDescent="0.25">
      <c r="E20225" s="120"/>
    </row>
    <row r="20226" spans="5:5" x14ac:dyDescent="0.25">
      <c r="E20226" s="120"/>
    </row>
    <row r="20227" spans="5:5" x14ac:dyDescent="0.25">
      <c r="E20227" s="120"/>
    </row>
    <row r="20228" spans="5:5" x14ac:dyDescent="0.25">
      <c r="E20228" s="120"/>
    </row>
    <row r="20229" spans="5:5" x14ac:dyDescent="0.25">
      <c r="E20229" s="120"/>
    </row>
    <row r="20230" spans="5:5" x14ac:dyDescent="0.25">
      <c r="E20230" s="120"/>
    </row>
    <row r="20231" spans="5:5" x14ac:dyDescent="0.25">
      <c r="E20231" s="120"/>
    </row>
    <row r="20232" spans="5:5" x14ac:dyDescent="0.25">
      <c r="E20232" s="120"/>
    </row>
    <row r="20233" spans="5:5" x14ac:dyDescent="0.25">
      <c r="E20233" s="120"/>
    </row>
    <row r="20234" spans="5:5" x14ac:dyDescent="0.25">
      <c r="E20234" s="120"/>
    </row>
    <row r="20235" spans="5:5" x14ac:dyDescent="0.25">
      <c r="E20235" s="120"/>
    </row>
    <row r="20236" spans="5:5" x14ac:dyDescent="0.25">
      <c r="E20236" s="120"/>
    </row>
    <row r="20237" spans="5:5" x14ac:dyDescent="0.25">
      <c r="E20237" s="120"/>
    </row>
    <row r="20238" spans="5:5" x14ac:dyDescent="0.25">
      <c r="E20238" s="120"/>
    </row>
    <row r="20239" spans="5:5" x14ac:dyDescent="0.25">
      <c r="E20239" s="120"/>
    </row>
    <row r="20240" spans="5:5" x14ac:dyDescent="0.25">
      <c r="E20240" s="120"/>
    </row>
    <row r="20241" spans="5:5" x14ac:dyDescent="0.25">
      <c r="E20241" s="120"/>
    </row>
    <row r="20242" spans="5:5" x14ac:dyDescent="0.25">
      <c r="E20242" s="120"/>
    </row>
    <row r="20243" spans="5:5" x14ac:dyDescent="0.25">
      <c r="E20243" s="120"/>
    </row>
    <row r="20244" spans="5:5" x14ac:dyDescent="0.25">
      <c r="E20244" s="120"/>
    </row>
    <row r="20245" spans="5:5" x14ac:dyDescent="0.25">
      <c r="E20245" s="120"/>
    </row>
    <row r="20246" spans="5:5" x14ac:dyDescent="0.25">
      <c r="E20246" s="120"/>
    </row>
    <row r="20247" spans="5:5" x14ac:dyDescent="0.25">
      <c r="E20247" s="120"/>
    </row>
    <row r="20248" spans="5:5" x14ac:dyDescent="0.25">
      <c r="E20248" s="120"/>
    </row>
    <row r="20249" spans="5:5" x14ac:dyDescent="0.25">
      <c r="E20249" s="120"/>
    </row>
    <row r="20250" spans="5:5" x14ac:dyDescent="0.25">
      <c r="E20250" s="120"/>
    </row>
    <row r="20251" spans="5:5" x14ac:dyDescent="0.25">
      <c r="E20251" s="120"/>
    </row>
    <row r="20252" spans="5:5" x14ac:dyDescent="0.25">
      <c r="E20252" s="120"/>
    </row>
    <row r="20253" spans="5:5" x14ac:dyDescent="0.25">
      <c r="E20253" s="120"/>
    </row>
    <row r="20254" spans="5:5" x14ac:dyDescent="0.25">
      <c r="E20254" s="120"/>
    </row>
    <row r="20255" spans="5:5" x14ac:dyDescent="0.25">
      <c r="E20255" s="120"/>
    </row>
    <row r="20256" spans="5:5" x14ac:dyDescent="0.25">
      <c r="E20256" s="120"/>
    </row>
    <row r="20257" spans="5:5" x14ac:dyDescent="0.25">
      <c r="E20257" s="120"/>
    </row>
    <row r="20258" spans="5:5" x14ac:dyDescent="0.25">
      <c r="E20258" s="120"/>
    </row>
    <row r="20259" spans="5:5" x14ac:dyDescent="0.25">
      <c r="E20259" s="120"/>
    </row>
    <row r="20260" spans="5:5" x14ac:dyDescent="0.25">
      <c r="E20260" s="120"/>
    </row>
    <row r="20261" spans="5:5" x14ac:dyDescent="0.25">
      <c r="E20261" s="120"/>
    </row>
    <row r="20262" spans="5:5" x14ac:dyDescent="0.25">
      <c r="E20262" s="120"/>
    </row>
    <row r="20263" spans="5:5" x14ac:dyDescent="0.25">
      <c r="E20263" s="120"/>
    </row>
    <row r="20264" spans="5:5" x14ac:dyDescent="0.25">
      <c r="E20264" s="120"/>
    </row>
    <row r="20265" spans="5:5" x14ac:dyDescent="0.25">
      <c r="E20265" s="120"/>
    </row>
    <row r="20266" spans="5:5" x14ac:dyDescent="0.25">
      <c r="E20266" s="120"/>
    </row>
    <row r="20267" spans="5:5" x14ac:dyDescent="0.25">
      <c r="E20267" s="120"/>
    </row>
    <row r="20268" spans="5:5" x14ac:dyDescent="0.25">
      <c r="E20268" s="120"/>
    </row>
    <row r="20269" spans="5:5" x14ac:dyDescent="0.25">
      <c r="E20269" s="120"/>
    </row>
    <row r="20270" spans="5:5" x14ac:dyDescent="0.25">
      <c r="E20270" s="120"/>
    </row>
    <row r="20271" spans="5:5" x14ac:dyDescent="0.25">
      <c r="E20271" s="120"/>
    </row>
    <row r="20272" spans="5:5" x14ac:dyDescent="0.25">
      <c r="E20272" s="120"/>
    </row>
    <row r="20273" spans="5:5" x14ac:dyDescent="0.25">
      <c r="E20273" s="120"/>
    </row>
    <row r="20274" spans="5:5" x14ac:dyDescent="0.25">
      <c r="E20274" s="120"/>
    </row>
    <row r="20275" spans="5:5" x14ac:dyDescent="0.25">
      <c r="E20275" s="120"/>
    </row>
    <row r="20276" spans="5:5" x14ac:dyDescent="0.25">
      <c r="E20276" s="120"/>
    </row>
    <row r="20277" spans="5:5" x14ac:dyDescent="0.25">
      <c r="E20277" s="120"/>
    </row>
    <row r="20278" spans="5:5" x14ac:dyDescent="0.25">
      <c r="E20278" s="120"/>
    </row>
    <row r="20279" spans="5:5" x14ac:dyDescent="0.25">
      <c r="E20279" s="120"/>
    </row>
    <row r="20280" spans="5:5" x14ac:dyDescent="0.25">
      <c r="E20280" s="120"/>
    </row>
    <row r="20281" spans="5:5" x14ac:dyDescent="0.25">
      <c r="E20281" s="120"/>
    </row>
    <row r="20282" spans="5:5" x14ac:dyDescent="0.25">
      <c r="E20282" s="120"/>
    </row>
    <row r="20283" spans="5:5" x14ac:dyDescent="0.25">
      <c r="E20283" s="120"/>
    </row>
    <row r="20284" spans="5:5" x14ac:dyDescent="0.25">
      <c r="E20284" s="120"/>
    </row>
    <row r="20285" spans="5:5" x14ac:dyDescent="0.25">
      <c r="E20285" s="120"/>
    </row>
    <row r="20286" spans="5:5" x14ac:dyDescent="0.25">
      <c r="E20286" s="120"/>
    </row>
    <row r="20287" spans="5:5" x14ac:dyDescent="0.25">
      <c r="E20287" s="120"/>
    </row>
    <row r="20288" spans="5:5" x14ac:dyDescent="0.25">
      <c r="E20288" s="120"/>
    </row>
    <row r="20289" spans="5:5" x14ac:dyDescent="0.25">
      <c r="E20289" s="120"/>
    </row>
    <row r="20290" spans="5:5" x14ac:dyDescent="0.25">
      <c r="E20290" s="120"/>
    </row>
    <row r="20291" spans="5:5" x14ac:dyDescent="0.25">
      <c r="E20291" s="120"/>
    </row>
    <row r="20292" spans="5:5" x14ac:dyDescent="0.25">
      <c r="E20292" s="120"/>
    </row>
    <row r="20293" spans="5:5" x14ac:dyDescent="0.25">
      <c r="E20293" s="120"/>
    </row>
    <row r="20294" spans="5:5" x14ac:dyDescent="0.25">
      <c r="E20294" s="120"/>
    </row>
    <row r="20295" spans="5:5" x14ac:dyDescent="0.25">
      <c r="E20295" s="120"/>
    </row>
    <row r="20296" spans="5:5" x14ac:dyDescent="0.25">
      <c r="E20296" s="120"/>
    </row>
    <row r="20297" spans="5:5" x14ac:dyDescent="0.25">
      <c r="E20297" s="120"/>
    </row>
    <row r="20298" spans="5:5" x14ac:dyDescent="0.25">
      <c r="E20298" s="120"/>
    </row>
    <row r="20299" spans="5:5" x14ac:dyDescent="0.25">
      <c r="E20299" s="120"/>
    </row>
    <row r="20300" spans="5:5" x14ac:dyDescent="0.25">
      <c r="E20300" s="120"/>
    </row>
    <row r="20301" spans="5:5" x14ac:dyDescent="0.25">
      <c r="E20301" s="120"/>
    </row>
    <row r="20302" spans="5:5" x14ac:dyDescent="0.25">
      <c r="E20302" s="120"/>
    </row>
    <row r="20303" spans="5:5" x14ac:dyDescent="0.25">
      <c r="E20303" s="120"/>
    </row>
    <row r="20304" spans="5:5" x14ac:dyDescent="0.25">
      <c r="E20304" s="120"/>
    </row>
    <row r="20305" spans="5:5" x14ac:dyDescent="0.25">
      <c r="E20305" s="120"/>
    </row>
    <row r="20306" spans="5:5" x14ac:dyDescent="0.25">
      <c r="E20306" s="120"/>
    </row>
    <row r="20307" spans="5:5" x14ac:dyDescent="0.25">
      <c r="E20307" s="120"/>
    </row>
    <row r="20308" spans="5:5" x14ac:dyDescent="0.25">
      <c r="E20308" s="120"/>
    </row>
    <row r="20309" spans="5:5" x14ac:dyDescent="0.25">
      <c r="E20309" s="120"/>
    </row>
    <row r="20310" spans="5:5" x14ac:dyDescent="0.25">
      <c r="E20310" s="120"/>
    </row>
    <row r="20311" spans="5:5" x14ac:dyDescent="0.25">
      <c r="E20311" s="120"/>
    </row>
    <row r="20312" spans="5:5" x14ac:dyDescent="0.25">
      <c r="E20312" s="120"/>
    </row>
    <row r="20313" spans="5:5" x14ac:dyDescent="0.25">
      <c r="E20313" s="120"/>
    </row>
    <row r="20314" spans="5:5" x14ac:dyDescent="0.25">
      <c r="E20314" s="120"/>
    </row>
    <row r="20315" spans="5:5" x14ac:dyDescent="0.25">
      <c r="E20315" s="120"/>
    </row>
    <row r="20316" spans="5:5" x14ac:dyDescent="0.25">
      <c r="E20316" s="120"/>
    </row>
    <row r="20317" spans="5:5" x14ac:dyDescent="0.25">
      <c r="E20317" s="120"/>
    </row>
    <row r="20318" spans="5:5" x14ac:dyDescent="0.25">
      <c r="E20318" s="120"/>
    </row>
    <row r="20319" spans="5:5" x14ac:dyDescent="0.25">
      <c r="E20319" s="120"/>
    </row>
    <row r="20320" spans="5:5" x14ac:dyDescent="0.25">
      <c r="E20320" s="120"/>
    </row>
    <row r="20321" spans="5:5" x14ac:dyDescent="0.25">
      <c r="E20321" s="120"/>
    </row>
    <row r="20322" spans="5:5" x14ac:dyDescent="0.25">
      <c r="E20322" s="120"/>
    </row>
    <row r="20323" spans="5:5" x14ac:dyDescent="0.25">
      <c r="E20323" s="120"/>
    </row>
    <row r="20324" spans="5:5" x14ac:dyDescent="0.25">
      <c r="E20324" s="120"/>
    </row>
    <row r="20325" spans="5:5" x14ac:dyDescent="0.25">
      <c r="E20325" s="120"/>
    </row>
    <row r="20326" spans="5:5" x14ac:dyDescent="0.25">
      <c r="E20326" s="120"/>
    </row>
    <row r="20327" spans="5:5" x14ac:dyDescent="0.25">
      <c r="E20327" s="120"/>
    </row>
    <row r="20328" spans="5:5" x14ac:dyDescent="0.25">
      <c r="E20328" s="120"/>
    </row>
    <row r="20329" spans="5:5" x14ac:dyDescent="0.25">
      <c r="E20329" s="120"/>
    </row>
    <row r="20330" spans="5:5" x14ac:dyDescent="0.25">
      <c r="E20330" s="120"/>
    </row>
    <row r="20331" spans="5:5" x14ac:dyDescent="0.25">
      <c r="E20331" s="120"/>
    </row>
    <row r="20332" spans="5:5" x14ac:dyDescent="0.25">
      <c r="E20332" s="120"/>
    </row>
    <row r="20333" spans="5:5" x14ac:dyDescent="0.25">
      <c r="E20333" s="120"/>
    </row>
    <row r="20334" spans="5:5" x14ac:dyDescent="0.25">
      <c r="E20334" s="120"/>
    </row>
    <row r="20335" spans="5:5" x14ac:dyDescent="0.25">
      <c r="E20335" s="120"/>
    </row>
    <row r="20336" spans="5:5" x14ac:dyDescent="0.25">
      <c r="E20336" s="120"/>
    </row>
    <row r="20337" spans="5:5" x14ac:dyDescent="0.25">
      <c r="E20337" s="120"/>
    </row>
    <row r="20338" spans="5:5" x14ac:dyDescent="0.25">
      <c r="E20338" s="120"/>
    </row>
    <row r="20339" spans="5:5" x14ac:dyDescent="0.25">
      <c r="E20339" s="120"/>
    </row>
    <row r="20340" spans="5:5" x14ac:dyDescent="0.25">
      <c r="E20340" s="120"/>
    </row>
    <row r="20341" spans="5:5" x14ac:dyDescent="0.25">
      <c r="E20341" s="120"/>
    </row>
    <row r="20342" spans="5:5" x14ac:dyDescent="0.25">
      <c r="E20342" s="120"/>
    </row>
    <row r="20343" spans="5:5" x14ac:dyDescent="0.25">
      <c r="E20343" s="120"/>
    </row>
    <row r="20344" spans="5:5" x14ac:dyDescent="0.25">
      <c r="E20344" s="120"/>
    </row>
    <row r="20345" spans="5:5" x14ac:dyDescent="0.25">
      <c r="E20345" s="120"/>
    </row>
    <row r="20346" spans="5:5" x14ac:dyDescent="0.25">
      <c r="E20346" s="120"/>
    </row>
    <row r="20347" spans="5:5" x14ac:dyDescent="0.25">
      <c r="E20347" s="120"/>
    </row>
    <row r="20348" spans="5:5" x14ac:dyDescent="0.25">
      <c r="E20348" s="120"/>
    </row>
    <row r="20349" spans="5:5" x14ac:dyDescent="0.25">
      <c r="E20349" s="120"/>
    </row>
    <row r="20350" spans="5:5" x14ac:dyDescent="0.25">
      <c r="E20350" s="120"/>
    </row>
    <row r="20351" spans="5:5" x14ac:dyDescent="0.25">
      <c r="E20351" s="120"/>
    </row>
    <row r="20352" spans="5:5" x14ac:dyDescent="0.25">
      <c r="E20352" s="120"/>
    </row>
    <row r="20353" spans="5:5" x14ac:dyDescent="0.25">
      <c r="E20353" s="120"/>
    </row>
    <row r="20354" spans="5:5" x14ac:dyDescent="0.25">
      <c r="E20354" s="120"/>
    </row>
    <row r="20355" spans="5:5" x14ac:dyDescent="0.25">
      <c r="E20355" s="120"/>
    </row>
    <row r="20356" spans="5:5" x14ac:dyDescent="0.25">
      <c r="E20356" s="120"/>
    </row>
    <row r="20357" spans="5:5" x14ac:dyDescent="0.25">
      <c r="E20357" s="120"/>
    </row>
    <row r="20358" spans="5:5" x14ac:dyDescent="0.25">
      <c r="E20358" s="120"/>
    </row>
    <row r="20359" spans="5:5" x14ac:dyDescent="0.25">
      <c r="E20359" s="120"/>
    </row>
    <row r="20360" spans="5:5" x14ac:dyDescent="0.25">
      <c r="E20360" s="120"/>
    </row>
    <row r="20361" spans="5:5" x14ac:dyDescent="0.25">
      <c r="E20361" s="120"/>
    </row>
    <row r="20362" spans="5:5" x14ac:dyDescent="0.25">
      <c r="E20362" s="120"/>
    </row>
    <row r="20363" spans="5:5" x14ac:dyDescent="0.25">
      <c r="E20363" s="120"/>
    </row>
    <row r="20364" spans="5:5" x14ac:dyDescent="0.25">
      <c r="E20364" s="120"/>
    </row>
    <row r="20365" spans="5:5" x14ac:dyDescent="0.25">
      <c r="E20365" s="120"/>
    </row>
    <row r="20366" spans="5:5" x14ac:dyDescent="0.25">
      <c r="E20366" s="120"/>
    </row>
    <row r="20367" spans="5:5" x14ac:dyDescent="0.25">
      <c r="E20367" s="120"/>
    </row>
    <row r="20368" spans="5:5" x14ac:dyDescent="0.25">
      <c r="E20368" s="120"/>
    </row>
    <row r="20369" spans="5:5" x14ac:dyDescent="0.25">
      <c r="E20369" s="120"/>
    </row>
    <row r="20370" spans="5:5" x14ac:dyDescent="0.25">
      <c r="E20370" s="120"/>
    </row>
    <row r="20371" spans="5:5" x14ac:dyDescent="0.25">
      <c r="E20371" s="120"/>
    </row>
    <row r="20372" spans="5:5" x14ac:dyDescent="0.25">
      <c r="E20372" s="120"/>
    </row>
    <row r="20373" spans="5:5" x14ac:dyDescent="0.25">
      <c r="E20373" s="120"/>
    </row>
    <row r="20374" spans="5:5" x14ac:dyDescent="0.25">
      <c r="E20374" s="120"/>
    </row>
    <row r="20375" spans="5:5" x14ac:dyDescent="0.25">
      <c r="E20375" s="120"/>
    </row>
    <row r="20376" spans="5:5" x14ac:dyDescent="0.25">
      <c r="E20376" s="120"/>
    </row>
    <row r="20377" spans="5:5" x14ac:dyDescent="0.25">
      <c r="E20377" s="120"/>
    </row>
    <row r="20378" spans="5:5" x14ac:dyDescent="0.25">
      <c r="E20378" s="120"/>
    </row>
    <row r="20379" spans="5:5" x14ac:dyDescent="0.25">
      <c r="E20379" s="120"/>
    </row>
    <row r="20380" spans="5:5" x14ac:dyDescent="0.25">
      <c r="E20380" s="120"/>
    </row>
    <row r="20381" spans="5:5" x14ac:dyDescent="0.25">
      <c r="E20381" s="120"/>
    </row>
    <row r="20382" spans="5:5" x14ac:dyDescent="0.25">
      <c r="E20382" s="120"/>
    </row>
    <row r="20383" spans="5:5" x14ac:dyDescent="0.25">
      <c r="E20383" s="120"/>
    </row>
    <row r="20384" spans="5:5" x14ac:dyDescent="0.25">
      <c r="E20384" s="120"/>
    </row>
    <row r="20385" spans="5:5" x14ac:dyDescent="0.25">
      <c r="E20385" s="120"/>
    </row>
    <row r="20386" spans="5:5" x14ac:dyDescent="0.25">
      <c r="E20386" s="120"/>
    </row>
    <row r="20387" spans="5:5" x14ac:dyDescent="0.25">
      <c r="E20387" s="120"/>
    </row>
    <row r="20388" spans="5:5" x14ac:dyDescent="0.25">
      <c r="E20388" s="120"/>
    </row>
    <row r="20389" spans="5:5" x14ac:dyDescent="0.25">
      <c r="E20389" s="120"/>
    </row>
    <row r="20390" spans="5:5" x14ac:dyDescent="0.25">
      <c r="E20390" s="120"/>
    </row>
    <row r="20391" spans="5:5" x14ac:dyDescent="0.25">
      <c r="E20391" s="120"/>
    </row>
    <row r="20392" spans="5:5" x14ac:dyDescent="0.25">
      <c r="E20392" s="120"/>
    </row>
    <row r="20393" spans="5:5" x14ac:dyDescent="0.25">
      <c r="E20393" s="120"/>
    </row>
    <row r="20394" spans="5:5" x14ac:dyDescent="0.25">
      <c r="E20394" s="120"/>
    </row>
    <row r="20395" spans="5:5" x14ac:dyDescent="0.25">
      <c r="E20395" s="120"/>
    </row>
    <row r="20396" spans="5:5" x14ac:dyDescent="0.25">
      <c r="E20396" s="120"/>
    </row>
    <row r="20397" spans="5:5" x14ac:dyDescent="0.25">
      <c r="E20397" s="120"/>
    </row>
    <row r="20398" spans="5:5" x14ac:dyDescent="0.25">
      <c r="E20398" s="120"/>
    </row>
    <row r="20399" spans="5:5" x14ac:dyDescent="0.25">
      <c r="E20399" s="120"/>
    </row>
    <row r="20400" spans="5:5" x14ac:dyDescent="0.25">
      <c r="E20400" s="120"/>
    </row>
    <row r="20401" spans="5:5" x14ac:dyDescent="0.25">
      <c r="E20401" s="120"/>
    </row>
    <row r="20402" spans="5:5" x14ac:dyDescent="0.25">
      <c r="E20402" s="120"/>
    </row>
    <row r="20403" spans="5:5" x14ac:dyDescent="0.25">
      <c r="E20403" s="120"/>
    </row>
    <row r="20404" spans="5:5" x14ac:dyDescent="0.25">
      <c r="E20404" s="120"/>
    </row>
    <row r="20405" spans="5:5" x14ac:dyDescent="0.25">
      <c r="E20405" s="120"/>
    </row>
    <row r="20406" spans="5:5" x14ac:dyDescent="0.25">
      <c r="E20406" s="120"/>
    </row>
    <row r="20407" spans="5:5" x14ac:dyDescent="0.25">
      <c r="E20407" s="120"/>
    </row>
    <row r="20408" spans="5:5" x14ac:dyDescent="0.25">
      <c r="E20408" s="120"/>
    </row>
    <row r="20409" spans="5:5" x14ac:dyDescent="0.25">
      <c r="E20409" s="120"/>
    </row>
    <row r="20410" spans="5:5" x14ac:dyDescent="0.25">
      <c r="E20410" s="120"/>
    </row>
    <row r="20411" spans="5:5" x14ac:dyDescent="0.25">
      <c r="E20411" s="120"/>
    </row>
    <row r="20412" spans="5:5" x14ac:dyDescent="0.25">
      <c r="E20412" s="120"/>
    </row>
    <row r="20413" spans="5:5" x14ac:dyDescent="0.25">
      <c r="E20413" s="120"/>
    </row>
    <row r="20414" spans="5:5" x14ac:dyDescent="0.25">
      <c r="E20414" s="120"/>
    </row>
    <row r="20415" spans="5:5" x14ac:dyDescent="0.25">
      <c r="E20415" s="120"/>
    </row>
    <row r="20416" spans="5:5" x14ac:dyDescent="0.25">
      <c r="E20416" s="120"/>
    </row>
    <row r="20417" spans="5:5" x14ac:dyDescent="0.25">
      <c r="E20417" s="120"/>
    </row>
    <row r="20418" spans="5:5" x14ac:dyDescent="0.25">
      <c r="E20418" s="120"/>
    </row>
    <row r="20419" spans="5:5" x14ac:dyDescent="0.25">
      <c r="E20419" s="120"/>
    </row>
    <row r="20420" spans="5:5" x14ac:dyDescent="0.25">
      <c r="E20420" s="120"/>
    </row>
    <row r="20421" spans="5:5" x14ac:dyDescent="0.25">
      <c r="E20421" s="120"/>
    </row>
    <row r="20422" spans="5:5" x14ac:dyDescent="0.25">
      <c r="E20422" s="120"/>
    </row>
    <row r="20423" spans="5:5" x14ac:dyDescent="0.25">
      <c r="E20423" s="120"/>
    </row>
    <row r="20424" spans="5:5" x14ac:dyDescent="0.25">
      <c r="E20424" s="120"/>
    </row>
    <row r="20425" spans="5:5" x14ac:dyDescent="0.25">
      <c r="E20425" s="120"/>
    </row>
    <row r="20426" spans="5:5" x14ac:dyDescent="0.25">
      <c r="E20426" s="120"/>
    </row>
    <row r="20427" spans="5:5" x14ac:dyDescent="0.25">
      <c r="E20427" s="120"/>
    </row>
    <row r="20428" spans="5:5" x14ac:dyDescent="0.25">
      <c r="E20428" s="120"/>
    </row>
    <row r="20429" spans="5:5" x14ac:dyDescent="0.25">
      <c r="E20429" s="120"/>
    </row>
    <row r="20430" spans="5:5" x14ac:dyDescent="0.25">
      <c r="E20430" s="120"/>
    </row>
    <row r="20431" spans="5:5" x14ac:dyDescent="0.25">
      <c r="E20431" s="120"/>
    </row>
    <row r="20432" spans="5:5" x14ac:dyDescent="0.25">
      <c r="E20432" s="120"/>
    </row>
    <row r="20433" spans="5:5" x14ac:dyDescent="0.25">
      <c r="E20433" s="120"/>
    </row>
    <row r="20434" spans="5:5" x14ac:dyDescent="0.25">
      <c r="E20434" s="120"/>
    </row>
    <row r="20435" spans="5:5" x14ac:dyDescent="0.25">
      <c r="E20435" s="120"/>
    </row>
    <row r="20436" spans="5:5" x14ac:dyDescent="0.25">
      <c r="E20436" s="120"/>
    </row>
    <row r="20437" spans="5:5" x14ac:dyDescent="0.25">
      <c r="E20437" s="120"/>
    </row>
    <row r="20438" spans="5:5" x14ac:dyDescent="0.25">
      <c r="E20438" s="120"/>
    </row>
    <row r="20439" spans="5:5" x14ac:dyDescent="0.25">
      <c r="E20439" s="120"/>
    </row>
    <row r="20440" spans="5:5" x14ac:dyDescent="0.25">
      <c r="E20440" s="120"/>
    </row>
    <row r="20441" spans="5:5" x14ac:dyDescent="0.25">
      <c r="E20441" s="120"/>
    </row>
    <row r="20442" spans="5:5" x14ac:dyDescent="0.25">
      <c r="E20442" s="120"/>
    </row>
    <row r="20443" spans="5:5" x14ac:dyDescent="0.25">
      <c r="E20443" s="120"/>
    </row>
    <row r="20444" spans="5:5" x14ac:dyDescent="0.25">
      <c r="E20444" s="120"/>
    </row>
    <row r="20445" spans="5:5" x14ac:dyDescent="0.25">
      <c r="E20445" s="120"/>
    </row>
    <row r="20446" spans="5:5" x14ac:dyDescent="0.25">
      <c r="E20446" s="120"/>
    </row>
    <row r="20447" spans="5:5" x14ac:dyDescent="0.25">
      <c r="E20447" s="120"/>
    </row>
    <row r="20448" spans="5:5" x14ac:dyDescent="0.25">
      <c r="E20448" s="120"/>
    </row>
    <row r="20449" spans="5:5" x14ac:dyDescent="0.25">
      <c r="E20449" s="120"/>
    </row>
    <row r="20450" spans="5:5" x14ac:dyDescent="0.25">
      <c r="E20450" s="120"/>
    </row>
    <row r="20451" spans="5:5" x14ac:dyDescent="0.25">
      <c r="E20451" s="120"/>
    </row>
    <row r="20452" spans="5:5" x14ac:dyDescent="0.25">
      <c r="E20452" s="120"/>
    </row>
    <row r="20453" spans="5:5" x14ac:dyDescent="0.25">
      <c r="E20453" s="120"/>
    </row>
    <row r="20454" spans="5:5" x14ac:dyDescent="0.25">
      <c r="E20454" s="120"/>
    </row>
    <row r="20455" spans="5:5" x14ac:dyDescent="0.25">
      <c r="E20455" s="120"/>
    </row>
    <row r="20456" spans="5:5" x14ac:dyDescent="0.25">
      <c r="E20456" s="120"/>
    </row>
    <row r="20457" spans="5:5" x14ac:dyDescent="0.25">
      <c r="E20457" s="120"/>
    </row>
    <row r="20458" spans="5:5" x14ac:dyDescent="0.25">
      <c r="E20458" s="120"/>
    </row>
    <row r="20459" spans="5:5" x14ac:dyDescent="0.25">
      <c r="E20459" s="120"/>
    </row>
    <row r="20460" spans="5:5" x14ac:dyDescent="0.25">
      <c r="E20460" s="120"/>
    </row>
    <row r="20461" spans="5:5" x14ac:dyDescent="0.25">
      <c r="E20461" s="120"/>
    </row>
    <row r="20462" spans="5:5" x14ac:dyDescent="0.25">
      <c r="E20462" s="120"/>
    </row>
    <row r="20463" spans="5:5" x14ac:dyDescent="0.25">
      <c r="E20463" s="120"/>
    </row>
    <row r="20464" spans="5:5" x14ac:dyDescent="0.25">
      <c r="E20464" s="120"/>
    </row>
    <row r="20465" spans="5:5" x14ac:dyDescent="0.25">
      <c r="E20465" s="120"/>
    </row>
    <row r="20466" spans="5:5" x14ac:dyDescent="0.25">
      <c r="E20466" s="120"/>
    </row>
    <row r="20467" spans="5:5" x14ac:dyDescent="0.25">
      <c r="E20467" s="120"/>
    </row>
    <row r="20468" spans="5:5" x14ac:dyDescent="0.25">
      <c r="E20468" s="120"/>
    </row>
    <row r="20469" spans="5:5" x14ac:dyDescent="0.25">
      <c r="E20469" s="120"/>
    </row>
    <row r="20470" spans="5:5" x14ac:dyDescent="0.25">
      <c r="E20470" s="120"/>
    </row>
    <row r="20471" spans="5:5" x14ac:dyDescent="0.25">
      <c r="E20471" s="120"/>
    </row>
    <row r="20472" spans="5:5" x14ac:dyDescent="0.25">
      <c r="E20472" s="120"/>
    </row>
    <row r="20473" spans="5:5" x14ac:dyDescent="0.25">
      <c r="E20473" s="120"/>
    </row>
    <row r="20474" spans="5:5" x14ac:dyDescent="0.25">
      <c r="E20474" s="120"/>
    </row>
    <row r="20475" spans="5:5" x14ac:dyDescent="0.25">
      <c r="E20475" s="120"/>
    </row>
    <row r="20476" spans="5:5" x14ac:dyDescent="0.25">
      <c r="E20476" s="120"/>
    </row>
    <row r="20477" spans="5:5" x14ac:dyDescent="0.25">
      <c r="E20477" s="120"/>
    </row>
    <row r="20478" spans="5:5" x14ac:dyDescent="0.25">
      <c r="E20478" s="120"/>
    </row>
    <row r="20479" spans="5:5" x14ac:dyDescent="0.25">
      <c r="E20479" s="120"/>
    </row>
    <row r="20480" spans="5:5" x14ac:dyDescent="0.25">
      <c r="E20480" s="120"/>
    </row>
    <row r="20481" spans="5:5" x14ac:dyDescent="0.25">
      <c r="E20481" s="120"/>
    </row>
    <row r="20482" spans="5:5" x14ac:dyDescent="0.25">
      <c r="E20482" s="120"/>
    </row>
    <row r="20483" spans="5:5" x14ac:dyDescent="0.25">
      <c r="E20483" s="120"/>
    </row>
    <row r="20484" spans="5:5" x14ac:dyDescent="0.25">
      <c r="E20484" s="120"/>
    </row>
    <row r="20485" spans="5:5" x14ac:dyDescent="0.25">
      <c r="E20485" s="120"/>
    </row>
    <row r="20486" spans="5:5" x14ac:dyDescent="0.25">
      <c r="E20486" s="120"/>
    </row>
    <row r="20487" spans="5:5" x14ac:dyDescent="0.25">
      <c r="E20487" s="120"/>
    </row>
    <row r="20488" spans="5:5" x14ac:dyDescent="0.25">
      <c r="E20488" s="120"/>
    </row>
    <row r="20489" spans="5:5" x14ac:dyDescent="0.25">
      <c r="E20489" s="120"/>
    </row>
    <row r="20490" spans="5:5" x14ac:dyDescent="0.25">
      <c r="E20490" s="120"/>
    </row>
    <row r="20491" spans="5:5" x14ac:dyDescent="0.25">
      <c r="E20491" s="120"/>
    </row>
    <row r="20492" spans="5:5" x14ac:dyDescent="0.25">
      <c r="E20492" s="120"/>
    </row>
    <row r="20493" spans="5:5" x14ac:dyDescent="0.25">
      <c r="E20493" s="120"/>
    </row>
    <row r="20494" spans="5:5" x14ac:dyDescent="0.25">
      <c r="E20494" s="120"/>
    </row>
    <row r="20495" spans="5:5" x14ac:dyDescent="0.25">
      <c r="E20495" s="120"/>
    </row>
    <row r="20496" spans="5:5" x14ac:dyDescent="0.25">
      <c r="E20496" s="120"/>
    </row>
    <row r="20497" spans="5:5" x14ac:dyDescent="0.25">
      <c r="E20497" s="120"/>
    </row>
    <row r="20498" spans="5:5" x14ac:dyDescent="0.25">
      <c r="E20498" s="120"/>
    </row>
    <row r="20499" spans="5:5" x14ac:dyDescent="0.25">
      <c r="E20499" s="120"/>
    </row>
    <row r="20500" spans="5:5" x14ac:dyDescent="0.25">
      <c r="E20500" s="120"/>
    </row>
    <row r="20501" spans="5:5" x14ac:dyDescent="0.25">
      <c r="E20501" s="120"/>
    </row>
    <row r="20502" spans="5:5" x14ac:dyDescent="0.25">
      <c r="E20502" s="120"/>
    </row>
    <row r="20503" spans="5:5" x14ac:dyDescent="0.25">
      <c r="E20503" s="120"/>
    </row>
    <row r="20504" spans="5:5" x14ac:dyDescent="0.25">
      <c r="E20504" s="120"/>
    </row>
    <row r="20505" spans="5:5" x14ac:dyDescent="0.25">
      <c r="E20505" s="120"/>
    </row>
    <row r="20506" spans="5:5" x14ac:dyDescent="0.25">
      <c r="E20506" s="120"/>
    </row>
    <row r="20507" spans="5:5" x14ac:dyDescent="0.25">
      <c r="E20507" s="120"/>
    </row>
    <row r="20508" spans="5:5" x14ac:dyDescent="0.25">
      <c r="E20508" s="120"/>
    </row>
    <row r="20509" spans="5:5" x14ac:dyDescent="0.25">
      <c r="E20509" s="120"/>
    </row>
    <row r="20510" spans="5:5" x14ac:dyDescent="0.25">
      <c r="E20510" s="120"/>
    </row>
    <row r="20511" spans="5:5" x14ac:dyDescent="0.25">
      <c r="E20511" s="120"/>
    </row>
    <row r="20512" spans="5:5" x14ac:dyDescent="0.25">
      <c r="E20512" s="120"/>
    </row>
    <row r="20513" spans="5:5" x14ac:dyDescent="0.25">
      <c r="E20513" s="120"/>
    </row>
    <row r="20514" spans="5:5" x14ac:dyDescent="0.25">
      <c r="E20514" s="120"/>
    </row>
    <row r="20515" spans="5:5" x14ac:dyDescent="0.25">
      <c r="E20515" s="120"/>
    </row>
    <row r="20516" spans="5:5" x14ac:dyDescent="0.25">
      <c r="E20516" s="120"/>
    </row>
    <row r="20517" spans="5:5" x14ac:dyDescent="0.25">
      <c r="E20517" s="120"/>
    </row>
    <row r="20518" spans="5:5" x14ac:dyDescent="0.25">
      <c r="E20518" s="120"/>
    </row>
    <row r="20519" spans="5:5" x14ac:dyDescent="0.25">
      <c r="E20519" s="120"/>
    </row>
    <row r="20520" spans="5:5" x14ac:dyDescent="0.25">
      <c r="E20520" s="120"/>
    </row>
    <row r="20521" spans="5:5" x14ac:dyDescent="0.25">
      <c r="E20521" s="120"/>
    </row>
    <row r="20522" spans="5:5" x14ac:dyDescent="0.25">
      <c r="E20522" s="120"/>
    </row>
    <row r="20523" spans="5:5" x14ac:dyDescent="0.25">
      <c r="E20523" s="120"/>
    </row>
    <row r="20524" spans="5:5" x14ac:dyDescent="0.25">
      <c r="E20524" s="120"/>
    </row>
    <row r="20525" spans="5:5" x14ac:dyDescent="0.25">
      <c r="E20525" s="120"/>
    </row>
    <row r="20526" spans="5:5" x14ac:dyDescent="0.25">
      <c r="E20526" s="120"/>
    </row>
    <row r="20527" spans="5:5" x14ac:dyDescent="0.25">
      <c r="E20527" s="120"/>
    </row>
    <row r="20528" spans="5:5" x14ac:dyDescent="0.25">
      <c r="E20528" s="120"/>
    </row>
    <row r="20529" spans="5:5" x14ac:dyDescent="0.25">
      <c r="E20529" s="120"/>
    </row>
    <row r="20530" spans="5:5" x14ac:dyDescent="0.25">
      <c r="E20530" s="120"/>
    </row>
    <row r="20531" spans="5:5" x14ac:dyDescent="0.25">
      <c r="E20531" s="120"/>
    </row>
    <row r="20532" spans="5:5" x14ac:dyDescent="0.25">
      <c r="E20532" s="120"/>
    </row>
    <row r="20533" spans="5:5" x14ac:dyDescent="0.25">
      <c r="E20533" s="120"/>
    </row>
    <row r="20534" spans="5:5" x14ac:dyDescent="0.25">
      <c r="E20534" s="120"/>
    </row>
    <row r="20535" spans="5:5" x14ac:dyDescent="0.25">
      <c r="E20535" s="120"/>
    </row>
    <row r="20536" spans="5:5" x14ac:dyDescent="0.25">
      <c r="E20536" s="120"/>
    </row>
    <row r="20537" spans="5:5" x14ac:dyDescent="0.25">
      <c r="E20537" s="120"/>
    </row>
    <row r="20538" spans="5:5" x14ac:dyDescent="0.25">
      <c r="E20538" s="120"/>
    </row>
    <row r="20539" spans="5:5" x14ac:dyDescent="0.25">
      <c r="E20539" s="120"/>
    </row>
    <row r="20540" spans="5:5" x14ac:dyDescent="0.25">
      <c r="E20540" s="120"/>
    </row>
    <row r="20541" spans="5:5" x14ac:dyDescent="0.25">
      <c r="E20541" s="120"/>
    </row>
    <row r="20542" spans="5:5" x14ac:dyDescent="0.25">
      <c r="E20542" s="120"/>
    </row>
    <row r="20543" spans="5:5" x14ac:dyDescent="0.25">
      <c r="E20543" s="120"/>
    </row>
    <row r="20544" spans="5:5" x14ac:dyDescent="0.25">
      <c r="E20544" s="120"/>
    </row>
    <row r="20545" spans="5:5" x14ac:dyDescent="0.25">
      <c r="E20545" s="120"/>
    </row>
    <row r="20546" spans="5:5" x14ac:dyDescent="0.25">
      <c r="E20546" s="120"/>
    </row>
    <row r="20547" spans="5:5" x14ac:dyDescent="0.25">
      <c r="E20547" s="120"/>
    </row>
    <row r="20548" spans="5:5" x14ac:dyDescent="0.25">
      <c r="E20548" s="120"/>
    </row>
    <row r="20549" spans="5:5" x14ac:dyDescent="0.25">
      <c r="E20549" s="120"/>
    </row>
    <row r="20550" spans="5:5" x14ac:dyDescent="0.25">
      <c r="E20550" s="120"/>
    </row>
    <row r="20551" spans="5:5" x14ac:dyDescent="0.25">
      <c r="E20551" s="120"/>
    </row>
    <row r="20552" spans="5:5" x14ac:dyDescent="0.25">
      <c r="E20552" s="120"/>
    </row>
    <row r="20553" spans="5:5" x14ac:dyDescent="0.25">
      <c r="E20553" s="120"/>
    </row>
    <row r="20554" spans="5:5" x14ac:dyDescent="0.25">
      <c r="E20554" s="120"/>
    </row>
    <row r="20555" spans="5:5" x14ac:dyDescent="0.25">
      <c r="E20555" s="120"/>
    </row>
    <row r="20556" spans="5:5" x14ac:dyDescent="0.25">
      <c r="E20556" s="120"/>
    </row>
    <row r="20557" spans="5:5" x14ac:dyDescent="0.25">
      <c r="E20557" s="120"/>
    </row>
    <row r="20558" spans="5:5" x14ac:dyDescent="0.25">
      <c r="E20558" s="120"/>
    </row>
    <row r="20559" spans="5:5" x14ac:dyDescent="0.25">
      <c r="E20559" s="120"/>
    </row>
    <row r="20560" spans="5:5" x14ac:dyDescent="0.25">
      <c r="E20560" s="120"/>
    </row>
    <row r="20561" spans="5:5" x14ac:dyDescent="0.25">
      <c r="E20561" s="120"/>
    </row>
    <row r="20562" spans="5:5" x14ac:dyDescent="0.25">
      <c r="E20562" s="120"/>
    </row>
    <row r="20563" spans="5:5" x14ac:dyDescent="0.25">
      <c r="E20563" s="120"/>
    </row>
    <row r="20564" spans="5:5" x14ac:dyDescent="0.25">
      <c r="E20564" s="120"/>
    </row>
    <row r="20565" spans="5:5" x14ac:dyDescent="0.25">
      <c r="E20565" s="120"/>
    </row>
    <row r="20566" spans="5:5" x14ac:dyDescent="0.25">
      <c r="E20566" s="120"/>
    </row>
    <row r="20567" spans="5:5" x14ac:dyDescent="0.25">
      <c r="E20567" s="120"/>
    </row>
    <row r="20568" spans="5:5" x14ac:dyDescent="0.25">
      <c r="E20568" s="120"/>
    </row>
    <row r="20569" spans="5:5" x14ac:dyDescent="0.25">
      <c r="E20569" s="120"/>
    </row>
    <row r="20570" spans="5:5" x14ac:dyDescent="0.25">
      <c r="E20570" s="120"/>
    </row>
    <row r="20571" spans="5:5" x14ac:dyDescent="0.25">
      <c r="E20571" s="120"/>
    </row>
    <row r="20572" spans="5:5" x14ac:dyDescent="0.25">
      <c r="E20572" s="120"/>
    </row>
    <row r="20573" spans="5:5" x14ac:dyDescent="0.25">
      <c r="E20573" s="120"/>
    </row>
    <row r="20574" spans="5:5" x14ac:dyDescent="0.25">
      <c r="E20574" s="120"/>
    </row>
    <row r="20575" spans="5:5" x14ac:dyDescent="0.25">
      <c r="E20575" s="120"/>
    </row>
    <row r="20576" spans="5:5" x14ac:dyDescent="0.25">
      <c r="E20576" s="120"/>
    </row>
    <row r="20577" spans="5:5" x14ac:dyDescent="0.25">
      <c r="E20577" s="120"/>
    </row>
    <row r="20578" spans="5:5" x14ac:dyDescent="0.25">
      <c r="E20578" s="120"/>
    </row>
    <row r="20579" spans="5:5" x14ac:dyDescent="0.25">
      <c r="E20579" s="120"/>
    </row>
    <row r="20580" spans="5:5" x14ac:dyDescent="0.25">
      <c r="E20580" s="120"/>
    </row>
    <row r="20581" spans="5:5" x14ac:dyDescent="0.25">
      <c r="E20581" s="120"/>
    </row>
    <row r="20582" spans="5:5" x14ac:dyDescent="0.25">
      <c r="E20582" s="120"/>
    </row>
    <row r="20583" spans="5:5" x14ac:dyDescent="0.25">
      <c r="E20583" s="120"/>
    </row>
    <row r="20584" spans="5:5" x14ac:dyDescent="0.25">
      <c r="E20584" s="120"/>
    </row>
    <row r="20585" spans="5:5" x14ac:dyDescent="0.25">
      <c r="E20585" s="120"/>
    </row>
    <row r="20586" spans="5:5" x14ac:dyDescent="0.25">
      <c r="E20586" s="120"/>
    </row>
    <row r="20587" spans="5:5" x14ac:dyDescent="0.25">
      <c r="E20587" s="120"/>
    </row>
    <row r="20588" spans="5:5" x14ac:dyDescent="0.25">
      <c r="E20588" s="120"/>
    </row>
    <row r="20589" spans="5:5" x14ac:dyDescent="0.25">
      <c r="E20589" s="120"/>
    </row>
    <row r="20590" spans="5:5" x14ac:dyDescent="0.25">
      <c r="E20590" s="120"/>
    </row>
    <row r="20591" spans="5:5" x14ac:dyDescent="0.25">
      <c r="E20591" s="120"/>
    </row>
    <row r="20592" spans="5:5" x14ac:dyDescent="0.25">
      <c r="E20592" s="120"/>
    </row>
    <row r="20593" spans="5:5" x14ac:dyDescent="0.25">
      <c r="E20593" s="120"/>
    </row>
    <row r="20594" spans="5:5" x14ac:dyDescent="0.25">
      <c r="E20594" s="120"/>
    </row>
    <row r="20595" spans="5:5" x14ac:dyDescent="0.25">
      <c r="E20595" s="120"/>
    </row>
    <row r="20596" spans="5:5" x14ac:dyDescent="0.25">
      <c r="E20596" s="120"/>
    </row>
    <row r="20597" spans="5:5" x14ac:dyDescent="0.25">
      <c r="E20597" s="120"/>
    </row>
    <row r="20598" spans="5:5" x14ac:dyDescent="0.25">
      <c r="E20598" s="120"/>
    </row>
    <row r="20599" spans="5:5" x14ac:dyDescent="0.25">
      <c r="E20599" s="120"/>
    </row>
    <row r="20600" spans="5:5" x14ac:dyDescent="0.25">
      <c r="E20600" s="120"/>
    </row>
    <row r="20601" spans="5:5" x14ac:dyDescent="0.25">
      <c r="E20601" s="120"/>
    </row>
    <row r="20602" spans="5:5" x14ac:dyDescent="0.25">
      <c r="E20602" s="120"/>
    </row>
    <row r="20603" spans="5:5" x14ac:dyDescent="0.25">
      <c r="E20603" s="120"/>
    </row>
    <row r="20604" spans="5:5" x14ac:dyDescent="0.25">
      <c r="E20604" s="120"/>
    </row>
    <row r="20605" spans="5:5" x14ac:dyDescent="0.25">
      <c r="E20605" s="120"/>
    </row>
    <row r="20606" spans="5:5" x14ac:dyDescent="0.25">
      <c r="E20606" s="120"/>
    </row>
    <row r="20607" spans="5:5" x14ac:dyDescent="0.25">
      <c r="E20607" s="120"/>
    </row>
    <row r="20608" spans="5:5" x14ac:dyDescent="0.25">
      <c r="E20608" s="120"/>
    </row>
    <row r="20609" spans="5:5" x14ac:dyDescent="0.25">
      <c r="E20609" s="120"/>
    </row>
    <row r="20610" spans="5:5" x14ac:dyDescent="0.25">
      <c r="E20610" s="120"/>
    </row>
    <row r="20611" spans="5:5" x14ac:dyDescent="0.25">
      <c r="E20611" s="120"/>
    </row>
    <row r="20612" spans="5:5" x14ac:dyDescent="0.25">
      <c r="E20612" s="120"/>
    </row>
    <row r="20613" spans="5:5" x14ac:dyDescent="0.25">
      <c r="E20613" s="120"/>
    </row>
    <row r="20614" spans="5:5" x14ac:dyDescent="0.25">
      <c r="E20614" s="120"/>
    </row>
    <row r="20615" spans="5:5" x14ac:dyDescent="0.25">
      <c r="E20615" s="120"/>
    </row>
    <row r="20616" spans="5:5" x14ac:dyDescent="0.25">
      <c r="E20616" s="120"/>
    </row>
    <row r="20617" spans="5:5" x14ac:dyDescent="0.25">
      <c r="E20617" s="120"/>
    </row>
    <row r="20618" spans="5:5" x14ac:dyDescent="0.25">
      <c r="E20618" s="120"/>
    </row>
    <row r="20619" spans="5:5" x14ac:dyDescent="0.25">
      <c r="E20619" s="120"/>
    </row>
    <row r="20620" spans="5:5" x14ac:dyDescent="0.25">
      <c r="E20620" s="120"/>
    </row>
    <row r="20621" spans="5:5" x14ac:dyDescent="0.25">
      <c r="E20621" s="120"/>
    </row>
    <row r="20622" spans="5:5" x14ac:dyDescent="0.25">
      <c r="E20622" s="120"/>
    </row>
    <row r="20623" spans="5:5" x14ac:dyDescent="0.25">
      <c r="E20623" s="120"/>
    </row>
    <row r="20624" spans="5:5" x14ac:dyDescent="0.25">
      <c r="E20624" s="120"/>
    </row>
    <row r="20625" spans="5:5" x14ac:dyDescent="0.25">
      <c r="E20625" s="120"/>
    </row>
    <row r="20626" spans="5:5" x14ac:dyDescent="0.25">
      <c r="E20626" s="120"/>
    </row>
    <row r="20627" spans="5:5" x14ac:dyDescent="0.25">
      <c r="E20627" s="120"/>
    </row>
    <row r="20628" spans="5:5" x14ac:dyDescent="0.25">
      <c r="E20628" s="120"/>
    </row>
    <row r="20629" spans="5:5" x14ac:dyDescent="0.25">
      <c r="E20629" s="120"/>
    </row>
    <row r="20630" spans="5:5" x14ac:dyDescent="0.25">
      <c r="E20630" s="120"/>
    </row>
    <row r="20631" spans="5:5" x14ac:dyDescent="0.25">
      <c r="E20631" s="120"/>
    </row>
    <row r="20632" spans="5:5" x14ac:dyDescent="0.25">
      <c r="E20632" s="120"/>
    </row>
    <row r="20633" spans="5:5" x14ac:dyDescent="0.25">
      <c r="E20633" s="120"/>
    </row>
    <row r="20634" spans="5:5" x14ac:dyDescent="0.25">
      <c r="E20634" s="120"/>
    </row>
    <row r="20635" spans="5:5" x14ac:dyDescent="0.25">
      <c r="E20635" s="120"/>
    </row>
    <row r="20636" spans="5:5" x14ac:dyDescent="0.25">
      <c r="E20636" s="120"/>
    </row>
    <row r="20637" spans="5:5" x14ac:dyDescent="0.25">
      <c r="E20637" s="120"/>
    </row>
    <row r="20638" spans="5:5" x14ac:dyDescent="0.25">
      <c r="E20638" s="120"/>
    </row>
    <row r="20639" spans="5:5" x14ac:dyDescent="0.25">
      <c r="E20639" s="120"/>
    </row>
    <row r="20640" spans="5:5" x14ac:dyDescent="0.25">
      <c r="E20640" s="120"/>
    </row>
    <row r="20641" spans="5:5" x14ac:dyDescent="0.25">
      <c r="E20641" s="120"/>
    </row>
    <row r="20642" spans="5:5" x14ac:dyDescent="0.25">
      <c r="E20642" s="120"/>
    </row>
    <row r="20643" spans="5:5" x14ac:dyDescent="0.25">
      <c r="E20643" s="120"/>
    </row>
    <row r="20644" spans="5:5" x14ac:dyDescent="0.25">
      <c r="E20644" s="120"/>
    </row>
    <row r="20645" spans="5:5" x14ac:dyDescent="0.25">
      <c r="E20645" s="120"/>
    </row>
    <row r="20646" spans="5:5" x14ac:dyDescent="0.25">
      <c r="E20646" s="120"/>
    </row>
    <row r="20647" spans="5:5" x14ac:dyDescent="0.25">
      <c r="E20647" s="120"/>
    </row>
    <row r="20648" spans="5:5" x14ac:dyDescent="0.25">
      <c r="E20648" s="120"/>
    </row>
    <row r="20649" spans="5:5" x14ac:dyDescent="0.25">
      <c r="E20649" s="120"/>
    </row>
    <row r="20650" spans="5:5" x14ac:dyDescent="0.25">
      <c r="E20650" s="120"/>
    </row>
    <row r="20651" spans="5:5" x14ac:dyDescent="0.25">
      <c r="E20651" s="120"/>
    </row>
    <row r="20652" spans="5:5" x14ac:dyDescent="0.25">
      <c r="E20652" s="120"/>
    </row>
    <row r="20653" spans="5:5" x14ac:dyDescent="0.25">
      <c r="E20653" s="120"/>
    </row>
    <row r="20654" spans="5:5" x14ac:dyDescent="0.25">
      <c r="E20654" s="120"/>
    </row>
    <row r="20655" spans="5:5" x14ac:dyDescent="0.25">
      <c r="E20655" s="120"/>
    </row>
    <row r="20656" spans="5:5" x14ac:dyDescent="0.25">
      <c r="E20656" s="120"/>
    </row>
    <row r="20657" spans="5:5" x14ac:dyDescent="0.25">
      <c r="E20657" s="120"/>
    </row>
    <row r="20658" spans="5:5" x14ac:dyDescent="0.25">
      <c r="E20658" s="120"/>
    </row>
    <row r="20659" spans="5:5" x14ac:dyDescent="0.25">
      <c r="E20659" s="120"/>
    </row>
    <row r="20660" spans="5:5" x14ac:dyDescent="0.25">
      <c r="E20660" s="120"/>
    </row>
    <row r="20661" spans="5:5" x14ac:dyDescent="0.25">
      <c r="E20661" s="120"/>
    </row>
    <row r="20662" spans="5:5" x14ac:dyDescent="0.25">
      <c r="E20662" s="120"/>
    </row>
    <row r="20663" spans="5:5" x14ac:dyDescent="0.25">
      <c r="E20663" s="120"/>
    </row>
    <row r="20664" spans="5:5" x14ac:dyDescent="0.25">
      <c r="E20664" s="120"/>
    </row>
    <row r="20665" spans="5:5" x14ac:dyDescent="0.25">
      <c r="E20665" s="120"/>
    </row>
    <row r="20666" spans="5:5" x14ac:dyDescent="0.25">
      <c r="E20666" s="120"/>
    </row>
    <row r="20667" spans="5:5" x14ac:dyDescent="0.25">
      <c r="E20667" s="120"/>
    </row>
    <row r="20668" spans="5:5" x14ac:dyDescent="0.25">
      <c r="E20668" s="120"/>
    </row>
    <row r="20669" spans="5:5" x14ac:dyDescent="0.25">
      <c r="E20669" s="120"/>
    </row>
    <row r="20670" spans="5:5" x14ac:dyDescent="0.25">
      <c r="E20670" s="120"/>
    </row>
    <row r="20671" spans="5:5" x14ac:dyDescent="0.25">
      <c r="E20671" s="120"/>
    </row>
    <row r="20672" spans="5:5" x14ac:dyDescent="0.25">
      <c r="E20672" s="120"/>
    </row>
    <row r="20673" spans="5:5" x14ac:dyDescent="0.25">
      <c r="E20673" s="120"/>
    </row>
    <row r="20674" spans="5:5" x14ac:dyDescent="0.25">
      <c r="E20674" s="120"/>
    </row>
    <row r="20675" spans="5:5" x14ac:dyDescent="0.25">
      <c r="E20675" s="120"/>
    </row>
    <row r="20676" spans="5:5" x14ac:dyDescent="0.25">
      <c r="E20676" s="120"/>
    </row>
    <row r="20677" spans="5:5" x14ac:dyDescent="0.25">
      <c r="E20677" s="120"/>
    </row>
    <row r="20678" spans="5:5" x14ac:dyDescent="0.25">
      <c r="E20678" s="120"/>
    </row>
    <row r="20679" spans="5:5" x14ac:dyDescent="0.25">
      <c r="E20679" s="120"/>
    </row>
    <row r="20680" spans="5:5" x14ac:dyDescent="0.25">
      <c r="E20680" s="120"/>
    </row>
    <row r="20681" spans="5:5" x14ac:dyDescent="0.25">
      <c r="E20681" s="120"/>
    </row>
    <row r="20682" spans="5:5" x14ac:dyDescent="0.25">
      <c r="E20682" s="120"/>
    </row>
    <row r="20683" spans="5:5" x14ac:dyDescent="0.25">
      <c r="E20683" s="120"/>
    </row>
    <row r="20684" spans="5:5" x14ac:dyDescent="0.25">
      <c r="E20684" s="120"/>
    </row>
    <row r="20685" spans="5:5" x14ac:dyDescent="0.25">
      <c r="E20685" s="120"/>
    </row>
    <row r="20686" spans="5:5" x14ac:dyDescent="0.25">
      <c r="E20686" s="120"/>
    </row>
    <row r="20687" spans="5:5" x14ac:dyDescent="0.25">
      <c r="E20687" s="120"/>
    </row>
    <row r="20688" spans="5:5" x14ac:dyDescent="0.25">
      <c r="E20688" s="120"/>
    </row>
    <row r="20689" spans="5:5" x14ac:dyDescent="0.25">
      <c r="E20689" s="120"/>
    </row>
    <row r="20690" spans="5:5" x14ac:dyDescent="0.25">
      <c r="E20690" s="120"/>
    </row>
    <row r="20691" spans="5:5" x14ac:dyDescent="0.25">
      <c r="E20691" s="120"/>
    </row>
    <row r="20692" spans="5:5" x14ac:dyDescent="0.25">
      <c r="E20692" s="120"/>
    </row>
    <row r="20693" spans="5:5" x14ac:dyDescent="0.25">
      <c r="E20693" s="120"/>
    </row>
    <row r="20694" spans="5:5" x14ac:dyDescent="0.25">
      <c r="E20694" s="120"/>
    </row>
    <row r="20695" spans="5:5" x14ac:dyDescent="0.25">
      <c r="E20695" s="120"/>
    </row>
    <row r="20696" spans="5:5" x14ac:dyDescent="0.25">
      <c r="E20696" s="120"/>
    </row>
    <row r="20697" spans="5:5" x14ac:dyDescent="0.25">
      <c r="E20697" s="120"/>
    </row>
    <row r="20698" spans="5:5" x14ac:dyDescent="0.25">
      <c r="E20698" s="120"/>
    </row>
    <row r="20699" spans="5:5" x14ac:dyDescent="0.25">
      <c r="E20699" s="120"/>
    </row>
    <row r="20700" spans="5:5" x14ac:dyDescent="0.25">
      <c r="E20700" s="120"/>
    </row>
    <row r="20701" spans="5:5" x14ac:dyDescent="0.25">
      <c r="E20701" s="120"/>
    </row>
    <row r="20702" spans="5:5" x14ac:dyDescent="0.25">
      <c r="E20702" s="120"/>
    </row>
    <row r="20703" spans="5:5" x14ac:dyDescent="0.25">
      <c r="E20703" s="120"/>
    </row>
    <row r="20704" spans="5:5" x14ac:dyDescent="0.25">
      <c r="E20704" s="120"/>
    </row>
    <row r="20705" spans="5:5" x14ac:dyDescent="0.25">
      <c r="E20705" s="120"/>
    </row>
    <row r="20706" spans="5:5" x14ac:dyDescent="0.25">
      <c r="E20706" s="120"/>
    </row>
    <row r="20707" spans="5:5" x14ac:dyDescent="0.25">
      <c r="E20707" s="120"/>
    </row>
    <row r="20708" spans="5:5" x14ac:dyDescent="0.25">
      <c r="E20708" s="120"/>
    </row>
    <row r="20709" spans="5:5" x14ac:dyDescent="0.25">
      <c r="E20709" s="120"/>
    </row>
    <row r="20710" spans="5:5" x14ac:dyDescent="0.25">
      <c r="E20710" s="120"/>
    </row>
    <row r="20711" spans="5:5" x14ac:dyDescent="0.25">
      <c r="E20711" s="120"/>
    </row>
    <row r="20712" spans="5:5" x14ac:dyDescent="0.25">
      <c r="E20712" s="120"/>
    </row>
    <row r="20713" spans="5:5" x14ac:dyDescent="0.25">
      <c r="E20713" s="120"/>
    </row>
    <row r="20714" spans="5:5" x14ac:dyDescent="0.25">
      <c r="E20714" s="120"/>
    </row>
    <row r="20715" spans="5:5" x14ac:dyDescent="0.25">
      <c r="E20715" s="120"/>
    </row>
    <row r="20716" spans="5:5" x14ac:dyDescent="0.25">
      <c r="E20716" s="120"/>
    </row>
    <row r="20717" spans="5:5" x14ac:dyDescent="0.25">
      <c r="E20717" s="120"/>
    </row>
    <row r="20718" spans="5:5" x14ac:dyDescent="0.25">
      <c r="E20718" s="120"/>
    </row>
    <row r="20719" spans="5:5" x14ac:dyDescent="0.25">
      <c r="E20719" s="120"/>
    </row>
    <row r="20720" spans="5:5" x14ac:dyDescent="0.25">
      <c r="E20720" s="120"/>
    </row>
    <row r="20721" spans="5:5" x14ac:dyDescent="0.25">
      <c r="E20721" s="120"/>
    </row>
    <row r="20722" spans="5:5" x14ac:dyDescent="0.25">
      <c r="E20722" s="120"/>
    </row>
    <row r="20723" spans="5:5" x14ac:dyDescent="0.25">
      <c r="E20723" s="120"/>
    </row>
    <row r="20724" spans="5:5" x14ac:dyDescent="0.25">
      <c r="E20724" s="120"/>
    </row>
    <row r="20725" spans="5:5" x14ac:dyDescent="0.25">
      <c r="E20725" s="120"/>
    </row>
    <row r="20726" spans="5:5" x14ac:dyDescent="0.25">
      <c r="E20726" s="120"/>
    </row>
    <row r="20727" spans="5:5" x14ac:dyDescent="0.25">
      <c r="E20727" s="120"/>
    </row>
    <row r="20728" spans="5:5" x14ac:dyDescent="0.25">
      <c r="E20728" s="120"/>
    </row>
    <row r="20729" spans="5:5" x14ac:dyDescent="0.25">
      <c r="E20729" s="120"/>
    </row>
    <row r="20730" spans="5:5" x14ac:dyDescent="0.25">
      <c r="E20730" s="120"/>
    </row>
    <row r="20731" spans="5:5" x14ac:dyDescent="0.25">
      <c r="E20731" s="120"/>
    </row>
    <row r="20732" spans="5:5" x14ac:dyDescent="0.25">
      <c r="E20732" s="120"/>
    </row>
    <row r="20733" spans="5:5" x14ac:dyDescent="0.25">
      <c r="E20733" s="120"/>
    </row>
    <row r="20734" spans="5:5" x14ac:dyDescent="0.25">
      <c r="E20734" s="120"/>
    </row>
    <row r="20735" spans="5:5" x14ac:dyDescent="0.25">
      <c r="E20735" s="120"/>
    </row>
    <row r="20736" spans="5:5" x14ac:dyDescent="0.25">
      <c r="E20736" s="120"/>
    </row>
    <row r="20737" spans="5:5" x14ac:dyDescent="0.25">
      <c r="E20737" s="120"/>
    </row>
    <row r="20738" spans="5:5" x14ac:dyDescent="0.25">
      <c r="E20738" s="120"/>
    </row>
    <row r="20739" spans="5:5" x14ac:dyDescent="0.25">
      <c r="E20739" s="120"/>
    </row>
    <row r="20740" spans="5:5" x14ac:dyDescent="0.25">
      <c r="E20740" s="120"/>
    </row>
    <row r="20741" spans="5:5" x14ac:dyDescent="0.25">
      <c r="E20741" s="120"/>
    </row>
    <row r="20742" spans="5:5" x14ac:dyDescent="0.25">
      <c r="E20742" s="120"/>
    </row>
    <row r="20743" spans="5:5" x14ac:dyDescent="0.25">
      <c r="E20743" s="120"/>
    </row>
    <row r="20744" spans="5:5" x14ac:dyDescent="0.25">
      <c r="E20744" s="120"/>
    </row>
    <row r="20745" spans="5:5" x14ac:dyDescent="0.25">
      <c r="E20745" s="120"/>
    </row>
    <row r="20746" spans="5:5" x14ac:dyDescent="0.25">
      <c r="E20746" s="120"/>
    </row>
    <row r="20747" spans="5:5" x14ac:dyDescent="0.25">
      <c r="E20747" s="120"/>
    </row>
    <row r="20748" spans="5:5" x14ac:dyDescent="0.25">
      <c r="E20748" s="120"/>
    </row>
    <row r="20749" spans="5:5" x14ac:dyDescent="0.25">
      <c r="E20749" s="120"/>
    </row>
    <row r="20750" spans="5:5" x14ac:dyDescent="0.25">
      <c r="E20750" s="120"/>
    </row>
    <row r="20751" spans="5:5" x14ac:dyDescent="0.25">
      <c r="E20751" s="120"/>
    </row>
    <row r="20752" spans="5:5" x14ac:dyDescent="0.25">
      <c r="E20752" s="120"/>
    </row>
    <row r="20753" spans="5:5" x14ac:dyDescent="0.25">
      <c r="E20753" s="120"/>
    </row>
    <row r="20754" spans="5:5" x14ac:dyDescent="0.25">
      <c r="E20754" s="120"/>
    </row>
    <row r="20755" spans="5:5" x14ac:dyDescent="0.25">
      <c r="E20755" s="120"/>
    </row>
    <row r="20756" spans="5:5" x14ac:dyDescent="0.25">
      <c r="E20756" s="120"/>
    </row>
    <row r="20757" spans="5:5" x14ac:dyDescent="0.25">
      <c r="E20757" s="120"/>
    </row>
    <row r="20758" spans="5:5" x14ac:dyDescent="0.25">
      <c r="E20758" s="120"/>
    </row>
    <row r="20759" spans="5:5" x14ac:dyDescent="0.25">
      <c r="E20759" s="120"/>
    </row>
    <row r="20760" spans="5:5" x14ac:dyDescent="0.25">
      <c r="E20760" s="120"/>
    </row>
    <row r="20761" spans="5:5" x14ac:dyDescent="0.25">
      <c r="E20761" s="120"/>
    </row>
    <row r="20762" spans="5:5" x14ac:dyDescent="0.25">
      <c r="E20762" s="120"/>
    </row>
    <row r="20763" spans="5:5" x14ac:dyDescent="0.25">
      <c r="E20763" s="120"/>
    </row>
    <row r="20764" spans="5:5" x14ac:dyDescent="0.25">
      <c r="E20764" s="120"/>
    </row>
    <row r="20765" spans="5:5" x14ac:dyDescent="0.25">
      <c r="E20765" s="120"/>
    </row>
    <row r="20766" spans="5:5" x14ac:dyDescent="0.25">
      <c r="E20766" s="120"/>
    </row>
    <row r="20767" spans="5:5" x14ac:dyDescent="0.25">
      <c r="E20767" s="120"/>
    </row>
    <row r="20768" spans="5:5" x14ac:dyDescent="0.25">
      <c r="E20768" s="120"/>
    </row>
    <row r="20769" spans="5:5" x14ac:dyDescent="0.25">
      <c r="E20769" s="120"/>
    </row>
    <row r="20770" spans="5:5" x14ac:dyDescent="0.25">
      <c r="E20770" s="120"/>
    </row>
    <row r="20771" spans="5:5" x14ac:dyDescent="0.25">
      <c r="E20771" s="120"/>
    </row>
    <row r="20772" spans="5:5" x14ac:dyDescent="0.25">
      <c r="E20772" s="120"/>
    </row>
    <row r="20773" spans="5:5" x14ac:dyDescent="0.25">
      <c r="E20773" s="120"/>
    </row>
    <row r="20774" spans="5:5" x14ac:dyDescent="0.25">
      <c r="E20774" s="120"/>
    </row>
    <row r="20775" spans="5:5" x14ac:dyDescent="0.25">
      <c r="E20775" s="120"/>
    </row>
    <row r="20776" spans="5:5" x14ac:dyDescent="0.25">
      <c r="E20776" s="120"/>
    </row>
    <row r="20777" spans="5:5" x14ac:dyDescent="0.25">
      <c r="E20777" s="120"/>
    </row>
    <row r="20778" spans="5:5" x14ac:dyDescent="0.25">
      <c r="E20778" s="120"/>
    </row>
    <row r="20779" spans="5:5" x14ac:dyDescent="0.25">
      <c r="E20779" s="120"/>
    </row>
    <row r="20780" spans="5:5" x14ac:dyDescent="0.25">
      <c r="E20780" s="120"/>
    </row>
    <row r="20781" spans="5:5" x14ac:dyDescent="0.25">
      <c r="E20781" s="120"/>
    </row>
    <row r="20782" spans="5:5" x14ac:dyDescent="0.25">
      <c r="E20782" s="120"/>
    </row>
    <row r="20783" spans="5:5" x14ac:dyDescent="0.25">
      <c r="E20783" s="120"/>
    </row>
    <row r="20784" spans="5:5" x14ac:dyDescent="0.25">
      <c r="E20784" s="120"/>
    </row>
    <row r="20785" spans="5:5" x14ac:dyDescent="0.25">
      <c r="E20785" s="120"/>
    </row>
    <row r="20786" spans="5:5" x14ac:dyDescent="0.25">
      <c r="E20786" s="120"/>
    </row>
    <row r="20787" spans="5:5" x14ac:dyDescent="0.25">
      <c r="E20787" s="120"/>
    </row>
    <row r="20788" spans="5:5" x14ac:dyDescent="0.25">
      <c r="E20788" s="120"/>
    </row>
    <row r="20789" spans="5:5" x14ac:dyDescent="0.25">
      <c r="E20789" s="120"/>
    </row>
    <row r="20790" spans="5:5" x14ac:dyDescent="0.25">
      <c r="E20790" s="120"/>
    </row>
    <row r="20791" spans="5:5" x14ac:dyDescent="0.25">
      <c r="E20791" s="120"/>
    </row>
    <row r="20792" spans="5:5" x14ac:dyDescent="0.25">
      <c r="E20792" s="120"/>
    </row>
    <row r="20793" spans="5:5" x14ac:dyDescent="0.25">
      <c r="E20793" s="120"/>
    </row>
    <row r="20794" spans="5:5" x14ac:dyDescent="0.25">
      <c r="E20794" s="120"/>
    </row>
    <row r="20795" spans="5:5" x14ac:dyDescent="0.25">
      <c r="E20795" s="120"/>
    </row>
    <row r="20796" spans="5:5" x14ac:dyDescent="0.25">
      <c r="E20796" s="120"/>
    </row>
    <row r="20797" spans="5:5" x14ac:dyDescent="0.25">
      <c r="E20797" s="120"/>
    </row>
    <row r="20798" spans="5:5" x14ac:dyDescent="0.25">
      <c r="E20798" s="120"/>
    </row>
    <row r="20799" spans="5:5" x14ac:dyDescent="0.25">
      <c r="E20799" s="120"/>
    </row>
    <row r="20800" spans="5:5" x14ac:dyDescent="0.25">
      <c r="E20800" s="120"/>
    </row>
    <row r="20801" spans="5:5" x14ac:dyDescent="0.25">
      <c r="E20801" s="120"/>
    </row>
    <row r="20802" spans="5:5" x14ac:dyDescent="0.25">
      <c r="E20802" s="120"/>
    </row>
    <row r="20803" spans="5:5" x14ac:dyDescent="0.25">
      <c r="E20803" s="120"/>
    </row>
    <row r="20804" spans="5:5" x14ac:dyDescent="0.25">
      <c r="E20804" s="120"/>
    </row>
    <row r="20805" spans="5:5" x14ac:dyDescent="0.25">
      <c r="E20805" s="120"/>
    </row>
    <row r="20806" spans="5:5" x14ac:dyDescent="0.25">
      <c r="E20806" s="120"/>
    </row>
    <row r="20807" spans="5:5" x14ac:dyDescent="0.25">
      <c r="E20807" s="120"/>
    </row>
    <row r="20808" spans="5:5" x14ac:dyDescent="0.25">
      <c r="E20808" s="120"/>
    </row>
    <row r="20809" spans="5:5" x14ac:dyDescent="0.25">
      <c r="E20809" s="120"/>
    </row>
    <row r="20810" spans="5:5" x14ac:dyDescent="0.25">
      <c r="E20810" s="120"/>
    </row>
    <row r="20811" spans="5:5" x14ac:dyDescent="0.25">
      <c r="E20811" s="120"/>
    </row>
    <row r="20812" spans="5:5" x14ac:dyDescent="0.25">
      <c r="E20812" s="120"/>
    </row>
    <row r="20813" spans="5:5" x14ac:dyDescent="0.25">
      <c r="E20813" s="120"/>
    </row>
    <row r="20814" spans="5:5" x14ac:dyDescent="0.25">
      <c r="E20814" s="120"/>
    </row>
    <row r="20815" spans="5:5" x14ac:dyDescent="0.25">
      <c r="E20815" s="120"/>
    </row>
    <row r="20816" spans="5:5" x14ac:dyDescent="0.25">
      <c r="E20816" s="120"/>
    </row>
    <row r="20817" spans="5:5" x14ac:dyDescent="0.25">
      <c r="E20817" s="120"/>
    </row>
    <row r="20818" spans="5:5" x14ac:dyDescent="0.25">
      <c r="E20818" s="120"/>
    </row>
    <row r="20819" spans="5:5" x14ac:dyDescent="0.25">
      <c r="E20819" s="120"/>
    </row>
    <row r="20820" spans="5:5" x14ac:dyDescent="0.25">
      <c r="E20820" s="120"/>
    </row>
    <row r="20821" spans="5:5" x14ac:dyDescent="0.25">
      <c r="E20821" s="120"/>
    </row>
    <row r="20822" spans="5:5" x14ac:dyDescent="0.25">
      <c r="E20822" s="120"/>
    </row>
    <row r="20823" spans="5:5" x14ac:dyDescent="0.25">
      <c r="E20823" s="120"/>
    </row>
    <row r="20824" spans="5:5" x14ac:dyDescent="0.25">
      <c r="E20824" s="120"/>
    </row>
    <row r="20825" spans="5:5" x14ac:dyDescent="0.25">
      <c r="E20825" s="120"/>
    </row>
    <row r="20826" spans="5:5" x14ac:dyDescent="0.25">
      <c r="E20826" s="120"/>
    </row>
    <row r="20827" spans="5:5" x14ac:dyDescent="0.25">
      <c r="E20827" s="120"/>
    </row>
    <row r="20828" spans="5:5" x14ac:dyDescent="0.25">
      <c r="E20828" s="120"/>
    </row>
    <row r="20829" spans="5:5" x14ac:dyDescent="0.25">
      <c r="E20829" s="120"/>
    </row>
    <row r="20830" spans="5:5" x14ac:dyDescent="0.25">
      <c r="E20830" s="120"/>
    </row>
    <row r="20831" spans="5:5" x14ac:dyDescent="0.25">
      <c r="E20831" s="120"/>
    </row>
    <row r="20832" spans="5:5" x14ac:dyDescent="0.25">
      <c r="E20832" s="120"/>
    </row>
    <row r="20833" spans="5:5" x14ac:dyDescent="0.25">
      <c r="E20833" s="120"/>
    </row>
    <row r="20834" spans="5:5" x14ac:dyDescent="0.25">
      <c r="E20834" s="120"/>
    </row>
    <row r="20835" spans="5:5" x14ac:dyDescent="0.25">
      <c r="E20835" s="120"/>
    </row>
    <row r="20836" spans="5:5" x14ac:dyDescent="0.25">
      <c r="E20836" s="120"/>
    </row>
    <row r="20837" spans="5:5" x14ac:dyDescent="0.25">
      <c r="E20837" s="120"/>
    </row>
    <row r="20838" spans="5:5" x14ac:dyDescent="0.25">
      <c r="E20838" s="120"/>
    </row>
    <row r="20839" spans="5:5" x14ac:dyDescent="0.25">
      <c r="E20839" s="120"/>
    </row>
    <row r="20840" spans="5:5" x14ac:dyDescent="0.25">
      <c r="E20840" s="120"/>
    </row>
    <row r="20841" spans="5:5" x14ac:dyDescent="0.25">
      <c r="E20841" s="120"/>
    </row>
    <row r="20842" spans="5:5" x14ac:dyDescent="0.25">
      <c r="E20842" s="120"/>
    </row>
    <row r="20843" spans="5:5" x14ac:dyDescent="0.25">
      <c r="E20843" s="120"/>
    </row>
    <row r="20844" spans="5:5" x14ac:dyDescent="0.25">
      <c r="E20844" s="120"/>
    </row>
    <row r="20845" spans="5:5" x14ac:dyDescent="0.25">
      <c r="E20845" s="120"/>
    </row>
    <row r="20846" spans="5:5" x14ac:dyDescent="0.25">
      <c r="E20846" s="120"/>
    </row>
    <row r="20847" spans="5:5" x14ac:dyDescent="0.25">
      <c r="E20847" s="120"/>
    </row>
    <row r="20848" spans="5:5" x14ac:dyDescent="0.25">
      <c r="E20848" s="120"/>
    </row>
    <row r="20849" spans="5:5" x14ac:dyDescent="0.25">
      <c r="E20849" s="120"/>
    </row>
    <row r="20850" spans="5:5" x14ac:dyDescent="0.25">
      <c r="E20850" s="120"/>
    </row>
    <row r="20851" spans="5:5" x14ac:dyDescent="0.25">
      <c r="E20851" s="120"/>
    </row>
    <row r="20852" spans="5:5" x14ac:dyDescent="0.25">
      <c r="E20852" s="120"/>
    </row>
    <row r="20853" spans="5:5" x14ac:dyDescent="0.25">
      <c r="E20853" s="120"/>
    </row>
    <row r="20854" spans="5:5" x14ac:dyDescent="0.25">
      <c r="E20854" s="120"/>
    </row>
    <row r="20855" spans="5:5" x14ac:dyDescent="0.25">
      <c r="E20855" s="120"/>
    </row>
    <row r="20856" spans="5:5" x14ac:dyDescent="0.25">
      <c r="E20856" s="120"/>
    </row>
    <row r="20857" spans="5:5" x14ac:dyDescent="0.25">
      <c r="E20857" s="120"/>
    </row>
    <row r="20858" spans="5:5" x14ac:dyDescent="0.25">
      <c r="E20858" s="120"/>
    </row>
    <row r="20859" spans="5:5" x14ac:dyDescent="0.25">
      <c r="E20859" s="120"/>
    </row>
    <row r="20860" spans="5:5" x14ac:dyDescent="0.25">
      <c r="E20860" s="120"/>
    </row>
    <row r="20861" spans="5:5" x14ac:dyDescent="0.25">
      <c r="E20861" s="120"/>
    </row>
    <row r="20862" spans="5:5" x14ac:dyDescent="0.25">
      <c r="E20862" s="120"/>
    </row>
    <row r="20863" spans="5:5" x14ac:dyDescent="0.25">
      <c r="E20863" s="120"/>
    </row>
    <row r="20864" spans="5:5" x14ac:dyDescent="0.25">
      <c r="E20864" s="120"/>
    </row>
    <row r="20865" spans="5:5" x14ac:dyDescent="0.25">
      <c r="E20865" s="120"/>
    </row>
    <row r="20866" spans="5:5" x14ac:dyDescent="0.25">
      <c r="E20866" s="120"/>
    </row>
    <row r="20867" spans="5:5" x14ac:dyDescent="0.25">
      <c r="E20867" s="120"/>
    </row>
    <row r="20868" spans="5:5" x14ac:dyDescent="0.25">
      <c r="E20868" s="120"/>
    </row>
    <row r="20869" spans="5:5" x14ac:dyDescent="0.25">
      <c r="E20869" s="120"/>
    </row>
    <row r="20870" spans="5:5" x14ac:dyDescent="0.25">
      <c r="E20870" s="120"/>
    </row>
    <row r="20871" spans="5:5" x14ac:dyDescent="0.25">
      <c r="E20871" s="120"/>
    </row>
    <row r="20872" spans="5:5" x14ac:dyDescent="0.25">
      <c r="E20872" s="120"/>
    </row>
    <row r="20873" spans="5:5" x14ac:dyDescent="0.25">
      <c r="E20873" s="120"/>
    </row>
    <row r="20874" spans="5:5" x14ac:dyDescent="0.25">
      <c r="E20874" s="120"/>
    </row>
    <row r="20875" spans="5:5" x14ac:dyDescent="0.25">
      <c r="E20875" s="120"/>
    </row>
    <row r="20876" spans="5:5" x14ac:dyDescent="0.25">
      <c r="E20876" s="120"/>
    </row>
    <row r="20877" spans="5:5" x14ac:dyDescent="0.25">
      <c r="E20877" s="120"/>
    </row>
    <row r="20878" spans="5:5" x14ac:dyDescent="0.25">
      <c r="E20878" s="120"/>
    </row>
    <row r="20879" spans="5:5" x14ac:dyDescent="0.25">
      <c r="E20879" s="120"/>
    </row>
    <row r="20880" spans="5:5" x14ac:dyDescent="0.25">
      <c r="E20880" s="120"/>
    </row>
    <row r="20881" spans="5:5" x14ac:dyDescent="0.25">
      <c r="E20881" s="120"/>
    </row>
    <row r="20882" spans="5:5" x14ac:dyDescent="0.25">
      <c r="E20882" s="120"/>
    </row>
    <row r="20883" spans="5:5" x14ac:dyDescent="0.25">
      <c r="E20883" s="120"/>
    </row>
    <row r="20884" spans="5:5" x14ac:dyDescent="0.25">
      <c r="E20884" s="120"/>
    </row>
    <row r="20885" spans="5:5" x14ac:dyDescent="0.25">
      <c r="E20885" s="120"/>
    </row>
    <row r="20886" spans="5:5" x14ac:dyDescent="0.25">
      <c r="E20886" s="120"/>
    </row>
    <row r="20887" spans="5:5" x14ac:dyDescent="0.25">
      <c r="E20887" s="120"/>
    </row>
    <row r="20888" spans="5:5" x14ac:dyDescent="0.25">
      <c r="E20888" s="120"/>
    </row>
    <row r="20889" spans="5:5" x14ac:dyDescent="0.25">
      <c r="E20889" s="120"/>
    </row>
    <row r="20890" spans="5:5" x14ac:dyDescent="0.25">
      <c r="E20890" s="120"/>
    </row>
    <row r="20891" spans="5:5" x14ac:dyDescent="0.25">
      <c r="E20891" s="120"/>
    </row>
    <row r="20892" spans="5:5" x14ac:dyDescent="0.25">
      <c r="E20892" s="120"/>
    </row>
    <row r="20893" spans="5:5" x14ac:dyDescent="0.25">
      <c r="E20893" s="120"/>
    </row>
    <row r="20894" spans="5:5" x14ac:dyDescent="0.25">
      <c r="E20894" s="120"/>
    </row>
    <row r="20895" spans="5:5" x14ac:dyDescent="0.25">
      <c r="E20895" s="120"/>
    </row>
    <row r="20896" spans="5:5" x14ac:dyDescent="0.25">
      <c r="E20896" s="120"/>
    </row>
    <row r="20897" spans="5:5" x14ac:dyDescent="0.25">
      <c r="E20897" s="120"/>
    </row>
    <row r="20898" spans="5:5" x14ac:dyDescent="0.25">
      <c r="E20898" s="120"/>
    </row>
    <row r="20899" spans="5:5" x14ac:dyDescent="0.25">
      <c r="E20899" s="120"/>
    </row>
    <row r="20900" spans="5:5" x14ac:dyDescent="0.25">
      <c r="E20900" s="120"/>
    </row>
    <row r="20901" spans="5:5" x14ac:dyDescent="0.25">
      <c r="E20901" s="120"/>
    </row>
    <row r="20902" spans="5:5" x14ac:dyDescent="0.25">
      <c r="E20902" s="120"/>
    </row>
    <row r="20903" spans="5:5" x14ac:dyDescent="0.25">
      <c r="E20903" s="120"/>
    </row>
    <row r="20904" spans="5:5" x14ac:dyDescent="0.25">
      <c r="E20904" s="120"/>
    </row>
    <row r="20905" spans="5:5" x14ac:dyDescent="0.25">
      <c r="E20905" s="120"/>
    </row>
    <row r="20906" spans="5:5" x14ac:dyDescent="0.25">
      <c r="E20906" s="120"/>
    </row>
    <row r="20907" spans="5:5" x14ac:dyDescent="0.25">
      <c r="E20907" s="120"/>
    </row>
    <row r="20908" spans="5:5" x14ac:dyDescent="0.25">
      <c r="E20908" s="120"/>
    </row>
    <row r="20909" spans="5:5" x14ac:dyDescent="0.25">
      <c r="E20909" s="120"/>
    </row>
    <row r="20910" spans="5:5" x14ac:dyDescent="0.25">
      <c r="E20910" s="120"/>
    </row>
    <row r="20911" spans="5:5" x14ac:dyDescent="0.25">
      <c r="E20911" s="120"/>
    </row>
    <row r="20912" spans="5:5" x14ac:dyDescent="0.25">
      <c r="E20912" s="120"/>
    </row>
    <row r="20913" spans="5:5" x14ac:dyDescent="0.25">
      <c r="E20913" s="120"/>
    </row>
    <row r="20914" spans="5:5" x14ac:dyDescent="0.25">
      <c r="E20914" s="120"/>
    </row>
    <row r="20915" spans="5:5" x14ac:dyDescent="0.25">
      <c r="E20915" s="120"/>
    </row>
    <row r="20916" spans="5:5" x14ac:dyDescent="0.25">
      <c r="E20916" s="120"/>
    </row>
    <row r="20917" spans="5:5" x14ac:dyDescent="0.25">
      <c r="E20917" s="120"/>
    </row>
    <row r="20918" spans="5:5" x14ac:dyDescent="0.25">
      <c r="E20918" s="120"/>
    </row>
    <row r="20919" spans="5:5" x14ac:dyDescent="0.25">
      <c r="E20919" s="120"/>
    </row>
    <row r="20920" spans="5:5" x14ac:dyDescent="0.25">
      <c r="E20920" s="120"/>
    </row>
    <row r="20921" spans="5:5" x14ac:dyDescent="0.25">
      <c r="E20921" s="120"/>
    </row>
    <row r="20922" spans="5:5" x14ac:dyDescent="0.25">
      <c r="E20922" s="120"/>
    </row>
    <row r="20923" spans="5:5" x14ac:dyDescent="0.25">
      <c r="E20923" s="120"/>
    </row>
    <row r="20924" spans="5:5" x14ac:dyDescent="0.25">
      <c r="E20924" s="120"/>
    </row>
    <row r="20925" spans="5:5" x14ac:dyDescent="0.25">
      <c r="E20925" s="120"/>
    </row>
    <row r="20926" spans="5:5" x14ac:dyDescent="0.25">
      <c r="E20926" s="120"/>
    </row>
    <row r="20927" spans="5:5" x14ac:dyDescent="0.25">
      <c r="E20927" s="120"/>
    </row>
    <row r="20928" spans="5:5" x14ac:dyDescent="0.25">
      <c r="E20928" s="120"/>
    </row>
    <row r="20929" spans="5:5" x14ac:dyDescent="0.25">
      <c r="E20929" s="120"/>
    </row>
    <row r="20930" spans="5:5" x14ac:dyDescent="0.25">
      <c r="E20930" s="120"/>
    </row>
    <row r="20931" spans="5:5" x14ac:dyDescent="0.25">
      <c r="E20931" s="120"/>
    </row>
    <row r="20932" spans="5:5" x14ac:dyDescent="0.25">
      <c r="E20932" s="120"/>
    </row>
    <row r="20933" spans="5:5" x14ac:dyDescent="0.25">
      <c r="E20933" s="120"/>
    </row>
    <row r="20934" spans="5:5" x14ac:dyDescent="0.25">
      <c r="E20934" s="120"/>
    </row>
    <row r="20935" spans="5:5" x14ac:dyDescent="0.25">
      <c r="E20935" s="120"/>
    </row>
    <row r="20936" spans="5:5" x14ac:dyDescent="0.25">
      <c r="E20936" s="120"/>
    </row>
    <row r="20937" spans="5:5" x14ac:dyDescent="0.25">
      <c r="E20937" s="120"/>
    </row>
    <row r="20938" spans="5:5" x14ac:dyDescent="0.25">
      <c r="E20938" s="120"/>
    </row>
    <row r="20939" spans="5:5" x14ac:dyDescent="0.25">
      <c r="E20939" s="120"/>
    </row>
    <row r="20940" spans="5:5" x14ac:dyDescent="0.25">
      <c r="E20940" s="120"/>
    </row>
    <row r="20941" spans="5:5" x14ac:dyDescent="0.25">
      <c r="E20941" s="120"/>
    </row>
    <row r="20942" spans="5:5" x14ac:dyDescent="0.25">
      <c r="E20942" s="120"/>
    </row>
    <row r="20943" spans="5:5" x14ac:dyDescent="0.25">
      <c r="E20943" s="120"/>
    </row>
    <row r="20944" spans="5:5" x14ac:dyDescent="0.25">
      <c r="E20944" s="120"/>
    </row>
    <row r="20945" spans="5:5" x14ac:dyDescent="0.25">
      <c r="E20945" s="120"/>
    </row>
    <row r="20946" spans="5:5" x14ac:dyDescent="0.25">
      <c r="E20946" s="120"/>
    </row>
    <row r="20947" spans="5:5" x14ac:dyDescent="0.25">
      <c r="E20947" s="120"/>
    </row>
    <row r="20948" spans="5:5" x14ac:dyDescent="0.25">
      <c r="E20948" s="120"/>
    </row>
    <row r="20949" spans="5:5" x14ac:dyDescent="0.25">
      <c r="E20949" s="120"/>
    </row>
    <row r="20950" spans="5:5" x14ac:dyDescent="0.25">
      <c r="E20950" s="120"/>
    </row>
    <row r="20951" spans="5:5" x14ac:dyDescent="0.25">
      <c r="E20951" s="120"/>
    </row>
    <row r="20952" spans="5:5" x14ac:dyDescent="0.25">
      <c r="E20952" s="120"/>
    </row>
    <row r="20953" spans="5:5" x14ac:dyDescent="0.25">
      <c r="E20953" s="120"/>
    </row>
    <row r="20954" spans="5:5" x14ac:dyDescent="0.25">
      <c r="E20954" s="120"/>
    </row>
    <row r="20955" spans="5:5" x14ac:dyDescent="0.25">
      <c r="E20955" s="120"/>
    </row>
    <row r="20956" spans="5:5" x14ac:dyDescent="0.25">
      <c r="E20956" s="120"/>
    </row>
    <row r="20957" spans="5:5" x14ac:dyDescent="0.25">
      <c r="E20957" s="120"/>
    </row>
    <row r="20958" spans="5:5" x14ac:dyDescent="0.25">
      <c r="E20958" s="120"/>
    </row>
    <row r="20959" spans="5:5" x14ac:dyDescent="0.25">
      <c r="E20959" s="120"/>
    </row>
    <row r="20960" spans="5:5" x14ac:dyDescent="0.25">
      <c r="E20960" s="120"/>
    </row>
    <row r="20961" spans="5:5" x14ac:dyDescent="0.25">
      <c r="E20961" s="120"/>
    </row>
    <row r="20962" spans="5:5" x14ac:dyDescent="0.25">
      <c r="E20962" s="120"/>
    </row>
    <row r="20963" spans="5:5" x14ac:dyDescent="0.25">
      <c r="E20963" s="120"/>
    </row>
    <row r="20964" spans="5:5" x14ac:dyDescent="0.25">
      <c r="E20964" s="120"/>
    </row>
    <row r="20965" spans="5:5" x14ac:dyDescent="0.25">
      <c r="E20965" s="120"/>
    </row>
    <row r="20966" spans="5:5" x14ac:dyDescent="0.25">
      <c r="E20966" s="120"/>
    </row>
    <row r="20967" spans="5:5" x14ac:dyDescent="0.25">
      <c r="E20967" s="120"/>
    </row>
    <row r="20968" spans="5:5" x14ac:dyDescent="0.25">
      <c r="E20968" s="120"/>
    </row>
    <row r="20969" spans="5:5" x14ac:dyDescent="0.25">
      <c r="E20969" s="120"/>
    </row>
    <row r="20970" spans="5:5" x14ac:dyDescent="0.25">
      <c r="E20970" s="120"/>
    </row>
    <row r="20971" spans="5:5" x14ac:dyDescent="0.25">
      <c r="E20971" s="120"/>
    </row>
    <row r="20972" spans="5:5" x14ac:dyDescent="0.25">
      <c r="E20972" s="120"/>
    </row>
    <row r="20973" spans="5:5" x14ac:dyDescent="0.25">
      <c r="E20973" s="120"/>
    </row>
    <row r="20974" spans="5:5" x14ac:dyDescent="0.25">
      <c r="E20974" s="120"/>
    </row>
    <row r="20975" spans="5:5" x14ac:dyDescent="0.25">
      <c r="E20975" s="120"/>
    </row>
    <row r="20976" spans="5:5" x14ac:dyDescent="0.25">
      <c r="E20976" s="120"/>
    </row>
    <row r="20977" spans="5:5" x14ac:dyDescent="0.25">
      <c r="E20977" s="120"/>
    </row>
    <row r="20978" spans="5:5" x14ac:dyDescent="0.25">
      <c r="E20978" s="120"/>
    </row>
    <row r="20979" spans="5:5" x14ac:dyDescent="0.25">
      <c r="E20979" s="120"/>
    </row>
    <row r="20980" spans="5:5" x14ac:dyDescent="0.25">
      <c r="E20980" s="120"/>
    </row>
    <row r="20981" spans="5:5" x14ac:dyDescent="0.25">
      <c r="E20981" s="120"/>
    </row>
    <row r="20982" spans="5:5" x14ac:dyDescent="0.25">
      <c r="E20982" s="120"/>
    </row>
    <row r="20983" spans="5:5" x14ac:dyDescent="0.25">
      <c r="E20983" s="120"/>
    </row>
    <row r="20984" spans="5:5" x14ac:dyDescent="0.25">
      <c r="E20984" s="120"/>
    </row>
    <row r="20985" spans="5:5" x14ac:dyDescent="0.25">
      <c r="E20985" s="120"/>
    </row>
    <row r="20986" spans="5:5" x14ac:dyDescent="0.25">
      <c r="E20986" s="120"/>
    </row>
    <row r="20987" spans="5:5" x14ac:dyDescent="0.25">
      <c r="E20987" s="120"/>
    </row>
    <row r="20988" spans="5:5" x14ac:dyDescent="0.25">
      <c r="E20988" s="120"/>
    </row>
    <row r="20989" spans="5:5" x14ac:dyDescent="0.25">
      <c r="E20989" s="120"/>
    </row>
    <row r="20990" spans="5:5" x14ac:dyDescent="0.25">
      <c r="E20990" s="120"/>
    </row>
    <row r="20991" spans="5:5" x14ac:dyDescent="0.25">
      <c r="E20991" s="120"/>
    </row>
    <row r="20992" spans="5:5" x14ac:dyDescent="0.25">
      <c r="E20992" s="120"/>
    </row>
    <row r="20993" spans="5:5" x14ac:dyDescent="0.25">
      <c r="E20993" s="120"/>
    </row>
    <row r="20994" spans="5:5" x14ac:dyDescent="0.25">
      <c r="E20994" s="120"/>
    </row>
    <row r="20995" spans="5:5" x14ac:dyDescent="0.25">
      <c r="E20995" s="120"/>
    </row>
    <row r="20996" spans="5:5" x14ac:dyDescent="0.25">
      <c r="E20996" s="120"/>
    </row>
    <row r="20997" spans="5:5" x14ac:dyDescent="0.25">
      <c r="E20997" s="120"/>
    </row>
    <row r="20998" spans="5:5" x14ac:dyDescent="0.25">
      <c r="E20998" s="120"/>
    </row>
    <row r="20999" spans="5:5" x14ac:dyDescent="0.25">
      <c r="E20999" s="120"/>
    </row>
    <row r="21000" spans="5:5" x14ac:dyDescent="0.25">
      <c r="E21000" s="120"/>
    </row>
    <row r="21001" spans="5:5" x14ac:dyDescent="0.25">
      <c r="E21001" s="120"/>
    </row>
    <row r="21002" spans="5:5" x14ac:dyDescent="0.25">
      <c r="E21002" s="120"/>
    </row>
    <row r="21003" spans="5:5" x14ac:dyDescent="0.25">
      <c r="E21003" s="120"/>
    </row>
    <row r="21004" spans="5:5" x14ac:dyDescent="0.25">
      <c r="E21004" s="120"/>
    </row>
    <row r="21005" spans="5:5" x14ac:dyDescent="0.25">
      <c r="E21005" s="120"/>
    </row>
    <row r="21006" spans="5:5" x14ac:dyDescent="0.25">
      <c r="E21006" s="120"/>
    </row>
    <row r="21007" spans="5:5" x14ac:dyDescent="0.25">
      <c r="E21007" s="120"/>
    </row>
    <row r="21008" spans="5:5" x14ac:dyDescent="0.25">
      <c r="E21008" s="120"/>
    </row>
    <row r="21009" spans="5:5" x14ac:dyDescent="0.25">
      <c r="E21009" s="120"/>
    </row>
    <row r="21010" spans="5:5" x14ac:dyDescent="0.25">
      <c r="E21010" s="120"/>
    </row>
    <row r="21011" spans="5:5" x14ac:dyDescent="0.25">
      <c r="E21011" s="120"/>
    </row>
    <row r="21012" spans="5:5" x14ac:dyDescent="0.25">
      <c r="E21012" s="120"/>
    </row>
    <row r="21013" spans="5:5" x14ac:dyDescent="0.25">
      <c r="E21013" s="120"/>
    </row>
    <row r="21014" spans="5:5" x14ac:dyDescent="0.25">
      <c r="E21014" s="120"/>
    </row>
    <row r="21015" spans="5:5" x14ac:dyDescent="0.25">
      <c r="E21015" s="120"/>
    </row>
    <row r="21016" spans="5:5" x14ac:dyDescent="0.25">
      <c r="E21016" s="120"/>
    </row>
    <row r="21017" spans="5:5" x14ac:dyDescent="0.25">
      <c r="E21017" s="120"/>
    </row>
    <row r="21018" spans="5:5" x14ac:dyDescent="0.25">
      <c r="E21018" s="120"/>
    </row>
    <row r="21019" spans="5:5" x14ac:dyDescent="0.25">
      <c r="E21019" s="120"/>
    </row>
    <row r="21020" spans="5:5" x14ac:dyDescent="0.25">
      <c r="E21020" s="120"/>
    </row>
    <row r="21021" spans="5:5" x14ac:dyDescent="0.25">
      <c r="E21021" s="120"/>
    </row>
    <row r="21022" spans="5:5" x14ac:dyDescent="0.25">
      <c r="E21022" s="120"/>
    </row>
    <row r="21023" spans="5:5" x14ac:dyDescent="0.25">
      <c r="E21023" s="120"/>
    </row>
    <row r="21024" spans="5:5" x14ac:dyDescent="0.25">
      <c r="E21024" s="120"/>
    </row>
    <row r="21025" spans="5:5" x14ac:dyDescent="0.25">
      <c r="E21025" s="120"/>
    </row>
    <row r="21026" spans="5:5" x14ac:dyDescent="0.25">
      <c r="E21026" s="120"/>
    </row>
    <row r="21027" spans="5:5" x14ac:dyDescent="0.25">
      <c r="E21027" s="120"/>
    </row>
    <row r="21028" spans="5:5" x14ac:dyDescent="0.25">
      <c r="E21028" s="120"/>
    </row>
    <row r="21029" spans="5:5" x14ac:dyDescent="0.25">
      <c r="E21029" s="120"/>
    </row>
    <row r="21030" spans="5:5" x14ac:dyDescent="0.25">
      <c r="E21030" s="120"/>
    </row>
    <row r="21031" spans="5:5" x14ac:dyDescent="0.25">
      <c r="E21031" s="120"/>
    </row>
    <row r="21032" spans="5:5" x14ac:dyDescent="0.25">
      <c r="E21032" s="120"/>
    </row>
    <row r="21033" spans="5:5" x14ac:dyDescent="0.25">
      <c r="E21033" s="120"/>
    </row>
    <row r="21034" spans="5:5" x14ac:dyDescent="0.25">
      <c r="E21034" s="120"/>
    </row>
    <row r="21035" spans="5:5" x14ac:dyDescent="0.25">
      <c r="E21035" s="120"/>
    </row>
    <row r="21036" spans="5:5" x14ac:dyDescent="0.25">
      <c r="E21036" s="120"/>
    </row>
    <row r="21037" spans="5:5" x14ac:dyDescent="0.25">
      <c r="E21037" s="120"/>
    </row>
    <row r="21038" spans="5:5" x14ac:dyDescent="0.25">
      <c r="E21038" s="120"/>
    </row>
    <row r="21039" spans="5:5" x14ac:dyDescent="0.25">
      <c r="E21039" s="120"/>
    </row>
    <row r="21040" spans="5:5" x14ac:dyDescent="0.25">
      <c r="E21040" s="120"/>
    </row>
    <row r="21041" spans="5:5" x14ac:dyDescent="0.25">
      <c r="E21041" s="120"/>
    </row>
    <row r="21042" spans="5:5" x14ac:dyDescent="0.25">
      <c r="E21042" s="120"/>
    </row>
    <row r="21043" spans="5:5" x14ac:dyDescent="0.25">
      <c r="E21043" s="120"/>
    </row>
    <row r="21044" spans="5:5" x14ac:dyDescent="0.25">
      <c r="E21044" s="120"/>
    </row>
    <row r="21045" spans="5:5" x14ac:dyDescent="0.25">
      <c r="E21045" s="120"/>
    </row>
    <row r="21046" spans="5:5" x14ac:dyDescent="0.25">
      <c r="E21046" s="120"/>
    </row>
    <row r="21047" spans="5:5" x14ac:dyDescent="0.25">
      <c r="E21047" s="120"/>
    </row>
    <row r="21048" spans="5:5" x14ac:dyDescent="0.25">
      <c r="E21048" s="120"/>
    </row>
    <row r="21049" spans="5:5" x14ac:dyDescent="0.25">
      <c r="E21049" s="120"/>
    </row>
    <row r="21050" spans="5:5" x14ac:dyDescent="0.25">
      <c r="E21050" s="120"/>
    </row>
    <row r="21051" spans="5:5" x14ac:dyDescent="0.25">
      <c r="E21051" s="120"/>
    </row>
    <row r="21052" spans="5:5" x14ac:dyDescent="0.25">
      <c r="E21052" s="120"/>
    </row>
    <row r="21053" spans="5:5" x14ac:dyDescent="0.25">
      <c r="E21053" s="120"/>
    </row>
    <row r="21054" spans="5:5" x14ac:dyDescent="0.25">
      <c r="E21054" s="120"/>
    </row>
    <row r="21055" spans="5:5" x14ac:dyDescent="0.25">
      <c r="E21055" s="120"/>
    </row>
    <row r="21056" spans="5:5" x14ac:dyDescent="0.25">
      <c r="E21056" s="120"/>
    </row>
    <row r="21057" spans="5:5" x14ac:dyDescent="0.25">
      <c r="E21057" s="120"/>
    </row>
    <row r="21058" spans="5:5" x14ac:dyDescent="0.25">
      <c r="E21058" s="120"/>
    </row>
    <row r="21059" spans="5:5" x14ac:dyDescent="0.25">
      <c r="E21059" s="120"/>
    </row>
    <row r="21060" spans="5:5" x14ac:dyDescent="0.25">
      <c r="E21060" s="120"/>
    </row>
    <row r="21061" spans="5:5" x14ac:dyDescent="0.25">
      <c r="E21061" s="120"/>
    </row>
    <row r="21062" spans="5:5" x14ac:dyDescent="0.25">
      <c r="E21062" s="120"/>
    </row>
    <row r="21063" spans="5:5" x14ac:dyDescent="0.25">
      <c r="E21063" s="120"/>
    </row>
    <row r="21064" spans="5:5" x14ac:dyDescent="0.25">
      <c r="E21064" s="120"/>
    </row>
    <row r="21065" spans="5:5" x14ac:dyDescent="0.25">
      <c r="E21065" s="120"/>
    </row>
    <row r="21066" spans="5:5" x14ac:dyDescent="0.25">
      <c r="E21066" s="120"/>
    </row>
    <row r="21067" spans="5:5" x14ac:dyDescent="0.25">
      <c r="E21067" s="120"/>
    </row>
    <row r="21068" spans="5:5" x14ac:dyDescent="0.25">
      <c r="E21068" s="120"/>
    </row>
    <row r="21069" spans="5:5" x14ac:dyDescent="0.25">
      <c r="E21069" s="120"/>
    </row>
    <row r="21070" spans="5:5" x14ac:dyDescent="0.25">
      <c r="E21070" s="120"/>
    </row>
    <row r="21071" spans="5:5" x14ac:dyDescent="0.25">
      <c r="E21071" s="120"/>
    </row>
    <row r="21072" spans="5:5" x14ac:dyDescent="0.25">
      <c r="E21072" s="120"/>
    </row>
    <row r="21073" spans="5:5" x14ac:dyDescent="0.25">
      <c r="E21073" s="120"/>
    </row>
    <row r="21074" spans="5:5" x14ac:dyDescent="0.25">
      <c r="E21074" s="120"/>
    </row>
    <row r="21075" spans="5:5" x14ac:dyDescent="0.25">
      <c r="E21075" s="120"/>
    </row>
    <row r="21076" spans="5:5" x14ac:dyDescent="0.25">
      <c r="E21076" s="120"/>
    </row>
    <row r="21077" spans="5:5" x14ac:dyDescent="0.25">
      <c r="E21077" s="120"/>
    </row>
    <row r="21078" spans="5:5" x14ac:dyDescent="0.25">
      <c r="E21078" s="120"/>
    </row>
    <row r="21079" spans="5:5" x14ac:dyDescent="0.25">
      <c r="E21079" s="120"/>
    </row>
    <row r="21080" spans="5:5" x14ac:dyDescent="0.25">
      <c r="E21080" s="120"/>
    </row>
    <row r="21081" spans="5:5" x14ac:dyDescent="0.25">
      <c r="E21081" s="120"/>
    </row>
    <row r="21082" spans="5:5" x14ac:dyDescent="0.25">
      <c r="E21082" s="120"/>
    </row>
    <row r="21083" spans="5:5" x14ac:dyDescent="0.25">
      <c r="E21083" s="120"/>
    </row>
    <row r="21084" spans="5:5" x14ac:dyDescent="0.25">
      <c r="E21084" s="120"/>
    </row>
    <row r="21085" spans="5:5" x14ac:dyDescent="0.25">
      <c r="E21085" s="120"/>
    </row>
    <row r="21086" spans="5:5" x14ac:dyDescent="0.25">
      <c r="E21086" s="120"/>
    </row>
    <row r="21087" spans="5:5" x14ac:dyDescent="0.25">
      <c r="E21087" s="120"/>
    </row>
    <row r="21088" spans="5:5" x14ac:dyDescent="0.25">
      <c r="E21088" s="120"/>
    </row>
    <row r="21089" spans="5:5" x14ac:dyDescent="0.25">
      <c r="E21089" s="120"/>
    </row>
    <row r="21090" spans="5:5" x14ac:dyDescent="0.25">
      <c r="E21090" s="120"/>
    </row>
    <row r="21091" spans="5:5" x14ac:dyDescent="0.25">
      <c r="E21091" s="120"/>
    </row>
    <row r="21092" spans="5:5" x14ac:dyDescent="0.25">
      <c r="E21092" s="120"/>
    </row>
    <row r="21093" spans="5:5" x14ac:dyDescent="0.25">
      <c r="E21093" s="120"/>
    </row>
    <row r="21094" spans="5:5" x14ac:dyDescent="0.25">
      <c r="E21094" s="120"/>
    </row>
    <row r="21095" spans="5:5" x14ac:dyDescent="0.25">
      <c r="E21095" s="120"/>
    </row>
    <row r="21096" spans="5:5" x14ac:dyDescent="0.25">
      <c r="E21096" s="120"/>
    </row>
    <row r="21097" spans="5:5" x14ac:dyDescent="0.25">
      <c r="E21097" s="120"/>
    </row>
    <row r="21098" spans="5:5" x14ac:dyDescent="0.25">
      <c r="E21098" s="120"/>
    </row>
    <row r="21099" spans="5:5" x14ac:dyDescent="0.25">
      <c r="E21099" s="120"/>
    </row>
    <row r="21100" spans="5:5" x14ac:dyDescent="0.25">
      <c r="E21100" s="120"/>
    </row>
    <row r="21101" spans="5:5" x14ac:dyDescent="0.25">
      <c r="E21101" s="120"/>
    </row>
    <row r="21102" spans="5:5" x14ac:dyDescent="0.25">
      <c r="E21102" s="120"/>
    </row>
    <row r="21103" spans="5:5" x14ac:dyDescent="0.25">
      <c r="E21103" s="120"/>
    </row>
    <row r="21104" spans="5:5" x14ac:dyDescent="0.25">
      <c r="E21104" s="120"/>
    </row>
    <row r="21105" spans="5:5" x14ac:dyDescent="0.25">
      <c r="E21105" s="120"/>
    </row>
    <row r="21106" spans="5:5" x14ac:dyDescent="0.25">
      <c r="E21106" s="120"/>
    </row>
    <row r="21107" spans="5:5" x14ac:dyDescent="0.25">
      <c r="E21107" s="120"/>
    </row>
    <row r="21108" spans="5:5" x14ac:dyDescent="0.25">
      <c r="E21108" s="120"/>
    </row>
    <row r="21109" spans="5:5" x14ac:dyDescent="0.25">
      <c r="E21109" s="120"/>
    </row>
    <row r="21110" spans="5:5" x14ac:dyDescent="0.25">
      <c r="E21110" s="120"/>
    </row>
    <row r="21111" spans="5:5" x14ac:dyDescent="0.25">
      <c r="E21111" s="120"/>
    </row>
    <row r="21112" spans="5:5" x14ac:dyDescent="0.25">
      <c r="E21112" s="120"/>
    </row>
    <row r="21113" spans="5:5" x14ac:dyDescent="0.25">
      <c r="E21113" s="120"/>
    </row>
    <row r="21114" spans="5:5" x14ac:dyDescent="0.25">
      <c r="E21114" s="120"/>
    </row>
    <row r="21115" spans="5:5" x14ac:dyDescent="0.25">
      <c r="E21115" s="120"/>
    </row>
    <row r="21116" spans="5:5" x14ac:dyDescent="0.25">
      <c r="E21116" s="120"/>
    </row>
    <row r="21117" spans="5:5" x14ac:dyDescent="0.25">
      <c r="E21117" s="120"/>
    </row>
    <row r="21118" spans="5:5" x14ac:dyDescent="0.25">
      <c r="E21118" s="120"/>
    </row>
    <row r="21119" spans="5:5" x14ac:dyDescent="0.25">
      <c r="E21119" s="120"/>
    </row>
    <row r="21120" spans="5:5" x14ac:dyDescent="0.25">
      <c r="E21120" s="120"/>
    </row>
    <row r="21121" spans="5:5" x14ac:dyDescent="0.25">
      <c r="E21121" s="120"/>
    </row>
    <row r="21122" spans="5:5" x14ac:dyDescent="0.25">
      <c r="E21122" s="120"/>
    </row>
    <row r="21123" spans="5:5" x14ac:dyDescent="0.25">
      <c r="E21123" s="120"/>
    </row>
    <row r="21124" spans="5:5" x14ac:dyDescent="0.25">
      <c r="E21124" s="120"/>
    </row>
    <row r="21125" spans="5:5" x14ac:dyDescent="0.25">
      <c r="E21125" s="120"/>
    </row>
    <row r="21126" spans="5:5" x14ac:dyDescent="0.25">
      <c r="E21126" s="120"/>
    </row>
    <row r="21127" spans="5:5" x14ac:dyDescent="0.25">
      <c r="E21127" s="120"/>
    </row>
    <row r="21128" spans="5:5" x14ac:dyDescent="0.25">
      <c r="E21128" s="120"/>
    </row>
    <row r="21129" spans="5:5" x14ac:dyDescent="0.25">
      <c r="E21129" s="120"/>
    </row>
    <row r="21130" spans="5:5" x14ac:dyDescent="0.25">
      <c r="E21130" s="120"/>
    </row>
    <row r="21131" spans="5:5" x14ac:dyDescent="0.25">
      <c r="E21131" s="120"/>
    </row>
    <row r="21132" spans="5:5" x14ac:dyDescent="0.25">
      <c r="E21132" s="120"/>
    </row>
    <row r="21133" spans="5:5" x14ac:dyDescent="0.25">
      <c r="E21133" s="120"/>
    </row>
    <row r="21134" spans="5:5" x14ac:dyDescent="0.25">
      <c r="E21134" s="120"/>
    </row>
    <row r="21135" spans="5:5" x14ac:dyDescent="0.25">
      <c r="E21135" s="120"/>
    </row>
    <row r="21136" spans="5:5" x14ac:dyDescent="0.25">
      <c r="E21136" s="120"/>
    </row>
    <row r="21137" spans="5:5" x14ac:dyDescent="0.25">
      <c r="E21137" s="120"/>
    </row>
    <row r="21138" spans="5:5" x14ac:dyDescent="0.25">
      <c r="E21138" s="120"/>
    </row>
    <row r="21139" spans="5:5" x14ac:dyDescent="0.25">
      <c r="E21139" s="120"/>
    </row>
    <row r="21140" spans="5:5" x14ac:dyDescent="0.25">
      <c r="E21140" s="120"/>
    </row>
    <row r="21141" spans="5:5" x14ac:dyDescent="0.25">
      <c r="E21141" s="120"/>
    </row>
    <row r="21142" spans="5:5" x14ac:dyDescent="0.25">
      <c r="E21142" s="120"/>
    </row>
    <row r="21143" spans="5:5" x14ac:dyDescent="0.25">
      <c r="E21143" s="120"/>
    </row>
    <row r="21144" spans="5:5" x14ac:dyDescent="0.25">
      <c r="E21144" s="120"/>
    </row>
    <row r="21145" spans="5:5" x14ac:dyDescent="0.25">
      <c r="E21145" s="120"/>
    </row>
    <row r="21146" spans="5:5" x14ac:dyDescent="0.25">
      <c r="E21146" s="120"/>
    </row>
    <row r="21147" spans="5:5" x14ac:dyDescent="0.25">
      <c r="E21147" s="120"/>
    </row>
    <row r="21148" spans="5:5" x14ac:dyDescent="0.25">
      <c r="E21148" s="120"/>
    </row>
    <row r="21149" spans="5:5" x14ac:dyDescent="0.25">
      <c r="E21149" s="120"/>
    </row>
    <row r="21150" spans="5:5" x14ac:dyDescent="0.25">
      <c r="E21150" s="120"/>
    </row>
    <row r="21151" spans="5:5" x14ac:dyDescent="0.25">
      <c r="E21151" s="120"/>
    </row>
    <row r="21152" spans="5:5" x14ac:dyDescent="0.25">
      <c r="E21152" s="120"/>
    </row>
    <row r="21153" spans="5:5" x14ac:dyDescent="0.25">
      <c r="E21153" s="120"/>
    </row>
    <row r="21154" spans="5:5" x14ac:dyDescent="0.25">
      <c r="E21154" s="120"/>
    </row>
    <row r="21155" spans="5:5" x14ac:dyDescent="0.25">
      <c r="E21155" s="120"/>
    </row>
    <row r="21156" spans="5:5" x14ac:dyDescent="0.25">
      <c r="E21156" s="120"/>
    </row>
    <row r="21157" spans="5:5" x14ac:dyDescent="0.25">
      <c r="E21157" s="120"/>
    </row>
    <row r="21158" spans="5:5" x14ac:dyDescent="0.25">
      <c r="E21158" s="120"/>
    </row>
    <row r="21159" spans="5:5" x14ac:dyDescent="0.25">
      <c r="E21159" s="120"/>
    </row>
    <row r="21160" spans="5:5" x14ac:dyDescent="0.25">
      <c r="E21160" s="120"/>
    </row>
    <row r="21161" spans="5:5" x14ac:dyDescent="0.25">
      <c r="E21161" s="120"/>
    </row>
    <row r="21162" spans="5:5" x14ac:dyDescent="0.25">
      <c r="E21162" s="120"/>
    </row>
    <row r="21163" spans="5:5" x14ac:dyDescent="0.25">
      <c r="E21163" s="120"/>
    </row>
    <row r="21164" spans="5:5" x14ac:dyDescent="0.25">
      <c r="E21164" s="120"/>
    </row>
    <row r="21165" spans="5:5" x14ac:dyDescent="0.25">
      <c r="E21165" s="120"/>
    </row>
    <row r="21166" spans="5:5" x14ac:dyDescent="0.25">
      <c r="E21166" s="120"/>
    </row>
    <row r="21167" spans="5:5" x14ac:dyDescent="0.25">
      <c r="E21167" s="120"/>
    </row>
    <row r="21168" spans="5:5" x14ac:dyDescent="0.25">
      <c r="E21168" s="120"/>
    </row>
    <row r="21169" spans="5:5" x14ac:dyDescent="0.25">
      <c r="E21169" s="120"/>
    </row>
    <row r="21170" spans="5:5" x14ac:dyDescent="0.25">
      <c r="E21170" s="120"/>
    </row>
    <row r="21171" spans="5:5" x14ac:dyDescent="0.25">
      <c r="E21171" s="120"/>
    </row>
    <row r="21172" spans="5:5" x14ac:dyDescent="0.25">
      <c r="E21172" s="120"/>
    </row>
    <row r="21173" spans="5:5" x14ac:dyDescent="0.25">
      <c r="E21173" s="120"/>
    </row>
    <row r="21174" spans="5:5" x14ac:dyDescent="0.25">
      <c r="E21174" s="120"/>
    </row>
    <row r="21175" spans="5:5" x14ac:dyDescent="0.25">
      <c r="E21175" s="120"/>
    </row>
    <row r="21176" spans="5:5" x14ac:dyDescent="0.25">
      <c r="E21176" s="120"/>
    </row>
    <row r="21177" spans="5:5" x14ac:dyDescent="0.25">
      <c r="E21177" s="120"/>
    </row>
    <row r="21178" spans="5:5" x14ac:dyDescent="0.25">
      <c r="E21178" s="120"/>
    </row>
    <row r="21179" spans="5:5" x14ac:dyDescent="0.25">
      <c r="E21179" s="120"/>
    </row>
    <row r="21180" spans="5:5" x14ac:dyDescent="0.25">
      <c r="E21180" s="120"/>
    </row>
    <row r="21181" spans="5:5" x14ac:dyDescent="0.25">
      <c r="E21181" s="120"/>
    </row>
    <row r="21182" spans="5:5" x14ac:dyDescent="0.25">
      <c r="E21182" s="120"/>
    </row>
    <row r="21183" spans="5:5" x14ac:dyDescent="0.25">
      <c r="E21183" s="120"/>
    </row>
    <row r="21184" spans="5:5" x14ac:dyDescent="0.25">
      <c r="E21184" s="120"/>
    </row>
    <row r="21185" spans="5:5" x14ac:dyDescent="0.25">
      <c r="E21185" s="120"/>
    </row>
    <row r="21186" spans="5:5" x14ac:dyDescent="0.25">
      <c r="E21186" s="120"/>
    </row>
    <row r="21187" spans="5:5" x14ac:dyDescent="0.25">
      <c r="E21187" s="120"/>
    </row>
    <row r="21188" spans="5:5" x14ac:dyDescent="0.25">
      <c r="E21188" s="120"/>
    </row>
    <row r="21189" spans="5:5" x14ac:dyDescent="0.25">
      <c r="E21189" s="120"/>
    </row>
    <row r="21190" spans="5:5" x14ac:dyDescent="0.25">
      <c r="E21190" s="120"/>
    </row>
    <row r="21191" spans="5:5" x14ac:dyDescent="0.25">
      <c r="E21191" s="120"/>
    </row>
    <row r="21192" spans="5:5" x14ac:dyDescent="0.25">
      <c r="E21192" s="120"/>
    </row>
    <row r="21193" spans="5:5" x14ac:dyDescent="0.25">
      <c r="E21193" s="120"/>
    </row>
    <row r="21194" spans="5:5" x14ac:dyDescent="0.25">
      <c r="E21194" s="120"/>
    </row>
    <row r="21195" spans="5:5" x14ac:dyDescent="0.25">
      <c r="E21195" s="120"/>
    </row>
    <row r="21196" spans="5:5" x14ac:dyDescent="0.25">
      <c r="E21196" s="120"/>
    </row>
    <row r="21197" spans="5:5" x14ac:dyDescent="0.25">
      <c r="E21197" s="120"/>
    </row>
    <row r="21198" spans="5:5" x14ac:dyDescent="0.25">
      <c r="E21198" s="120"/>
    </row>
    <row r="21199" spans="5:5" x14ac:dyDescent="0.25">
      <c r="E21199" s="120"/>
    </row>
    <row r="21200" spans="5:5" x14ac:dyDescent="0.25">
      <c r="E21200" s="120"/>
    </row>
    <row r="21201" spans="5:5" x14ac:dyDescent="0.25">
      <c r="E21201" s="120"/>
    </row>
    <row r="21202" spans="5:5" x14ac:dyDescent="0.25">
      <c r="E21202" s="120"/>
    </row>
    <row r="21203" spans="5:5" x14ac:dyDescent="0.25">
      <c r="E21203" s="120"/>
    </row>
    <row r="21204" spans="5:5" x14ac:dyDescent="0.25">
      <c r="E21204" s="120"/>
    </row>
    <row r="21205" spans="5:5" x14ac:dyDescent="0.25">
      <c r="E21205" s="120"/>
    </row>
    <row r="21206" spans="5:5" x14ac:dyDescent="0.25">
      <c r="E21206" s="120"/>
    </row>
    <row r="21207" spans="5:5" x14ac:dyDescent="0.25">
      <c r="E21207" s="120"/>
    </row>
    <row r="21208" spans="5:5" x14ac:dyDescent="0.25">
      <c r="E21208" s="120"/>
    </row>
    <row r="21209" spans="5:5" x14ac:dyDescent="0.25">
      <c r="E21209" s="120"/>
    </row>
    <row r="21210" spans="5:5" x14ac:dyDescent="0.25">
      <c r="E21210" s="120"/>
    </row>
    <row r="21211" spans="5:5" x14ac:dyDescent="0.25">
      <c r="E21211" s="120"/>
    </row>
    <row r="21212" spans="5:5" x14ac:dyDescent="0.25">
      <c r="E21212" s="120"/>
    </row>
    <row r="21213" spans="5:5" x14ac:dyDescent="0.25">
      <c r="E21213" s="120"/>
    </row>
    <row r="21214" spans="5:5" x14ac:dyDescent="0.25">
      <c r="E21214" s="120"/>
    </row>
    <row r="21215" spans="5:5" x14ac:dyDescent="0.25">
      <c r="E21215" s="120"/>
    </row>
    <row r="21216" spans="5:5" x14ac:dyDescent="0.25">
      <c r="E21216" s="120"/>
    </row>
    <row r="21217" spans="5:5" x14ac:dyDescent="0.25">
      <c r="E21217" s="120"/>
    </row>
    <row r="21218" spans="5:5" x14ac:dyDescent="0.25">
      <c r="E21218" s="120"/>
    </row>
    <row r="21219" spans="5:5" x14ac:dyDescent="0.25">
      <c r="E21219" s="120"/>
    </row>
    <row r="21220" spans="5:5" x14ac:dyDescent="0.25">
      <c r="E21220" s="120"/>
    </row>
    <row r="21221" spans="5:5" x14ac:dyDescent="0.25">
      <c r="E21221" s="120"/>
    </row>
    <row r="21222" spans="5:5" x14ac:dyDescent="0.25">
      <c r="E21222" s="120"/>
    </row>
    <row r="21223" spans="5:5" x14ac:dyDescent="0.25">
      <c r="E21223" s="120"/>
    </row>
    <row r="21224" spans="5:5" x14ac:dyDescent="0.25">
      <c r="E21224" s="120"/>
    </row>
    <row r="21225" spans="5:5" x14ac:dyDescent="0.25">
      <c r="E21225" s="120"/>
    </row>
    <row r="21226" spans="5:5" x14ac:dyDescent="0.25">
      <c r="E21226" s="120"/>
    </row>
    <row r="21227" spans="5:5" x14ac:dyDescent="0.25">
      <c r="E21227" s="120"/>
    </row>
    <row r="21228" spans="5:5" x14ac:dyDescent="0.25">
      <c r="E21228" s="120"/>
    </row>
    <row r="21229" spans="5:5" x14ac:dyDescent="0.25">
      <c r="E21229" s="120"/>
    </row>
    <row r="21230" spans="5:5" x14ac:dyDescent="0.25">
      <c r="E21230" s="120"/>
    </row>
    <row r="21231" spans="5:5" x14ac:dyDescent="0.25">
      <c r="E21231" s="120"/>
    </row>
    <row r="21232" spans="5:5" x14ac:dyDescent="0.25">
      <c r="E21232" s="120"/>
    </row>
    <row r="21233" spans="5:5" x14ac:dyDescent="0.25">
      <c r="E21233" s="120"/>
    </row>
    <row r="21234" spans="5:5" x14ac:dyDescent="0.25">
      <c r="E21234" s="120"/>
    </row>
    <row r="21235" spans="5:5" x14ac:dyDescent="0.25">
      <c r="E21235" s="120"/>
    </row>
    <row r="21236" spans="5:5" x14ac:dyDescent="0.25">
      <c r="E21236" s="120"/>
    </row>
    <row r="21237" spans="5:5" x14ac:dyDescent="0.25">
      <c r="E21237" s="120"/>
    </row>
    <row r="21238" spans="5:5" x14ac:dyDescent="0.25">
      <c r="E21238" s="120"/>
    </row>
    <row r="21239" spans="5:5" x14ac:dyDescent="0.25">
      <c r="E21239" s="120"/>
    </row>
    <row r="21240" spans="5:5" x14ac:dyDescent="0.25">
      <c r="E21240" s="120"/>
    </row>
    <row r="21241" spans="5:5" x14ac:dyDescent="0.25">
      <c r="E21241" s="120"/>
    </row>
    <row r="21242" spans="5:5" x14ac:dyDescent="0.25">
      <c r="E21242" s="120"/>
    </row>
    <row r="21243" spans="5:5" x14ac:dyDescent="0.25">
      <c r="E21243" s="120"/>
    </row>
    <row r="21244" spans="5:5" x14ac:dyDescent="0.25">
      <c r="E21244" s="120"/>
    </row>
    <row r="21245" spans="5:5" x14ac:dyDescent="0.25">
      <c r="E21245" s="120"/>
    </row>
    <row r="21246" spans="5:5" x14ac:dyDescent="0.25">
      <c r="E21246" s="120"/>
    </row>
    <row r="21247" spans="5:5" x14ac:dyDescent="0.25">
      <c r="E21247" s="120"/>
    </row>
    <row r="21248" spans="5:5" x14ac:dyDescent="0.25">
      <c r="E21248" s="120"/>
    </row>
    <row r="21249" spans="5:5" x14ac:dyDescent="0.25">
      <c r="E21249" s="120"/>
    </row>
    <row r="21250" spans="5:5" x14ac:dyDescent="0.25">
      <c r="E21250" s="120"/>
    </row>
    <row r="21251" spans="5:5" x14ac:dyDescent="0.25">
      <c r="E21251" s="120"/>
    </row>
    <row r="21252" spans="5:5" x14ac:dyDescent="0.25">
      <c r="E21252" s="120"/>
    </row>
    <row r="21253" spans="5:5" x14ac:dyDescent="0.25">
      <c r="E21253" s="120"/>
    </row>
    <row r="21254" spans="5:5" x14ac:dyDescent="0.25">
      <c r="E21254" s="120"/>
    </row>
    <row r="21255" spans="5:5" x14ac:dyDescent="0.25">
      <c r="E21255" s="120"/>
    </row>
    <row r="21256" spans="5:5" x14ac:dyDescent="0.25">
      <c r="E21256" s="120"/>
    </row>
    <row r="21257" spans="5:5" x14ac:dyDescent="0.25">
      <c r="E21257" s="120"/>
    </row>
    <row r="21258" spans="5:5" x14ac:dyDescent="0.25">
      <c r="E21258" s="120"/>
    </row>
    <row r="21259" spans="5:5" x14ac:dyDescent="0.25">
      <c r="E21259" s="120"/>
    </row>
    <row r="21260" spans="5:5" x14ac:dyDescent="0.25">
      <c r="E21260" s="120"/>
    </row>
    <row r="21261" spans="5:5" x14ac:dyDescent="0.25">
      <c r="E21261" s="120"/>
    </row>
    <row r="21262" spans="5:5" x14ac:dyDescent="0.25">
      <c r="E21262" s="120"/>
    </row>
    <row r="21263" spans="5:5" x14ac:dyDescent="0.25">
      <c r="E21263" s="120"/>
    </row>
    <row r="21264" spans="5:5" x14ac:dyDescent="0.25">
      <c r="E21264" s="120"/>
    </row>
    <row r="21265" spans="5:5" x14ac:dyDescent="0.25">
      <c r="E21265" s="120"/>
    </row>
    <row r="21266" spans="5:5" x14ac:dyDescent="0.25">
      <c r="E21266" s="120"/>
    </row>
    <row r="21267" spans="5:5" x14ac:dyDescent="0.25">
      <c r="E21267" s="120"/>
    </row>
    <row r="21268" spans="5:5" x14ac:dyDescent="0.25">
      <c r="E21268" s="120"/>
    </row>
    <row r="21269" spans="5:5" x14ac:dyDescent="0.25">
      <c r="E21269" s="120"/>
    </row>
    <row r="21270" spans="5:5" x14ac:dyDescent="0.25">
      <c r="E21270" s="120"/>
    </row>
    <row r="21271" spans="5:5" x14ac:dyDescent="0.25">
      <c r="E21271" s="120"/>
    </row>
    <row r="21272" spans="5:5" x14ac:dyDescent="0.25">
      <c r="E21272" s="120"/>
    </row>
    <row r="21273" spans="5:5" x14ac:dyDescent="0.25">
      <c r="E21273" s="120"/>
    </row>
    <row r="21274" spans="5:5" x14ac:dyDescent="0.25">
      <c r="E21274" s="120"/>
    </row>
    <row r="21275" spans="5:5" x14ac:dyDescent="0.25">
      <c r="E21275" s="120"/>
    </row>
    <row r="21276" spans="5:5" x14ac:dyDescent="0.25">
      <c r="E21276" s="120"/>
    </row>
    <row r="21277" spans="5:5" x14ac:dyDescent="0.25">
      <c r="E21277" s="120"/>
    </row>
    <row r="21278" spans="5:5" x14ac:dyDescent="0.25">
      <c r="E21278" s="120"/>
    </row>
    <row r="21279" spans="5:5" x14ac:dyDescent="0.25">
      <c r="E21279" s="120"/>
    </row>
    <row r="21280" spans="5:5" x14ac:dyDescent="0.25">
      <c r="E21280" s="120"/>
    </row>
    <row r="21281" spans="5:5" x14ac:dyDescent="0.25">
      <c r="E21281" s="120"/>
    </row>
    <row r="21282" spans="5:5" x14ac:dyDescent="0.25">
      <c r="E21282" s="120"/>
    </row>
    <row r="21283" spans="5:5" x14ac:dyDescent="0.25">
      <c r="E21283" s="120"/>
    </row>
    <row r="21284" spans="5:5" x14ac:dyDescent="0.25">
      <c r="E21284" s="120"/>
    </row>
    <row r="21285" spans="5:5" x14ac:dyDescent="0.25">
      <c r="E21285" s="120"/>
    </row>
    <row r="21286" spans="5:5" x14ac:dyDescent="0.25">
      <c r="E21286" s="120"/>
    </row>
    <row r="21287" spans="5:5" x14ac:dyDescent="0.25">
      <c r="E21287" s="120"/>
    </row>
    <row r="21288" spans="5:5" x14ac:dyDescent="0.25">
      <c r="E21288" s="120"/>
    </row>
    <row r="21289" spans="5:5" x14ac:dyDescent="0.25">
      <c r="E21289" s="120"/>
    </row>
    <row r="21290" spans="5:5" x14ac:dyDescent="0.25">
      <c r="E21290" s="120"/>
    </row>
    <row r="21291" spans="5:5" x14ac:dyDescent="0.25">
      <c r="E21291" s="120"/>
    </row>
    <row r="21292" spans="5:5" x14ac:dyDescent="0.25">
      <c r="E21292" s="120"/>
    </row>
    <row r="21293" spans="5:5" x14ac:dyDescent="0.25">
      <c r="E21293" s="120"/>
    </row>
    <row r="21294" spans="5:5" x14ac:dyDescent="0.25">
      <c r="E21294" s="120"/>
    </row>
    <row r="21295" spans="5:5" x14ac:dyDescent="0.25">
      <c r="E21295" s="120"/>
    </row>
    <row r="21296" spans="5:5" x14ac:dyDescent="0.25">
      <c r="E21296" s="120"/>
    </row>
    <row r="21297" spans="5:5" x14ac:dyDescent="0.25">
      <c r="E21297" s="120"/>
    </row>
    <row r="21298" spans="5:5" x14ac:dyDescent="0.25">
      <c r="E21298" s="120"/>
    </row>
    <row r="21299" spans="5:5" x14ac:dyDescent="0.25">
      <c r="E21299" s="120"/>
    </row>
    <row r="21300" spans="5:5" x14ac:dyDescent="0.25">
      <c r="E21300" s="120"/>
    </row>
    <row r="21301" spans="5:5" x14ac:dyDescent="0.25">
      <c r="E21301" s="120"/>
    </row>
    <row r="21302" spans="5:5" x14ac:dyDescent="0.25">
      <c r="E21302" s="120"/>
    </row>
    <row r="21303" spans="5:5" x14ac:dyDescent="0.25">
      <c r="E21303" s="120"/>
    </row>
    <row r="21304" spans="5:5" x14ac:dyDescent="0.25">
      <c r="E21304" s="120"/>
    </row>
    <row r="21305" spans="5:5" x14ac:dyDescent="0.25">
      <c r="E21305" s="120"/>
    </row>
    <row r="21306" spans="5:5" x14ac:dyDescent="0.25">
      <c r="E21306" s="120"/>
    </row>
    <row r="21307" spans="5:5" x14ac:dyDescent="0.25">
      <c r="E21307" s="120"/>
    </row>
    <row r="21308" spans="5:5" x14ac:dyDescent="0.25">
      <c r="E21308" s="120"/>
    </row>
    <row r="21309" spans="5:5" x14ac:dyDescent="0.25">
      <c r="E21309" s="120"/>
    </row>
    <row r="21310" spans="5:5" x14ac:dyDescent="0.25">
      <c r="E21310" s="120"/>
    </row>
    <row r="21311" spans="5:5" x14ac:dyDescent="0.25">
      <c r="E21311" s="120"/>
    </row>
    <row r="21312" spans="5:5" x14ac:dyDescent="0.25">
      <c r="E21312" s="120"/>
    </row>
    <row r="21313" spans="5:5" x14ac:dyDescent="0.25">
      <c r="E21313" s="120"/>
    </row>
    <row r="21314" spans="5:5" x14ac:dyDescent="0.25">
      <c r="E21314" s="120"/>
    </row>
    <row r="21315" spans="5:5" x14ac:dyDescent="0.25">
      <c r="E21315" s="120"/>
    </row>
    <row r="21316" spans="5:5" x14ac:dyDescent="0.25">
      <c r="E21316" s="120"/>
    </row>
    <row r="21317" spans="5:5" x14ac:dyDescent="0.25">
      <c r="E21317" s="120"/>
    </row>
    <row r="21318" spans="5:5" x14ac:dyDescent="0.25">
      <c r="E21318" s="120"/>
    </row>
    <row r="21319" spans="5:5" x14ac:dyDescent="0.25">
      <c r="E21319" s="120"/>
    </row>
    <row r="21320" spans="5:5" x14ac:dyDescent="0.25">
      <c r="E21320" s="120"/>
    </row>
    <row r="21321" spans="5:5" x14ac:dyDescent="0.25">
      <c r="E21321" s="120"/>
    </row>
    <row r="21322" spans="5:5" x14ac:dyDescent="0.25">
      <c r="E21322" s="120"/>
    </row>
    <row r="21323" spans="5:5" x14ac:dyDescent="0.25">
      <c r="E21323" s="120"/>
    </row>
    <row r="21324" spans="5:5" x14ac:dyDescent="0.25">
      <c r="E21324" s="120"/>
    </row>
    <row r="21325" spans="5:5" x14ac:dyDescent="0.25">
      <c r="E21325" s="120"/>
    </row>
    <row r="21326" spans="5:5" x14ac:dyDescent="0.25">
      <c r="E21326" s="120"/>
    </row>
    <row r="21327" spans="5:5" x14ac:dyDescent="0.25">
      <c r="E21327" s="120"/>
    </row>
    <row r="21328" spans="5:5" x14ac:dyDescent="0.25">
      <c r="E21328" s="120"/>
    </row>
    <row r="21329" spans="5:5" x14ac:dyDescent="0.25">
      <c r="E21329" s="120"/>
    </row>
    <row r="21330" spans="5:5" x14ac:dyDescent="0.25">
      <c r="E21330" s="120"/>
    </row>
    <row r="21331" spans="5:5" x14ac:dyDescent="0.25">
      <c r="E21331" s="120"/>
    </row>
    <row r="21332" spans="5:5" x14ac:dyDescent="0.25">
      <c r="E21332" s="120"/>
    </row>
    <row r="21333" spans="5:5" x14ac:dyDescent="0.25">
      <c r="E21333" s="120"/>
    </row>
    <row r="21334" spans="5:5" x14ac:dyDescent="0.25">
      <c r="E21334" s="120"/>
    </row>
    <row r="21335" spans="5:5" x14ac:dyDescent="0.25">
      <c r="E21335" s="120"/>
    </row>
    <row r="21336" spans="5:5" x14ac:dyDescent="0.25">
      <c r="E21336" s="120"/>
    </row>
    <row r="21337" spans="5:5" x14ac:dyDescent="0.25">
      <c r="E21337" s="120"/>
    </row>
    <row r="21338" spans="5:5" x14ac:dyDescent="0.25">
      <c r="E21338" s="120"/>
    </row>
    <row r="21339" spans="5:5" x14ac:dyDescent="0.25">
      <c r="E21339" s="120"/>
    </row>
    <row r="21340" spans="5:5" x14ac:dyDescent="0.25">
      <c r="E21340" s="120"/>
    </row>
    <row r="21341" spans="5:5" x14ac:dyDescent="0.25">
      <c r="E21341" s="120"/>
    </row>
    <row r="21342" spans="5:5" x14ac:dyDescent="0.25">
      <c r="E21342" s="120"/>
    </row>
    <row r="21343" spans="5:5" x14ac:dyDescent="0.25">
      <c r="E21343" s="120"/>
    </row>
    <row r="21344" spans="5:5" x14ac:dyDescent="0.25">
      <c r="E21344" s="120"/>
    </row>
    <row r="21345" spans="5:5" x14ac:dyDescent="0.25">
      <c r="E21345" s="120"/>
    </row>
    <row r="21346" spans="5:5" x14ac:dyDescent="0.25">
      <c r="E21346" s="120"/>
    </row>
    <row r="21347" spans="5:5" x14ac:dyDescent="0.25">
      <c r="E21347" s="120"/>
    </row>
    <row r="21348" spans="5:5" x14ac:dyDescent="0.25">
      <c r="E21348" s="120"/>
    </row>
    <row r="21349" spans="5:5" x14ac:dyDescent="0.25">
      <c r="E21349" s="120"/>
    </row>
    <row r="21350" spans="5:5" x14ac:dyDescent="0.25">
      <c r="E21350" s="120"/>
    </row>
    <row r="21351" spans="5:5" x14ac:dyDescent="0.25">
      <c r="E21351" s="120"/>
    </row>
    <row r="21352" spans="5:5" x14ac:dyDescent="0.25">
      <c r="E21352" s="120"/>
    </row>
    <row r="21353" spans="5:5" x14ac:dyDescent="0.25">
      <c r="E21353" s="120"/>
    </row>
    <row r="21354" spans="5:5" x14ac:dyDescent="0.25">
      <c r="E21354" s="120"/>
    </row>
    <row r="21355" spans="5:5" x14ac:dyDescent="0.25">
      <c r="E21355" s="120"/>
    </row>
    <row r="21356" spans="5:5" x14ac:dyDescent="0.25">
      <c r="E21356" s="120"/>
    </row>
    <row r="21357" spans="5:5" x14ac:dyDescent="0.25">
      <c r="E21357" s="120"/>
    </row>
    <row r="21358" spans="5:5" x14ac:dyDescent="0.25">
      <c r="E21358" s="120"/>
    </row>
    <row r="21359" spans="5:5" x14ac:dyDescent="0.25">
      <c r="E21359" s="120"/>
    </row>
    <row r="21360" spans="5:5" x14ac:dyDescent="0.25">
      <c r="E21360" s="120"/>
    </row>
    <row r="21361" spans="5:5" x14ac:dyDescent="0.25">
      <c r="E21361" s="120"/>
    </row>
    <row r="21362" spans="5:5" x14ac:dyDescent="0.25">
      <c r="E21362" s="120"/>
    </row>
    <row r="21363" spans="5:5" x14ac:dyDescent="0.25">
      <c r="E21363" s="120"/>
    </row>
    <row r="21364" spans="5:5" x14ac:dyDescent="0.25">
      <c r="E21364" s="120"/>
    </row>
    <row r="21365" spans="5:5" x14ac:dyDescent="0.25">
      <c r="E21365" s="120"/>
    </row>
    <row r="21366" spans="5:5" x14ac:dyDescent="0.25">
      <c r="E21366" s="120"/>
    </row>
    <row r="21367" spans="5:5" x14ac:dyDescent="0.25">
      <c r="E21367" s="120"/>
    </row>
    <row r="21368" spans="5:5" x14ac:dyDescent="0.25">
      <c r="E21368" s="120"/>
    </row>
    <row r="21369" spans="5:5" x14ac:dyDescent="0.25">
      <c r="E21369" s="120"/>
    </row>
    <row r="21370" spans="5:5" x14ac:dyDescent="0.25">
      <c r="E21370" s="120"/>
    </row>
    <row r="21371" spans="5:5" x14ac:dyDescent="0.25">
      <c r="E21371" s="120"/>
    </row>
    <row r="21372" spans="5:5" x14ac:dyDescent="0.25">
      <c r="E21372" s="120"/>
    </row>
    <row r="21373" spans="5:5" x14ac:dyDescent="0.25">
      <c r="E21373" s="120"/>
    </row>
    <row r="21374" spans="5:5" x14ac:dyDescent="0.25">
      <c r="E21374" s="120"/>
    </row>
    <row r="21375" spans="5:5" x14ac:dyDescent="0.25">
      <c r="E21375" s="120"/>
    </row>
    <row r="21376" spans="5:5" x14ac:dyDescent="0.25">
      <c r="E21376" s="120"/>
    </row>
    <row r="21377" spans="5:5" x14ac:dyDescent="0.25">
      <c r="E21377" s="120"/>
    </row>
    <row r="21378" spans="5:5" x14ac:dyDescent="0.25">
      <c r="E21378" s="120"/>
    </row>
    <row r="21379" spans="5:5" x14ac:dyDescent="0.25">
      <c r="E21379" s="120"/>
    </row>
    <row r="21380" spans="5:5" x14ac:dyDescent="0.25">
      <c r="E21380" s="120"/>
    </row>
    <row r="21381" spans="5:5" x14ac:dyDescent="0.25">
      <c r="E21381" s="120"/>
    </row>
    <row r="21382" spans="5:5" x14ac:dyDescent="0.25">
      <c r="E21382" s="120"/>
    </row>
    <row r="21383" spans="5:5" x14ac:dyDescent="0.25">
      <c r="E21383" s="120"/>
    </row>
    <row r="21384" spans="5:5" x14ac:dyDescent="0.25">
      <c r="E21384" s="120"/>
    </row>
    <row r="21385" spans="5:5" x14ac:dyDescent="0.25">
      <c r="E21385" s="120"/>
    </row>
    <row r="21386" spans="5:5" x14ac:dyDescent="0.25">
      <c r="E21386" s="120"/>
    </row>
    <row r="21387" spans="5:5" x14ac:dyDescent="0.25">
      <c r="E21387" s="120"/>
    </row>
    <row r="21388" spans="5:5" x14ac:dyDescent="0.25">
      <c r="E21388" s="120"/>
    </row>
    <row r="21389" spans="5:5" x14ac:dyDescent="0.25">
      <c r="E21389" s="120"/>
    </row>
    <row r="21390" spans="5:5" x14ac:dyDescent="0.25">
      <c r="E21390" s="120"/>
    </row>
    <row r="21391" spans="5:5" x14ac:dyDescent="0.25">
      <c r="E21391" s="120"/>
    </row>
    <row r="21392" spans="5:5" x14ac:dyDescent="0.25">
      <c r="E21392" s="120"/>
    </row>
    <row r="21393" spans="5:5" x14ac:dyDescent="0.25">
      <c r="E21393" s="120"/>
    </row>
    <row r="21394" spans="5:5" x14ac:dyDescent="0.25">
      <c r="E21394" s="120"/>
    </row>
    <row r="21395" spans="5:5" x14ac:dyDescent="0.25">
      <c r="E21395" s="120"/>
    </row>
    <row r="21396" spans="5:5" x14ac:dyDescent="0.25">
      <c r="E21396" s="120"/>
    </row>
    <row r="21397" spans="5:5" x14ac:dyDescent="0.25">
      <c r="E21397" s="120"/>
    </row>
    <row r="21398" spans="5:5" x14ac:dyDescent="0.25">
      <c r="E21398" s="120"/>
    </row>
    <row r="21399" spans="5:5" x14ac:dyDescent="0.25">
      <c r="E21399" s="120"/>
    </row>
    <row r="21400" spans="5:5" x14ac:dyDescent="0.25">
      <c r="E21400" s="120"/>
    </row>
    <row r="21401" spans="5:5" x14ac:dyDescent="0.25">
      <c r="E21401" s="120"/>
    </row>
    <row r="21402" spans="5:5" x14ac:dyDescent="0.25">
      <c r="E21402" s="120"/>
    </row>
    <row r="21403" spans="5:5" x14ac:dyDescent="0.25">
      <c r="E21403" s="120"/>
    </row>
    <row r="21404" spans="5:5" x14ac:dyDescent="0.25">
      <c r="E21404" s="120"/>
    </row>
    <row r="21405" spans="5:5" x14ac:dyDescent="0.25">
      <c r="E21405" s="120"/>
    </row>
    <row r="21406" spans="5:5" x14ac:dyDescent="0.25">
      <c r="E21406" s="120"/>
    </row>
    <row r="21407" spans="5:5" x14ac:dyDescent="0.25">
      <c r="E21407" s="120"/>
    </row>
    <row r="21408" spans="5:5" x14ac:dyDescent="0.25">
      <c r="E21408" s="120"/>
    </row>
    <row r="21409" spans="5:5" x14ac:dyDescent="0.25">
      <c r="E21409" s="120"/>
    </row>
    <row r="21410" spans="5:5" x14ac:dyDescent="0.25">
      <c r="E21410" s="120"/>
    </row>
    <row r="21411" spans="5:5" x14ac:dyDescent="0.25">
      <c r="E21411" s="120"/>
    </row>
    <row r="21412" spans="5:5" x14ac:dyDescent="0.25">
      <c r="E21412" s="120"/>
    </row>
    <row r="21413" spans="5:5" x14ac:dyDescent="0.25">
      <c r="E21413" s="120"/>
    </row>
    <row r="21414" spans="5:5" x14ac:dyDescent="0.25">
      <c r="E21414" s="120"/>
    </row>
    <row r="21415" spans="5:5" x14ac:dyDescent="0.25">
      <c r="E21415" s="120"/>
    </row>
    <row r="21416" spans="5:5" x14ac:dyDescent="0.25">
      <c r="E21416" s="120"/>
    </row>
    <row r="21417" spans="5:5" x14ac:dyDescent="0.25">
      <c r="E21417" s="120"/>
    </row>
    <row r="21418" spans="5:5" x14ac:dyDescent="0.25">
      <c r="E21418" s="120"/>
    </row>
    <row r="21419" spans="5:5" x14ac:dyDescent="0.25">
      <c r="E21419" s="120"/>
    </row>
    <row r="21420" spans="5:5" x14ac:dyDescent="0.25">
      <c r="E21420" s="120"/>
    </row>
    <row r="21421" spans="5:5" x14ac:dyDescent="0.25">
      <c r="E21421" s="120"/>
    </row>
    <row r="21422" spans="5:5" x14ac:dyDescent="0.25">
      <c r="E21422" s="120"/>
    </row>
    <row r="21423" spans="5:5" x14ac:dyDescent="0.25">
      <c r="E21423" s="120"/>
    </row>
    <row r="21424" spans="5:5" x14ac:dyDescent="0.25">
      <c r="E21424" s="120"/>
    </row>
    <row r="21425" spans="5:5" x14ac:dyDescent="0.25">
      <c r="E21425" s="120"/>
    </row>
    <row r="21426" spans="5:5" x14ac:dyDescent="0.25">
      <c r="E21426" s="120"/>
    </row>
    <row r="21427" spans="5:5" x14ac:dyDescent="0.25">
      <c r="E21427" s="120"/>
    </row>
    <row r="21428" spans="5:5" x14ac:dyDescent="0.25">
      <c r="E21428" s="120"/>
    </row>
    <row r="21429" spans="5:5" x14ac:dyDescent="0.25">
      <c r="E21429" s="120"/>
    </row>
    <row r="21430" spans="5:5" x14ac:dyDescent="0.25">
      <c r="E21430" s="120"/>
    </row>
    <row r="21431" spans="5:5" x14ac:dyDescent="0.25">
      <c r="E21431" s="120"/>
    </row>
    <row r="21432" spans="5:5" x14ac:dyDescent="0.25">
      <c r="E21432" s="120"/>
    </row>
    <row r="21433" spans="5:5" x14ac:dyDescent="0.25">
      <c r="E21433" s="120"/>
    </row>
    <row r="21434" spans="5:5" x14ac:dyDescent="0.25">
      <c r="E21434" s="120"/>
    </row>
    <row r="21435" spans="5:5" x14ac:dyDescent="0.25">
      <c r="E21435" s="120"/>
    </row>
    <row r="21436" spans="5:5" x14ac:dyDescent="0.25">
      <c r="E21436" s="120"/>
    </row>
    <row r="21437" spans="5:5" x14ac:dyDescent="0.25">
      <c r="E21437" s="120"/>
    </row>
    <row r="21438" spans="5:5" x14ac:dyDescent="0.25">
      <c r="E21438" s="120"/>
    </row>
    <row r="21439" spans="5:5" x14ac:dyDescent="0.25">
      <c r="E21439" s="120"/>
    </row>
    <row r="21440" spans="5:5" x14ac:dyDescent="0.25">
      <c r="E21440" s="120"/>
    </row>
    <row r="21441" spans="5:5" x14ac:dyDescent="0.25">
      <c r="E21441" s="120"/>
    </row>
    <row r="21442" spans="5:5" x14ac:dyDescent="0.25">
      <c r="E21442" s="120"/>
    </row>
    <row r="21443" spans="5:5" x14ac:dyDescent="0.25">
      <c r="E21443" s="120"/>
    </row>
    <row r="21444" spans="5:5" x14ac:dyDescent="0.25">
      <c r="E21444" s="120"/>
    </row>
    <row r="21445" spans="5:5" x14ac:dyDescent="0.25">
      <c r="E21445" s="120"/>
    </row>
    <row r="21446" spans="5:5" x14ac:dyDescent="0.25">
      <c r="E21446" s="120"/>
    </row>
    <row r="21447" spans="5:5" x14ac:dyDescent="0.25">
      <c r="E21447" s="120"/>
    </row>
    <row r="21448" spans="5:5" x14ac:dyDescent="0.25">
      <c r="E21448" s="120"/>
    </row>
    <row r="21449" spans="5:5" x14ac:dyDescent="0.25">
      <c r="E21449" s="120"/>
    </row>
    <row r="21450" spans="5:5" x14ac:dyDescent="0.25">
      <c r="E21450" s="120"/>
    </row>
    <row r="21451" spans="5:5" x14ac:dyDescent="0.25">
      <c r="E21451" s="120"/>
    </row>
    <row r="21452" spans="5:5" x14ac:dyDescent="0.25">
      <c r="E21452" s="120"/>
    </row>
    <row r="21453" spans="5:5" x14ac:dyDescent="0.25">
      <c r="E21453" s="120"/>
    </row>
    <row r="21454" spans="5:5" x14ac:dyDescent="0.25">
      <c r="E21454" s="120"/>
    </row>
    <row r="21455" spans="5:5" x14ac:dyDescent="0.25">
      <c r="E21455" s="120"/>
    </row>
    <row r="21456" spans="5:5" x14ac:dyDescent="0.25">
      <c r="E21456" s="120"/>
    </row>
    <row r="21457" spans="5:5" x14ac:dyDescent="0.25">
      <c r="E21457" s="120"/>
    </row>
    <row r="21458" spans="5:5" x14ac:dyDescent="0.25">
      <c r="E21458" s="120"/>
    </row>
    <row r="21459" spans="5:5" x14ac:dyDescent="0.25">
      <c r="E21459" s="120"/>
    </row>
    <row r="21460" spans="5:5" x14ac:dyDescent="0.25">
      <c r="E21460" s="120"/>
    </row>
    <row r="21461" spans="5:5" x14ac:dyDescent="0.25">
      <c r="E21461" s="120"/>
    </row>
    <row r="21462" spans="5:5" x14ac:dyDescent="0.25">
      <c r="E21462" s="120"/>
    </row>
    <row r="21463" spans="5:5" x14ac:dyDescent="0.25">
      <c r="E21463" s="120"/>
    </row>
    <row r="21464" spans="5:5" x14ac:dyDescent="0.25">
      <c r="E21464" s="120"/>
    </row>
    <row r="21465" spans="5:5" x14ac:dyDescent="0.25">
      <c r="E21465" s="120"/>
    </row>
    <row r="21466" spans="5:5" x14ac:dyDescent="0.25">
      <c r="E21466" s="120"/>
    </row>
    <row r="21467" spans="5:5" x14ac:dyDescent="0.25">
      <c r="E21467" s="120"/>
    </row>
    <row r="21468" spans="5:5" x14ac:dyDescent="0.25">
      <c r="E21468" s="120"/>
    </row>
    <row r="21469" spans="5:5" x14ac:dyDescent="0.25">
      <c r="E21469" s="120"/>
    </row>
    <row r="21470" spans="5:5" x14ac:dyDescent="0.25">
      <c r="E21470" s="120"/>
    </row>
    <row r="21471" spans="5:5" x14ac:dyDescent="0.25">
      <c r="E21471" s="120"/>
    </row>
    <row r="21472" spans="5:5" x14ac:dyDescent="0.25">
      <c r="E21472" s="120"/>
    </row>
    <row r="21473" spans="5:5" x14ac:dyDescent="0.25">
      <c r="E21473" s="120"/>
    </row>
    <row r="21474" spans="5:5" x14ac:dyDescent="0.25">
      <c r="E21474" s="120"/>
    </row>
    <row r="21475" spans="5:5" x14ac:dyDescent="0.25">
      <c r="E21475" s="120"/>
    </row>
    <row r="21476" spans="5:5" x14ac:dyDescent="0.25">
      <c r="E21476" s="120"/>
    </row>
    <row r="21477" spans="5:5" x14ac:dyDescent="0.25">
      <c r="E21477" s="120"/>
    </row>
    <row r="21478" spans="5:5" x14ac:dyDescent="0.25">
      <c r="E21478" s="120"/>
    </row>
    <row r="21479" spans="5:5" x14ac:dyDescent="0.25">
      <c r="E21479" s="120"/>
    </row>
    <row r="21480" spans="5:5" x14ac:dyDescent="0.25">
      <c r="E21480" s="120"/>
    </row>
    <row r="21481" spans="5:5" x14ac:dyDescent="0.25">
      <c r="E21481" s="120"/>
    </row>
    <row r="21482" spans="5:5" x14ac:dyDescent="0.25">
      <c r="E21482" s="120"/>
    </row>
    <row r="21483" spans="5:5" x14ac:dyDescent="0.25">
      <c r="E21483" s="120"/>
    </row>
    <row r="21484" spans="5:5" x14ac:dyDescent="0.25">
      <c r="E21484" s="120"/>
    </row>
    <row r="21485" spans="5:5" x14ac:dyDescent="0.25">
      <c r="E21485" s="120"/>
    </row>
    <row r="21486" spans="5:5" x14ac:dyDescent="0.25">
      <c r="E21486" s="120"/>
    </row>
    <row r="21487" spans="5:5" x14ac:dyDescent="0.25">
      <c r="E21487" s="120"/>
    </row>
    <row r="21488" spans="5:5" x14ac:dyDescent="0.25">
      <c r="E21488" s="120"/>
    </row>
    <row r="21489" spans="5:5" x14ac:dyDescent="0.25">
      <c r="E21489" s="120"/>
    </row>
    <row r="21490" spans="5:5" x14ac:dyDescent="0.25">
      <c r="E21490" s="120"/>
    </row>
    <row r="21491" spans="5:5" x14ac:dyDescent="0.25">
      <c r="E21491" s="120"/>
    </row>
    <row r="21492" spans="5:5" x14ac:dyDescent="0.25">
      <c r="E21492" s="120"/>
    </row>
    <row r="21493" spans="5:5" x14ac:dyDescent="0.25">
      <c r="E21493" s="120"/>
    </row>
    <row r="21494" spans="5:5" x14ac:dyDescent="0.25">
      <c r="E21494" s="120"/>
    </row>
    <row r="21495" spans="5:5" x14ac:dyDescent="0.25">
      <c r="E21495" s="120"/>
    </row>
    <row r="21496" spans="5:5" x14ac:dyDescent="0.25">
      <c r="E21496" s="120"/>
    </row>
    <row r="21497" spans="5:5" x14ac:dyDescent="0.25">
      <c r="E21497" s="120"/>
    </row>
    <row r="21498" spans="5:5" x14ac:dyDescent="0.25">
      <c r="E21498" s="120"/>
    </row>
    <row r="21499" spans="5:5" x14ac:dyDescent="0.25">
      <c r="E21499" s="120"/>
    </row>
    <row r="21500" spans="5:5" x14ac:dyDescent="0.25">
      <c r="E21500" s="120"/>
    </row>
    <row r="21501" spans="5:5" x14ac:dyDescent="0.25">
      <c r="E21501" s="120"/>
    </row>
    <row r="21502" spans="5:5" x14ac:dyDescent="0.25">
      <c r="E21502" s="120"/>
    </row>
    <row r="21503" spans="5:5" x14ac:dyDescent="0.25">
      <c r="E21503" s="120"/>
    </row>
    <row r="21504" spans="5:5" x14ac:dyDescent="0.25">
      <c r="E21504" s="120"/>
    </row>
    <row r="21505" spans="5:5" x14ac:dyDescent="0.25">
      <c r="E21505" s="120"/>
    </row>
    <row r="21506" spans="5:5" x14ac:dyDescent="0.25">
      <c r="E21506" s="120"/>
    </row>
    <row r="21507" spans="5:5" x14ac:dyDescent="0.25">
      <c r="E21507" s="120"/>
    </row>
    <row r="21508" spans="5:5" x14ac:dyDescent="0.25">
      <c r="E21508" s="120"/>
    </row>
    <row r="21509" spans="5:5" x14ac:dyDescent="0.25">
      <c r="E21509" s="120"/>
    </row>
    <row r="21510" spans="5:5" x14ac:dyDescent="0.25">
      <c r="E21510" s="120"/>
    </row>
    <row r="21511" spans="5:5" x14ac:dyDescent="0.25">
      <c r="E21511" s="120"/>
    </row>
    <row r="21512" spans="5:5" x14ac:dyDescent="0.25">
      <c r="E21512" s="120"/>
    </row>
    <row r="21513" spans="5:5" x14ac:dyDescent="0.25">
      <c r="E21513" s="120"/>
    </row>
    <row r="21514" spans="5:5" x14ac:dyDescent="0.25">
      <c r="E21514" s="120"/>
    </row>
    <row r="21515" spans="5:5" x14ac:dyDescent="0.25">
      <c r="E21515" s="120"/>
    </row>
    <row r="21516" spans="5:5" x14ac:dyDescent="0.25">
      <c r="E21516" s="120"/>
    </row>
    <row r="21517" spans="5:5" x14ac:dyDescent="0.25">
      <c r="E21517" s="120"/>
    </row>
    <row r="21518" spans="5:5" x14ac:dyDescent="0.25">
      <c r="E21518" s="120"/>
    </row>
    <row r="21519" spans="5:5" x14ac:dyDescent="0.25">
      <c r="E21519" s="120"/>
    </row>
    <row r="21520" spans="5:5" x14ac:dyDescent="0.25">
      <c r="E21520" s="120"/>
    </row>
    <row r="21521" spans="5:5" x14ac:dyDescent="0.25">
      <c r="E21521" s="120"/>
    </row>
    <row r="21522" spans="5:5" x14ac:dyDescent="0.25">
      <c r="E21522" s="120"/>
    </row>
    <row r="21523" spans="5:5" x14ac:dyDescent="0.25">
      <c r="E21523" s="120"/>
    </row>
    <row r="21524" spans="5:5" x14ac:dyDescent="0.25">
      <c r="E21524" s="120"/>
    </row>
    <row r="21525" spans="5:5" x14ac:dyDescent="0.25">
      <c r="E21525" s="120"/>
    </row>
    <row r="21526" spans="5:5" x14ac:dyDescent="0.25">
      <c r="E21526" s="120"/>
    </row>
    <row r="21527" spans="5:5" x14ac:dyDescent="0.25">
      <c r="E21527" s="120"/>
    </row>
    <row r="21528" spans="5:5" x14ac:dyDescent="0.25">
      <c r="E21528" s="120"/>
    </row>
    <row r="21529" spans="5:5" x14ac:dyDescent="0.25">
      <c r="E21529" s="120"/>
    </row>
    <row r="21530" spans="5:5" x14ac:dyDescent="0.25">
      <c r="E21530" s="120"/>
    </row>
    <row r="21531" spans="5:5" x14ac:dyDescent="0.25">
      <c r="E21531" s="120"/>
    </row>
    <row r="21532" spans="5:5" x14ac:dyDescent="0.25">
      <c r="E21532" s="120"/>
    </row>
    <row r="21533" spans="5:5" x14ac:dyDescent="0.25">
      <c r="E21533" s="120"/>
    </row>
    <row r="21534" spans="5:5" x14ac:dyDescent="0.25">
      <c r="E21534" s="120"/>
    </row>
    <row r="21535" spans="5:5" x14ac:dyDescent="0.25">
      <c r="E21535" s="120"/>
    </row>
    <row r="21536" spans="5:5" x14ac:dyDescent="0.25">
      <c r="E21536" s="120"/>
    </row>
    <row r="21537" spans="5:5" x14ac:dyDescent="0.25">
      <c r="E21537" s="120"/>
    </row>
    <row r="21538" spans="5:5" x14ac:dyDescent="0.25">
      <c r="E21538" s="120"/>
    </row>
    <row r="21539" spans="5:5" x14ac:dyDescent="0.25">
      <c r="E21539" s="120"/>
    </row>
    <row r="21540" spans="5:5" x14ac:dyDescent="0.25">
      <c r="E21540" s="120"/>
    </row>
    <row r="21541" spans="5:5" x14ac:dyDescent="0.25">
      <c r="E21541" s="120"/>
    </row>
    <row r="21542" spans="5:5" x14ac:dyDescent="0.25">
      <c r="E21542" s="120"/>
    </row>
    <row r="21543" spans="5:5" x14ac:dyDescent="0.25">
      <c r="E21543" s="120"/>
    </row>
    <row r="21544" spans="5:5" x14ac:dyDescent="0.25">
      <c r="E21544" s="120"/>
    </row>
    <row r="21545" spans="5:5" x14ac:dyDescent="0.25">
      <c r="E21545" s="120"/>
    </row>
    <row r="21546" spans="5:5" x14ac:dyDescent="0.25">
      <c r="E21546" s="120"/>
    </row>
    <row r="21547" spans="5:5" x14ac:dyDescent="0.25">
      <c r="E21547" s="120"/>
    </row>
    <row r="21548" spans="5:5" x14ac:dyDescent="0.25">
      <c r="E21548" s="120"/>
    </row>
    <row r="21549" spans="5:5" x14ac:dyDescent="0.25">
      <c r="E21549" s="120"/>
    </row>
    <row r="21550" spans="5:5" x14ac:dyDescent="0.25">
      <c r="E21550" s="120"/>
    </row>
    <row r="21551" spans="5:5" x14ac:dyDescent="0.25">
      <c r="E21551" s="120"/>
    </row>
    <row r="21552" spans="5:5" x14ac:dyDescent="0.25">
      <c r="E21552" s="120"/>
    </row>
    <row r="21553" spans="5:5" x14ac:dyDescent="0.25">
      <c r="E21553" s="120"/>
    </row>
    <row r="21554" spans="5:5" x14ac:dyDescent="0.25">
      <c r="E21554" s="120"/>
    </row>
    <row r="21555" spans="5:5" x14ac:dyDescent="0.25">
      <c r="E21555" s="120"/>
    </row>
    <row r="21556" spans="5:5" x14ac:dyDescent="0.25">
      <c r="E21556" s="120"/>
    </row>
    <row r="21557" spans="5:5" x14ac:dyDescent="0.25">
      <c r="E21557" s="120"/>
    </row>
    <row r="21558" spans="5:5" x14ac:dyDescent="0.25">
      <c r="E21558" s="120"/>
    </row>
    <row r="21559" spans="5:5" x14ac:dyDescent="0.25">
      <c r="E21559" s="120"/>
    </row>
    <row r="21560" spans="5:5" x14ac:dyDescent="0.25">
      <c r="E21560" s="120"/>
    </row>
    <row r="21561" spans="5:5" x14ac:dyDescent="0.25">
      <c r="E21561" s="120"/>
    </row>
    <row r="21562" spans="5:5" x14ac:dyDescent="0.25">
      <c r="E21562" s="120"/>
    </row>
    <row r="21563" spans="5:5" x14ac:dyDescent="0.25">
      <c r="E21563" s="120"/>
    </row>
    <row r="21564" spans="5:5" x14ac:dyDescent="0.25">
      <c r="E21564" s="120"/>
    </row>
    <row r="21565" spans="5:5" x14ac:dyDescent="0.25">
      <c r="E21565" s="120"/>
    </row>
    <row r="21566" spans="5:5" x14ac:dyDescent="0.25">
      <c r="E21566" s="120"/>
    </row>
    <row r="21567" spans="5:5" x14ac:dyDescent="0.25">
      <c r="E21567" s="120"/>
    </row>
    <row r="21568" spans="5:5" x14ac:dyDescent="0.25">
      <c r="E21568" s="120"/>
    </row>
    <row r="21569" spans="5:5" x14ac:dyDescent="0.25">
      <c r="E21569" s="120"/>
    </row>
    <row r="21570" spans="5:5" x14ac:dyDescent="0.25">
      <c r="E21570" s="120"/>
    </row>
    <row r="21571" spans="5:5" x14ac:dyDescent="0.25">
      <c r="E21571" s="120"/>
    </row>
    <row r="21572" spans="5:5" x14ac:dyDescent="0.25">
      <c r="E21572" s="120"/>
    </row>
    <row r="21573" spans="5:5" x14ac:dyDescent="0.25">
      <c r="E21573" s="120"/>
    </row>
    <row r="21574" spans="5:5" x14ac:dyDescent="0.25">
      <c r="E21574" s="120"/>
    </row>
    <row r="21575" spans="5:5" x14ac:dyDescent="0.25">
      <c r="E21575" s="120"/>
    </row>
    <row r="21576" spans="5:5" x14ac:dyDescent="0.25">
      <c r="E21576" s="120"/>
    </row>
    <row r="21577" spans="5:5" x14ac:dyDescent="0.25">
      <c r="E21577" s="120"/>
    </row>
    <row r="21578" spans="5:5" x14ac:dyDescent="0.25">
      <c r="E21578" s="120"/>
    </row>
    <row r="21579" spans="5:5" x14ac:dyDescent="0.25">
      <c r="E21579" s="120"/>
    </row>
    <row r="21580" spans="5:5" x14ac:dyDescent="0.25">
      <c r="E21580" s="120"/>
    </row>
    <row r="21581" spans="5:5" x14ac:dyDescent="0.25">
      <c r="E21581" s="120"/>
    </row>
    <row r="21582" spans="5:5" x14ac:dyDescent="0.25">
      <c r="E21582" s="120"/>
    </row>
    <row r="21583" spans="5:5" x14ac:dyDescent="0.25">
      <c r="E21583" s="120"/>
    </row>
    <row r="21584" spans="5:5" x14ac:dyDescent="0.25">
      <c r="E21584" s="120"/>
    </row>
    <row r="21585" spans="5:5" x14ac:dyDescent="0.25">
      <c r="E21585" s="120"/>
    </row>
    <row r="21586" spans="5:5" x14ac:dyDescent="0.25">
      <c r="E21586" s="120"/>
    </row>
    <row r="21587" spans="5:5" x14ac:dyDescent="0.25">
      <c r="E21587" s="120"/>
    </row>
    <row r="21588" spans="5:5" x14ac:dyDescent="0.25">
      <c r="E21588" s="120"/>
    </row>
    <row r="21589" spans="5:5" x14ac:dyDescent="0.25">
      <c r="E21589" s="120"/>
    </row>
    <row r="21590" spans="5:5" x14ac:dyDescent="0.25">
      <c r="E21590" s="120"/>
    </row>
    <row r="21591" spans="5:5" x14ac:dyDescent="0.25">
      <c r="E21591" s="120"/>
    </row>
    <row r="21592" spans="5:5" x14ac:dyDescent="0.25">
      <c r="E21592" s="120"/>
    </row>
    <row r="21593" spans="5:5" x14ac:dyDescent="0.25">
      <c r="E21593" s="120"/>
    </row>
    <row r="21594" spans="5:5" x14ac:dyDescent="0.25">
      <c r="E21594" s="120"/>
    </row>
    <row r="21595" spans="5:5" x14ac:dyDescent="0.25">
      <c r="E21595" s="120"/>
    </row>
    <row r="21596" spans="5:5" x14ac:dyDescent="0.25">
      <c r="E21596" s="120"/>
    </row>
    <row r="21597" spans="5:5" x14ac:dyDescent="0.25">
      <c r="E21597" s="120"/>
    </row>
    <row r="21598" spans="5:5" x14ac:dyDescent="0.25">
      <c r="E21598" s="120"/>
    </row>
    <row r="21599" spans="5:5" x14ac:dyDescent="0.25">
      <c r="E21599" s="120"/>
    </row>
    <row r="21600" spans="5:5" x14ac:dyDescent="0.25">
      <c r="E21600" s="120"/>
    </row>
    <row r="21601" spans="5:5" x14ac:dyDescent="0.25">
      <c r="E21601" s="120"/>
    </row>
    <row r="21602" spans="5:5" x14ac:dyDescent="0.25">
      <c r="E21602" s="120"/>
    </row>
    <row r="21603" spans="5:5" x14ac:dyDescent="0.25">
      <c r="E21603" s="120"/>
    </row>
    <row r="21604" spans="5:5" x14ac:dyDescent="0.25">
      <c r="E21604" s="120"/>
    </row>
    <row r="21605" spans="5:5" x14ac:dyDescent="0.25">
      <c r="E21605" s="120"/>
    </row>
    <row r="21606" spans="5:5" x14ac:dyDescent="0.25">
      <c r="E21606" s="120"/>
    </row>
    <row r="21607" spans="5:5" x14ac:dyDescent="0.25">
      <c r="E21607" s="120"/>
    </row>
    <row r="21608" spans="5:5" x14ac:dyDescent="0.25">
      <c r="E21608" s="120"/>
    </row>
    <row r="21609" spans="5:5" x14ac:dyDescent="0.25">
      <c r="E21609" s="120"/>
    </row>
    <row r="21610" spans="5:5" x14ac:dyDescent="0.25">
      <c r="E21610" s="120"/>
    </row>
    <row r="21611" spans="5:5" x14ac:dyDescent="0.25">
      <c r="E21611" s="120"/>
    </row>
    <row r="21612" spans="5:5" x14ac:dyDescent="0.25">
      <c r="E21612" s="120"/>
    </row>
    <row r="21613" spans="5:5" x14ac:dyDescent="0.25">
      <c r="E21613" s="120"/>
    </row>
    <row r="21614" spans="5:5" x14ac:dyDescent="0.25">
      <c r="E21614" s="120"/>
    </row>
    <row r="21615" spans="5:5" x14ac:dyDescent="0.25">
      <c r="E21615" s="120"/>
    </row>
    <row r="21616" spans="5:5" x14ac:dyDescent="0.25">
      <c r="E21616" s="120"/>
    </row>
    <row r="21617" spans="5:5" x14ac:dyDescent="0.25">
      <c r="E21617" s="120"/>
    </row>
    <row r="21618" spans="5:5" x14ac:dyDescent="0.25">
      <c r="E21618" s="120"/>
    </row>
    <row r="21619" spans="5:5" x14ac:dyDescent="0.25">
      <c r="E21619" s="120"/>
    </row>
    <row r="21620" spans="5:5" x14ac:dyDescent="0.25">
      <c r="E21620" s="120"/>
    </row>
    <row r="21621" spans="5:5" x14ac:dyDescent="0.25">
      <c r="E21621" s="120"/>
    </row>
    <row r="21622" spans="5:5" x14ac:dyDescent="0.25">
      <c r="E21622" s="120"/>
    </row>
    <row r="21623" spans="5:5" x14ac:dyDescent="0.25">
      <c r="E21623" s="120"/>
    </row>
    <row r="21624" spans="5:5" x14ac:dyDescent="0.25">
      <c r="E21624" s="120"/>
    </row>
    <row r="21625" spans="5:5" x14ac:dyDescent="0.25">
      <c r="E21625" s="120"/>
    </row>
    <row r="21626" spans="5:5" x14ac:dyDescent="0.25">
      <c r="E21626" s="120"/>
    </row>
    <row r="21627" spans="5:5" x14ac:dyDescent="0.25">
      <c r="E21627" s="120"/>
    </row>
    <row r="21628" spans="5:5" x14ac:dyDescent="0.25">
      <c r="E21628" s="120"/>
    </row>
    <row r="21629" spans="5:5" x14ac:dyDescent="0.25">
      <c r="E21629" s="120"/>
    </row>
    <row r="21630" spans="5:5" x14ac:dyDescent="0.25">
      <c r="E21630" s="120"/>
    </row>
    <row r="21631" spans="5:5" x14ac:dyDescent="0.25">
      <c r="E21631" s="120"/>
    </row>
    <row r="21632" spans="5:5" x14ac:dyDescent="0.25">
      <c r="E21632" s="120"/>
    </row>
    <row r="21633" spans="5:5" x14ac:dyDescent="0.25">
      <c r="E21633" s="120"/>
    </row>
    <row r="21634" spans="5:5" x14ac:dyDescent="0.25">
      <c r="E21634" s="120"/>
    </row>
    <row r="21635" spans="5:5" x14ac:dyDescent="0.25">
      <c r="E21635" s="120"/>
    </row>
    <row r="21636" spans="5:5" x14ac:dyDescent="0.25">
      <c r="E21636" s="120"/>
    </row>
    <row r="21637" spans="5:5" x14ac:dyDescent="0.25">
      <c r="E21637" s="120"/>
    </row>
    <row r="21638" spans="5:5" x14ac:dyDescent="0.25">
      <c r="E21638" s="120"/>
    </row>
    <row r="21639" spans="5:5" x14ac:dyDescent="0.25">
      <c r="E21639" s="120"/>
    </row>
    <row r="21640" spans="5:5" x14ac:dyDescent="0.25">
      <c r="E21640" s="120"/>
    </row>
    <row r="21641" spans="5:5" x14ac:dyDescent="0.25">
      <c r="E21641" s="120"/>
    </row>
    <row r="21642" spans="5:5" x14ac:dyDescent="0.25">
      <c r="E21642" s="120"/>
    </row>
    <row r="21643" spans="5:5" x14ac:dyDescent="0.25">
      <c r="E21643" s="120"/>
    </row>
    <row r="21644" spans="5:5" x14ac:dyDescent="0.25">
      <c r="E21644" s="120"/>
    </row>
    <row r="21645" spans="5:5" x14ac:dyDescent="0.25">
      <c r="E21645" s="120"/>
    </row>
    <row r="21646" spans="5:5" x14ac:dyDescent="0.25">
      <c r="E21646" s="120"/>
    </row>
    <row r="21647" spans="5:5" x14ac:dyDescent="0.25">
      <c r="E21647" s="120"/>
    </row>
    <row r="21648" spans="5:5" x14ac:dyDescent="0.25">
      <c r="E21648" s="120"/>
    </row>
    <row r="21649" spans="5:5" x14ac:dyDescent="0.25">
      <c r="E21649" s="120"/>
    </row>
    <row r="21650" spans="5:5" x14ac:dyDescent="0.25">
      <c r="E21650" s="120"/>
    </row>
    <row r="21651" spans="5:5" x14ac:dyDescent="0.25">
      <c r="E21651" s="120"/>
    </row>
    <row r="21652" spans="5:5" x14ac:dyDescent="0.25">
      <c r="E21652" s="120"/>
    </row>
    <row r="21653" spans="5:5" x14ac:dyDescent="0.25">
      <c r="E21653" s="120"/>
    </row>
    <row r="21654" spans="5:5" x14ac:dyDescent="0.25">
      <c r="E21654" s="120"/>
    </row>
    <row r="21655" spans="5:5" x14ac:dyDescent="0.25">
      <c r="E21655" s="120"/>
    </row>
    <row r="21656" spans="5:5" x14ac:dyDescent="0.25">
      <c r="E21656" s="120"/>
    </row>
    <row r="21657" spans="5:5" x14ac:dyDescent="0.25">
      <c r="E21657" s="120"/>
    </row>
    <row r="21658" spans="5:5" x14ac:dyDescent="0.25">
      <c r="E21658" s="120"/>
    </row>
    <row r="21659" spans="5:5" x14ac:dyDescent="0.25">
      <c r="E21659" s="120"/>
    </row>
    <row r="21660" spans="5:5" x14ac:dyDescent="0.25">
      <c r="E21660" s="120"/>
    </row>
    <row r="21661" spans="5:5" x14ac:dyDescent="0.25">
      <c r="E21661" s="120"/>
    </row>
    <row r="21662" spans="5:5" x14ac:dyDescent="0.25">
      <c r="E21662" s="120"/>
    </row>
    <row r="21663" spans="5:5" x14ac:dyDescent="0.25">
      <c r="E21663" s="120"/>
    </row>
    <row r="21664" spans="5:5" x14ac:dyDescent="0.25">
      <c r="E21664" s="120"/>
    </row>
    <row r="21665" spans="5:5" x14ac:dyDescent="0.25">
      <c r="E21665" s="120"/>
    </row>
    <row r="21666" spans="5:5" x14ac:dyDescent="0.25">
      <c r="E21666" s="120"/>
    </row>
    <row r="21667" spans="5:5" x14ac:dyDescent="0.25">
      <c r="E21667" s="120"/>
    </row>
    <row r="21668" spans="5:5" x14ac:dyDescent="0.25">
      <c r="E21668" s="120"/>
    </row>
    <row r="21669" spans="5:5" x14ac:dyDescent="0.25">
      <c r="E21669" s="120"/>
    </row>
    <row r="21670" spans="5:5" x14ac:dyDescent="0.25">
      <c r="E21670" s="120"/>
    </row>
    <row r="21671" spans="5:5" x14ac:dyDescent="0.25">
      <c r="E21671" s="120"/>
    </row>
    <row r="21672" spans="5:5" x14ac:dyDescent="0.25">
      <c r="E21672" s="120"/>
    </row>
    <row r="21673" spans="5:5" x14ac:dyDescent="0.25">
      <c r="E21673" s="120"/>
    </row>
    <row r="21674" spans="5:5" x14ac:dyDescent="0.25">
      <c r="E21674" s="120"/>
    </row>
    <row r="21675" spans="5:5" x14ac:dyDescent="0.25">
      <c r="E21675" s="120"/>
    </row>
    <row r="21676" spans="5:5" x14ac:dyDescent="0.25">
      <c r="E21676" s="120"/>
    </row>
    <row r="21677" spans="5:5" x14ac:dyDescent="0.25">
      <c r="E21677" s="120"/>
    </row>
    <row r="21678" spans="5:5" x14ac:dyDescent="0.25">
      <c r="E21678" s="120"/>
    </row>
    <row r="21679" spans="5:5" x14ac:dyDescent="0.25">
      <c r="E21679" s="120"/>
    </row>
    <row r="21680" spans="5:5" x14ac:dyDescent="0.25">
      <c r="E21680" s="120"/>
    </row>
    <row r="21681" spans="5:5" x14ac:dyDescent="0.25">
      <c r="E21681" s="120"/>
    </row>
    <row r="21682" spans="5:5" x14ac:dyDescent="0.25">
      <c r="E21682" s="120"/>
    </row>
    <row r="21683" spans="5:5" x14ac:dyDescent="0.25">
      <c r="E21683" s="120"/>
    </row>
    <row r="21684" spans="5:5" x14ac:dyDescent="0.25">
      <c r="E21684" s="120"/>
    </row>
    <row r="21685" spans="5:5" x14ac:dyDescent="0.25">
      <c r="E21685" s="120"/>
    </row>
    <row r="21686" spans="5:5" x14ac:dyDescent="0.25">
      <c r="E21686" s="120"/>
    </row>
    <row r="21687" spans="5:5" x14ac:dyDescent="0.25">
      <c r="E21687" s="120"/>
    </row>
    <row r="21688" spans="5:5" x14ac:dyDescent="0.25">
      <c r="E21688" s="120"/>
    </row>
    <row r="21689" spans="5:5" x14ac:dyDescent="0.25">
      <c r="E21689" s="120"/>
    </row>
    <row r="21690" spans="5:5" x14ac:dyDescent="0.25">
      <c r="E21690" s="120"/>
    </row>
    <row r="21691" spans="5:5" x14ac:dyDescent="0.25">
      <c r="E21691" s="120"/>
    </row>
    <row r="21692" spans="5:5" x14ac:dyDescent="0.25">
      <c r="E21692" s="120"/>
    </row>
    <row r="21693" spans="5:5" x14ac:dyDescent="0.25">
      <c r="E21693" s="120"/>
    </row>
    <row r="21694" spans="5:5" x14ac:dyDescent="0.25">
      <c r="E21694" s="120"/>
    </row>
    <row r="21695" spans="5:5" x14ac:dyDescent="0.25">
      <c r="E21695" s="120"/>
    </row>
    <row r="21696" spans="5:5" x14ac:dyDescent="0.25">
      <c r="E21696" s="120"/>
    </row>
    <row r="21697" spans="5:5" x14ac:dyDescent="0.25">
      <c r="E21697" s="120"/>
    </row>
    <row r="21698" spans="5:5" x14ac:dyDescent="0.25">
      <c r="E21698" s="120"/>
    </row>
    <row r="21699" spans="5:5" x14ac:dyDescent="0.25">
      <c r="E21699" s="120"/>
    </row>
    <row r="21700" spans="5:5" x14ac:dyDescent="0.25">
      <c r="E21700" s="120"/>
    </row>
    <row r="21701" spans="5:5" x14ac:dyDescent="0.25">
      <c r="E21701" s="120"/>
    </row>
    <row r="21702" spans="5:5" x14ac:dyDescent="0.25">
      <c r="E21702" s="120"/>
    </row>
    <row r="21703" spans="5:5" x14ac:dyDescent="0.25">
      <c r="E21703" s="120"/>
    </row>
    <row r="21704" spans="5:5" x14ac:dyDescent="0.25">
      <c r="E21704" s="120"/>
    </row>
    <row r="21705" spans="5:5" x14ac:dyDescent="0.25">
      <c r="E21705" s="120"/>
    </row>
    <row r="21706" spans="5:5" x14ac:dyDescent="0.25">
      <c r="E21706" s="120"/>
    </row>
    <row r="21707" spans="5:5" x14ac:dyDescent="0.25">
      <c r="E21707" s="120"/>
    </row>
    <row r="21708" spans="5:5" x14ac:dyDescent="0.25">
      <c r="E21708" s="120"/>
    </row>
    <row r="21709" spans="5:5" x14ac:dyDescent="0.25">
      <c r="E21709" s="120"/>
    </row>
    <row r="21710" spans="5:5" x14ac:dyDescent="0.25">
      <c r="E21710" s="120"/>
    </row>
    <row r="21711" spans="5:5" x14ac:dyDescent="0.25">
      <c r="E21711" s="120"/>
    </row>
    <row r="21712" spans="5:5" x14ac:dyDescent="0.25">
      <c r="E21712" s="120"/>
    </row>
    <row r="21713" spans="5:5" x14ac:dyDescent="0.25">
      <c r="E21713" s="120"/>
    </row>
    <row r="21714" spans="5:5" x14ac:dyDescent="0.25">
      <c r="E21714" s="120"/>
    </row>
    <row r="21715" spans="5:5" x14ac:dyDescent="0.25">
      <c r="E21715" s="120"/>
    </row>
    <row r="21716" spans="5:5" x14ac:dyDescent="0.25">
      <c r="E21716" s="120"/>
    </row>
    <row r="21717" spans="5:5" x14ac:dyDescent="0.25">
      <c r="E21717" s="120"/>
    </row>
    <row r="21718" spans="5:5" x14ac:dyDescent="0.25">
      <c r="E21718" s="120"/>
    </row>
    <row r="21719" spans="5:5" x14ac:dyDescent="0.25">
      <c r="E21719" s="120"/>
    </row>
    <row r="21720" spans="5:5" x14ac:dyDescent="0.25">
      <c r="E21720" s="120"/>
    </row>
    <row r="21721" spans="5:5" x14ac:dyDescent="0.25">
      <c r="E21721" s="120"/>
    </row>
    <row r="21722" spans="5:5" x14ac:dyDescent="0.25">
      <c r="E21722" s="120"/>
    </row>
    <row r="21723" spans="5:5" x14ac:dyDescent="0.25">
      <c r="E21723" s="120"/>
    </row>
    <row r="21724" spans="5:5" x14ac:dyDescent="0.25">
      <c r="E21724" s="120"/>
    </row>
    <row r="21725" spans="5:5" x14ac:dyDescent="0.25">
      <c r="E21725" s="120"/>
    </row>
    <row r="21726" spans="5:5" x14ac:dyDescent="0.25">
      <c r="E21726" s="120"/>
    </row>
    <row r="21727" spans="5:5" x14ac:dyDescent="0.25">
      <c r="E21727" s="120"/>
    </row>
    <row r="21728" spans="5:5" x14ac:dyDescent="0.25">
      <c r="E21728" s="120"/>
    </row>
    <row r="21729" spans="5:5" x14ac:dyDescent="0.25">
      <c r="E21729" s="120"/>
    </row>
    <row r="21730" spans="5:5" x14ac:dyDescent="0.25">
      <c r="E21730" s="120"/>
    </row>
    <row r="21731" spans="5:5" x14ac:dyDescent="0.25">
      <c r="E21731" s="120"/>
    </row>
    <row r="21732" spans="5:5" x14ac:dyDescent="0.25">
      <c r="E21732" s="120"/>
    </row>
    <row r="21733" spans="5:5" x14ac:dyDescent="0.25">
      <c r="E21733" s="120"/>
    </row>
    <row r="21734" spans="5:5" x14ac:dyDescent="0.25">
      <c r="E21734" s="120"/>
    </row>
    <row r="21735" spans="5:5" x14ac:dyDescent="0.25">
      <c r="E21735" s="120"/>
    </row>
    <row r="21736" spans="5:5" x14ac:dyDescent="0.25">
      <c r="E21736" s="120"/>
    </row>
    <row r="21737" spans="5:5" x14ac:dyDescent="0.25">
      <c r="E21737" s="120"/>
    </row>
    <row r="21738" spans="5:5" x14ac:dyDescent="0.25">
      <c r="E21738" s="120"/>
    </row>
    <row r="21739" spans="5:5" x14ac:dyDescent="0.25">
      <c r="E21739" s="120"/>
    </row>
    <row r="21740" spans="5:5" x14ac:dyDescent="0.25">
      <c r="E21740" s="120"/>
    </row>
    <row r="21741" spans="5:5" x14ac:dyDescent="0.25">
      <c r="E21741" s="120"/>
    </row>
    <row r="21742" spans="5:5" x14ac:dyDescent="0.25">
      <c r="E21742" s="120"/>
    </row>
    <row r="21743" spans="5:5" x14ac:dyDescent="0.25">
      <c r="E21743" s="120"/>
    </row>
    <row r="21744" spans="5:5" x14ac:dyDescent="0.25">
      <c r="E21744" s="120"/>
    </row>
    <row r="21745" spans="5:5" x14ac:dyDescent="0.25">
      <c r="E21745" s="120"/>
    </row>
    <row r="21746" spans="5:5" x14ac:dyDescent="0.25">
      <c r="E21746" s="120"/>
    </row>
    <row r="21747" spans="5:5" x14ac:dyDescent="0.25">
      <c r="E21747" s="120"/>
    </row>
    <row r="21748" spans="5:5" x14ac:dyDescent="0.25">
      <c r="E21748" s="120"/>
    </row>
    <row r="21749" spans="5:5" x14ac:dyDescent="0.25">
      <c r="E21749" s="120"/>
    </row>
    <row r="21750" spans="5:5" x14ac:dyDescent="0.25">
      <c r="E21750" s="120"/>
    </row>
    <row r="21751" spans="5:5" x14ac:dyDescent="0.25">
      <c r="E21751" s="120"/>
    </row>
    <row r="21752" spans="5:5" x14ac:dyDescent="0.25">
      <c r="E21752" s="120"/>
    </row>
    <row r="21753" spans="5:5" x14ac:dyDescent="0.25">
      <c r="E21753" s="120"/>
    </row>
    <row r="21754" spans="5:5" x14ac:dyDescent="0.25">
      <c r="E21754" s="120"/>
    </row>
    <row r="21755" spans="5:5" x14ac:dyDescent="0.25">
      <c r="E21755" s="120"/>
    </row>
    <row r="21756" spans="5:5" x14ac:dyDescent="0.25">
      <c r="E21756" s="120"/>
    </row>
    <row r="21757" spans="5:5" x14ac:dyDescent="0.25">
      <c r="E21757" s="120"/>
    </row>
    <row r="21758" spans="5:5" x14ac:dyDescent="0.25">
      <c r="E21758" s="120"/>
    </row>
    <row r="21759" spans="5:5" x14ac:dyDescent="0.25">
      <c r="E21759" s="120"/>
    </row>
    <row r="21760" spans="5:5" x14ac:dyDescent="0.25">
      <c r="E21760" s="120"/>
    </row>
    <row r="21761" spans="5:5" x14ac:dyDescent="0.25">
      <c r="E21761" s="120"/>
    </row>
    <row r="21762" spans="5:5" x14ac:dyDescent="0.25">
      <c r="E21762" s="120"/>
    </row>
    <row r="21763" spans="5:5" x14ac:dyDescent="0.25">
      <c r="E21763" s="120"/>
    </row>
    <row r="21764" spans="5:5" x14ac:dyDescent="0.25">
      <c r="E21764" s="120"/>
    </row>
    <row r="21765" spans="5:5" x14ac:dyDescent="0.25">
      <c r="E21765" s="120"/>
    </row>
    <row r="21766" spans="5:5" x14ac:dyDescent="0.25">
      <c r="E21766" s="120"/>
    </row>
    <row r="21767" spans="5:5" x14ac:dyDescent="0.25">
      <c r="E21767" s="120"/>
    </row>
    <row r="21768" spans="5:5" x14ac:dyDescent="0.25">
      <c r="E21768" s="120"/>
    </row>
    <row r="21769" spans="5:5" x14ac:dyDescent="0.25">
      <c r="E21769" s="120"/>
    </row>
    <row r="21770" spans="5:5" x14ac:dyDescent="0.25">
      <c r="E21770" s="120"/>
    </row>
    <row r="21771" spans="5:5" x14ac:dyDescent="0.25">
      <c r="E21771" s="120"/>
    </row>
    <row r="21772" spans="5:5" x14ac:dyDescent="0.25">
      <c r="E21772" s="120"/>
    </row>
    <row r="21773" spans="5:5" x14ac:dyDescent="0.25">
      <c r="E21773" s="120"/>
    </row>
    <row r="21774" spans="5:5" x14ac:dyDescent="0.25">
      <c r="E21774" s="120"/>
    </row>
    <row r="21775" spans="5:5" x14ac:dyDescent="0.25">
      <c r="E21775" s="120"/>
    </row>
    <row r="21776" spans="5:5" x14ac:dyDescent="0.25">
      <c r="E21776" s="120"/>
    </row>
    <row r="21777" spans="5:5" x14ac:dyDescent="0.25">
      <c r="E21777" s="120"/>
    </row>
    <row r="21778" spans="5:5" x14ac:dyDescent="0.25">
      <c r="E21778" s="120"/>
    </row>
    <row r="21779" spans="5:5" x14ac:dyDescent="0.25">
      <c r="E21779" s="120"/>
    </row>
    <row r="21780" spans="5:5" x14ac:dyDescent="0.25">
      <c r="E21780" s="120"/>
    </row>
    <row r="21781" spans="5:5" x14ac:dyDescent="0.25">
      <c r="E21781" s="120"/>
    </row>
    <row r="21782" spans="5:5" x14ac:dyDescent="0.25">
      <c r="E21782" s="120"/>
    </row>
    <row r="21783" spans="5:5" x14ac:dyDescent="0.25">
      <c r="E21783" s="120"/>
    </row>
    <row r="21784" spans="5:5" x14ac:dyDescent="0.25">
      <c r="E21784" s="120"/>
    </row>
    <row r="21785" spans="5:5" x14ac:dyDescent="0.25">
      <c r="E21785" s="120"/>
    </row>
    <row r="21786" spans="5:5" x14ac:dyDescent="0.25">
      <c r="E21786" s="120"/>
    </row>
    <row r="21787" spans="5:5" x14ac:dyDescent="0.25">
      <c r="E21787" s="120"/>
    </row>
    <row r="21788" spans="5:5" x14ac:dyDescent="0.25">
      <c r="E21788" s="120"/>
    </row>
    <row r="21789" spans="5:5" x14ac:dyDescent="0.25">
      <c r="E21789" s="120"/>
    </row>
    <row r="21790" spans="5:5" x14ac:dyDescent="0.25">
      <c r="E21790" s="120"/>
    </row>
    <row r="21791" spans="5:5" x14ac:dyDescent="0.25">
      <c r="E21791" s="120"/>
    </row>
    <row r="21792" spans="5:5" x14ac:dyDescent="0.25">
      <c r="E21792" s="120"/>
    </row>
    <row r="21793" spans="5:5" x14ac:dyDescent="0.25">
      <c r="E21793" s="120"/>
    </row>
    <row r="21794" spans="5:5" x14ac:dyDescent="0.25">
      <c r="E21794" s="120"/>
    </row>
    <row r="21795" spans="5:5" x14ac:dyDescent="0.25">
      <c r="E21795" s="120"/>
    </row>
    <row r="21796" spans="5:5" x14ac:dyDescent="0.25">
      <c r="E21796" s="120"/>
    </row>
    <row r="21797" spans="5:5" x14ac:dyDescent="0.25">
      <c r="E21797" s="120"/>
    </row>
    <row r="21798" spans="5:5" x14ac:dyDescent="0.25">
      <c r="E21798" s="120"/>
    </row>
    <row r="21799" spans="5:5" x14ac:dyDescent="0.25">
      <c r="E21799" s="120"/>
    </row>
    <row r="21800" spans="5:5" x14ac:dyDescent="0.25">
      <c r="E21800" s="120"/>
    </row>
    <row r="21801" spans="5:5" x14ac:dyDescent="0.25">
      <c r="E21801" s="120"/>
    </row>
    <row r="21802" spans="5:5" x14ac:dyDescent="0.25">
      <c r="E21802" s="120"/>
    </row>
    <row r="21803" spans="5:5" x14ac:dyDescent="0.25">
      <c r="E21803" s="120"/>
    </row>
    <row r="21804" spans="5:5" x14ac:dyDescent="0.25">
      <c r="E21804" s="120"/>
    </row>
    <row r="21805" spans="5:5" x14ac:dyDescent="0.25">
      <c r="E21805" s="120"/>
    </row>
    <row r="21806" spans="5:5" x14ac:dyDescent="0.25">
      <c r="E21806" s="120"/>
    </row>
    <row r="21807" spans="5:5" x14ac:dyDescent="0.25">
      <c r="E21807" s="120"/>
    </row>
    <row r="21808" spans="5:5" x14ac:dyDescent="0.25">
      <c r="E21808" s="120"/>
    </row>
    <row r="21809" spans="5:5" x14ac:dyDescent="0.25">
      <c r="E21809" s="120"/>
    </row>
    <row r="21810" spans="5:5" x14ac:dyDescent="0.25">
      <c r="E21810" s="120"/>
    </row>
    <row r="21811" spans="5:5" x14ac:dyDescent="0.25">
      <c r="E21811" s="120"/>
    </row>
    <row r="21812" spans="5:5" x14ac:dyDescent="0.25">
      <c r="E21812" s="120"/>
    </row>
    <row r="21813" spans="5:5" x14ac:dyDescent="0.25">
      <c r="E21813" s="120"/>
    </row>
    <row r="21814" spans="5:5" x14ac:dyDescent="0.25">
      <c r="E21814" s="120"/>
    </row>
    <row r="21815" spans="5:5" x14ac:dyDescent="0.25">
      <c r="E21815" s="120"/>
    </row>
    <row r="21816" spans="5:5" x14ac:dyDescent="0.25">
      <c r="E21816" s="120"/>
    </row>
    <row r="21817" spans="5:5" x14ac:dyDescent="0.25">
      <c r="E21817" s="120"/>
    </row>
    <row r="21818" spans="5:5" x14ac:dyDescent="0.25">
      <c r="E21818" s="120"/>
    </row>
    <row r="21819" spans="5:5" x14ac:dyDescent="0.25">
      <c r="E21819" s="120"/>
    </row>
    <row r="21820" spans="5:5" x14ac:dyDescent="0.25">
      <c r="E21820" s="120"/>
    </row>
    <row r="21821" spans="5:5" x14ac:dyDescent="0.25">
      <c r="E21821" s="120"/>
    </row>
    <row r="21822" spans="5:5" x14ac:dyDescent="0.25">
      <c r="E21822" s="120"/>
    </row>
    <row r="21823" spans="5:5" x14ac:dyDescent="0.25">
      <c r="E21823" s="120"/>
    </row>
    <row r="21824" spans="5:5" x14ac:dyDescent="0.25">
      <c r="E21824" s="120"/>
    </row>
    <row r="21825" spans="5:5" x14ac:dyDescent="0.25">
      <c r="E21825" s="120"/>
    </row>
    <row r="21826" spans="5:5" x14ac:dyDescent="0.25">
      <c r="E21826" s="120"/>
    </row>
    <row r="21827" spans="5:5" x14ac:dyDescent="0.25">
      <c r="E21827" s="120"/>
    </row>
    <row r="21828" spans="5:5" x14ac:dyDescent="0.25">
      <c r="E21828" s="120"/>
    </row>
    <row r="21829" spans="5:5" x14ac:dyDescent="0.25">
      <c r="E21829" s="120"/>
    </row>
    <row r="21830" spans="5:5" x14ac:dyDescent="0.25">
      <c r="E21830" s="120"/>
    </row>
    <row r="21831" spans="5:5" x14ac:dyDescent="0.25">
      <c r="E21831" s="120"/>
    </row>
    <row r="21832" spans="5:5" x14ac:dyDescent="0.25">
      <c r="E21832" s="120"/>
    </row>
    <row r="21833" spans="5:5" x14ac:dyDescent="0.25">
      <c r="E21833" s="120"/>
    </row>
    <row r="21834" spans="5:5" x14ac:dyDescent="0.25">
      <c r="E21834" s="120"/>
    </row>
    <row r="21835" spans="5:5" x14ac:dyDescent="0.25">
      <c r="E21835" s="120"/>
    </row>
    <row r="21836" spans="5:5" x14ac:dyDescent="0.25">
      <c r="E21836" s="120"/>
    </row>
    <row r="21837" spans="5:5" x14ac:dyDescent="0.25">
      <c r="E21837" s="120"/>
    </row>
    <row r="21838" spans="5:5" x14ac:dyDescent="0.25">
      <c r="E21838" s="120"/>
    </row>
    <row r="21839" spans="5:5" x14ac:dyDescent="0.25">
      <c r="E21839" s="120"/>
    </row>
    <row r="21840" spans="5:5" x14ac:dyDescent="0.25">
      <c r="E21840" s="120"/>
    </row>
    <row r="21841" spans="5:5" x14ac:dyDescent="0.25">
      <c r="E21841" s="120"/>
    </row>
    <row r="21842" spans="5:5" x14ac:dyDescent="0.25">
      <c r="E21842" s="120"/>
    </row>
    <row r="21843" spans="5:5" x14ac:dyDescent="0.25">
      <c r="E21843" s="120"/>
    </row>
    <row r="21844" spans="5:5" x14ac:dyDescent="0.25">
      <c r="E21844" s="120"/>
    </row>
    <row r="21845" spans="5:5" x14ac:dyDescent="0.25">
      <c r="E21845" s="120"/>
    </row>
    <row r="21846" spans="5:5" x14ac:dyDescent="0.25">
      <c r="E21846" s="120"/>
    </row>
    <row r="21847" spans="5:5" x14ac:dyDescent="0.25">
      <c r="E21847" s="120"/>
    </row>
    <row r="21848" spans="5:5" x14ac:dyDescent="0.25">
      <c r="E21848" s="120"/>
    </row>
    <row r="21849" spans="5:5" x14ac:dyDescent="0.25">
      <c r="E21849" s="120"/>
    </row>
    <row r="21850" spans="5:5" x14ac:dyDescent="0.25">
      <c r="E21850" s="120"/>
    </row>
    <row r="21851" spans="5:5" x14ac:dyDescent="0.25">
      <c r="E21851" s="120"/>
    </row>
    <row r="21852" spans="5:5" x14ac:dyDescent="0.25">
      <c r="E21852" s="120"/>
    </row>
    <row r="21853" spans="5:5" x14ac:dyDescent="0.25">
      <c r="E21853" s="120"/>
    </row>
    <row r="21854" spans="5:5" x14ac:dyDescent="0.25">
      <c r="E21854" s="120"/>
    </row>
    <row r="21855" spans="5:5" x14ac:dyDescent="0.25">
      <c r="E21855" s="120"/>
    </row>
    <row r="21856" spans="5:5" x14ac:dyDescent="0.25">
      <c r="E21856" s="120"/>
    </row>
    <row r="21857" spans="5:5" x14ac:dyDescent="0.25">
      <c r="E21857" s="120"/>
    </row>
    <row r="21858" spans="5:5" x14ac:dyDescent="0.25">
      <c r="E21858" s="120"/>
    </row>
    <row r="21859" spans="5:5" x14ac:dyDescent="0.25">
      <c r="E21859" s="120"/>
    </row>
    <row r="21860" spans="5:5" x14ac:dyDescent="0.25">
      <c r="E21860" s="120"/>
    </row>
    <row r="21861" spans="5:5" x14ac:dyDescent="0.25">
      <c r="E21861" s="120"/>
    </row>
    <row r="21862" spans="5:5" x14ac:dyDescent="0.25">
      <c r="E21862" s="120"/>
    </row>
    <row r="21863" spans="5:5" x14ac:dyDescent="0.25">
      <c r="E21863" s="120"/>
    </row>
    <row r="21864" spans="5:5" x14ac:dyDescent="0.25">
      <c r="E21864" s="120"/>
    </row>
    <row r="21865" spans="5:5" x14ac:dyDescent="0.25">
      <c r="E21865" s="120"/>
    </row>
    <row r="21866" spans="5:5" x14ac:dyDescent="0.25">
      <c r="E21866" s="120"/>
    </row>
    <row r="21867" spans="5:5" x14ac:dyDescent="0.25">
      <c r="E21867" s="120"/>
    </row>
    <row r="21868" spans="5:5" x14ac:dyDescent="0.25">
      <c r="E21868" s="120"/>
    </row>
    <row r="21869" spans="5:5" x14ac:dyDescent="0.25">
      <c r="E21869" s="120"/>
    </row>
    <row r="21870" spans="5:5" x14ac:dyDescent="0.25">
      <c r="E21870" s="120"/>
    </row>
    <row r="21871" spans="5:5" x14ac:dyDescent="0.25">
      <c r="E21871" s="120"/>
    </row>
    <row r="21872" spans="5:5" x14ac:dyDescent="0.25">
      <c r="E21872" s="120"/>
    </row>
    <row r="21873" spans="5:5" x14ac:dyDescent="0.25">
      <c r="E21873" s="120"/>
    </row>
    <row r="21874" spans="5:5" x14ac:dyDescent="0.25">
      <c r="E21874" s="120"/>
    </row>
    <row r="21875" spans="5:5" x14ac:dyDescent="0.25">
      <c r="E21875" s="120"/>
    </row>
    <row r="21876" spans="5:5" x14ac:dyDescent="0.25">
      <c r="E21876" s="120"/>
    </row>
    <row r="21877" spans="5:5" x14ac:dyDescent="0.25">
      <c r="E21877" s="120"/>
    </row>
    <row r="21878" spans="5:5" x14ac:dyDescent="0.25">
      <c r="E21878" s="120"/>
    </row>
    <row r="21879" spans="5:5" x14ac:dyDescent="0.25">
      <c r="E21879" s="120"/>
    </row>
    <row r="21880" spans="5:5" x14ac:dyDescent="0.25">
      <c r="E21880" s="120"/>
    </row>
    <row r="21881" spans="5:5" x14ac:dyDescent="0.25">
      <c r="E21881" s="120"/>
    </row>
    <row r="21882" spans="5:5" x14ac:dyDescent="0.25">
      <c r="E21882" s="120"/>
    </row>
    <row r="21883" spans="5:5" x14ac:dyDescent="0.25">
      <c r="E21883" s="120"/>
    </row>
    <row r="21884" spans="5:5" x14ac:dyDescent="0.25">
      <c r="E21884" s="120"/>
    </row>
    <row r="21885" spans="5:5" x14ac:dyDescent="0.25">
      <c r="E21885" s="120"/>
    </row>
    <row r="21886" spans="5:5" x14ac:dyDescent="0.25">
      <c r="E21886" s="120"/>
    </row>
    <row r="21887" spans="5:5" x14ac:dyDescent="0.25">
      <c r="E21887" s="120"/>
    </row>
    <row r="21888" spans="5:5" x14ac:dyDescent="0.25">
      <c r="E21888" s="120"/>
    </row>
    <row r="21889" spans="5:5" x14ac:dyDescent="0.25">
      <c r="E21889" s="120"/>
    </row>
    <row r="21890" spans="5:5" x14ac:dyDescent="0.25">
      <c r="E21890" s="120"/>
    </row>
    <row r="21891" spans="5:5" x14ac:dyDescent="0.25">
      <c r="E21891" s="120"/>
    </row>
    <row r="21892" spans="5:5" x14ac:dyDescent="0.25">
      <c r="E21892" s="120"/>
    </row>
    <row r="21893" spans="5:5" x14ac:dyDescent="0.25">
      <c r="E21893" s="120"/>
    </row>
    <row r="21894" spans="5:5" x14ac:dyDescent="0.25">
      <c r="E21894" s="120"/>
    </row>
    <row r="21895" spans="5:5" x14ac:dyDescent="0.25">
      <c r="E21895" s="120"/>
    </row>
    <row r="21896" spans="5:5" x14ac:dyDescent="0.25">
      <c r="E21896" s="120"/>
    </row>
    <row r="21897" spans="5:5" x14ac:dyDescent="0.25">
      <c r="E21897" s="120"/>
    </row>
    <row r="21898" spans="5:5" x14ac:dyDescent="0.25">
      <c r="E21898" s="120"/>
    </row>
    <row r="21899" spans="5:5" x14ac:dyDescent="0.25">
      <c r="E21899" s="120"/>
    </row>
    <row r="21900" spans="5:5" x14ac:dyDescent="0.25">
      <c r="E21900" s="120"/>
    </row>
    <row r="21901" spans="5:5" x14ac:dyDescent="0.25">
      <c r="E21901" s="120"/>
    </row>
    <row r="21902" spans="5:5" x14ac:dyDescent="0.25">
      <c r="E21902" s="120"/>
    </row>
    <row r="21903" spans="5:5" x14ac:dyDescent="0.25">
      <c r="E21903" s="120"/>
    </row>
    <row r="21904" spans="5:5" x14ac:dyDescent="0.25">
      <c r="E21904" s="120"/>
    </row>
    <row r="21905" spans="5:5" x14ac:dyDescent="0.25">
      <c r="E21905" s="120"/>
    </row>
    <row r="21906" spans="5:5" x14ac:dyDescent="0.25">
      <c r="E21906" s="120"/>
    </row>
    <row r="21907" spans="5:5" x14ac:dyDescent="0.25">
      <c r="E21907" s="120"/>
    </row>
    <row r="21908" spans="5:5" x14ac:dyDescent="0.25">
      <c r="E21908" s="120"/>
    </row>
    <row r="21909" spans="5:5" x14ac:dyDescent="0.25">
      <c r="E21909" s="120"/>
    </row>
    <row r="21910" spans="5:5" x14ac:dyDescent="0.25">
      <c r="E21910" s="120"/>
    </row>
    <row r="21911" spans="5:5" x14ac:dyDescent="0.25">
      <c r="E21911" s="120"/>
    </row>
    <row r="21912" spans="5:5" x14ac:dyDescent="0.25">
      <c r="E21912" s="120"/>
    </row>
    <row r="21913" spans="5:5" x14ac:dyDescent="0.25">
      <c r="E21913" s="120"/>
    </row>
    <row r="21914" spans="5:5" x14ac:dyDescent="0.25">
      <c r="E21914" s="120"/>
    </row>
    <row r="21915" spans="5:5" x14ac:dyDescent="0.25">
      <c r="E21915" s="120"/>
    </row>
    <row r="21916" spans="5:5" x14ac:dyDescent="0.25">
      <c r="E21916" s="120"/>
    </row>
    <row r="21917" spans="5:5" x14ac:dyDescent="0.25">
      <c r="E21917" s="120"/>
    </row>
    <row r="21918" spans="5:5" x14ac:dyDescent="0.25">
      <c r="E21918" s="120"/>
    </row>
    <row r="21919" spans="5:5" x14ac:dyDescent="0.25">
      <c r="E21919" s="120"/>
    </row>
    <row r="21920" spans="5:5" x14ac:dyDescent="0.25">
      <c r="E21920" s="120"/>
    </row>
    <row r="21921" spans="5:5" x14ac:dyDescent="0.25">
      <c r="E21921" s="120"/>
    </row>
    <row r="21922" spans="5:5" x14ac:dyDescent="0.25">
      <c r="E21922" s="120"/>
    </row>
    <row r="21923" spans="5:5" x14ac:dyDescent="0.25">
      <c r="E21923" s="120"/>
    </row>
    <row r="21924" spans="5:5" x14ac:dyDescent="0.25">
      <c r="E21924" s="120"/>
    </row>
    <row r="21925" spans="5:5" x14ac:dyDescent="0.25">
      <c r="E21925" s="120"/>
    </row>
    <row r="21926" spans="5:5" x14ac:dyDescent="0.25">
      <c r="E21926" s="120"/>
    </row>
    <row r="21927" spans="5:5" x14ac:dyDescent="0.25">
      <c r="E21927" s="120"/>
    </row>
    <row r="21928" spans="5:5" x14ac:dyDescent="0.25">
      <c r="E21928" s="120"/>
    </row>
    <row r="21929" spans="5:5" x14ac:dyDescent="0.25">
      <c r="E21929" s="120"/>
    </row>
    <row r="21930" spans="5:5" x14ac:dyDescent="0.25">
      <c r="E21930" s="120"/>
    </row>
    <row r="21931" spans="5:5" x14ac:dyDescent="0.25">
      <c r="E21931" s="120"/>
    </row>
    <row r="21932" spans="5:5" x14ac:dyDescent="0.25">
      <c r="E21932" s="120"/>
    </row>
    <row r="21933" spans="5:5" x14ac:dyDescent="0.25">
      <c r="E21933" s="120"/>
    </row>
    <row r="21934" spans="5:5" x14ac:dyDescent="0.25">
      <c r="E21934" s="120"/>
    </row>
    <row r="21935" spans="5:5" x14ac:dyDescent="0.25">
      <c r="E21935" s="120"/>
    </row>
    <row r="21936" spans="5:5" x14ac:dyDescent="0.25">
      <c r="E21936" s="120"/>
    </row>
    <row r="21937" spans="5:5" x14ac:dyDescent="0.25">
      <c r="E21937" s="120"/>
    </row>
    <row r="21938" spans="5:5" x14ac:dyDescent="0.25">
      <c r="E21938" s="120"/>
    </row>
    <row r="21939" spans="5:5" x14ac:dyDescent="0.25">
      <c r="E21939" s="120"/>
    </row>
    <row r="21940" spans="5:5" x14ac:dyDescent="0.25">
      <c r="E21940" s="120"/>
    </row>
    <row r="21941" spans="5:5" x14ac:dyDescent="0.25">
      <c r="E21941" s="120"/>
    </row>
    <row r="21942" spans="5:5" x14ac:dyDescent="0.25">
      <c r="E21942" s="120"/>
    </row>
    <row r="21943" spans="5:5" x14ac:dyDescent="0.25">
      <c r="E21943" s="120"/>
    </row>
    <row r="21944" spans="5:5" x14ac:dyDescent="0.25">
      <c r="E21944" s="120"/>
    </row>
    <row r="21945" spans="5:5" x14ac:dyDescent="0.25">
      <c r="E21945" s="120"/>
    </row>
    <row r="21946" spans="5:5" x14ac:dyDescent="0.25">
      <c r="E21946" s="120"/>
    </row>
    <row r="21947" spans="5:5" x14ac:dyDescent="0.25">
      <c r="E21947" s="120"/>
    </row>
    <row r="21948" spans="5:5" x14ac:dyDescent="0.25">
      <c r="E21948" s="120"/>
    </row>
    <row r="21949" spans="5:5" x14ac:dyDescent="0.25">
      <c r="E21949" s="120"/>
    </row>
    <row r="21950" spans="5:5" x14ac:dyDescent="0.25">
      <c r="E21950" s="120"/>
    </row>
    <row r="21951" spans="5:5" x14ac:dyDescent="0.25">
      <c r="E21951" s="120"/>
    </row>
    <row r="21952" spans="5:5" x14ac:dyDescent="0.25">
      <c r="E21952" s="120"/>
    </row>
    <row r="21953" spans="5:5" x14ac:dyDescent="0.25">
      <c r="E21953" s="120"/>
    </row>
    <row r="21954" spans="5:5" x14ac:dyDescent="0.25">
      <c r="E21954" s="120"/>
    </row>
    <row r="21955" spans="5:5" x14ac:dyDescent="0.25">
      <c r="E21955" s="120"/>
    </row>
    <row r="21956" spans="5:5" x14ac:dyDescent="0.25">
      <c r="E21956" s="120"/>
    </row>
    <row r="21957" spans="5:5" x14ac:dyDescent="0.25">
      <c r="E21957" s="120"/>
    </row>
    <row r="21958" spans="5:5" x14ac:dyDescent="0.25">
      <c r="E21958" s="120"/>
    </row>
    <row r="21959" spans="5:5" x14ac:dyDescent="0.25">
      <c r="E21959" s="120"/>
    </row>
    <row r="21960" spans="5:5" x14ac:dyDescent="0.25">
      <c r="E21960" s="120"/>
    </row>
    <row r="21961" spans="5:5" x14ac:dyDescent="0.25">
      <c r="E21961" s="120"/>
    </row>
    <row r="21962" spans="5:5" x14ac:dyDescent="0.25">
      <c r="E21962" s="120"/>
    </row>
    <row r="21963" spans="5:5" x14ac:dyDescent="0.25">
      <c r="E21963" s="120"/>
    </row>
    <row r="21964" spans="5:5" x14ac:dyDescent="0.25">
      <c r="E21964" s="120"/>
    </row>
    <row r="21965" spans="5:5" x14ac:dyDescent="0.25">
      <c r="E21965" s="120"/>
    </row>
    <row r="21966" spans="5:5" x14ac:dyDescent="0.25">
      <c r="E21966" s="120"/>
    </row>
    <row r="21967" spans="5:5" x14ac:dyDescent="0.25">
      <c r="E21967" s="120"/>
    </row>
    <row r="21968" spans="5:5" x14ac:dyDescent="0.25">
      <c r="E21968" s="120"/>
    </row>
    <row r="21969" spans="5:5" x14ac:dyDescent="0.25">
      <c r="E21969" s="120"/>
    </row>
    <row r="21970" spans="5:5" x14ac:dyDescent="0.25">
      <c r="E21970" s="120"/>
    </row>
    <row r="21971" spans="5:5" x14ac:dyDescent="0.25">
      <c r="E21971" s="120"/>
    </row>
    <row r="21972" spans="5:5" x14ac:dyDescent="0.25">
      <c r="E21972" s="120"/>
    </row>
    <row r="21973" spans="5:5" x14ac:dyDescent="0.25">
      <c r="E21973" s="120"/>
    </row>
    <row r="21974" spans="5:5" x14ac:dyDescent="0.25">
      <c r="E21974" s="120"/>
    </row>
    <row r="21975" spans="5:5" x14ac:dyDescent="0.25">
      <c r="E21975" s="120"/>
    </row>
    <row r="21976" spans="5:5" x14ac:dyDescent="0.25">
      <c r="E21976" s="120"/>
    </row>
    <row r="21977" spans="5:5" x14ac:dyDescent="0.25">
      <c r="E21977" s="120"/>
    </row>
    <row r="21978" spans="5:5" x14ac:dyDescent="0.25">
      <c r="E21978" s="120"/>
    </row>
    <row r="21979" spans="5:5" x14ac:dyDescent="0.25">
      <c r="E21979" s="120"/>
    </row>
    <row r="21980" spans="5:5" x14ac:dyDescent="0.25">
      <c r="E21980" s="120"/>
    </row>
    <row r="21981" spans="5:5" x14ac:dyDescent="0.25">
      <c r="E21981" s="120"/>
    </row>
    <row r="21982" spans="5:5" x14ac:dyDescent="0.25">
      <c r="E21982" s="120"/>
    </row>
    <row r="21983" spans="5:5" x14ac:dyDescent="0.25">
      <c r="E21983" s="120"/>
    </row>
    <row r="21984" spans="5:5" x14ac:dyDescent="0.25">
      <c r="E21984" s="120"/>
    </row>
    <row r="21985" spans="5:5" x14ac:dyDescent="0.25">
      <c r="E21985" s="120"/>
    </row>
    <row r="21986" spans="5:5" x14ac:dyDescent="0.25">
      <c r="E21986" s="120"/>
    </row>
    <row r="21987" spans="5:5" x14ac:dyDescent="0.25">
      <c r="E21987" s="120"/>
    </row>
    <row r="21988" spans="5:5" x14ac:dyDescent="0.25">
      <c r="E21988" s="120"/>
    </row>
    <row r="21989" spans="5:5" x14ac:dyDescent="0.25">
      <c r="E21989" s="120"/>
    </row>
    <row r="21990" spans="5:5" x14ac:dyDescent="0.25">
      <c r="E21990" s="120"/>
    </row>
    <row r="21991" spans="5:5" x14ac:dyDescent="0.25">
      <c r="E21991" s="120"/>
    </row>
    <row r="21992" spans="5:5" x14ac:dyDescent="0.25">
      <c r="E21992" s="120"/>
    </row>
    <row r="21993" spans="5:5" x14ac:dyDescent="0.25">
      <c r="E21993" s="120"/>
    </row>
    <row r="21994" spans="5:5" x14ac:dyDescent="0.25">
      <c r="E21994" s="120"/>
    </row>
    <row r="21995" spans="5:5" x14ac:dyDescent="0.25">
      <c r="E21995" s="120"/>
    </row>
    <row r="21996" spans="5:5" x14ac:dyDescent="0.25">
      <c r="E21996" s="120"/>
    </row>
    <row r="21997" spans="5:5" x14ac:dyDescent="0.25">
      <c r="E21997" s="120"/>
    </row>
    <row r="21998" spans="5:5" x14ac:dyDescent="0.25">
      <c r="E21998" s="120"/>
    </row>
    <row r="21999" spans="5:5" x14ac:dyDescent="0.25">
      <c r="E21999" s="120"/>
    </row>
    <row r="22000" spans="5:5" x14ac:dyDescent="0.25">
      <c r="E22000" s="120"/>
    </row>
    <row r="22001" spans="5:5" x14ac:dyDescent="0.25">
      <c r="E22001" s="120"/>
    </row>
    <row r="22002" spans="5:5" x14ac:dyDescent="0.25">
      <c r="E22002" s="120"/>
    </row>
    <row r="22003" spans="5:5" x14ac:dyDescent="0.25">
      <c r="E22003" s="120"/>
    </row>
    <row r="22004" spans="5:5" x14ac:dyDescent="0.25">
      <c r="E22004" s="120"/>
    </row>
    <row r="22005" spans="5:5" x14ac:dyDescent="0.25">
      <c r="E22005" s="120"/>
    </row>
    <row r="22006" spans="5:5" x14ac:dyDescent="0.25">
      <c r="E22006" s="120"/>
    </row>
    <row r="22007" spans="5:5" x14ac:dyDescent="0.25">
      <c r="E22007" s="120"/>
    </row>
    <row r="22008" spans="5:5" x14ac:dyDescent="0.25">
      <c r="E22008" s="120"/>
    </row>
    <row r="22009" spans="5:5" x14ac:dyDescent="0.25">
      <c r="E22009" s="120"/>
    </row>
    <row r="22010" spans="5:5" x14ac:dyDescent="0.25">
      <c r="E22010" s="120"/>
    </row>
    <row r="22011" spans="5:5" x14ac:dyDescent="0.25">
      <c r="E22011" s="120"/>
    </row>
    <row r="22012" spans="5:5" x14ac:dyDescent="0.25">
      <c r="E22012" s="120"/>
    </row>
    <row r="22013" spans="5:5" x14ac:dyDescent="0.25">
      <c r="E22013" s="120"/>
    </row>
    <row r="22014" spans="5:5" x14ac:dyDescent="0.25">
      <c r="E22014" s="120"/>
    </row>
    <row r="22015" spans="5:5" x14ac:dyDescent="0.25">
      <c r="E22015" s="120"/>
    </row>
    <row r="22016" spans="5:5" x14ac:dyDescent="0.25">
      <c r="E22016" s="120"/>
    </row>
    <row r="22017" spans="5:5" x14ac:dyDescent="0.25">
      <c r="E22017" s="120"/>
    </row>
    <row r="22018" spans="5:5" x14ac:dyDescent="0.25">
      <c r="E22018" s="120"/>
    </row>
    <row r="22019" spans="5:5" x14ac:dyDescent="0.25">
      <c r="E22019" s="120"/>
    </row>
    <row r="22020" spans="5:5" x14ac:dyDescent="0.25">
      <c r="E22020" s="120"/>
    </row>
    <row r="22021" spans="5:5" x14ac:dyDescent="0.25">
      <c r="E22021" s="120"/>
    </row>
    <row r="22022" spans="5:5" x14ac:dyDescent="0.25">
      <c r="E22022" s="120"/>
    </row>
    <row r="22023" spans="5:5" x14ac:dyDescent="0.25">
      <c r="E22023" s="120"/>
    </row>
    <row r="22024" spans="5:5" x14ac:dyDescent="0.25">
      <c r="E22024" s="120"/>
    </row>
    <row r="22025" spans="5:5" x14ac:dyDescent="0.25">
      <c r="E22025" s="120"/>
    </row>
    <row r="22026" spans="5:5" x14ac:dyDescent="0.25">
      <c r="E22026" s="120"/>
    </row>
    <row r="22027" spans="5:5" x14ac:dyDescent="0.25">
      <c r="E22027" s="120"/>
    </row>
    <row r="22028" spans="5:5" x14ac:dyDescent="0.25">
      <c r="E22028" s="120"/>
    </row>
    <row r="22029" spans="5:5" x14ac:dyDescent="0.25">
      <c r="E22029" s="120"/>
    </row>
    <row r="22030" spans="5:5" x14ac:dyDescent="0.25">
      <c r="E22030" s="120"/>
    </row>
    <row r="22031" spans="5:5" x14ac:dyDescent="0.25">
      <c r="E22031" s="120"/>
    </row>
    <row r="22032" spans="5:5" x14ac:dyDescent="0.25">
      <c r="E22032" s="120"/>
    </row>
    <row r="22033" spans="5:5" x14ac:dyDescent="0.25">
      <c r="E22033" s="120"/>
    </row>
    <row r="22034" spans="5:5" x14ac:dyDescent="0.25">
      <c r="E22034" s="120"/>
    </row>
    <row r="22035" spans="5:5" x14ac:dyDescent="0.25">
      <c r="E22035" s="120"/>
    </row>
    <row r="22036" spans="5:5" x14ac:dyDescent="0.25">
      <c r="E22036" s="120"/>
    </row>
    <row r="22037" spans="5:5" x14ac:dyDescent="0.25">
      <c r="E22037" s="120"/>
    </row>
    <row r="22038" spans="5:5" x14ac:dyDescent="0.25">
      <c r="E22038" s="120"/>
    </row>
    <row r="22039" spans="5:5" x14ac:dyDescent="0.25">
      <c r="E22039" s="120"/>
    </row>
    <row r="22040" spans="5:5" x14ac:dyDescent="0.25">
      <c r="E22040" s="120"/>
    </row>
    <row r="22041" spans="5:5" x14ac:dyDescent="0.25">
      <c r="E22041" s="120"/>
    </row>
    <row r="22042" spans="5:5" x14ac:dyDescent="0.25">
      <c r="E22042" s="120"/>
    </row>
    <row r="22043" spans="5:5" x14ac:dyDescent="0.25">
      <c r="E22043" s="120"/>
    </row>
    <row r="22044" spans="5:5" x14ac:dyDescent="0.25">
      <c r="E22044" s="120"/>
    </row>
    <row r="22045" spans="5:5" x14ac:dyDescent="0.25">
      <c r="E22045" s="120"/>
    </row>
    <row r="22046" spans="5:5" x14ac:dyDescent="0.25">
      <c r="E22046" s="120"/>
    </row>
    <row r="22047" spans="5:5" x14ac:dyDescent="0.25">
      <c r="E22047" s="120"/>
    </row>
    <row r="22048" spans="5:5" x14ac:dyDescent="0.25">
      <c r="E22048" s="120"/>
    </row>
    <row r="22049" spans="5:5" x14ac:dyDescent="0.25">
      <c r="E22049" s="120"/>
    </row>
    <row r="22050" spans="5:5" x14ac:dyDescent="0.25">
      <c r="E22050" s="120"/>
    </row>
    <row r="22051" spans="5:5" x14ac:dyDescent="0.25">
      <c r="E22051" s="120"/>
    </row>
    <row r="22052" spans="5:5" x14ac:dyDescent="0.25">
      <c r="E22052" s="120"/>
    </row>
    <row r="22053" spans="5:5" x14ac:dyDescent="0.25">
      <c r="E22053" s="120"/>
    </row>
    <row r="22054" spans="5:5" x14ac:dyDescent="0.25">
      <c r="E22054" s="120"/>
    </row>
    <row r="22055" spans="5:5" x14ac:dyDescent="0.25">
      <c r="E22055" s="120"/>
    </row>
    <row r="22056" spans="5:5" x14ac:dyDescent="0.25">
      <c r="E22056" s="120"/>
    </row>
    <row r="22057" spans="5:5" x14ac:dyDescent="0.25">
      <c r="E22057" s="120"/>
    </row>
    <row r="22058" spans="5:5" x14ac:dyDescent="0.25">
      <c r="E22058" s="120"/>
    </row>
    <row r="22059" spans="5:5" x14ac:dyDescent="0.25">
      <c r="E22059" s="120"/>
    </row>
    <row r="22060" spans="5:5" x14ac:dyDescent="0.25">
      <c r="E22060" s="120"/>
    </row>
    <row r="22061" spans="5:5" x14ac:dyDescent="0.25">
      <c r="E22061" s="120"/>
    </row>
    <row r="22062" spans="5:5" x14ac:dyDescent="0.25">
      <c r="E22062" s="120"/>
    </row>
    <row r="22063" spans="5:5" x14ac:dyDescent="0.25">
      <c r="E22063" s="120"/>
    </row>
    <row r="22064" spans="5:5" x14ac:dyDescent="0.25">
      <c r="E22064" s="120"/>
    </row>
    <row r="22065" spans="5:5" x14ac:dyDescent="0.25">
      <c r="E22065" s="120"/>
    </row>
    <row r="22066" spans="5:5" x14ac:dyDescent="0.25">
      <c r="E22066" s="120"/>
    </row>
    <row r="22067" spans="5:5" x14ac:dyDescent="0.25">
      <c r="E22067" s="120"/>
    </row>
    <row r="22068" spans="5:5" x14ac:dyDescent="0.25">
      <c r="E22068" s="120"/>
    </row>
    <row r="22069" spans="5:5" x14ac:dyDescent="0.25">
      <c r="E22069" s="120"/>
    </row>
    <row r="22070" spans="5:5" x14ac:dyDescent="0.25">
      <c r="E22070" s="120"/>
    </row>
    <row r="22071" spans="5:5" x14ac:dyDescent="0.25">
      <c r="E22071" s="120"/>
    </row>
    <row r="22072" spans="5:5" x14ac:dyDescent="0.25">
      <c r="E22072" s="120"/>
    </row>
    <row r="22073" spans="5:5" x14ac:dyDescent="0.25">
      <c r="E22073" s="120"/>
    </row>
    <row r="22074" spans="5:5" x14ac:dyDescent="0.25">
      <c r="E22074" s="120"/>
    </row>
    <row r="22075" spans="5:5" x14ac:dyDescent="0.25">
      <c r="E22075" s="120"/>
    </row>
    <row r="22076" spans="5:5" x14ac:dyDescent="0.25">
      <c r="E22076" s="120"/>
    </row>
    <row r="22077" spans="5:5" x14ac:dyDescent="0.25">
      <c r="E22077" s="120"/>
    </row>
    <row r="22078" spans="5:5" x14ac:dyDescent="0.25">
      <c r="E22078" s="120"/>
    </row>
    <row r="22079" spans="5:5" x14ac:dyDescent="0.25">
      <c r="E22079" s="120"/>
    </row>
    <row r="22080" spans="5:5" x14ac:dyDescent="0.25">
      <c r="E22080" s="120"/>
    </row>
    <row r="22081" spans="5:5" x14ac:dyDescent="0.25">
      <c r="E22081" s="120"/>
    </row>
    <row r="22082" spans="5:5" x14ac:dyDescent="0.25">
      <c r="E22082" s="120"/>
    </row>
    <row r="22083" spans="5:5" x14ac:dyDescent="0.25">
      <c r="E22083" s="120"/>
    </row>
    <row r="22084" spans="5:5" x14ac:dyDescent="0.25">
      <c r="E22084" s="120"/>
    </row>
    <row r="22085" spans="5:5" x14ac:dyDescent="0.25">
      <c r="E22085" s="120"/>
    </row>
    <row r="22086" spans="5:5" x14ac:dyDescent="0.25">
      <c r="E22086" s="120"/>
    </row>
    <row r="22087" spans="5:5" x14ac:dyDescent="0.25">
      <c r="E22087" s="120"/>
    </row>
    <row r="22088" spans="5:5" x14ac:dyDescent="0.25">
      <c r="E22088" s="120"/>
    </row>
    <row r="22089" spans="5:5" x14ac:dyDescent="0.25">
      <c r="E22089" s="120"/>
    </row>
    <row r="22090" spans="5:5" x14ac:dyDescent="0.25">
      <c r="E22090" s="120"/>
    </row>
    <row r="22091" spans="5:5" x14ac:dyDescent="0.25">
      <c r="E22091" s="120"/>
    </row>
    <row r="22092" spans="5:5" x14ac:dyDescent="0.25">
      <c r="E22092" s="120"/>
    </row>
    <row r="22093" spans="5:5" x14ac:dyDescent="0.25">
      <c r="E22093" s="120"/>
    </row>
    <row r="22094" spans="5:5" x14ac:dyDescent="0.25">
      <c r="E22094" s="120"/>
    </row>
    <row r="22095" spans="5:5" x14ac:dyDescent="0.25">
      <c r="E22095" s="120"/>
    </row>
    <row r="22096" spans="5:5" x14ac:dyDescent="0.25">
      <c r="E22096" s="120"/>
    </row>
    <row r="22097" spans="5:5" x14ac:dyDescent="0.25">
      <c r="E22097" s="120"/>
    </row>
    <row r="22098" spans="5:5" x14ac:dyDescent="0.25">
      <c r="E22098" s="120"/>
    </row>
    <row r="22099" spans="5:5" x14ac:dyDescent="0.25">
      <c r="E22099" s="120"/>
    </row>
    <row r="22100" spans="5:5" x14ac:dyDescent="0.25">
      <c r="E22100" s="120"/>
    </row>
    <row r="22101" spans="5:5" x14ac:dyDescent="0.25">
      <c r="E22101" s="120"/>
    </row>
    <row r="22102" spans="5:5" x14ac:dyDescent="0.25">
      <c r="E22102" s="120"/>
    </row>
    <row r="22103" spans="5:5" x14ac:dyDescent="0.25">
      <c r="E22103" s="120"/>
    </row>
    <row r="22104" spans="5:5" x14ac:dyDescent="0.25">
      <c r="E22104" s="120"/>
    </row>
    <row r="22105" spans="5:5" x14ac:dyDescent="0.25">
      <c r="E22105" s="120"/>
    </row>
    <row r="22106" spans="5:5" x14ac:dyDescent="0.25">
      <c r="E22106" s="120"/>
    </row>
    <row r="22107" spans="5:5" x14ac:dyDescent="0.25">
      <c r="E22107" s="120"/>
    </row>
    <row r="22108" spans="5:5" x14ac:dyDescent="0.25">
      <c r="E22108" s="120"/>
    </row>
    <row r="22109" spans="5:5" x14ac:dyDescent="0.25">
      <c r="E22109" s="120"/>
    </row>
    <row r="22110" spans="5:5" x14ac:dyDescent="0.25">
      <c r="E22110" s="120"/>
    </row>
    <row r="22111" spans="5:5" x14ac:dyDescent="0.25">
      <c r="E22111" s="120"/>
    </row>
    <row r="22112" spans="5:5" x14ac:dyDescent="0.25">
      <c r="E22112" s="120"/>
    </row>
    <row r="22113" spans="5:5" x14ac:dyDescent="0.25">
      <c r="E22113" s="120"/>
    </row>
    <row r="22114" spans="5:5" x14ac:dyDescent="0.25">
      <c r="E22114" s="120"/>
    </row>
    <row r="22115" spans="5:5" x14ac:dyDescent="0.25">
      <c r="E22115" s="120"/>
    </row>
    <row r="22116" spans="5:5" x14ac:dyDescent="0.25">
      <c r="E22116" s="120"/>
    </row>
    <row r="22117" spans="5:5" x14ac:dyDescent="0.25">
      <c r="E22117" s="120"/>
    </row>
    <row r="22118" spans="5:5" x14ac:dyDescent="0.25">
      <c r="E22118" s="120"/>
    </row>
    <row r="22119" spans="5:5" x14ac:dyDescent="0.25">
      <c r="E22119" s="120"/>
    </row>
    <row r="22120" spans="5:5" x14ac:dyDescent="0.25">
      <c r="E22120" s="120"/>
    </row>
    <row r="22121" spans="5:5" x14ac:dyDescent="0.25">
      <c r="E22121" s="120"/>
    </row>
    <row r="22122" spans="5:5" x14ac:dyDescent="0.25">
      <c r="E22122" s="120"/>
    </row>
    <row r="22123" spans="5:5" x14ac:dyDescent="0.25">
      <c r="E22123" s="120"/>
    </row>
    <row r="22124" spans="5:5" x14ac:dyDescent="0.25">
      <c r="E22124" s="120"/>
    </row>
    <row r="22125" spans="5:5" x14ac:dyDescent="0.25">
      <c r="E22125" s="120"/>
    </row>
    <row r="22126" spans="5:5" x14ac:dyDescent="0.25">
      <c r="E22126" s="120"/>
    </row>
    <row r="22127" spans="5:5" x14ac:dyDescent="0.25">
      <c r="E22127" s="120"/>
    </row>
    <row r="22128" spans="5:5" x14ac:dyDescent="0.25">
      <c r="E22128" s="120"/>
    </row>
    <row r="22129" spans="5:5" x14ac:dyDescent="0.25">
      <c r="E22129" s="120"/>
    </row>
    <row r="22130" spans="5:5" x14ac:dyDescent="0.25">
      <c r="E22130" s="120"/>
    </row>
    <row r="22131" spans="5:5" x14ac:dyDescent="0.25">
      <c r="E22131" s="120"/>
    </row>
    <row r="22132" spans="5:5" x14ac:dyDescent="0.25">
      <c r="E22132" s="120"/>
    </row>
    <row r="22133" spans="5:5" x14ac:dyDescent="0.25">
      <c r="E22133" s="120"/>
    </row>
    <row r="22134" spans="5:5" x14ac:dyDescent="0.25">
      <c r="E22134" s="120"/>
    </row>
    <row r="22135" spans="5:5" x14ac:dyDescent="0.25">
      <c r="E22135" s="120"/>
    </row>
    <row r="22136" spans="5:5" x14ac:dyDescent="0.25">
      <c r="E22136" s="120"/>
    </row>
    <row r="22137" spans="5:5" x14ac:dyDescent="0.25">
      <c r="E22137" s="120"/>
    </row>
    <row r="22138" spans="5:5" x14ac:dyDescent="0.25">
      <c r="E22138" s="120"/>
    </row>
    <row r="22139" spans="5:5" x14ac:dyDescent="0.25">
      <c r="E22139" s="120"/>
    </row>
    <row r="22140" spans="5:5" x14ac:dyDescent="0.25">
      <c r="E22140" s="120"/>
    </row>
    <row r="22141" spans="5:5" x14ac:dyDescent="0.25">
      <c r="E22141" s="120"/>
    </row>
    <row r="22142" spans="5:5" x14ac:dyDescent="0.25">
      <c r="E22142" s="120"/>
    </row>
    <row r="22143" spans="5:5" x14ac:dyDescent="0.25">
      <c r="E22143" s="120"/>
    </row>
    <row r="22144" spans="5:5" x14ac:dyDescent="0.25">
      <c r="E22144" s="120"/>
    </row>
    <row r="22145" spans="5:5" x14ac:dyDescent="0.25">
      <c r="E22145" s="120"/>
    </row>
    <row r="22146" spans="5:5" x14ac:dyDescent="0.25">
      <c r="E22146" s="120"/>
    </row>
    <row r="22147" spans="5:5" x14ac:dyDescent="0.25">
      <c r="E22147" s="120"/>
    </row>
    <row r="22148" spans="5:5" x14ac:dyDescent="0.25">
      <c r="E22148" s="120"/>
    </row>
    <row r="22149" spans="5:5" x14ac:dyDescent="0.25">
      <c r="E22149" s="120"/>
    </row>
    <row r="22150" spans="5:5" x14ac:dyDescent="0.25">
      <c r="E22150" s="120"/>
    </row>
    <row r="22151" spans="5:5" x14ac:dyDescent="0.25">
      <c r="E22151" s="120"/>
    </row>
    <row r="22152" spans="5:5" x14ac:dyDescent="0.25">
      <c r="E22152" s="120"/>
    </row>
    <row r="22153" spans="5:5" x14ac:dyDescent="0.25">
      <c r="E22153" s="120"/>
    </row>
    <row r="22154" spans="5:5" x14ac:dyDescent="0.25">
      <c r="E22154" s="120"/>
    </row>
    <row r="22155" spans="5:5" x14ac:dyDescent="0.25">
      <c r="E22155" s="120"/>
    </row>
    <row r="22156" spans="5:5" x14ac:dyDescent="0.25">
      <c r="E22156" s="120"/>
    </row>
    <row r="22157" spans="5:5" x14ac:dyDescent="0.25">
      <c r="E22157" s="120"/>
    </row>
    <row r="22158" spans="5:5" x14ac:dyDescent="0.25">
      <c r="E22158" s="120"/>
    </row>
    <row r="22159" spans="5:5" x14ac:dyDescent="0.25">
      <c r="E22159" s="120"/>
    </row>
    <row r="22160" spans="5:5" x14ac:dyDescent="0.25">
      <c r="E22160" s="120"/>
    </row>
    <row r="22161" spans="5:5" x14ac:dyDescent="0.25">
      <c r="E22161" s="120"/>
    </row>
    <row r="22162" spans="5:5" x14ac:dyDescent="0.25">
      <c r="E22162" s="120"/>
    </row>
    <row r="22163" spans="5:5" x14ac:dyDescent="0.25">
      <c r="E22163" s="120"/>
    </row>
    <row r="22164" spans="5:5" x14ac:dyDescent="0.25">
      <c r="E22164" s="120"/>
    </row>
    <row r="22165" spans="5:5" x14ac:dyDescent="0.25">
      <c r="E22165" s="120"/>
    </row>
    <row r="22166" spans="5:5" x14ac:dyDescent="0.25">
      <c r="E22166" s="120"/>
    </row>
    <row r="22167" spans="5:5" x14ac:dyDescent="0.25">
      <c r="E22167" s="120"/>
    </row>
    <row r="22168" spans="5:5" x14ac:dyDescent="0.25">
      <c r="E22168" s="120"/>
    </row>
    <row r="22169" spans="5:5" x14ac:dyDescent="0.25">
      <c r="E22169" s="120"/>
    </row>
    <row r="22170" spans="5:5" x14ac:dyDescent="0.25">
      <c r="E22170" s="120"/>
    </row>
    <row r="22171" spans="5:5" x14ac:dyDescent="0.25">
      <c r="E22171" s="120"/>
    </row>
    <row r="22172" spans="5:5" x14ac:dyDescent="0.25">
      <c r="E22172" s="120"/>
    </row>
    <row r="22173" spans="5:5" x14ac:dyDescent="0.25">
      <c r="E22173" s="120"/>
    </row>
    <row r="22174" spans="5:5" x14ac:dyDescent="0.25">
      <c r="E22174" s="120"/>
    </row>
    <row r="22175" spans="5:5" x14ac:dyDescent="0.25">
      <c r="E22175" s="120"/>
    </row>
    <row r="22176" spans="5:5" x14ac:dyDescent="0.25">
      <c r="E22176" s="120"/>
    </row>
    <row r="22177" spans="5:5" x14ac:dyDescent="0.25">
      <c r="E22177" s="120"/>
    </row>
    <row r="22178" spans="5:5" x14ac:dyDescent="0.25">
      <c r="E22178" s="120"/>
    </row>
    <row r="22179" spans="5:5" x14ac:dyDescent="0.25">
      <c r="E22179" s="120"/>
    </row>
    <row r="22180" spans="5:5" x14ac:dyDescent="0.25">
      <c r="E22180" s="120"/>
    </row>
    <row r="22181" spans="5:5" x14ac:dyDescent="0.25">
      <c r="E22181" s="120"/>
    </row>
    <row r="22182" spans="5:5" x14ac:dyDescent="0.25">
      <c r="E22182" s="120"/>
    </row>
    <row r="22183" spans="5:5" x14ac:dyDescent="0.25">
      <c r="E22183" s="120"/>
    </row>
    <row r="22184" spans="5:5" x14ac:dyDescent="0.25">
      <c r="E22184" s="120"/>
    </row>
    <row r="22185" spans="5:5" x14ac:dyDescent="0.25">
      <c r="E22185" s="120"/>
    </row>
    <row r="22186" spans="5:5" x14ac:dyDescent="0.25">
      <c r="E22186" s="120"/>
    </row>
    <row r="22187" spans="5:5" x14ac:dyDescent="0.25">
      <c r="E22187" s="120"/>
    </row>
    <row r="22188" spans="5:5" x14ac:dyDescent="0.25">
      <c r="E22188" s="120"/>
    </row>
    <row r="22189" spans="5:5" x14ac:dyDescent="0.25">
      <c r="E22189" s="120"/>
    </row>
    <row r="22190" spans="5:5" x14ac:dyDescent="0.25">
      <c r="E22190" s="120"/>
    </row>
    <row r="22191" spans="5:5" x14ac:dyDescent="0.25">
      <c r="E22191" s="120"/>
    </row>
    <row r="22192" spans="5:5" x14ac:dyDescent="0.25">
      <c r="E22192" s="120"/>
    </row>
    <row r="22193" spans="5:5" x14ac:dyDescent="0.25">
      <c r="E22193" s="120"/>
    </row>
    <row r="22194" spans="5:5" x14ac:dyDescent="0.25">
      <c r="E22194" s="120"/>
    </row>
    <row r="22195" spans="5:5" x14ac:dyDescent="0.25">
      <c r="E22195" s="120"/>
    </row>
    <row r="22196" spans="5:5" x14ac:dyDescent="0.25">
      <c r="E22196" s="120"/>
    </row>
    <row r="22197" spans="5:5" x14ac:dyDescent="0.25">
      <c r="E22197" s="120"/>
    </row>
    <row r="22198" spans="5:5" x14ac:dyDescent="0.25">
      <c r="E22198" s="120"/>
    </row>
    <row r="22199" spans="5:5" x14ac:dyDescent="0.25">
      <c r="E22199" s="120"/>
    </row>
    <row r="22200" spans="5:5" x14ac:dyDescent="0.25">
      <c r="E22200" s="120"/>
    </row>
    <row r="22201" spans="5:5" x14ac:dyDescent="0.25">
      <c r="E22201" s="120"/>
    </row>
    <row r="22202" spans="5:5" x14ac:dyDescent="0.25">
      <c r="E22202" s="120"/>
    </row>
    <row r="22203" spans="5:5" x14ac:dyDescent="0.25">
      <c r="E22203" s="120"/>
    </row>
    <row r="22204" spans="5:5" x14ac:dyDescent="0.25">
      <c r="E22204" s="120"/>
    </row>
    <row r="22205" spans="5:5" x14ac:dyDescent="0.25">
      <c r="E22205" s="120"/>
    </row>
    <row r="22206" spans="5:5" x14ac:dyDescent="0.25">
      <c r="E22206" s="120"/>
    </row>
    <row r="22207" spans="5:5" x14ac:dyDescent="0.25">
      <c r="E22207" s="120"/>
    </row>
    <row r="22208" spans="5:5" x14ac:dyDescent="0.25">
      <c r="E22208" s="120"/>
    </row>
    <row r="22209" spans="5:5" x14ac:dyDescent="0.25">
      <c r="E22209" s="120"/>
    </row>
    <row r="22210" spans="5:5" x14ac:dyDescent="0.25">
      <c r="E22210" s="120"/>
    </row>
    <row r="22211" spans="5:5" x14ac:dyDescent="0.25">
      <c r="E22211" s="120"/>
    </row>
    <row r="22212" spans="5:5" x14ac:dyDescent="0.25">
      <c r="E22212" s="120"/>
    </row>
    <row r="22213" spans="5:5" x14ac:dyDescent="0.25">
      <c r="E22213" s="120"/>
    </row>
    <row r="22214" spans="5:5" x14ac:dyDescent="0.25">
      <c r="E22214" s="120"/>
    </row>
    <row r="22215" spans="5:5" x14ac:dyDescent="0.25">
      <c r="E22215" s="120"/>
    </row>
    <row r="22216" spans="5:5" x14ac:dyDescent="0.25">
      <c r="E22216" s="120"/>
    </row>
    <row r="22217" spans="5:5" x14ac:dyDescent="0.25">
      <c r="E22217" s="120"/>
    </row>
    <row r="22218" spans="5:5" x14ac:dyDescent="0.25">
      <c r="E22218" s="120"/>
    </row>
    <row r="22219" spans="5:5" x14ac:dyDescent="0.25">
      <c r="E22219" s="120"/>
    </row>
    <row r="22220" spans="5:5" x14ac:dyDescent="0.25">
      <c r="E22220" s="120"/>
    </row>
    <row r="22221" spans="5:5" x14ac:dyDescent="0.25">
      <c r="E22221" s="120"/>
    </row>
    <row r="22222" spans="5:5" x14ac:dyDescent="0.25">
      <c r="E22222" s="120"/>
    </row>
    <row r="22223" spans="5:5" x14ac:dyDescent="0.25">
      <c r="E22223" s="120"/>
    </row>
    <row r="22224" spans="5:5" x14ac:dyDescent="0.25">
      <c r="E22224" s="120"/>
    </row>
    <row r="22225" spans="5:5" x14ac:dyDescent="0.25">
      <c r="E22225" s="120"/>
    </row>
    <row r="22226" spans="5:5" x14ac:dyDescent="0.25">
      <c r="E22226" s="120"/>
    </row>
    <row r="22227" spans="5:5" x14ac:dyDescent="0.25">
      <c r="E22227" s="120"/>
    </row>
    <row r="22228" spans="5:5" x14ac:dyDescent="0.25">
      <c r="E22228" s="120"/>
    </row>
    <row r="22229" spans="5:5" x14ac:dyDescent="0.25">
      <c r="E22229" s="120"/>
    </row>
    <row r="22230" spans="5:5" x14ac:dyDescent="0.25">
      <c r="E22230" s="120"/>
    </row>
    <row r="22231" spans="5:5" x14ac:dyDescent="0.25">
      <c r="E22231" s="120"/>
    </row>
    <row r="22232" spans="5:5" x14ac:dyDescent="0.25">
      <c r="E22232" s="120"/>
    </row>
    <row r="22233" spans="5:5" x14ac:dyDescent="0.25">
      <c r="E22233" s="120"/>
    </row>
    <row r="22234" spans="5:5" x14ac:dyDescent="0.25">
      <c r="E22234" s="120"/>
    </row>
    <row r="22235" spans="5:5" x14ac:dyDescent="0.25">
      <c r="E22235" s="120"/>
    </row>
    <row r="22236" spans="5:5" x14ac:dyDescent="0.25">
      <c r="E22236" s="120"/>
    </row>
    <row r="22237" spans="5:5" x14ac:dyDescent="0.25">
      <c r="E22237" s="120"/>
    </row>
    <row r="22238" spans="5:5" x14ac:dyDescent="0.25">
      <c r="E22238" s="120"/>
    </row>
    <row r="22239" spans="5:5" x14ac:dyDescent="0.25">
      <c r="E22239" s="120"/>
    </row>
    <row r="22240" spans="5:5" x14ac:dyDescent="0.25">
      <c r="E22240" s="120"/>
    </row>
    <row r="22241" spans="5:5" x14ac:dyDescent="0.25">
      <c r="E22241" s="120"/>
    </row>
    <row r="22242" spans="5:5" x14ac:dyDescent="0.25">
      <c r="E22242" s="120"/>
    </row>
    <row r="22243" spans="5:5" x14ac:dyDescent="0.25">
      <c r="E22243" s="120"/>
    </row>
    <row r="22244" spans="5:5" x14ac:dyDescent="0.25">
      <c r="E22244" s="120"/>
    </row>
    <row r="22245" spans="5:5" x14ac:dyDescent="0.25">
      <c r="E22245" s="120"/>
    </row>
    <row r="22246" spans="5:5" x14ac:dyDescent="0.25">
      <c r="E22246" s="120"/>
    </row>
    <row r="22247" spans="5:5" x14ac:dyDescent="0.25">
      <c r="E22247" s="120"/>
    </row>
    <row r="22248" spans="5:5" x14ac:dyDescent="0.25">
      <c r="E22248" s="120"/>
    </row>
    <row r="22249" spans="5:5" x14ac:dyDescent="0.25">
      <c r="E22249" s="120"/>
    </row>
    <row r="22250" spans="5:5" x14ac:dyDescent="0.25">
      <c r="E22250" s="120"/>
    </row>
    <row r="22251" spans="5:5" x14ac:dyDescent="0.25">
      <c r="E22251" s="120"/>
    </row>
    <row r="22252" spans="5:5" x14ac:dyDescent="0.25">
      <c r="E22252" s="120"/>
    </row>
    <row r="22253" spans="5:5" x14ac:dyDescent="0.25">
      <c r="E22253" s="120"/>
    </row>
    <row r="22254" spans="5:5" x14ac:dyDescent="0.25">
      <c r="E22254" s="120"/>
    </row>
    <row r="22255" spans="5:5" x14ac:dyDescent="0.25">
      <c r="E22255" s="120"/>
    </row>
    <row r="22256" spans="5:5" x14ac:dyDescent="0.25">
      <c r="E22256" s="120"/>
    </row>
    <row r="22257" spans="5:5" x14ac:dyDescent="0.25">
      <c r="E22257" s="120"/>
    </row>
    <row r="22258" spans="5:5" x14ac:dyDescent="0.25">
      <c r="E22258" s="120"/>
    </row>
    <row r="22259" spans="5:5" x14ac:dyDescent="0.25">
      <c r="E22259" s="120"/>
    </row>
    <row r="22260" spans="5:5" x14ac:dyDescent="0.25">
      <c r="E22260" s="120"/>
    </row>
    <row r="22261" spans="5:5" x14ac:dyDescent="0.25">
      <c r="E22261" s="120"/>
    </row>
    <row r="22262" spans="5:5" x14ac:dyDescent="0.25">
      <c r="E22262" s="120"/>
    </row>
    <row r="22263" spans="5:5" x14ac:dyDescent="0.25">
      <c r="E22263" s="120"/>
    </row>
    <row r="22264" spans="5:5" x14ac:dyDescent="0.25">
      <c r="E22264" s="120"/>
    </row>
    <row r="22265" spans="5:5" x14ac:dyDescent="0.25">
      <c r="E22265" s="120"/>
    </row>
    <row r="22266" spans="5:5" x14ac:dyDescent="0.25">
      <c r="E22266" s="120"/>
    </row>
    <row r="22267" spans="5:5" x14ac:dyDescent="0.25">
      <c r="E22267" s="120"/>
    </row>
    <row r="22268" spans="5:5" x14ac:dyDescent="0.25">
      <c r="E22268" s="120"/>
    </row>
    <row r="22269" spans="5:5" x14ac:dyDescent="0.25">
      <c r="E22269" s="120"/>
    </row>
    <row r="22270" spans="5:5" x14ac:dyDescent="0.25">
      <c r="E22270" s="120"/>
    </row>
    <row r="22271" spans="5:5" x14ac:dyDescent="0.25">
      <c r="E22271" s="120"/>
    </row>
    <row r="22272" spans="5:5" x14ac:dyDescent="0.25">
      <c r="E22272" s="120"/>
    </row>
    <row r="22273" spans="5:5" x14ac:dyDescent="0.25">
      <c r="E22273" s="120"/>
    </row>
    <row r="22274" spans="5:5" x14ac:dyDescent="0.25">
      <c r="E22274" s="120"/>
    </row>
    <row r="22275" spans="5:5" x14ac:dyDescent="0.25">
      <c r="E22275" s="120"/>
    </row>
    <row r="22276" spans="5:5" x14ac:dyDescent="0.25">
      <c r="E22276" s="120"/>
    </row>
    <row r="22277" spans="5:5" x14ac:dyDescent="0.25">
      <c r="E22277" s="120"/>
    </row>
    <row r="22278" spans="5:5" x14ac:dyDescent="0.25">
      <c r="E22278" s="120"/>
    </row>
    <row r="22279" spans="5:5" x14ac:dyDescent="0.25">
      <c r="E22279" s="120"/>
    </row>
    <row r="22280" spans="5:5" x14ac:dyDescent="0.25">
      <c r="E22280" s="120"/>
    </row>
    <row r="22281" spans="5:5" x14ac:dyDescent="0.25">
      <c r="E22281" s="120"/>
    </row>
    <row r="22282" spans="5:5" x14ac:dyDescent="0.25">
      <c r="E22282" s="120"/>
    </row>
    <row r="22283" spans="5:5" x14ac:dyDescent="0.25">
      <c r="E22283" s="120"/>
    </row>
    <row r="22284" spans="5:5" x14ac:dyDescent="0.25">
      <c r="E22284" s="120"/>
    </row>
    <row r="22285" spans="5:5" x14ac:dyDescent="0.25">
      <c r="E22285" s="120"/>
    </row>
    <row r="22286" spans="5:5" x14ac:dyDescent="0.25">
      <c r="E22286" s="120"/>
    </row>
    <row r="22287" spans="5:5" x14ac:dyDescent="0.25">
      <c r="E22287" s="120"/>
    </row>
    <row r="22288" spans="5:5" x14ac:dyDescent="0.25">
      <c r="E22288" s="120"/>
    </row>
    <row r="22289" spans="5:5" x14ac:dyDescent="0.25">
      <c r="E22289" s="120"/>
    </row>
    <row r="22290" spans="5:5" x14ac:dyDescent="0.25">
      <c r="E22290" s="120"/>
    </row>
    <row r="22291" spans="5:5" x14ac:dyDescent="0.25">
      <c r="E22291" s="120"/>
    </row>
    <row r="22292" spans="5:5" x14ac:dyDescent="0.25">
      <c r="E22292" s="120"/>
    </row>
    <row r="22293" spans="5:5" x14ac:dyDescent="0.25">
      <c r="E22293" s="120"/>
    </row>
    <row r="22294" spans="5:5" x14ac:dyDescent="0.25">
      <c r="E22294" s="120"/>
    </row>
    <row r="22295" spans="5:5" x14ac:dyDescent="0.25">
      <c r="E22295" s="120"/>
    </row>
    <row r="22296" spans="5:5" x14ac:dyDescent="0.25">
      <c r="E22296" s="120"/>
    </row>
    <row r="22297" spans="5:5" x14ac:dyDescent="0.25">
      <c r="E22297" s="120"/>
    </row>
    <row r="22298" spans="5:5" x14ac:dyDescent="0.25">
      <c r="E22298" s="120"/>
    </row>
    <row r="22299" spans="5:5" x14ac:dyDescent="0.25">
      <c r="E22299" s="120"/>
    </row>
    <row r="22300" spans="5:5" x14ac:dyDescent="0.25">
      <c r="E22300" s="120"/>
    </row>
    <row r="22301" spans="5:5" x14ac:dyDescent="0.25">
      <c r="E22301" s="120"/>
    </row>
    <row r="22302" spans="5:5" x14ac:dyDescent="0.25">
      <c r="E22302" s="120"/>
    </row>
    <row r="22303" spans="5:5" x14ac:dyDescent="0.25">
      <c r="E22303" s="120"/>
    </row>
    <row r="22304" spans="5:5" x14ac:dyDescent="0.25">
      <c r="E22304" s="120"/>
    </row>
    <row r="22305" spans="5:5" x14ac:dyDescent="0.25">
      <c r="E22305" s="120"/>
    </row>
    <row r="22306" spans="5:5" x14ac:dyDescent="0.25">
      <c r="E22306" s="120"/>
    </row>
    <row r="22307" spans="5:5" x14ac:dyDescent="0.25">
      <c r="E22307" s="120"/>
    </row>
    <row r="22308" spans="5:5" x14ac:dyDescent="0.25">
      <c r="E22308" s="120"/>
    </row>
    <row r="22309" spans="5:5" x14ac:dyDescent="0.25">
      <c r="E22309" s="120"/>
    </row>
    <row r="22310" spans="5:5" x14ac:dyDescent="0.25">
      <c r="E22310" s="120"/>
    </row>
    <row r="22311" spans="5:5" x14ac:dyDescent="0.25">
      <c r="E22311" s="120"/>
    </row>
    <row r="22312" spans="5:5" x14ac:dyDescent="0.25">
      <c r="E22312" s="120"/>
    </row>
    <row r="22313" spans="5:5" x14ac:dyDescent="0.25">
      <c r="E22313" s="120"/>
    </row>
    <row r="22314" spans="5:5" x14ac:dyDescent="0.25">
      <c r="E22314" s="120"/>
    </row>
    <row r="22315" spans="5:5" x14ac:dyDescent="0.25">
      <c r="E22315" s="120"/>
    </row>
    <row r="22316" spans="5:5" x14ac:dyDescent="0.25">
      <c r="E22316" s="120"/>
    </row>
    <row r="22317" spans="5:5" x14ac:dyDescent="0.25">
      <c r="E22317" s="120"/>
    </row>
    <row r="22318" spans="5:5" x14ac:dyDescent="0.25">
      <c r="E22318" s="120"/>
    </row>
    <row r="22319" spans="5:5" x14ac:dyDescent="0.25">
      <c r="E22319" s="120"/>
    </row>
    <row r="22320" spans="5:5" x14ac:dyDescent="0.25">
      <c r="E22320" s="120"/>
    </row>
    <row r="22321" spans="5:5" x14ac:dyDescent="0.25">
      <c r="E22321" s="120"/>
    </row>
    <row r="22322" spans="5:5" x14ac:dyDescent="0.25">
      <c r="E22322" s="120"/>
    </row>
    <row r="22323" spans="5:5" x14ac:dyDescent="0.25">
      <c r="E22323" s="120"/>
    </row>
    <row r="22324" spans="5:5" x14ac:dyDescent="0.25">
      <c r="E22324" s="120"/>
    </row>
    <row r="22325" spans="5:5" x14ac:dyDescent="0.25">
      <c r="E22325" s="120"/>
    </row>
    <row r="22326" spans="5:5" x14ac:dyDescent="0.25">
      <c r="E22326" s="120"/>
    </row>
    <row r="22327" spans="5:5" x14ac:dyDescent="0.25">
      <c r="E22327" s="120"/>
    </row>
    <row r="22328" spans="5:5" x14ac:dyDescent="0.25">
      <c r="E22328" s="120"/>
    </row>
    <row r="22329" spans="5:5" x14ac:dyDescent="0.25">
      <c r="E22329" s="120"/>
    </row>
    <row r="22330" spans="5:5" x14ac:dyDescent="0.25">
      <c r="E22330" s="120"/>
    </row>
    <row r="22331" spans="5:5" x14ac:dyDescent="0.25">
      <c r="E22331" s="120"/>
    </row>
    <row r="22332" spans="5:5" x14ac:dyDescent="0.25">
      <c r="E22332" s="120"/>
    </row>
    <row r="22333" spans="5:5" x14ac:dyDescent="0.25">
      <c r="E22333" s="120"/>
    </row>
    <row r="22334" spans="5:5" x14ac:dyDescent="0.25">
      <c r="E22334" s="120"/>
    </row>
    <row r="22335" spans="5:5" x14ac:dyDescent="0.25">
      <c r="E22335" s="120"/>
    </row>
    <row r="22336" spans="5:5" x14ac:dyDescent="0.25">
      <c r="E22336" s="120"/>
    </row>
    <row r="22337" spans="5:5" x14ac:dyDescent="0.25">
      <c r="E22337" s="120"/>
    </row>
    <row r="22338" spans="5:5" x14ac:dyDescent="0.25">
      <c r="E22338" s="120"/>
    </row>
    <row r="22339" spans="5:5" x14ac:dyDescent="0.25">
      <c r="E22339" s="120"/>
    </row>
    <row r="22340" spans="5:5" x14ac:dyDescent="0.25">
      <c r="E22340" s="120"/>
    </row>
    <row r="22341" spans="5:5" x14ac:dyDescent="0.25">
      <c r="E22341" s="120"/>
    </row>
    <row r="22342" spans="5:5" x14ac:dyDescent="0.25">
      <c r="E22342" s="120"/>
    </row>
    <row r="22343" spans="5:5" x14ac:dyDescent="0.25">
      <c r="E22343" s="120"/>
    </row>
    <row r="22344" spans="5:5" x14ac:dyDescent="0.25">
      <c r="E22344" s="120"/>
    </row>
    <row r="22345" spans="5:5" x14ac:dyDescent="0.25">
      <c r="E22345" s="120"/>
    </row>
    <row r="22346" spans="5:5" x14ac:dyDescent="0.25">
      <c r="E22346" s="120"/>
    </row>
    <row r="22347" spans="5:5" x14ac:dyDescent="0.25">
      <c r="E22347" s="120"/>
    </row>
    <row r="22348" spans="5:5" x14ac:dyDescent="0.25">
      <c r="E22348" s="120"/>
    </row>
    <row r="22349" spans="5:5" x14ac:dyDescent="0.25">
      <c r="E22349" s="120"/>
    </row>
    <row r="22350" spans="5:5" x14ac:dyDescent="0.25">
      <c r="E22350" s="120"/>
    </row>
    <row r="22351" spans="5:5" x14ac:dyDescent="0.25">
      <c r="E22351" s="120"/>
    </row>
    <row r="22352" spans="5:5" x14ac:dyDescent="0.25">
      <c r="E22352" s="120"/>
    </row>
    <row r="22353" spans="5:5" x14ac:dyDescent="0.25">
      <c r="E22353" s="120"/>
    </row>
    <row r="22354" spans="5:5" x14ac:dyDescent="0.25">
      <c r="E22354" s="120"/>
    </row>
    <row r="22355" spans="5:5" x14ac:dyDescent="0.25">
      <c r="E22355" s="120"/>
    </row>
    <row r="22356" spans="5:5" x14ac:dyDescent="0.25">
      <c r="E22356" s="120"/>
    </row>
    <row r="22357" spans="5:5" x14ac:dyDescent="0.25">
      <c r="E22357" s="120"/>
    </row>
    <row r="22358" spans="5:5" x14ac:dyDescent="0.25">
      <c r="E22358" s="120"/>
    </row>
    <row r="22359" spans="5:5" x14ac:dyDescent="0.25">
      <c r="E22359" s="120"/>
    </row>
    <row r="22360" spans="5:5" x14ac:dyDescent="0.25">
      <c r="E22360" s="120"/>
    </row>
    <row r="22361" spans="5:5" x14ac:dyDescent="0.25">
      <c r="E22361" s="120"/>
    </row>
    <row r="22362" spans="5:5" x14ac:dyDescent="0.25">
      <c r="E22362" s="120"/>
    </row>
    <row r="22363" spans="5:5" x14ac:dyDescent="0.25">
      <c r="E22363" s="120"/>
    </row>
    <row r="22364" spans="5:5" x14ac:dyDescent="0.25">
      <c r="E22364" s="120"/>
    </row>
    <row r="22365" spans="5:5" x14ac:dyDescent="0.25">
      <c r="E22365" s="120"/>
    </row>
    <row r="22366" spans="5:5" x14ac:dyDescent="0.25">
      <c r="E22366" s="120"/>
    </row>
    <row r="22367" spans="5:5" x14ac:dyDescent="0.25">
      <c r="E22367" s="120"/>
    </row>
    <row r="22368" spans="5:5" x14ac:dyDescent="0.25">
      <c r="E22368" s="120"/>
    </row>
    <row r="22369" spans="5:5" x14ac:dyDescent="0.25">
      <c r="E22369" s="120"/>
    </row>
    <row r="22370" spans="5:5" x14ac:dyDescent="0.25">
      <c r="E22370" s="120"/>
    </row>
    <row r="22371" spans="5:5" x14ac:dyDescent="0.25">
      <c r="E22371" s="120"/>
    </row>
    <row r="22372" spans="5:5" x14ac:dyDescent="0.25">
      <c r="E22372" s="120"/>
    </row>
    <row r="22373" spans="5:5" x14ac:dyDescent="0.25">
      <c r="E22373" s="120"/>
    </row>
    <row r="22374" spans="5:5" x14ac:dyDescent="0.25">
      <c r="E22374" s="120"/>
    </row>
    <row r="22375" spans="5:5" x14ac:dyDescent="0.25">
      <c r="E22375" s="120"/>
    </row>
    <row r="22376" spans="5:5" x14ac:dyDescent="0.25">
      <c r="E22376" s="120"/>
    </row>
    <row r="22377" spans="5:5" x14ac:dyDescent="0.25">
      <c r="E22377" s="120"/>
    </row>
    <row r="22378" spans="5:5" x14ac:dyDescent="0.25">
      <c r="E22378" s="120"/>
    </row>
    <row r="22379" spans="5:5" x14ac:dyDescent="0.25">
      <c r="E22379" s="120"/>
    </row>
    <row r="22380" spans="5:5" x14ac:dyDescent="0.25">
      <c r="E22380" s="120"/>
    </row>
    <row r="22381" spans="5:5" x14ac:dyDescent="0.25">
      <c r="E22381" s="120"/>
    </row>
    <row r="22382" spans="5:5" x14ac:dyDescent="0.25">
      <c r="E22382" s="120"/>
    </row>
    <row r="22383" spans="5:5" x14ac:dyDescent="0.25">
      <c r="E22383" s="120"/>
    </row>
    <row r="22384" spans="5:5" x14ac:dyDescent="0.25">
      <c r="E22384" s="120"/>
    </row>
    <row r="22385" spans="5:5" x14ac:dyDescent="0.25">
      <c r="E22385" s="120"/>
    </row>
    <row r="22386" spans="5:5" x14ac:dyDescent="0.25">
      <c r="E22386" s="120"/>
    </row>
    <row r="22387" spans="5:5" x14ac:dyDescent="0.25">
      <c r="E22387" s="120"/>
    </row>
    <row r="22388" spans="5:5" x14ac:dyDescent="0.25">
      <c r="E22388" s="120"/>
    </row>
    <row r="22389" spans="5:5" x14ac:dyDescent="0.25">
      <c r="E22389" s="120"/>
    </row>
    <row r="22390" spans="5:5" x14ac:dyDescent="0.25">
      <c r="E22390" s="120"/>
    </row>
    <row r="22391" spans="5:5" x14ac:dyDescent="0.25">
      <c r="E22391" s="120"/>
    </row>
    <row r="22392" spans="5:5" x14ac:dyDescent="0.25">
      <c r="E22392" s="120"/>
    </row>
    <row r="22393" spans="5:5" x14ac:dyDescent="0.25">
      <c r="E22393" s="120"/>
    </row>
    <row r="22394" spans="5:5" x14ac:dyDescent="0.25">
      <c r="E22394" s="120"/>
    </row>
    <row r="22395" spans="5:5" x14ac:dyDescent="0.25">
      <c r="E22395" s="120"/>
    </row>
    <row r="22396" spans="5:5" x14ac:dyDescent="0.25">
      <c r="E22396" s="120"/>
    </row>
    <row r="22397" spans="5:5" x14ac:dyDescent="0.25">
      <c r="E22397" s="120"/>
    </row>
    <row r="22398" spans="5:5" x14ac:dyDescent="0.25">
      <c r="E22398" s="120"/>
    </row>
    <row r="22399" spans="5:5" x14ac:dyDescent="0.25">
      <c r="E22399" s="120"/>
    </row>
    <row r="22400" spans="5:5" x14ac:dyDescent="0.25">
      <c r="E22400" s="120"/>
    </row>
    <row r="22401" spans="5:5" x14ac:dyDescent="0.25">
      <c r="E22401" s="120"/>
    </row>
    <row r="22402" spans="5:5" x14ac:dyDescent="0.25">
      <c r="E22402" s="120"/>
    </row>
    <row r="22403" spans="5:5" x14ac:dyDescent="0.25">
      <c r="E22403" s="120"/>
    </row>
    <row r="22404" spans="5:5" x14ac:dyDescent="0.25">
      <c r="E22404" s="120"/>
    </row>
    <row r="22405" spans="5:5" x14ac:dyDescent="0.25">
      <c r="E22405" s="120"/>
    </row>
    <row r="22406" spans="5:5" x14ac:dyDescent="0.25">
      <c r="E22406" s="120"/>
    </row>
    <row r="22407" spans="5:5" x14ac:dyDescent="0.25">
      <c r="E22407" s="120"/>
    </row>
    <row r="22408" spans="5:5" x14ac:dyDescent="0.25">
      <c r="E22408" s="120"/>
    </row>
    <row r="22409" spans="5:5" x14ac:dyDescent="0.25">
      <c r="E22409" s="120"/>
    </row>
    <row r="22410" spans="5:5" x14ac:dyDescent="0.25">
      <c r="E22410" s="120"/>
    </row>
    <row r="22411" spans="5:5" x14ac:dyDescent="0.25">
      <c r="E22411" s="120"/>
    </row>
    <row r="22412" spans="5:5" x14ac:dyDescent="0.25">
      <c r="E22412" s="120"/>
    </row>
    <row r="22413" spans="5:5" x14ac:dyDescent="0.25">
      <c r="E22413" s="120"/>
    </row>
    <row r="22414" spans="5:5" x14ac:dyDescent="0.25">
      <c r="E22414" s="120"/>
    </row>
    <row r="22415" spans="5:5" x14ac:dyDescent="0.25">
      <c r="E22415" s="120"/>
    </row>
    <row r="22416" spans="5:5" x14ac:dyDescent="0.25">
      <c r="E22416" s="120"/>
    </row>
    <row r="22417" spans="5:5" x14ac:dyDescent="0.25">
      <c r="E22417" s="120"/>
    </row>
    <row r="22418" spans="5:5" x14ac:dyDescent="0.25">
      <c r="E22418" s="120"/>
    </row>
    <row r="22419" spans="5:5" x14ac:dyDescent="0.25">
      <c r="E22419" s="120"/>
    </row>
    <row r="22420" spans="5:5" x14ac:dyDescent="0.25">
      <c r="E22420" s="120"/>
    </row>
    <row r="22421" spans="5:5" x14ac:dyDescent="0.25">
      <c r="E22421" s="120"/>
    </row>
    <row r="22422" spans="5:5" x14ac:dyDescent="0.25">
      <c r="E22422" s="120"/>
    </row>
    <row r="22423" spans="5:5" x14ac:dyDescent="0.25">
      <c r="E22423" s="120"/>
    </row>
    <row r="22424" spans="5:5" x14ac:dyDescent="0.25">
      <c r="E22424" s="120"/>
    </row>
    <row r="22425" spans="5:5" x14ac:dyDescent="0.25">
      <c r="E22425" s="120"/>
    </row>
    <row r="22426" spans="5:5" x14ac:dyDescent="0.25">
      <c r="E22426" s="120"/>
    </row>
    <row r="22427" spans="5:5" x14ac:dyDescent="0.25">
      <c r="E22427" s="120"/>
    </row>
    <row r="22428" spans="5:5" x14ac:dyDescent="0.25">
      <c r="E22428" s="120"/>
    </row>
    <row r="22429" spans="5:5" x14ac:dyDescent="0.25">
      <c r="E22429" s="120"/>
    </row>
    <row r="22430" spans="5:5" x14ac:dyDescent="0.25">
      <c r="E22430" s="120"/>
    </row>
    <row r="22431" spans="5:5" x14ac:dyDescent="0.25">
      <c r="E22431" s="120"/>
    </row>
    <row r="22432" spans="5:5" x14ac:dyDescent="0.25">
      <c r="E22432" s="120"/>
    </row>
    <row r="22433" spans="5:5" x14ac:dyDescent="0.25">
      <c r="E22433" s="120"/>
    </row>
    <row r="22434" spans="5:5" x14ac:dyDescent="0.25">
      <c r="E22434" s="120"/>
    </row>
    <row r="22435" spans="5:5" x14ac:dyDescent="0.25">
      <c r="E22435" s="120"/>
    </row>
    <row r="22436" spans="5:5" x14ac:dyDescent="0.25">
      <c r="E22436" s="120"/>
    </row>
    <row r="22437" spans="5:5" x14ac:dyDescent="0.25">
      <c r="E22437" s="120"/>
    </row>
    <row r="22438" spans="5:5" x14ac:dyDescent="0.25">
      <c r="E22438" s="120"/>
    </row>
    <row r="22439" spans="5:5" x14ac:dyDescent="0.25">
      <c r="E22439" s="120"/>
    </row>
    <row r="22440" spans="5:5" x14ac:dyDescent="0.25">
      <c r="E22440" s="120"/>
    </row>
    <row r="22441" spans="5:5" x14ac:dyDescent="0.25">
      <c r="E22441" s="120"/>
    </row>
    <row r="22442" spans="5:5" x14ac:dyDescent="0.25">
      <c r="E22442" s="120"/>
    </row>
    <row r="22443" spans="5:5" x14ac:dyDescent="0.25">
      <c r="E22443" s="120"/>
    </row>
    <row r="22444" spans="5:5" x14ac:dyDescent="0.25">
      <c r="E22444" s="120"/>
    </row>
    <row r="22445" spans="5:5" x14ac:dyDescent="0.25">
      <c r="E22445" s="120"/>
    </row>
    <row r="22446" spans="5:5" x14ac:dyDescent="0.25">
      <c r="E22446" s="120"/>
    </row>
    <row r="22447" spans="5:5" x14ac:dyDescent="0.25">
      <c r="E22447" s="120"/>
    </row>
    <row r="22448" spans="5:5" x14ac:dyDescent="0.25">
      <c r="E22448" s="120"/>
    </row>
    <row r="22449" spans="5:5" x14ac:dyDescent="0.25">
      <c r="E22449" s="120"/>
    </row>
    <row r="22450" spans="5:5" x14ac:dyDescent="0.25">
      <c r="E22450" s="120"/>
    </row>
    <row r="22451" spans="5:5" x14ac:dyDescent="0.25">
      <c r="E22451" s="120"/>
    </row>
    <row r="22452" spans="5:5" x14ac:dyDescent="0.25">
      <c r="E22452" s="120"/>
    </row>
    <row r="22453" spans="5:5" x14ac:dyDescent="0.25">
      <c r="E22453" s="120"/>
    </row>
    <row r="22454" spans="5:5" x14ac:dyDescent="0.25">
      <c r="E22454" s="120"/>
    </row>
    <row r="22455" spans="5:5" x14ac:dyDescent="0.25">
      <c r="E22455" s="120"/>
    </row>
    <row r="22456" spans="5:5" x14ac:dyDescent="0.25">
      <c r="E22456" s="120"/>
    </row>
    <row r="22457" spans="5:5" x14ac:dyDescent="0.25">
      <c r="E22457" s="120"/>
    </row>
    <row r="22458" spans="5:5" x14ac:dyDescent="0.25">
      <c r="E22458" s="120"/>
    </row>
    <row r="22459" spans="5:5" x14ac:dyDescent="0.25">
      <c r="E22459" s="120"/>
    </row>
    <row r="22460" spans="5:5" x14ac:dyDescent="0.25">
      <c r="E22460" s="120"/>
    </row>
    <row r="22461" spans="5:5" x14ac:dyDescent="0.25">
      <c r="E22461" s="120"/>
    </row>
    <row r="22462" spans="5:5" x14ac:dyDescent="0.25">
      <c r="E22462" s="120"/>
    </row>
    <row r="22463" spans="5:5" x14ac:dyDescent="0.25">
      <c r="E22463" s="120"/>
    </row>
    <row r="22464" spans="5:5" x14ac:dyDescent="0.25">
      <c r="E22464" s="120"/>
    </row>
    <row r="22465" spans="5:5" x14ac:dyDescent="0.25">
      <c r="E22465" s="120"/>
    </row>
    <row r="22466" spans="5:5" x14ac:dyDescent="0.25">
      <c r="E22466" s="120"/>
    </row>
    <row r="22467" spans="5:5" x14ac:dyDescent="0.25">
      <c r="E22467" s="120"/>
    </row>
    <row r="22468" spans="5:5" x14ac:dyDescent="0.25">
      <c r="E22468" s="120"/>
    </row>
    <row r="22469" spans="5:5" x14ac:dyDescent="0.25">
      <c r="E22469" s="120"/>
    </row>
    <row r="22470" spans="5:5" x14ac:dyDescent="0.25">
      <c r="E22470" s="120"/>
    </row>
    <row r="22471" spans="5:5" x14ac:dyDescent="0.25">
      <c r="E22471" s="120"/>
    </row>
    <row r="22472" spans="5:5" x14ac:dyDescent="0.25">
      <c r="E22472" s="120"/>
    </row>
    <row r="22473" spans="5:5" x14ac:dyDescent="0.25">
      <c r="E22473" s="120"/>
    </row>
    <row r="22474" spans="5:5" x14ac:dyDescent="0.25">
      <c r="E22474" s="120"/>
    </row>
    <row r="22475" spans="5:5" x14ac:dyDescent="0.25">
      <c r="E22475" s="120"/>
    </row>
    <row r="22476" spans="5:5" x14ac:dyDescent="0.25">
      <c r="E22476" s="120"/>
    </row>
    <row r="22477" spans="5:5" x14ac:dyDescent="0.25">
      <c r="E22477" s="120"/>
    </row>
    <row r="22478" spans="5:5" x14ac:dyDescent="0.25">
      <c r="E22478" s="120"/>
    </row>
    <row r="22479" spans="5:5" x14ac:dyDescent="0.25">
      <c r="E22479" s="120"/>
    </row>
    <row r="22480" spans="5:5" x14ac:dyDescent="0.25">
      <c r="E22480" s="120"/>
    </row>
    <row r="22481" spans="5:5" x14ac:dyDescent="0.25">
      <c r="E22481" s="120"/>
    </row>
    <row r="22482" spans="5:5" x14ac:dyDescent="0.25">
      <c r="E22482" s="120"/>
    </row>
    <row r="22483" spans="5:5" x14ac:dyDescent="0.25">
      <c r="E22483" s="120"/>
    </row>
    <row r="22484" spans="5:5" x14ac:dyDescent="0.25">
      <c r="E22484" s="120"/>
    </row>
    <row r="22485" spans="5:5" x14ac:dyDescent="0.25">
      <c r="E22485" s="120"/>
    </row>
    <row r="22486" spans="5:5" x14ac:dyDescent="0.25">
      <c r="E22486" s="120"/>
    </row>
    <row r="22487" spans="5:5" x14ac:dyDescent="0.25">
      <c r="E22487" s="120"/>
    </row>
    <row r="22488" spans="5:5" x14ac:dyDescent="0.25">
      <c r="E22488" s="120"/>
    </row>
    <row r="22489" spans="5:5" x14ac:dyDescent="0.25">
      <c r="E22489" s="120"/>
    </row>
    <row r="22490" spans="5:5" x14ac:dyDescent="0.25">
      <c r="E22490" s="120"/>
    </row>
    <row r="22491" spans="5:5" x14ac:dyDescent="0.25">
      <c r="E22491" s="120"/>
    </row>
    <row r="22492" spans="5:5" x14ac:dyDescent="0.25">
      <c r="E22492" s="120"/>
    </row>
    <row r="22493" spans="5:5" x14ac:dyDescent="0.25">
      <c r="E22493" s="120"/>
    </row>
    <row r="22494" spans="5:5" x14ac:dyDescent="0.25">
      <c r="E22494" s="120"/>
    </row>
    <row r="22495" spans="5:5" x14ac:dyDescent="0.25">
      <c r="E22495" s="120"/>
    </row>
    <row r="22496" spans="5:5" x14ac:dyDescent="0.25">
      <c r="E22496" s="120"/>
    </row>
    <row r="22497" spans="5:5" x14ac:dyDescent="0.25">
      <c r="E22497" s="120"/>
    </row>
    <row r="22498" spans="5:5" x14ac:dyDescent="0.25">
      <c r="E22498" s="120"/>
    </row>
    <row r="22499" spans="5:5" x14ac:dyDescent="0.25">
      <c r="E22499" s="120"/>
    </row>
    <row r="22500" spans="5:5" x14ac:dyDescent="0.25">
      <c r="E22500" s="120"/>
    </row>
    <row r="22501" spans="5:5" x14ac:dyDescent="0.25">
      <c r="E22501" s="120"/>
    </row>
    <row r="22502" spans="5:5" x14ac:dyDescent="0.25">
      <c r="E22502" s="120"/>
    </row>
    <row r="22503" spans="5:5" x14ac:dyDescent="0.25">
      <c r="E22503" s="120"/>
    </row>
    <row r="22504" spans="5:5" x14ac:dyDescent="0.25">
      <c r="E22504" s="120"/>
    </row>
    <row r="22505" spans="5:5" x14ac:dyDescent="0.25">
      <c r="E22505" s="120"/>
    </row>
    <row r="22506" spans="5:5" x14ac:dyDescent="0.25">
      <c r="E22506" s="120"/>
    </row>
    <row r="22507" spans="5:5" x14ac:dyDescent="0.25">
      <c r="E22507" s="120"/>
    </row>
    <row r="22508" spans="5:5" x14ac:dyDescent="0.25">
      <c r="E22508" s="120"/>
    </row>
    <row r="22509" spans="5:5" x14ac:dyDescent="0.25">
      <c r="E22509" s="120"/>
    </row>
    <row r="22510" spans="5:5" x14ac:dyDescent="0.25">
      <c r="E22510" s="120"/>
    </row>
    <row r="22511" spans="5:5" x14ac:dyDescent="0.25">
      <c r="E22511" s="120"/>
    </row>
    <row r="22512" spans="5:5" x14ac:dyDescent="0.25">
      <c r="E22512" s="120"/>
    </row>
    <row r="22513" spans="5:5" x14ac:dyDescent="0.25">
      <c r="E22513" s="120"/>
    </row>
    <row r="22514" spans="5:5" x14ac:dyDescent="0.25">
      <c r="E22514" s="120"/>
    </row>
    <row r="22515" spans="5:5" x14ac:dyDescent="0.25">
      <c r="E22515" s="120"/>
    </row>
    <row r="22516" spans="5:5" x14ac:dyDescent="0.25">
      <c r="E22516" s="120"/>
    </row>
    <row r="22517" spans="5:5" x14ac:dyDescent="0.25">
      <c r="E22517" s="120"/>
    </row>
    <row r="22518" spans="5:5" x14ac:dyDescent="0.25">
      <c r="E22518" s="120"/>
    </row>
    <row r="22519" spans="5:5" x14ac:dyDescent="0.25">
      <c r="E22519" s="120"/>
    </row>
    <row r="22520" spans="5:5" x14ac:dyDescent="0.25">
      <c r="E22520" s="120"/>
    </row>
    <row r="22521" spans="5:5" x14ac:dyDescent="0.25">
      <c r="E22521" s="120"/>
    </row>
    <row r="22522" spans="5:5" x14ac:dyDescent="0.25">
      <c r="E22522" s="120"/>
    </row>
    <row r="22523" spans="5:5" x14ac:dyDescent="0.25">
      <c r="E22523" s="120"/>
    </row>
    <row r="22524" spans="5:5" x14ac:dyDescent="0.25">
      <c r="E22524" s="120"/>
    </row>
    <row r="22525" spans="5:5" x14ac:dyDescent="0.25">
      <c r="E22525" s="120"/>
    </row>
    <row r="22526" spans="5:5" x14ac:dyDescent="0.25">
      <c r="E22526" s="120"/>
    </row>
    <row r="22527" spans="5:5" x14ac:dyDescent="0.25">
      <c r="E22527" s="120"/>
    </row>
    <row r="22528" spans="5:5" x14ac:dyDescent="0.25">
      <c r="E22528" s="120"/>
    </row>
    <row r="22529" spans="5:5" x14ac:dyDescent="0.25">
      <c r="E22529" s="120"/>
    </row>
    <row r="22530" spans="5:5" x14ac:dyDescent="0.25">
      <c r="E22530" s="120"/>
    </row>
    <row r="22531" spans="5:5" x14ac:dyDescent="0.25">
      <c r="E22531" s="120"/>
    </row>
    <row r="22532" spans="5:5" x14ac:dyDescent="0.25">
      <c r="E22532" s="120"/>
    </row>
    <row r="22533" spans="5:5" x14ac:dyDescent="0.25">
      <c r="E22533" s="120"/>
    </row>
    <row r="22534" spans="5:5" x14ac:dyDescent="0.25">
      <c r="E22534" s="120"/>
    </row>
    <row r="22535" spans="5:5" x14ac:dyDescent="0.25">
      <c r="E22535" s="120"/>
    </row>
    <row r="22536" spans="5:5" x14ac:dyDescent="0.25">
      <c r="E22536" s="120"/>
    </row>
    <row r="22537" spans="5:5" x14ac:dyDescent="0.25">
      <c r="E22537" s="120"/>
    </row>
    <row r="22538" spans="5:5" x14ac:dyDescent="0.25">
      <c r="E22538" s="120"/>
    </row>
    <row r="22539" spans="5:5" x14ac:dyDescent="0.25">
      <c r="E22539" s="120"/>
    </row>
    <row r="22540" spans="5:5" x14ac:dyDescent="0.25">
      <c r="E22540" s="120"/>
    </row>
    <row r="22541" spans="5:5" x14ac:dyDescent="0.25">
      <c r="E22541" s="120"/>
    </row>
    <row r="22542" spans="5:5" x14ac:dyDescent="0.25">
      <c r="E22542" s="120"/>
    </row>
    <row r="22543" spans="5:5" x14ac:dyDescent="0.25">
      <c r="E22543" s="120"/>
    </row>
    <row r="22544" spans="5:5" x14ac:dyDescent="0.25">
      <c r="E22544" s="120"/>
    </row>
    <row r="22545" spans="5:5" x14ac:dyDescent="0.25">
      <c r="E22545" s="120"/>
    </row>
    <row r="22546" spans="5:5" x14ac:dyDescent="0.25">
      <c r="E22546" s="120"/>
    </row>
    <row r="22547" spans="5:5" x14ac:dyDescent="0.25">
      <c r="E22547" s="120"/>
    </row>
    <row r="22548" spans="5:5" x14ac:dyDescent="0.25">
      <c r="E22548" s="120"/>
    </row>
    <row r="22549" spans="5:5" x14ac:dyDescent="0.25">
      <c r="E22549" s="120"/>
    </row>
    <row r="22550" spans="5:5" x14ac:dyDescent="0.25">
      <c r="E22550" s="120"/>
    </row>
    <row r="22551" spans="5:5" x14ac:dyDescent="0.25">
      <c r="E22551" s="120"/>
    </row>
    <row r="22552" spans="5:5" x14ac:dyDescent="0.25">
      <c r="E22552" s="120"/>
    </row>
    <row r="22553" spans="5:5" x14ac:dyDescent="0.25">
      <c r="E22553" s="120"/>
    </row>
    <row r="22554" spans="5:5" x14ac:dyDescent="0.25">
      <c r="E22554" s="120"/>
    </row>
    <row r="22555" spans="5:5" x14ac:dyDescent="0.25">
      <c r="E22555" s="120"/>
    </row>
    <row r="22556" spans="5:5" x14ac:dyDescent="0.25">
      <c r="E22556" s="120"/>
    </row>
    <row r="22557" spans="5:5" x14ac:dyDescent="0.25">
      <c r="E22557" s="120"/>
    </row>
    <row r="22558" spans="5:5" x14ac:dyDescent="0.25">
      <c r="E22558" s="120"/>
    </row>
    <row r="22559" spans="5:5" x14ac:dyDescent="0.25">
      <c r="E22559" s="120"/>
    </row>
    <row r="22560" spans="5:5" x14ac:dyDescent="0.25">
      <c r="E22560" s="120"/>
    </row>
    <row r="22561" spans="5:5" x14ac:dyDescent="0.25">
      <c r="E22561" s="120"/>
    </row>
    <row r="22562" spans="5:5" x14ac:dyDescent="0.25">
      <c r="E22562" s="120"/>
    </row>
    <row r="22563" spans="5:5" x14ac:dyDescent="0.25">
      <c r="E22563" s="120"/>
    </row>
    <row r="22564" spans="5:5" x14ac:dyDescent="0.25">
      <c r="E22564" s="120"/>
    </row>
    <row r="22565" spans="5:5" x14ac:dyDescent="0.25">
      <c r="E22565" s="120"/>
    </row>
    <row r="22566" spans="5:5" x14ac:dyDescent="0.25">
      <c r="E22566" s="120"/>
    </row>
    <row r="22567" spans="5:5" x14ac:dyDescent="0.25">
      <c r="E22567" s="120"/>
    </row>
    <row r="22568" spans="5:5" x14ac:dyDescent="0.25">
      <c r="E22568" s="120"/>
    </row>
    <row r="22569" spans="5:5" x14ac:dyDescent="0.25">
      <c r="E22569" s="120"/>
    </row>
    <row r="22570" spans="5:5" x14ac:dyDescent="0.25">
      <c r="E22570" s="120"/>
    </row>
    <row r="22571" spans="5:5" x14ac:dyDescent="0.25">
      <c r="E22571" s="120"/>
    </row>
    <row r="22572" spans="5:5" x14ac:dyDescent="0.25">
      <c r="E22572" s="120"/>
    </row>
    <row r="22573" spans="5:5" x14ac:dyDescent="0.25">
      <c r="E22573" s="120"/>
    </row>
    <row r="22574" spans="5:5" x14ac:dyDescent="0.25">
      <c r="E22574" s="120"/>
    </row>
    <row r="22575" spans="5:5" x14ac:dyDescent="0.25">
      <c r="E22575" s="120"/>
    </row>
    <row r="22576" spans="5:5" x14ac:dyDescent="0.25">
      <c r="E22576" s="120"/>
    </row>
    <row r="22577" spans="5:5" x14ac:dyDescent="0.25">
      <c r="E22577" s="120"/>
    </row>
    <row r="22578" spans="5:5" x14ac:dyDescent="0.25">
      <c r="E22578" s="120"/>
    </row>
    <row r="22579" spans="5:5" x14ac:dyDescent="0.25">
      <c r="E22579" s="120"/>
    </row>
    <row r="22580" spans="5:5" x14ac:dyDescent="0.25">
      <c r="E22580" s="120"/>
    </row>
    <row r="22581" spans="5:5" x14ac:dyDescent="0.25">
      <c r="E22581" s="120"/>
    </row>
    <row r="22582" spans="5:5" x14ac:dyDescent="0.25">
      <c r="E22582" s="120"/>
    </row>
    <row r="22583" spans="5:5" x14ac:dyDescent="0.25">
      <c r="E22583" s="120"/>
    </row>
    <row r="22584" spans="5:5" x14ac:dyDescent="0.25">
      <c r="E22584" s="120"/>
    </row>
    <row r="22585" spans="5:5" x14ac:dyDescent="0.25">
      <c r="E22585" s="120"/>
    </row>
    <row r="22586" spans="5:5" x14ac:dyDescent="0.25">
      <c r="E22586" s="120"/>
    </row>
    <row r="22587" spans="5:5" x14ac:dyDescent="0.25">
      <c r="E22587" s="120"/>
    </row>
    <row r="22588" spans="5:5" x14ac:dyDescent="0.25">
      <c r="E22588" s="120"/>
    </row>
    <row r="22589" spans="5:5" x14ac:dyDescent="0.25">
      <c r="E22589" s="120"/>
    </row>
    <row r="22590" spans="5:5" x14ac:dyDescent="0.25">
      <c r="E22590" s="120"/>
    </row>
    <row r="22591" spans="5:5" x14ac:dyDescent="0.25">
      <c r="E22591" s="120"/>
    </row>
    <row r="22592" spans="5:5" x14ac:dyDescent="0.25">
      <c r="E22592" s="120"/>
    </row>
    <row r="22593" spans="5:5" x14ac:dyDescent="0.25">
      <c r="E22593" s="120"/>
    </row>
    <row r="22594" spans="5:5" x14ac:dyDescent="0.25">
      <c r="E22594" s="120"/>
    </row>
    <row r="22595" spans="5:5" x14ac:dyDescent="0.25">
      <c r="E22595" s="120"/>
    </row>
    <row r="22596" spans="5:5" x14ac:dyDescent="0.25">
      <c r="E22596" s="120"/>
    </row>
    <row r="22597" spans="5:5" x14ac:dyDescent="0.25">
      <c r="E22597" s="120"/>
    </row>
    <row r="22598" spans="5:5" x14ac:dyDescent="0.25">
      <c r="E22598" s="120"/>
    </row>
    <row r="22599" spans="5:5" x14ac:dyDescent="0.25">
      <c r="E22599" s="120"/>
    </row>
    <row r="22600" spans="5:5" x14ac:dyDescent="0.25">
      <c r="E22600" s="120"/>
    </row>
    <row r="22601" spans="5:5" x14ac:dyDescent="0.25">
      <c r="E22601" s="120"/>
    </row>
    <row r="22602" spans="5:5" x14ac:dyDescent="0.25">
      <c r="E22602" s="120"/>
    </row>
    <row r="22603" spans="5:5" x14ac:dyDescent="0.25">
      <c r="E22603" s="120"/>
    </row>
    <row r="22604" spans="5:5" x14ac:dyDescent="0.25">
      <c r="E22604" s="120"/>
    </row>
    <row r="22605" spans="5:5" x14ac:dyDescent="0.25">
      <c r="E22605" s="120"/>
    </row>
    <row r="22606" spans="5:5" x14ac:dyDescent="0.25">
      <c r="E22606" s="120"/>
    </row>
    <row r="22607" spans="5:5" x14ac:dyDescent="0.25">
      <c r="E22607" s="120"/>
    </row>
    <row r="22608" spans="5:5" x14ac:dyDescent="0.25">
      <c r="E22608" s="120"/>
    </row>
    <row r="22609" spans="5:5" x14ac:dyDescent="0.25">
      <c r="E22609" s="120"/>
    </row>
    <row r="22610" spans="5:5" x14ac:dyDescent="0.25">
      <c r="E22610" s="120"/>
    </row>
    <row r="22611" spans="5:5" x14ac:dyDescent="0.25">
      <c r="E22611" s="120"/>
    </row>
    <row r="22612" spans="5:5" x14ac:dyDescent="0.25">
      <c r="E22612" s="120"/>
    </row>
    <row r="22613" spans="5:5" x14ac:dyDescent="0.25">
      <c r="E22613" s="120"/>
    </row>
    <row r="22614" spans="5:5" x14ac:dyDescent="0.25">
      <c r="E22614" s="120"/>
    </row>
    <row r="22615" spans="5:5" x14ac:dyDescent="0.25">
      <c r="E22615" s="120"/>
    </row>
    <row r="22616" spans="5:5" x14ac:dyDescent="0.25">
      <c r="E22616" s="120"/>
    </row>
    <row r="22617" spans="5:5" x14ac:dyDescent="0.25">
      <c r="E22617" s="120"/>
    </row>
    <row r="22618" spans="5:5" x14ac:dyDescent="0.25">
      <c r="E22618" s="120"/>
    </row>
    <row r="22619" spans="5:5" x14ac:dyDescent="0.25">
      <c r="E22619" s="120"/>
    </row>
    <row r="22620" spans="5:5" x14ac:dyDescent="0.25">
      <c r="E22620" s="120"/>
    </row>
    <row r="22621" spans="5:5" x14ac:dyDescent="0.25">
      <c r="E22621" s="120"/>
    </row>
    <row r="22622" spans="5:5" x14ac:dyDescent="0.25">
      <c r="E22622" s="120"/>
    </row>
    <row r="22623" spans="5:5" x14ac:dyDescent="0.25">
      <c r="E22623" s="120"/>
    </row>
    <row r="22624" spans="5:5" x14ac:dyDescent="0.25">
      <c r="E22624" s="120"/>
    </row>
    <row r="22625" spans="5:5" x14ac:dyDescent="0.25">
      <c r="E22625" s="120"/>
    </row>
    <row r="22626" spans="5:5" x14ac:dyDescent="0.25">
      <c r="E22626" s="120"/>
    </row>
    <row r="22627" spans="5:5" x14ac:dyDescent="0.25">
      <c r="E22627" s="120"/>
    </row>
    <row r="22628" spans="5:5" x14ac:dyDescent="0.25">
      <c r="E22628" s="120"/>
    </row>
    <row r="22629" spans="5:5" x14ac:dyDescent="0.25">
      <c r="E22629" s="120"/>
    </row>
    <row r="22630" spans="5:5" x14ac:dyDescent="0.25">
      <c r="E22630" s="120"/>
    </row>
    <row r="22631" spans="5:5" x14ac:dyDescent="0.25">
      <c r="E22631" s="120"/>
    </row>
    <row r="22632" spans="5:5" x14ac:dyDescent="0.25">
      <c r="E22632" s="120"/>
    </row>
    <row r="22633" spans="5:5" x14ac:dyDescent="0.25">
      <c r="E22633" s="120"/>
    </row>
    <row r="22634" spans="5:5" x14ac:dyDescent="0.25">
      <c r="E22634" s="120"/>
    </row>
    <row r="22635" spans="5:5" x14ac:dyDescent="0.25">
      <c r="E22635" s="120"/>
    </row>
    <row r="22636" spans="5:5" x14ac:dyDescent="0.25">
      <c r="E22636" s="120"/>
    </row>
    <row r="22637" spans="5:5" x14ac:dyDescent="0.25">
      <c r="E22637" s="120"/>
    </row>
    <row r="22638" spans="5:5" x14ac:dyDescent="0.25">
      <c r="E22638" s="120"/>
    </row>
    <row r="22639" spans="5:5" x14ac:dyDescent="0.25">
      <c r="E22639" s="120"/>
    </row>
    <row r="22640" spans="5:5" x14ac:dyDescent="0.25">
      <c r="E22640" s="120"/>
    </row>
    <row r="22641" spans="5:5" x14ac:dyDescent="0.25">
      <c r="E22641" s="120"/>
    </row>
    <row r="22642" spans="5:5" x14ac:dyDescent="0.25">
      <c r="E22642" s="120"/>
    </row>
    <row r="22643" spans="5:5" x14ac:dyDescent="0.25">
      <c r="E22643" s="120"/>
    </row>
    <row r="22644" spans="5:5" x14ac:dyDescent="0.25">
      <c r="E22644" s="120"/>
    </row>
    <row r="22645" spans="5:5" x14ac:dyDescent="0.25">
      <c r="E22645" s="120"/>
    </row>
    <row r="22646" spans="5:5" x14ac:dyDescent="0.25">
      <c r="E22646" s="120"/>
    </row>
    <row r="22647" spans="5:5" x14ac:dyDescent="0.25">
      <c r="E22647" s="120"/>
    </row>
    <row r="22648" spans="5:5" x14ac:dyDescent="0.25">
      <c r="E22648" s="120"/>
    </row>
    <row r="22649" spans="5:5" x14ac:dyDescent="0.25">
      <c r="E22649" s="120"/>
    </row>
    <row r="22650" spans="5:5" x14ac:dyDescent="0.25">
      <c r="E22650" s="120"/>
    </row>
    <row r="22651" spans="5:5" x14ac:dyDescent="0.25">
      <c r="E22651" s="120"/>
    </row>
    <row r="22652" spans="5:5" x14ac:dyDescent="0.25">
      <c r="E22652" s="120"/>
    </row>
    <row r="22653" spans="5:5" x14ac:dyDescent="0.25">
      <c r="E22653" s="120"/>
    </row>
    <row r="22654" spans="5:5" x14ac:dyDescent="0.25">
      <c r="E22654" s="120"/>
    </row>
    <row r="22655" spans="5:5" x14ac:dyDescent="0.25">
      <c r="E22655" s="120"/>
    </row>
    <row r="22656" spans="5:5" x14ac:dyDescent="0.25">
      <c r="E22656" s="120"/>
    </row>
    <row r="22657" spans="5:5" x14ac:dyDescent="0.25">
      <c r="E22657" s="120"/>
    </row>
    <row r="22658" spans="5:5" x14ac:dyDescent="0.25">
      <c r="E22658" s="120"/>
    </row>
    <row r="22659" spans="5:5" x14ac:dyDescent="0.25">
      <c r="E22659" s="120"/>
    </row>
    <row r="22660" spans="5:5" x14ac:dyDescent="0.25">
      <c r="E22660" s="120"/>
    </row>
    <row r="22661" spans="5:5" x14ac:dyDescent="0.25">
      <c r="E22661" s="120"/>
    </row>
    <row r="22662" spans="5:5" x14ac:dyDescent="0.25">
      <c r="E22662" s="120"/>
    </row>
    <row r="22663" spans="5:5" x14ac:dyDescent="0.25">
      <c r="E22663" s="120"/>
    </row>
    <row r="22664" spans="5:5" x14ac:dyDescent="0.25">
      <c r="E22664" s="120"/>
    </row>
    <row r="22665" spans="5:5" x14ac:dyDescent="0.25">
      <c r="E22665" s="120"/>
    </row>
    <row r="22666" spans="5:5" x14ac:dyDescent="0.25">
      <c r="E22666" s="120"/>
    </row>
    <row r="22667" spans="5:5" x14ac:dyDescent="0.25">
      <c r="E22667" s="120"/>
    </row>
    <row r="22668" spans="5:5" x14ac:dyDescent="0.25">
      <c r="E22668" s="120"/>
    </row>
    <row r="22669" spans="5:5" x14ac:dyDescent="0.25">
      <c r="E22669" s="120"/>
    </row>
    <row r="22670" spans="5:5" x14ac:dyDescent="0.25">
      <c r="E22670" s="120"/>
    </row>
    <row r="22671" spans="5:5" x14ac:dyDescent="0.25">
      <c r="E22671" s="120"/>
    </row>
    <row r="22672" spans="5:5" x14ac:dyDescent="0.25">
      <c r="E22672" s="120"/>
    </row>
    <row r="22673" spans="5:5" x14ac:dyDescent="0.25">
      <c r="E22673" s="120"/>
    </row>
    <row r="22674" spans="5:5" x14ac:dyDescent="0.25">
      <c r="E22674" s="120"/>
    </row>
    <row r="22675" spans="5:5" x14ac:dyDescent="0.25">
      <c r="E22675" s="120"/>
    </row>
    <row r="22676" spans="5:5" x14ac:dyDescent="0.25">
      <c r="E22676" s="120"/>
    </row>
    <row r="22677" spans="5:5" x14ac:dyDescent="0.25">
      <c r="E22677" s="120"/>
    </row>
    <row r="22678" spans="5:5" x14ac:dyDescent="0.25">
      <c r="E22678" s="120"/>
    </row>
    <row r="22679" spans="5:5" x14ac:dyDescent="0.25">
      <c r="E22679" s="120"/>
    </row>
    <row r="22680" spans="5:5" x14ac:dyDescent="0.25">
      <c r="E22680" s="120"/>
    </row>
    <row r="22681" spans="5:5" x14ac:dyDescent="0.25">
      <c r="E22681" s="120"/>
    </row>
    <row r="22682" spans="5:5" x14ac:dyDescent="0.25">
      <c r="E22682" s="120"/>
    </row>
    <row r="22683" spans="5:5" x14ac:dyDescent="0.25">
      <c r="E22683" s="120"/>
    </row>
    <row r="22684" spans="5:5" x14ac:dyDescent="0.25">
      <c r="E22684" s="120"/>
    </row>
    <row r="22685" spans="5:5" x14ac:dyDescent="0.25">
      <c r="E22685" s="120"/>
    </row>
    <row r="22686" spans="5:5" x14ac:dyDescent="0.25">
      <c r="E22686" s="120"/>
    </row>
    <row r="22687" spans="5:5" x14ac:dyDescent="0.25">
      <c r="E22687" s="120"/>
    </row>
    <row r="22688" spans="5:5" x14ac:dyDescent="0.25">
      <c r="E22688" s="120"/>
    </row>
    <row r="22689" spans="5:5" x14ac:dyDescent="0.25">
      <c r="E22689" s="120"/>
    </row>
    <row r="22690" spans="5:5" x14ac:dyDescent="0.25">
      <c r="E22690" s="120"/>
    </row>
    <row r="22691" spans="5:5" x14ac:dyDescent="0.25">
      <c r="E22691" s="120"/>
    </row>
    <row r="22692" spans="5:5" x14ac:dyDescent="0.25">
      <c r="E22692" s="120"/>
    </row>
    <row r="22693" spans="5:5" x14ac:dyDescent="0.25">
      <c r="E22693" s="120"/>
    </row>
    <row r="22694" spans="5:5" x14ac:dyDescent="0.25">
      <c r="E22694" s="120"/>
    </row>
    <row r="22695" spans="5:5" x14ac:dyDescent="0.25">
      <c r="E22695" s="120"/>
    </row>
    <row r="22696" spans="5:5" x14ac:dyDescent="0.25">
      <c r="E22696" s="120"/>
    </row>
    <row r="22697" spans="5:5" x14ac:dyDescent="0.25">
      <c r="E22697" s="120"/>
    </row>
    <row r="22698" spans="5:5" x14ac:dyDescent="0.25">
      <c r="E22698" s="120"/>
    </row>
    <row r="22699" spans="5:5" x14ac:dyDescent="0.25">
      <c r="E22699" s="120"/>
    </row>
    <row r="22700" spans="5:5" x14ac:dyDescent="0.25">
      <c r="E22700" s="120"/>
    </row>
    <row r="22701" spans="5:5" x14ac:dyDescent="0.25">
      <c r="E22701" s="120"/>
    </row>
    <row r="22702" spans="5:5" x14ac:dyDescent="0.25">
      <c r="E22702" s="120"/>
    </row>
    <row r="22703" spans="5:5" x14ac:dyDescent="0.25">
      <c r="E22703" s="120"/>
    </row>
    <row r="22704" spans="5:5" x14ac:dyDescent="0.25">
      <c r="E22704" s="120"/>
    </row>
    <row r="22705" spans="5:5" x14ac:dyDescent="0.25">
      <c r="E22705" s="120"/>
    </row>
    <row r="22706" spans="5:5" x14ac:dyDescent="0.25">
      <c r="E22706" s="120"/>
    </row>
    <row r="22707" spans="5:5" x14ac:dyDescent="0.25">
      <c r="E22707" s="120"/>
    </row>
    <row r="22708" spans="5:5" x14ac:dyDescent="0.25">
      <c r="E22708" s="120"/>
    </row>
    <row r="22709" spans="5:5" x14ac:dyDescent="0.25">
      <c r="E22709" s="120"/>
    </row>
    <row r="22710" spans="5:5" x14ac:dyDescent="0.25">
      <c r="E22710" s="120"/>
    </row>
    <row r="22711" spans="5:5" x14ac:dyDescent="0.25">
      <c r="E22711" s="120"/>
    </row>
    <row r="22712" spans="5:5" x14ac:dyDescent="0.25">
      <c r="E22712" s="120"/>
    </row>
    <row r="22713" spans="5:5" x14ac:dyDescent="0.25">
      <c r="E22713" s="120"/>
    </row>
    <row r="22714" spans="5:5" x14ac:dyDescent="0.25">
      <c r="E22714" s="120"/>
    </row>
    <row r="22715" spans="5:5" x14ac:dyDescent="0.25">
      <c r="E22715" s="120"/>
    </row>
    <row r="22716" spans="5:5" x14ac:dyDescent="0.25">
      <c r="E22716" s="120"/>
    </row>
    <row r="22717" spans="5:5" x14ac:dyDescent="0.25">
      <c r="E22717" s="120"/>
    </row>
    <row r="22718" spans="5:5" x14ac:dyDescent="0.25">
      <c r="E22718" s="120"/>
    </row>
    <row r="22719" spans="5:5" x14ac:dyDescent="0.25">
      <c r="E22719" s="120"/>
    </row>
    <row r="22720" spans="5:5" x14ac:dyDescent="0.25">
      <c r="E22720" s="120"/>
    </row>
    <row r="22721" spans="5:5" x14ac:dyDescent="0.25">
      <c r="E22721" s="120"/>
    </row>
    <row r="22722" spans="5:5" x14ac:dyDescent="0.25">
      <c r="E22722" s="120"/>
    </row>
    <row r="22723" spans="5:5" x14ac:dyDescent="0.25">
      <c r="E22723" s="120"/>
    </row>
    <row r="22724" spans="5:5" x14ac:dyDescent="0.25">
      <c r="E22724" s="120"/>
    </row>
    <row r="22725" spans="5:5" x14ac:dyDescent="0.25">
      <c r="E22725" s="120"/>
    </row>
    <row r="22726" spans="5:5" x14ac:dyDescent="0.25">
      <c r="E22726" s="120"/>
    </row>
    <row r="22727" spans="5:5" x14ac:dyDescent="0.25">
      <c r="E22727" s="120"/>
    </row>
    <row r="22728" spans="5:5" x14ac:dyDescent="0.25">
      <c r="E22728" s="120"/>
    </row>
    <row r="22729" spans="5:5" x14ac:dyDescent="0.25">
      <c r="E22729" s="120"/>
    </row>
    <row r="22730" spans="5:5" x14ac:dyDescent="0.25">
      <c r="E22730" s="120"/>
    </row>
    <row r="22731" spans="5:5" x14ac:dyDescent="0.25">
      <c r="E22731" s="120"/>
    </row>
    <row r="22732" spans="5:5" x14ac:dyDescent="0.25">
      <c r="E22732" s="120"/>
    </row>
    <row r="22733" spans="5:5" x14ac:dyDescent="0.25">
      <c r="E22733" s="120"/>
    </row>
    <row r="22734" spans="5:5" x14ac:dyDescent="0.25">
      <c r="E22734" s="120"/>
    </row>
    <row r="22735" spans="5:5" x14ac:dyDescent="0.25">
      <c r="E22735" s="120"/>
    </row>
    <row r="22736" spans="5:5" x14ac:dyDescent="0.25">
      <c r="E22736" s="120"/>
    </row>
    <row r="22737" spans="5:5" x14ac:dyDescent="0.25">
      <c r="E22737" s="120"/>
    </row>
    <row r="22738" spans="5:5" x14ac:dyDescent="0.25">
      <c r="E22738" s="120"/>
    </row>
    <row r="22739" spans="5:5" x14ac:dyDescent="0.25">
      <c r="E22739" s="120"/>
    </row>
    <row r="22740" spans="5:5" x14ac:dyDescent="0.25">
      <c r="E22740" s="120"/>
    </row>
    <row r="22741" spans="5:5" x14ac:dyDescent="0.25">
      <c r="E22741" s="120"/>
    </row>
    <row r="22742" spans="5:5" x14ac:dyDescent="0.25">
      <c r="E22742" s="120"/>
    </row>
    <row r="22743" spans="5:5" x14ac:dyDescent="0.25">
      <c r="E22743" s="120"/>
    </row>
    <row r="22744" spans="5:5" x14ac:dyDescent="0.25">
      <c r="E22744" s="120"/>
    </row>
    <row r="22745" spans="5:5" x14ac:dyDescent="0.25">
      <c r="E22745" s="120"/>
    </row>
    <row r="22746" spans="5:5" x14ac:dyDescent="0.25">
      <c r="E22746" s="120"/>
    </row>
    <row r="22747" spans="5:5" x14ac:dyDescent="0.25">
      <c r="E22747" s="120"/>
    </row>
    <row r="22748" spans="5:5" x14ac:dyDescent="0.25">
      <c r="E22748" s="120"/>
    </row>
    <row r="22749" spans="5:5" x14ac:dyDescent="0.25">
      <c r="E22749" s="120"/>
    </row>
    <row r="22750" spans="5:5" x14ac:dyDescent="0.25">
      <c r="E22750" s="120"/>
    </row>
    <row r="22751" spans="5:5" x14ac:dyDescent="0.25">
      <c r="E22751" s="120"/>
    </row>
    <row r="22752" spans="5:5" x14ac:dyDescent="0.25">
      <c r="E22752" s="120"/>
    </row>
    <row r="22753" spans="5:5" x14ac:dyDescent="0.25">
      <c r="E22753" s="120"/>
    </row>
    <row r="22754" spans="5:5" x14ac:dyDescent="0.25">
      <c r="E22754" s="120"/>
    </row>
    <row r="22755" spans="5:5" x14ac:dyDescent="0.25">
      <c r="E22755" s="120"/>
    </row>
    <row r="22756" spans="5:5" x14ac:dyDescent="0.25">
      <c r="E22756" s="120"/>
    </row>
    <row r="22757" spans="5:5" x14ac:dyDescent="0.25">
      <c r="E22757" s="120"/>
    </row>
    <row r="22758" spans="5:5" x14ac:dyDescent="0.25">
      <c r="E22758" s="120"/>
    </row>
    <row r="22759" spans="5:5" x14ac:dyDescent="0.25">
      <c r="E22759" s="120"/>
    </row>
    <row r="22760" spans="5:5" x14ac:dyDescent="0.25">
      <c r="E22760" s="120"/>
    </row>
    <row r="22761" spans="5:5" x14ac:dyDescent="0.25">
      <c r="E22761" s="120"/>
    </row>
    <row r="22762" spans="5:5" x14ac:dyDescent="0.25">
      <c r="E22762" s="120"/>
    </row>
    <row r="22763" spans="5:5" x14ac:dyDescent="0.25">
      <c r="E22763" s="120"/>
    </row>
    <row r="22764" spans="5:5" x14ac:dyDescent="0.25">
      <c r="E22764" s="120"/>
    </row>
    <row r="22765" spans="5:5" x14ac:dyDescent="0.25">
      <c r="E22765" s="120"/>
    </row>
    <row r="22766" spans="5:5" x14ac:dyDescent="0.25">
      <c r="E22766" s="120"/>
    </row>
    <row r="22767" spans="5:5" x14ac:dyDescent="0.25">
      <c r="E22767" s="120"/>
    </row>
    <row r="22768" spans="5:5" x14ac:dyDescent="0.25">
      <c r="E22768" s="120"/>
    </row>
    <row r="22769" spans="5:5" x14ac:dyDescent="0.25">
      <c r="E22769" s="120"/>
    </row>
    <row r="22770" spans="5:5" x14ac:dyDescent="0.25">
      <c r="E22770" s="120"/>
    </row>
    <row r="22771" spans="5:5" x14ac:dyDescent="0.25">
      <c r="E22771" s="120"/>
    </row>
    <row r="22772" spans="5:5" x14ac:dyDescent="0.25">
      <c r="E22772" s="120"/>
    </row>
    <row r="22773" spans="5:5" x14ac:dyDescent="0.25">
      <c r="E22773" s="120"/>
    </row>
    <row r="22774" spans="5:5" x14ac:dyDescent="0.25">
      <c r="E22774" s="120"/>
    </row>
    <row r="22775" spans="5:5" x14ac:dyDescent="0.25">
      <c r="E22775" s="120"/>
    </row>
    <row r="22776" spans="5:5" x14ac:dyDescent="0.25">
      <c r="E22776" s="120"/>
    </row>
    <row r="22777" spans="5:5" x14ac:dyDescent="0.25">
      <c r="E22777" s="120"/>
    </row>
    <row r="22778" spans="5:5" x14ac:dyDescent="0.25">
      <c r="E22778" s="120"/>
    </row>
    <row r="22779" spans="5:5" x14ac:dyDescent="0.25">
      <c r="E22779" s="120"/>
    </row>
    <row r="22780" spans="5:5" x14ac:dyDescent="0.25">
      <c r="E22780" s="120"/>
    </row>
    <row r="22781" spans="5:5" x14ac:dyDescent="0.25">
      <c r="E22781" s="120"/>
    </row>
    <row r="22782" spans="5:5" x14ac:dyDescent="0.25">
      <c r="E22782" s="120"/>
    </row>
    <row r="22783" spans="5:5" x14ac:dyDescent="0.25">
      <c r="E22783" s="120"/>
    </row>
    <row r="22784" spans="5:5" x14ac:dyDescent="0.25">
      <c r="E22784" s="120"/>
    </row>
    <row r="22785" spans="5:5" x14ac:dyDescent="0.25">
      <c r="E22785" s="120"/>
    </row>
    <row r="22786" spans="5:5" x14ac:dyDescent="0.25">
      <c r="E22786" s="120"/>
    </row>
    <row r="22787" spans="5:5" x14ac:dyDescent="0.25">
      <c r="E22787" s="120"/>
    </row>
    <row r="22788" spans="5:5" x14ac:dyDescent="0.25">
      <c r="E22788" s="120"/>
    </row>
    <row r="22789" spans="5:5" x14ac:dyDescent="0.25">
      <c r="E22789" s="120"/>
    </row>
    <row r="22790" spans="5:5" x14ac:dyDescent="0.25">
      <c r="E22790" s="120"/>
    </row>
    <row r="22791" spans="5:5" x14ac:dyDescent="0.25">
      <c r="E22791" s="120"/>
    </row>
    <row r="22792" spans="5:5" x14ac:dyDescent="0.25">
      <c r="E22792" s="120"/>
    </row>
    <row r="22793" spans="5:5" x14ac:dyDescent="0.25">
      <c r="E22793" s="120"/>
    </row>
    <row r="22794" spans="5:5" x14ac:dyDescent="0.25">
      <c r="E22794" s="120"/>
    </row>
    <row r="22795" spans="5:5" x14ac:dyDescent="0.25">
      <c r="E22795" s="120"/>
    </row>
    <row r="22796" spans="5:5" x14ac:dyDescent="0.25">
      <c r="E22796" s="120"/>
    </row>
    <row r="22797" spans="5:5" x14ac:dyDescent="0.25">
      <c r="E22797" s="120"/>
    </row>
    <row r="22798" spans="5:5" x14ac:dyDescent="0.25">
      <c r="E22798" s="120"/>
    </row>
    <row r="22799" spans="5:5" x14ac:dyDescent="0.25">
      <c r="E22799" s="120"/>
    </row>
    <row r="22800" spans="5:5" x14ac:dyDescent="0.25">
      <c r="E22800" s="120"/>
    </row>
    <row r="22801" spans="5:5" x14ac:dyDescent="0.25">
      <c r="E22801" s="120"/>
    </row>
    <row r="22802" spans="5:5" x14ac:dyDescent="0.25">
      <c r="E22802" s="120"/>
    </row>
    <row r="22803" spans="5:5" x14ac:dyDescent="0.25">
      <c r="E22803" s="120"/>
    </row>
    <row r="22804" spans="5:5" x14ac:dyDescent="0.25">
      <c r="E22804" s="120"/>
    </row>
    <row r="22805" spans="5:5" x14ac:dyDescent="0.25">
      <c r="E22805" s="120"/>
    </row>
    <row r="22806" spans="5:5" x14ac:dyDescent="0.25">
      <c r="E22806" s="120"/>
    </row>
    <row r="22807" spans="5:5" x14ac:dyDescent="0.25">
      <c r="E22807" s="120"/>
    </row>
    <row r="22808" spans="5:5" x14ac:dyDescent="0.25">
      <c r="E22808" s="120"/>
    </row>
    <row r="22809" spans="5:5" x14ac:dyDescent="0.25">
      <c r="E22809" s="120"/>
    </row>
    <row r="22810" spans="5:5" x14ac:dyDescent="0.25">
      <c r="E22810" s="120"/>
    </row>
    <row r="22811" spans="5:5" x14ac:dyDescent="0.25">
      <c r="E22811" s="120"/>
    </row>
    <row r="22812" spans="5:5" x14ac:dyDescent="0.25">
      <c r="E22812" s="120"/>
    </row>
    <row r="22813" spans="5:5" x14ac:dyDescent="0.25">
      <c r="E22813" s="120"/>
    </row>
    <row r="22814" spans="5:5" x14ac:dyDescent="0.25">
      <c r="E22814" s="120"/>
    </row>
    <row r="22815" spans="5:5" x14ac:dyDescent="0.25">
      <c r="E22815" s="120"/>
    </row>
    <row r="22816" spans="5:5" x14ac:dyDescent="0.25">
      <c r="E22816" s="120"/>
    </row>
    <row r="22817" spans="5:5" x14ac:dyDescent="0.25">
      <c r="E22817" s="120"/>
    </row>
    <row r="22818" spans="5:5" x14ac:dyDescent="0.25">
      <c r="E22818" s="120"/>
    </row>
    <row r="22819" spans="5:5" x14ac:dyDescent="0.25">
      <c r="E22819" s="120"/>
    </row>
    <row r="22820" spans="5:5" x14ac:dyDescent="0.25">
      <c r="E22820" s="120"/>
    </row>
    <row r="22821" spans="5:5" x14ac:dyDescent="0.25">
      <c r="E22821" s="120"/>
    </row>
    <row r="22822" spans="5:5" x14ac:dyDescent="0.25">
      <c r="E22822" s="120"/>
    </row>
    <row r="22823" spans="5:5" x14ac:dyDescent="0.25">
      <c r="E22823" s="120"/>
    </row>
    <row r="22824" spans="5:5" x14ac:dyDescent="0.25">
      <c r="E22824" s="120"/>
    </row>
    <row r="22825" spans="5:5" x14ac:dyDescent="0.25">
      <c r="E22825" s="120"/>
    </row>
    <row r="22826" spans="5:5" x14ac:dyDescent="0.25">
      <c r="E22826" s="120"/>
    </row>
    <row r="22827" spans="5:5" x14ac:dyDescent="0.25">
      <c r="E22827" s="120"/>
    </row>
    <row r="22828" spans="5:5" x14ac:dyDescent="0.25">
      <c r="E22828" s="120"/>
    </row>
    <row r="22829" spans="5:5" x14ac:dyDescent="0.25">
      <c r="E22829" s="120"/>
    </row>
    <row r="22830" spans="5:5" x14ac:dyDescent="0.25">
      <c r="E22830" s="120"/>
    </row>
    <row r="22831" spans="5:5" x14ac:dyDescent="0.25">
      <c r="E22831" s="120"/>
    </row>
    <row r="22832" spans="5:5" x14ac:dyDescent="0.25">
      <c r="E22832" s="120"/>
    </row>
    <row r="22833" spans="5:5" x14ac:dyDescent="0.25">
      <c r="E22833" s="120"/>
    </row>
    <row r="22834" spans="5:5" x14ac:dyDescent="0.25">
      <c r="E22834" s="120"/>
    </row>
    <row r="22835" spans="5:5" x14ac:dyDescent="0.25">
      <c r="E22835" s="120"/>
    </row>
    <row r="22836" spans="5:5" x14ac:dyDescent="0.25">
      <c r="E22836" s="120"/>
    </row>
    <row r="22837" spans="5:5" x14ac:dyDescent="0.25">
      <c r="E22837" s="120"/>
    </row>
    <row r="22838" spans="5:5" x14ac:dyDescent="0.25">
      <c r="E22838" s="120"/>
    </row>
    <row r="22839" spans="5:5" x14ac:dyDescent="0.25">
      <c r="E22839" s="120"/>
    </row>
    <row r="22840" spans="5:5" x14ac:dyDescent="0.25">
      <c r="E22840" s="120"/>
    </row>
    <row r="22841" spans="5:5" x14ac:dyDescent="0.25">
      <c r="E22841" s="120"/>
    </row>
    <row r="22842" spans="5:5" x14ac:dyDescent="0.25">
      <c r="E22842" s="120"/>
    </row>
    <row r="22843" spans="5:5" x14ac:dyDescent="0.25">
      <c r="E22843" s="120"/>
    </row>
    <row r="22844" spans="5:5" x14ac:dyDescent="0.25">
      <c r="E22844" s="120"/>
    </row>
    <row r="22845" spans="5:5" x14ac:dyDescent="0.25">
      <c r="E22845" s="120"/>
    </row>
    <row r="22846" spans="5:5" x14ac:dyDescent="0.25">
      <c r="E22846" s="120"/>
    </row>
    <row r="22847" spans="5:5" x14ac:dyDescent="0.25">
      <c r="E22847" s="120"/>
    </row>
    <row r="22848" spans="5:5" x14ac:dyDescent="0.25">
      <c r="E22848" s="120"/>
    </row>
    <row r="22849" spans="5:5" x14ac:dyDescent="0.25">
      <c r="E22849" s="120"/>
    </row>
    <row r="22850" spans="5:5" x14ac:dyDescent="0.25">
      <c r="E22850" s="120"/>
    </row>
    <row r="22851" spans="5:5" x14ac:dyDescent="0.25">
      <c r="E22851" s="120"/>
    </row>
    <row r="22852" spans="5:5" x14ac:dyDescent="0.25">
      <c r="E22852" s="120"/>
    </row>
    <row r="22853" spans="5:5" x14ac:dyDescent="0.25">
      <c r="E22853" s="120"/>
    </row>
    <row r="22854" spans="5:5" x14ac:dyDescent="0.25">
      <c r="E22854" s="120"/>
    </row>
    <row r="22855" spans="5:5" x14ac:dyDescent="0.25">
      <c r="E22855" s="120"/>
    </row>
    <row r="22856" spans="5:5" x14ac:dyDescent="0.25">
      <c r="E22856" s="120"/>
    </row>
    <row r="22857" spans="5:5" x14ac:dyDescent="0.25">
      <c r="E22857" s="120"/>
    </row>
    <row r="22858" spans="5:5" x14ac:dyDescent="0.25">
      <c r="E22858" s="120"/>
    </row>
    <row r="22859" spans="5:5" x14ac:dyDescent="0.25">
      <c r="E22859" s="120"/>
    </row>
    <row r="22860" spans="5:5" x14ac:dyDescent="0.25">
      <c r="E22860" s="120"/>
    </row>
    <row r="22861" spans="5:5" x14ac:dyDescent="0.25">
      <c r="E22861" s="120"/>
    </row>
    <row r="22862" spans="5:5" x14ac:dyDescent="0.25">
      <c r="E22862" s="120"/>
    </row>
    <row r="22863" spans="5:5" x14ac:dyDescent="0.25">
      <c r="E22863" s="120"/>
    </row>
    <row r="22864" spans="5:5" x14ac:dyDescent="0.25">
      <c r="E22864" s="120"/>
    </row>
    <row r="22865" spans="5:5" x14ac:dyDescent="0.25">
      <c r="E22865" s="120"/>
    </row>
    <row r="22866" spans="5:5" x14ac:dyDescent="0.25">
      <c r="E22866" s="120"/>
    </row>
    <row r="22867" spans="5:5" x14ac:dyDescent="0.25">
      <c r="E22867" s="120"/>
    </row>
    <row r="22868" spans="5:5" x14ac:dyDescent="0.25">
      <c r="E22868" s="120"/>
    </row>
    <row r="22869" spans="5:5" x14ac:dyDescent="0.25">
      <c r="E22869" s="120"/>
    </row>
    <row r="22870" spans="5:5" x14ac:dyDescent="0.25">
      <c r="E22870" s="120"/>
    </row>
    <row r="22871" spans="5:5" x14ac:dyDescent="0.25">
      <c r="E22871" s="120"/>
    </row>
    <row r="22872" spans="5:5" x14ac:dyDescent="0.25">
      <c r="E22872" s="120"/>
    </row>
    <row r="22873" spans="5:5" x14ac:dyDescent="0.25">
      <c r="E22873" s="120"/>
    </row>
    <row r="22874" spans="5:5" x14ac:dyDescent="0.25">
      <c r="E22874" s="120"/>
    </row>
    <row r="22875" spans="5:5" x14ac:dyDescent="0.25">
      <c r="E22875" s="120"/>
    </row>
    <row r="22876" spans="5:5" x14ac:dyDescent="0.25">
      <c r="E22876" s="120"/>
    </row>
    <row r="22877" spans="5:5" x14ac:dyDescent="0.25">
      <c r="E22877" s="120"/>
    </row>
    <row r="22878" spans="5:5" x14ac:dyDescent="0.25">
      <c r="E22878" s="120"/>
    </row>
    <row r="22879" spans="5:5" x14ac:dyDescent="0.25">
      <c r="E22879" s="120"/>
    </row>
    <row r="22880" spans="5:5" x14ac:dyDescent="0.25">
      <c r="E22880" s="120"/>
    </row>
    <row r="22881" spans="5:5" x14ac:dyDescent="0.25">
      <c r="E22881" s="120"/>
    </row>
    <row r="22882" spans="5:5" x14ac:dyDescent="0.25">
      <c r="E22882" s="120"/>
    </row>
    <row r="22883" spans="5:5" x14ac:dyDescent="0.25">
      <c r="E22883" s="120"/>
    </row>
    <row r="22884" spans="5:5" x14ac:dyDescent="0.25">
      <c r="E22884" s="120"/>
    </row>
    <row r="22885" spans="5:5" x14ac:dyDescent="0.25">
      <c r="E22885" s="120"/>
    </row>
    <row r="22886" spans="5:5" x14ac:dyDescent="0.25">
      <c r="E22886" s="120"/>
    </row>
    <row r="22887" spans="5:5" x14ac:dyDescent="0.25">
      <c r="E22887" s="120"/>
    </row>
    <row r="22888" spans="5:5" x14ac:dyDescent="0.25">
      <c r="E22888" s="120"/>
    </row>
    <row r="22889" spans="5:5" x14ac:dyDescent="0.25">
      <c r="E22889" s="120"/>
    </row>
    <row r="22890" spans="5:5" x14ac:dyDescent="0.25">
      <c r="E22890" s="120"/>
    </row>
    <row r="22891" spans="5:5" x14ac:dyDescent="0.25">
      <c r="E22891" s="120"/>
    </row>
    <row r="22892" spans="5:5" x14ac:dyDescent="0.25">
      <c r="E22892" s="120"/>
    </row>
    <row r="22893" spans="5:5" x14ac:dyDescent="0.25">
      <c r="E22893" s="120"/>
    </row>
    <row r="22894" spans="5:5" x14ac:dyDescent="0.25">
      <c r="E22894" s="120"/>
    </row>
    <row r="22895" spans="5:5" x14ac:dyDescent="0.25">
      <c r="E22895" s="120"/>
    </row>
    <row r="22896" spans="5:5" x14ac:dyDescent="0.25">
      <c r="E22896" s="120"/>
    </row>
    <row r="22897" spans="5:5" x14ac:dyDescent="0.25">
      <c r="E22897" s="120"/>
    </row>
    <row r="22898" spans="5:5" x14ac:dyDescent="0.25">
      <c r="E22898" s="120"/>
    </row>
    <row r="22899" spans="5:5" x14ac:dyDescent="0.25">
      <c r="E22899" s="120"/>
    </row>
    <row r="22900" spans="5:5" x14ac:dyDescent="0.25">
      <c r="E22900" s="120"/>
    </row>
    <row r="22901" spans="5:5" x14ac:dyDescent="0.25">
      <c r="E22901" s="120"/>
    </row>
    <row r="22902" spans="5:5" x14ac:dyDescent="0.25">
      <c r="E22902" s="120"/>
    </row>
    <row r="22903" spans="5:5" x14ac:dyDescent="0.25">
      <c r="E22903" s="120"/>
    </row>
    <row r="22904" spans="5:5" x14ac:dyDescent="0.25">
      <c r="E22904" s="120"/>
    </row>
    <row r="22905" spans="5:5" x14ac:dyDescent="0.25">
      <c r="E22905" s="120"/>
    </row>
    <row r="22906" spans="5:5" x14ac:dyDescent="0.25">
      <c r="E22906" s="120"/>
    </row>
    <row r="22907" spans="5:5" x14ac:dyDescent="0.25">
      <c r="E22907" s="120"/>
    </row>
    <row r="22908" spans="5:5" x14ac:dyDescent="0.25">
      <c r="E22908" s="120"/>
    </row>
    <row r="22909" spans="5:5" x14ac:dyDescent="0.25">
      <c r="E22909" s="120"/>
    </row>
    <row r="22910" spans="5:5" x14ac:dyDescent="0.25">
      <c r="E22910" s="120"/>
    </row>
    <row r="22911" spans="5:5" x14ac:dyDescent="0.25">
      <c r="E22911" s="120"/>
    </row>
    <row r="22912" spans="5:5" x14ac:dyDescent="0.25">
      <c r="E22912" s="120"/>
    </row>
    <row r="22913" spans="5:5" x14ac:dyDescent="0.25">
      <c r="E22913" s="120"/>
    </row>
    <row r="22914" spans="5:5" x14ac:dyDescent="0.25">
      <c r="E22914" s="120"/>
    </row>
    <row r="22915" spans="5:5" x14ac:dyDescent="0.25">
      <c r="E22915" s="120"/>
    </row>
    <row r="22916" spans="5:5" x14ac:dyDescent="0.25">
      <c r="E22916" s="120"/>
    </row>
    <row r="22917" spans="5:5" x14ac:dyDescent="0.25">
      <c r="E22917" s="120"/>
    </row>
    <row r="22918" spans="5:5" x14ac:dyDescent="0.25">
      <c r="E22918" s="120"/>
    </row>
    <row r="22919" spans="5:5" x14ac:dyDescent="0.25">
      <c r="E22919" s="120"/>
    </row>
    <row r="22920" spans="5:5" x14ac:dyDescent="0.25">
      <c r="E22920" s="120"/>
    </row>
    <row r="22921" spans="5:5" x14ac:dyDescent="0.25">
      <c r="E22921" s="120"/>
    </row>
    <row r="22922" spans="5:5" x14ac:dyDescent="0.25">
      <c r="E22922" s="120"/>
    </row>
    <row r="22923" spans="5:5" x14ac:dyDescent="0.25">
      <c r="E22923" s="120"/>
    </row>
    <row r="22924" spans="5:5" x14ac:dyDescent="0.25">
      <c r="E22924" s="120"/>
    </row>
    <row r="22925" spans="5:5" x14ac:dyDescent="0.25">
      <c r="E22925" s="120"/>
    </row>
    <row r="22926" spans="5:5" x14ac:dyDescent="0.25">
      <c r="E22926" s="120"/>
    </row>
    <row r="22927" spans="5:5" x14ac:dyDescent="0.25">
      <c r="E22927" s="120"/>
    </row>
    <row r="22928" spans="5:5" x14ac:dyDescent="0.25">
      <c r="E22928" s="120"/>
    </row>
    <row r="22929" spans="5:5" x14ac:dyDescent="0.25">
      <c r="E22929" s="120"/>
    </row>
    <row r="22930" spans="5:5" x14ac:dyDescent="0.25">
      <c r="E22930" s="120"/>
    </row>
    <row r="22931" spans="5:5" x14ac:dyDescent="0.25">
      <c r="E22931" s="120"/>
    </row>
    <row r="22932" spans="5:5" x14ac:dyDescent="0.25">
      <c r="E22932" s="120"/>
    </row>
    <row r="22933" spans="5:5" x14ac:dyDescent="0.25">
      <c r="E22933" s="120"/>
    </row>
    <row r="22934" spans="5:5" x14ac:dyDescent="0.25">
      <c r="E22934" s="120"/>
    </row>
    <row r="22935" spans="5:5" x14ac:dyDescent="0.25">
      <c r="E22935" s="120"/>
    </row>
    <row r="22936" spans="5:5" x14ac:dyDescent="0.25">
      <c r="E22936" s="120"/>
    </row>
    <row r="22937" spans="5:5" x14ac:dyDescent="0.25">
      <c r="E22937" s="120"/>
    </row>
    <row r="22938" spans="5:5" x14ac:dyDescent="0.25">
      <c r="E22938" s="120"/>
    </row>
    <row r="22939" spans="5:5" x14ac:dyDescent="0.25">
      <c r="E22939" s="120"/>
    </row>
    <row r="22940" spans="5:5" x14ac:dyDescent="0.25">
      <c r="E22940" s="120"/>
    </row>
    <row r="22941" spans="5:5" x14ac:dyDescent="0.25">
      <c r="E22941" s="120"/>
    </row>
    <row r="22942" spans="5:5" x14ac:dyDescent="0.25">
      <c r="E22942" s="120"/>
    </row>
    <row r="22943" spans="5:5" x14ac:dyDescent="0.25">
      <c r="E22943" s="120"/>
    </row>
    <row r="22944" spans="5:5" x14ac:dyDescent="0.25">
      <c r="E22944" s="120"/>
    </row>
    <row r="22945" spans="5:5" x14ac:dyDescent="0.25">
      <c r="E22945" s="120"/>
    </row>
    <row r="22946" spans="5:5" x14ac:dyDescent="0.25">
      <c r="E22946" s="120"/>
    </row>
    <row r="22947" spans="5:5" x14ac:dyDescent="0.25">
      <c r="E22947" s="120"/>
    </row>
    <row r="22948" spans="5:5" x14ac:dyDescent="0.25">
      <c r="E22948" s="120"/>
    </row>
    <row r="22949" spans="5:5" x14ac:dyDescent="0.25">
      <c r="E22949" s="120"/>
    </row>
    <row r="22950" spans="5:5" x14ac:dyDescent="0.25">
      <c r="E22950" s="120"/>
    </row>
    <row r="22951" spans="5:5" x14ac:dyDescent="0.25">
      <c r="E22951" s="120"/>
    </row>
    <row r="22952" spans="5:5" x14ac:dyDescent="0.25">
      <c r="E22952" s="120"/>
    </row>
    <row r="22953" spans="5:5" x14ac:dyDescent="0.25">
      <c r="E22953" s="120"/>
    </row>
    <row r="22954" spans="5:5" x14ac:dyDescent="0.25">
      <c r="E22954" s="120"/>
    </row>
    <row r="22955" spans="5:5" x14ac:dyDescent="0.25">
      <c r="E22955" s="120"/>
    </row>
    <row r="22956" spans="5:5" x14ac:dyDescent="0.25">
      <c r="E22956" s="120"/>
    </row>
    <row r="22957" spans="5:5" x14ac:dyDescent="0.25">
      <c r="E22957" s="120"/>
    </row>
    <row r="22958" spans="5:5" x14ac:dyDescent="0.25">
      <c r="E22958" s="120"/>
    </row>
    <row r="22959" spans="5:5" x14ac:dyDescent="0.25">
      <c r="E22959" s="120"/>
    </row>
    <row r="22960" spans="5:5" x14ac:dyDescent="0.25">
      <c r="E22960" s="120"/>
    </row>
    <row r="22961" spans="5:5" x14ac:dyDescent="0.25">
      <c r="E22961" s="120"/>
    </row>
    <row r="22962" spans="5:5" x14ac:dyDescent="0.25">
      <c r="E22962" s="120"/>
    </row>
    <row r="22963" spans="5:5" x14ac:dyDescent="0.25">
      <c r="E22963" s="120"/>
    </row>
    <row r="22964" spans="5:5" x14ac:dyDescent="0.25">
      <c r="E22964" s="120"/>
    </row>
    <row r="22965" spans="5:5" x14ac:dyDescent="0.25">
      <c r="E22965" s="120"/>
    </row>
    <row r="22966" spans="5:5" x14ac:dyDescent="0.25">
      <c r="E22966" s="120"/>
    </row>
    <row r="22967" spans="5:5" x14ac:dyDescent="0.25">
      <c r="E22967" s="120"/>
    </row>
    <row r="22968" spans="5:5" x14ac:dyDescent="0.25">
      <c r="E22968" s="120"/>
    </row>
    <row r="22969" spans="5:5" x14ac:dyDescent="0.25">
      <c r="E22969" s="120"/>
    </row>
    <row r="22970" spans="5:5" x14ac:dyDescent="0.25">
      <c r="E22970" s="120"/>
    </row>
    <row r="22971" spans="5:5" x14ac:dyDescent="0.25">
      <c r="E22971" s="120"/>
    </row>
    <row r="22972" spans="5:5" x14ac:dyDescent="0.25">
      <c r="E22972" s="120"/>
    </row>
    <row r="22973" spans="5:5" x14ac:dyDescent="0.25">
      <c r="E22973" s="120"/>
    </row>
    <row r="22974" spans="5:5" x14ac:dyDescent="0.25">
      <c r="E22974" s="120"/>
    </row>
    <row r="22975" spans="5:5" x14ac:dyDescent="0.25">
      <c r="E22975" s="120"/>
    </row>
    <row r="22976" spans="5:5" x14ac:dyDescent="0.25">
      <c r="E22976" s="120"/>
    </row>
    <row r="22977" spans="5:5" x14ac:dyDescent="0.25">
      <c r="E22977" s="120"/>
    </row>
    <row r="22978" spans="5:5" x14ac:dyDescent="0.25">
      <c r="E22978" s="120"/>
    </row>
    <row r="22979" spans="5:5" x14ac:dyDescent="0.25">
      <c r="E22979" s="120"/>
    </row>
    <row r="22980" spans="5:5" x14ac:dyDescent="0.25">
      <c r="E22980" s="120"/>
    </row>
    <row r="22981" spans="5:5" x14ac:dyDescent="0.25">
      <c r="E22981" s="120"/>
    </row>
    <row r="22982" spans="5:5" x14ac:dyDescent="0.25">
      <c r="E22982" s="120"/>
    </row>
    <row r="22983" spans="5:5" x14ac:dyDescent="0.25">
      <c r="E22983" s="120"/>
    </row>
    <row r="22984" spans="5:5" x14ac:dyDescent="0.25">
      <c r="E22984" s="120"/>
    </row>
    <row r="22985" spans="5:5" x14ac:dyDescent="0.25">
      <c r="E22985" s="120"/>
    </row>
    <row r="22986" spans="5:5" x14ac:dyDescent="0.25">
      <c r="E22986" s="120"/>
    </row>
    <row r="22987" spans="5:5" x14ac:dyDescent="0.25">
      <c r="E22987" s="120"/>
    </row>
    <row r="22988" spans="5:5" x14ac:dyDescent="0.25">
      <c r="E22988" s="120"/>
    </row>
    <row r="22989" spans="5:5" x14ac:dyDescent="0.25">
      <c r="E22989" s="120"/>
    </row>
    <row r="22990" spans="5:5" x14ac:dyDescent="0.25">
      <c r="E22990" s="120"/>
    </row>
    <row r="22991" spans="5:5" x14ac:dyDescent="0.25">
      <c r="E22991" s="120"/>
    </row>
    <row r="22992" spans="5:5" x14ac:dyDescent="0.25">
      <c r="E22992" s="120"/>
    </row>
    <row r="22993" spans="5:5" x14ac:dyDescent="0.25">
      <c r="E22993" s="120"/>
    </row>
    <row r="22994" spans="5:5" x14ac:dyDescent="0.25">
      <c r="E22994" s="120"/>
    </row>
    <row r="22995" spans="5:5" x14ac:dyDescent="0.25">
      <c r="E22995" s="120"/>
    </row>
    <row r="22996" spans="5:5" x14ac:dyDescent="0.25">
      <c r="E22996" s="120"/>
    </row>
    <row r="22997" spans="5:5" x14ac:dyDescent="0.25">
      <c r="E22997" s="120"/>
    </row>
    <row r="22998" spans="5:5" x14ac:dyDescent="0.25">
      <c r="E22998" s="120"/>
    </row>
    <row r="22999" spans="5:5" x14ac:dyDescent="0.25">
      <c r="E22999" s="120"/>
    </row>
    <row r="23000" spans="5:5" x14ac:dyDescent="0.25">
      <c r="E23000" s="120"/>
    </row>
    <row r="23001" spans="5:5" x14ac:dyDescent="0.25">
      <c r="E23001" s="120"/>
    </row>
    <row r="23002" spans="5:5" x14ac:dyDescent="0.25">
      <c r="E23002" s="120"/>
    </row>
    <row r="23003" spans="5:5" x14ac:dyDescent="0.25">
      <c r="E23003" s="120"/>
    </row>
    <row r="23004" spans="5:5" x14ac:dyDescent="0.25">
      <c r="E23004" s="120"/>
    </row>
    <row r="23005" spans="5:5" x14ac:dyDescent="0.25">
      <c r="E23005" s="120"/>
    </row>
    <row r="23006" spans="5:5" x14ac:dyDescent="0.25">
      <c r="E23006" s="120"/>
    </row>
    <row r="23007" spans="5:5" x14ac:dyDescent="0.25">
      <c r="E23007" s="120"/>
    </row>
    <row r="23008" spans="5:5" x14ac:dyDescent="0.25">
      <c r="E23008" s="120"/>
    </row>
    <row r="23009" spans="5:5" x14ac:dyDescent="0.25">
      <c r="E23009" s="120"/>
    </row>
    <row r="23010" spans="5:5" x14ac:dyDescent="0.25">
      <c r="E23010" s="120"/>
    </row>
    <row r="23011" spans="5:5" x14ac:dyDescent="0.25">
      <c r="E23011" s="120"/>
    </row>
    <row r="23012" spans="5:5" x14ac:dyDescent="0.25">
      <c r="E23012" s="120"/>
    </row>
    <row r="23013" spans="5:5" x14ac:dyDescent="0.25">
      <c r="E23013" s="120"/>
    </row>
    <row r="23014" spans="5:5" x14ac:dyDescent="0.25">
      <c r="E23014" s="120"/>
    </row>
    <row r="23015" spans="5:5" x14ac:dyDescent="0.25">
      <c r="E23015" s="120"/>
    </row>
    <row r="23016" spans="5:5" x14ac:dyDescent="0.25">
      <c r="E23016" s="120"/>
    </row>
    <row r="23017" spans="5:5" x14ac:dyDescent="0.25">
      <c r="E23017" s="120"/>
    </row>
    <row r="23018" spans="5:5" x14ac:dyDescent="0.25">
      <c r="E23018" s="120"/>
    </row>
    <row r="23019" spans="5:5" x14ac:dyDescent="0.25">
      <c r="E23019" s="120"/>
    </row>
    <row r="23020" spans="5:5" x14ac:dyDescent="0.25">
      <c r="E23020" s="120"/>
    </row>
    <row r="23021" spans="5:5" x14ac:dyDescent="0.25">
      <c r="E23021" s="120"/>
    </row>
    <row r="23022" spans="5:5" x14ac:dyDescent="0.25">
      <c r="E23022" s="120"/>
    </row>
    <row r="23023" spans="5:5" x14ac:dyDescent="0.25">
      <c r="E23023" s="120"/>
    </row>
    <row r="23024" spans="5:5" x14ac:dyDescent="0.25">
      <c r="E23024" s="120"/>
    </row>
    <row r="23025" spans="5:5" x14ac:dyDescent="0.25">
      <c r="E23025" s="120"/>
    </row>
    <row r="23026" spans="5:5" x14ac:dyDescent="0.25">
      <c r="E23026" s="120"/>
    </row>
    <row r="23027" spans="5:5" x14ac:dyDescent="0.25">
      <c r="E23027" s="120"/>
    </row>
    <row r="23028" spans="5:5" x14ac:dyDescent="0.25">
      <c r="E23028" s="120"/>
    </row>
    <row r="23029" spans="5:5" x14ac:dyDescent="0.25">
      <c r="E23029" s="120"/>
    </row>
    <row r="23030" spans="5:5" x14ac:dyDescent="0.25">
      <c r="E23030" s="120"/>
    </row>
    <row r="23031" spans="5:5" x14ac:dyDescent="0.25">
      <c r="E23031" s="120"/>
    </row>
    <row r="23032" spans="5:5" x14ac:dyDescent="0.25">
      <c r="E23032" s="120"/>
    </row>
    <row r="23033" spans="5:5" x14ac:dyDescent="0.25">
      <c r="E23033" s="120"/>
    </row>
    <row r="23034" spans="5:5" x14ac:dyDescent="0.25">
      <c r="E23034" s="120"/>
    </row>
    <row r="23035" spans="5:5" x14ac:dyDescent="0.25">
      <c r="E23035" s="120"/>
    </row>
    <row r="23036" spans="5:5" x14ac:dyDescent="0.25">
      <c r="E23036" s="120"/>
    </row>
    <row r="23037" spans="5:5" x14ac:dyDescent="0.25">
      <c r="E23037" s="120"/>
    </row>
    <row r="23038" spans="5:5" x14ac:dyDescent="0.25">
      <c r="E23038" s="120"/>
    </row>
    <row r="23039" spans="5:5" x14ac:dyDescent="0.25">
      <c r="E23039" s="120"/>
    </row>
    <row r="23040" spans="5:5" x14ac:dyDescent="0.25">
      <c r="E23040" s="120"/>
    </row>
    <row r="23041" spans="5:5" x14ac:dyDescent="0.25">
      <c r="E23041" s="120"/>
    </row>
    <row r="23042" spans="5:5" x14ac:dyDescent="0.25">
      <c r="E23042" s="120"/>
    </row>
    <row r="23043" spans="5:5" x14ac:dyDescent="0.25">
      <c r="E23043" s="120"/>
    </row>
    <row r="23044" spans="5:5" x14ac:dyDescent="0.25">
      <c r="E23044" s="120"/>
    </row>
    <row r="23045" spans="5:5" x14ac:dyDescent="0.25">
      <c r="E23045" s="120"/>
    </row>
    <row r="23046" spans="5:5" x14ac:dyDescent="0.25">
      <c r="E23046" s="120"/>
    </row>
    <row r="23047" spans="5:5" x14ac:dyDescent="0.25">
      <c r="E23047" s="120"/>
    </row>
    <row r="23048" spans="5:5" x14ac:dyDescent="0.25">
      <c r="E23048" s="120"/>
    </row>
    <row r="23049" spans="5:5" x14ac:dyDescent="0.25">
      <c r="E23049" s="120"/>
    </row>
    <row r="23050" spans="5:5" x14ac:dyDescent="0.25">
      <c r="E23050" s="120"/>
    </row>
    <row r="23051" spans="5:5" x14ac:dyDescent="0.25">
      <c r="E23051" s="120"/>
    </row>
    <row r="23052" spans="5:5" x14ac:dyDescent="0.25">
      <c r="E23052" s="120"/>
    </row>
    <row r="23053" spans="5:5" x14ac:dyDescent="0.25">
      <c r="E23053" s="120"/>
    </row>
    <row r="23054" spans="5:5" x14ac:dyDescent="0.25">
      <c r="E23054" s="120"/>
    </row>
    <row r="23055" spans="5:5" x14ac:dyDescent="0.25">
      <c r="E23055" s="120"/>
    </row>
    <row r="23056" spans="5:5" x14ac:dyDescent="0.25">
      <c r="E23056" s="120"/>
    </row>
    <row r="23057" spans="5:5" x14ac:dyDescent="0.25">
      <c r="E23057" s="120"/>
    </row>
    <row r="23058" spans="5:5" x14ac:dyDescent="0.25">
      <c r="E23058" s="120"/>
    </row>
    <row r="23059" spans="5:5" x14ac:dyDescent="0.25">
      <c r="E23059" s="120"/>
    </row>
    <row r="23060" spans="5:5" x14ac:dyDescent="0.25">
      <c r="E23060" s="120"/>
    </row>
    <row r="23061" spans="5:5" x14ac:dyDescent="0.25">
      <c r="E23061" s="120"/>
    </row>
    <row r="23062" spans="5:5" x14ac:dyDescent="0.25">
      <c r="E23062" s="120"/>
    </row>
    <row r="23063" spans="5:5" x14ac:dyDescent="0.25">
      <c r="E23063" s="120"/>
    </row>
    <row r="23064" spans="5:5" x14ac:dyDescent="0.25">
      <c r="E23064" s="120"/>
    </row>
    <row r="23065" spans="5:5" x14ac:dyDescent="0.25">
      <c r="E23065" s="120"/>
    </row>
    <row r="23066" spans="5:5" x14ac:dyDescent="0.25">
      <c r="E23066" s="120"/>
    </row>
    <row r="23067" spans="5:5" x14ac:dyDescent="0.25">
      <c r="E23067" s="120"/>
    </row>
    <row r="23068" spans="5:5" x14ac:dyDescent="0.25">
      <c r="E23068" s="120"/>
    </row>
    <row r="23069" spans="5:5" x14ac:dyDescent="0.25">
      <c r="E23069" s="120"/>
    </row>
    <row r="23070" spans="5:5" x14ac:dyDescent="0.25">
      <c r="E23070" s="120"/>
    </row>
    <row r="23071" spans="5:5" x14ac:dyDescent="0.25">
      <c r="E23071" s="120"/>
    </row>
    <row r="23072" spans="5:5" x14ac:dyDescent="0.25">
      <c r="E23072" s="120"/>
    </row>
    <row r="23073" spans="5:5" x14ac:dyDescent="0.25">
      <c r="E23073" s="120"/>
    </row>
    <row r="23074" spans="5:5" x14ac:dyDescent="0.25">
      <c r="E23074" s="120"/>
    </row>
    <row r="23075" spans="5:5" x14ac:dyDescent="0.25">
      <c r="E23075" s="120"/>
    </row>
    <row r="23076" spans="5:5" x14ac:dyDescent="0.25">
      <c r="E23076" s="120"/>
    </row>
    <row r="23077" spans="5:5" x14ac:dyDescent="0.25">
      <c r="E23077" s="120"/>
    </row>
    <row r="23078" spans="5:5" x14ac:dyDescent="0.25">
      <c r="E23078" s="120"/>
    </row>
    <row r="23079" spans="5:5" x14ac:dyDescent="0.25">
      <c r="E23079" s="120"/>
    </row>
    <row r="23080" spans="5:5" x14ac:dyDescent="0.25">
      <c r="E23080" s="120"/>
    </row>
    <row r="23081" spans="5:5" x14ac:dyDescent="0.25">
      <c r="E23081" s="120"/>
    </row>
    <row r="23082" spans="5:5" x14ac:dyDescent="0.25">
      <c r="E23082" s="120"/>
    </row>
    <row r="23083" spans="5:5" x14ac:dyDescent="0.25">
      <c r="E23083" s="120"/>
    </row>
    <row r="23084" spans="5:5" x14ac:dyDescent="0.25">
      <c r="E23084" s="120"/>
    </row>
    <row r="23085" spans="5:5" x14ac:dyDescent="0.25">
      <c r="E23085" s="120"/>
    </row>
    <row r="23086" spans="5:5" x14ac:dyDescent="0.25">
      <c r="E23086" s="120"/>
    </row>
    <row r="23087" spans="5:5" x14ac:dyDescent="0.25">
      <c r="E23087" s="120"/>
    </row>
    <row r="23088" spans="5:5" x14ac:dyDescent="0.25">
      <c r="E23088" s="120"/>
    </row>
    <row r="23089" spans="5:5" x14ac:dyDescent="0.25">
      <c r="E23089" s="120"/>
    </row>
    <row r="23090" spans="5:5" x14ac:dyDescent="0.25">
      <c r="E23090" s="120"/>
    </row>
    <row r="23091" spans="5:5" x14ac:dyDescent="0.25">
      <c r="E23091" s="120"/>
    </row>
    <row r="23092" spans="5:5" x14ac:dyDescent="0.25">
      <c r="E23092" s="120"/>
    </row>
    <row r="23093" spans="5:5" x14ac:dyDescent="0.25">
      <c r="E23093" s="120"/>
    </row>
    <row r="23094" spans="5:5" x14ac:dyDescent="0.25">
      <c r="E23094" s="120"/>
    </row>
    <row r="23095" spans="5:5" x14ac:dyDescent="0.25">
      <c r="E23095" s="120"/>
    </row>
    <row r="23096" spans="5:5" x14ac:dyDescent="0.25">
      <c r="E23096" s="120"/>
    </row>
    <row r="23097" spans="5:5" x14ac:dyDescent="0.25">
      <c r="E23097" s="120"/>
    </row>
    <row r="23098" spans="5:5" x14ac:dyDescent="0.25">
      <c r="E23098" s="120"/>
    </row>
    <row r="23099" spans="5:5" x14ac:dyDescent="0.25">
      <c r="E23099" s="120"/>
    </row>
    <row r="23100" spans="5:5" x14ac:dyDescent="0.25">
      <c r="E23100" s="120"/>
    </row>
    <row r="23101" spans="5:5" x14ac:dyDescent="0.25">
      <c r="E23101" s="120"/>
    </row>
    <row r="23102" spans="5:5" x14ac:dyDescent="0.25">
      <c r="E23102" s="120"/>
    </row>
    <row r="23103" spans="5:5" x14ac:dyDescent="0.25">
      <c r="E23103" s="120"/>
    </row>
    <row r="23104" spans="5:5" x14ac:dyDescent="0.25">
      <c r="E23104" s="120"/>
    </row>
    <row r="23105" spans="5:5" x14ac:dyDescent="0.25">
      <c r="E23105" s="120"/>
    </row>
    <row r="23106" spans="5:5" x14ac:dyDescent="0.25">
      <c r="E23106" s="120"/>
    </row>
    <row r="23107" spans="5:5" x14ac:dyDescent="0.25">
      <c r="E23107" s="120"/>
    </row>
    <row r="23108" spans="5:5" x14ac:dyDescent="0.25">
      <c r="E23108" s="120"/>
    </row>
    <row r="23109" spans="5:5" x14ac:dyDescent="0.25">
      <c r="E23109" s="120"/>
    </row>
    <row r="23110" spans="5:5" x14ac:dyDescent="0.25">
      <c r="E23110" s="120"/>
    </row>
    <row r="23111" spans="5:5" x14ac:dyDescent="0.25">
      <c r="E23111" s="120"/>
    </row>
    <row r="23112" spans="5:5" x14ac:dyDescent="0.25">
      <c r="E23112" s="120"/>
    </row>
    <row r="23113" spans="5:5" x14ac:dyDescent="0.25">
      <c r="E23113" s="120"/>
    </row>
    <row r="23114" spans="5:5" x14ac:dyDescent="0.25">
      <c r="E23114" s="120"/>
    </row>
    <row r="23115" spans="5:5" x14ac:dyDescent="0.25">
      <c r="E23115" s="120"/>
    </row>
    <row r="23116" spans="5:5" x14ac:dyDescent="0.25">
      <c r="E23116" s="120"/>
    </row>
    <row r="23117" spans="5:5" x14ac:dyDescent="0.25">
      <c r="E23117" s="120"/>
    </row>
    <row r="23118" spans="5:5" x14ac:dyDescent="0.25">
      <c r="E23118" s="120"/>
    </row>
    <row r="23119" spans="5:5" x14ac:dyDescent="0.25">
      <c r="E23119" s="120"/>
    </row>
    <row r="23120" spans="5:5" x14ac:dyDescent="0.25">
      <c r="E23120" s="120"/>
    </row>
    <row r="23121" spans="5:5" x14ac:dyDescent="0.25">
      <c r="E23121" s="120"/>
    </row>
    <row r="23122" spans="5:5" x14ac:dyDescent="0.25">
      <c r="E23122" s="120"/>
    </row>
    <row r="23123" spans="5:5" x14ac:dyDescent="0.25">
      <c r="E23123" s="120"/>
    </row>
    <row r="23124" spans="5:5" x14ac:dyDescent="0.25">
      <c r="E23124" s="120"/>
    </row>
    <row r="23125" spans="5:5" x14ac:dyDescent="0.25">
      <c r="E23125" s="120"/>
    </row>
    <row r="23126" spans="5:5" x14ac:dyDescent="0.25">
      <c r="E23126" s="120"/>
    </row>
    <row r="23127" spans="5:5" x14ac:dyDescent="0.25">
      <c r="E23127" s="120"/>
    </row>
    <row r="23128" spans="5:5" x14ac:dyDescent="0.25">
      <c r="E23128" s="120"/>
    </row>
    <row r="23129" spans="5:5" x14ac:dyDescent="0.25">
      <c r="E23129" s="120"/>
    </row>
    <row r="23130" spans="5:5" x14ac:dyDescent="0.25">
      <c r="E23130" s="120"/>
    </row>
    <row r="23131" spans="5:5" x14ac:dyDescent="0.25">
      <c r="E23131" s="120"/>
    </row>
    <row r="23132" spans="5:5" x14ac:dyDescent="0.25">
      <c r="E23132" s="120"/>
    </row>
    <row r="23133" spans="5:5" x14ac:dyDescent="0.25">
      <c r="E23133" s="120"/>
    </row>
    <row r="23134" spans="5:5" x14ac:dyDescent="0.25">
      <c r="E23134" s="120"/>
    </row>
    <row r="23135" spans="5:5" x14ac:dyDescent="0.25">
      <c r="E23135" s="120"/>
    </row>
    <row r="23136" spans="5:5" x14ac:dyDescent="0.25">
      <c r="E23136" s="120"/>
    </row>
    <row r="23137" spans="5:5" x14ac:dyDescent="0.25">
      <c r="E23137" s="120"/>
    </row>
    <row r="23138" spans="5:5" x14ac:dyDescent="0.25">
      <c r="E23138" s="120"/>
    </row>
    <row r="23139" spans="5:5" x14ac:dyDescent="0.25">
      <c r="E23139" s="120"/>
    </row>
    <row r="23140" spans="5:5" x14ac:dyDescent="0.25">
      <c r="E23140" s="120"/>
    </row>
    <row r="23141" spans="5:5" x14ac:dyDescent="0.25">
      <c r="E23141" s="120"/>
    </row>
    <row r="23142" spans="5:5" x14ac:dyDescent="0.25">
      <c r="E23142" s="120"/>
    </row>
    <row r="23143" spans="5:5" x14ac:dyDescent="0.25">
      <c r="E23143" s="120"/>
    </row>
    <row r="23144" spans="5:5" x14ac:dyDescent="0.25">
      <c r="E23144" s="120"/>
    </row>
    <row r="23145" spans="5:5" x14ac:dyDescent="0.25">
      <c r="E23145" s="120"/>
    </row>
    <row r="23146" spans="5:5" x14ac:dyDescent="0.25">
      <c r="E23146" s="120"/>
    </row>
    <row r="23147" spans="5:5" x14ac:dyDescent="0.25">
      <c r="E23147" s="120"/>
    </row>
    <row r="23148" spans="5:5" x14ac:dyDescent="0.25">
      <c r="E23148" s="120"/>
    </row>
    <row r="23149" spans="5:5" x14ac:dyDescent="0.25">
      <c r="E23149" s="120"/>
    </row>
    <row r="23150" spans="5:5" x14ac:dyDescent="0.25">
      <c r="E23150" s="120"/>
    </row>
    <row r="23151" spans="5:5" x14ac:dyDescent="0.25">
      <c r="E23151" s="120"/>
    </row>
    <row r="23152" spans="5:5" x14ac:dyDescent="0.25">
      <c r="E23152" s="120"/>
    </row>
    <row r="23153" spans="5:5" x14ac:dyDescent="0.25">
      <c r="E23153" s="120"/>
    </row>
    <row r="23154" spans="5:5" x14ac:dyDescent="0.25">
      <c r="E23154" s="120"/>
    </row>
    <row r="23155" spans="5:5" x14ac:dyDescent="0.25">
      <c r="E23155" s="120"/>
    </row>
    <row r="23156" spans="5:5" x14ac:dyDescent="0.25">
      <c r="E23156" s="120"/>
    </row>
    <row r="23157" spans="5:5" x14ac:dyDescent="0.25">
      <c r="E23157" s="120"/>
    </row>
    <row r="23158" spans="5:5" x14ac:dyDescent="0.25">
      <c r="E23158" s="120"/>
    </row>
    <row r="23159" spans="5:5" x14ac:dyDescent="0.25">
      <c r="E23159" s="120"/>
    </row>
    <row r="23160" spans="5:5" x14ac:dyDescent="0.25">
      <c r="E23160" s="120"/>
    </row>
    <row r="23161" spans="5:5" x14ac:dyDescent="0.25">
      <c r="E23161" s="120"/>
    </row>
    <row r="23162" spans="5:5" x14ac:dyDescent="0.25">
      <c r="E23162" s="120"/>
    </row>
    <row r="23163" spans="5:5" x14ac:dyDescent="0.25">
      <c r="E23163" s="120"/>
    </row>
    <row r="23164" spans="5:5" x14ac:dyDescent="0.25">
      <c r="E23164" s="120"/>
    </row>
    <row r="23165" spans="5:5" x14ac:dyDescent="0.25">
      <c r="E23165" s="120"/>
    </row>
    <row r="23166" spans="5:5" x14ac:dyDescent="0.25">
      <c r="E23166" s="120"/>
    </row>
    <row r="23167" spans="5:5" x14ac:dyDescent="0.25">
      <c r="E23167" s="120"/>
    </row>
    <row r="23168" spans="5:5" x14ac:dyDescent="0.25">
      <c r="E23168" s="120"/>
    </row>
    <row r="23169" spans="5:5" x14ac:dyDescent="0.25">
      <c r="E23169" s="120"/>
    </row>
    <row r="23170" spans="5:5" x14ac:dyDescent="0.25">
      <c r="E23170" s="120"/>
    </row>
    <row r="23171" spans="5:5" x14ac:dyDescent="0.25">
      <c r="E23171" s="120"/>
    </row>
    <row r="23172" spans="5:5" x14ac:dyDescent="0.25">
      <c r="E23172" s="120"/>
    </row>
    <row r="23173" spans="5:5" x14ac:dyDescent="0.25">
      <c r="E23173" s="120"/>
    </row>
    <row r="23174" spans="5:5" x14ac:dyDescent="0.25">
      <c r="E23174" s="120"/>
    </row>
    <row r="23175" spans="5:5" x14ac:dyDescent="0.25">
      <c r="E23175" s="120"/>
    </row>
    <row r="23176" spans="5:5" x14ac:dyDescent="0.25">
      <c r="E23176" s="120"/>
    </row>
    <row r="23177" spans="5:5" x14ac:dyDescent="0.25">
      <c r="E23177" s="120"/>
    </row>
    <row r="23178" spans="5:5" x14ac:dyDescent="0.25">
      <c r="E23178" s="120"/>
    </row>
    <row r="23179" spans="5:5" x14ac:dyDescent="0.25">
      <c r="E23179" s="120"/>
    </row>
    <row r="23180" spans="5:5" x14ac:dyDescent="0.25">
      <c r="E23180" s="120"/>
    </row>
    <row r="23181" spans="5:5" x14ac:dyDescent="0.25">
      <c r="E23181" s="120"/>
    </row>
    <row r="23182" spans="5:5" x14ac:dyDescent="0.25">
      <c r="E23182" s="120"/>
    </row>
    <row r="23183" spans="5:5" x14ac:dyDescent="0.25">
      <c r="E23183" s="120"/>
    </row>
    <row r="23184" spans="5:5" x14ac:dyDescent="0.25">
      <c r="E23184" s="120"/>
    </row>
    <row r="23185" spans="5:5" x14ac:dyDescent="0.25">
      <c r="E23185" s="120"/>
    </row>
    <row r="23186" spans="5:5" x14ac:dyDescent="0.25">
      <c r="E23186" s="120"/>
    </row>
    <row r="23187" spans="5:5" x14ac:dyDescent="0.25">
      <c r="E23187" s="120"/>
    </row>
    <row r="23188" spans="5:5" x14ac:dyDescent="0.25">
      <c r="E23188" s="120"/>
    </row>
    <row r="23189" spans="5:5" x14ac:dyDescent="0.25">
      <c r="E23189" s="120"/>
    </row>
    <row r="23190" spans="5:5" x14ac:dyDescent="0.25">
      <c r="E23190" s="120"/>
    </row>
    <row r="23191" spans="5:5" x14ac:dyDescent="0.25">
      <c r="E23191" s="120"/>
    </row>
    <row r="23192" spans="5:5" x14ac:dyDescent="0.25">
      <c r="E23192" s="120"/>
    </row>
    <row r="23193" spans="5:5" x14ac:dyDescent="0.25">
      <c r="E23193" s="120"/>
    </row>
    <row r="23194" spans="5:5" x14ac:dyDescent="0.25">
      <c r="E23194" s="120"/>
    </row>
    <row r="23195" spans="5:5" x14ac:dyDescent="0.25">
      <c r="E23195" s="120"/>
    </row>
    <row r="23196" spans="5:5" x14ac:dyDescent="0.25">
      <c r="E23196" s="120"/>
    </row>
    <row r="23197" spans="5:5" x14ac:dyDescent="0.25">
      <c r="E23197" s="120"/>
    </row>
    <row r="23198" spans="5:5" x14ac:dyDescent="0.25">
      <c r="E23198" s="120"/>
    </row>
    <row r="23199" spans="5:5" x14ac:dyDescent="0.25">
      <c r="E23199" s="120"/>
    </row>
    <row r="23200" spans="5:5" x14ac:dyDescent="0.25">
      <c r="E23200" s="120"/>
    </row>
    <row r="23201" spans="5:5" x14ac:dyDescent="0.25">
      <c r="E23201" s="120"/>
    </row>
    <row r="23202" spans="5:5" x14ac:dyDescent="0.25">
      <c r="E23202" s="120"/>
    </row>
    <row r="23203" spans="5:5" x14ac:dyDescent="0.25">
      <c r="E23203" s="120"/>
    </row>
    <row r="23204" spans="5:5" x14ac:dyDescent="0.25">
      <c r="E23204" s="120"/>
    </row>
    <row r="23205" spans="5:5" x14ac:dyDescent="0.25">
      <c r="E23205" s="120"/>
    </row>
    <row r="23206" spans="5:5" x14ac:dyDescent="0.25">
      <c r="E23206" s="120"/>
    </row>
    <row r="23207" spans="5:5" x14ac:dyDescent="0.25">
      <c r="E23207" s="120"/>
    </row>
    <row r="23208" spans="5:5" x14ac:dyDescent="0.25">
      <c r="E23208" s="120"/>
    </row>
    <row r="23209" spans="5:5" x14ac:dyDescent="0.25">
      <c r="E23209" s="120"/>
    </row>
    <row r="23210" spans="5:5" x14ac:dyDescent="0.25">
      <c r="E23210" s="120"/>
    </row>
    <row r="23211" spans="5:5" x14ac:dyDescent="0.25">
      <c r="E23211" s="120"/>
    </row>
    <row r="23212" spans="5:5" x14ac:dyDescent="0.25">
      <c r="E23212" s="120"/>
    </row>
    <row r="23213" spans="5:5" x14ac:dyDescent="0.25">
      <c r="E23213" s="120"/>
    </row>
    <row r="23214" spans="5:5" x14ac:dyDescent="0.25">
      <c r="E23214" s="120"/>
    </row>
    <row r="23215" spans="5:5" x14ac:dyDescent="0.25">
      <c r="E23215" s="120"/>
    </row>
    <row r="23216" spans="5:5" x14ac:dyDescent="0.25">
      <c r="E23216" s="120"/>
    </row>
    <row r="23217" spans="5:5" x14ac:dyDescent="0.25">
      <c r="E23217" s="120"/>
    </row>
    <row r="23218" spans="5:5" x14ac:dyDescent="0.25">
      <c r="E23218" s="120"/>
    </row>
    <row r="23219" spans="5:5" x14ac:dyDescent="0.25">
      <c r="E23219" s="120"/>
    </row>
    <row r="23220" spans="5:5" x14ac:dyDescent="0.25">
      <c r="E23220" s="120"/>
    </row>
    <row r="23221" spans="5:5" x14ac:dyDescent="0.25">
      <c r="E23221" s="120"/>
    </row>
    <row r="23222" spans="5:5" x14ac:dyDescent="0.25">
      <c r="E23222" s="120"/>
    </row>
    <row r="23223" spans="5:5" x14ac:dyDescent="0.25">
      <c r="E23223" s="120"/>
    </row>
    <row r="23224" spans="5:5" x14ac:dyDescent="0.25">
      <c r="E23224" s="120"/>
    </row>
    <row r="23225" spans="5:5" x14ac:dyDescent="0.25">
      <c r="E23225" s="120"/>
    </row>
    <row r="23226" spans="5:5" x14ac:dyDescent="0.25">
      <c r="E23226" s="120"/>
    </row>
    <row r="23227" spans="5:5" x14ac:dyDescent="0.25">
      <c r="E23227" s="120"/>
    </row>
    <row r="23228" spans="5:5" x14ac:dyDescent="0.25">
      <c r="E23228" s="120"/>
    </row>
    <row r="23229" spans="5:5" x14ac:dyDescent="0.25">
      <c r="E23229" s="120"/>
    </row>
    <row r="23230" spans="5:5" x14ac:dyDescent="0.25">
      <c r="E23230" s="120"/>
    </row>
    <row r="23231" spans="5:5" x14ac:dyDescent="0.25">
      <c r="E23231" s="120"/>
    </row>
    <row r="23232" spans="5:5" x14ac:dyDescent="0.25">
      <c r="E23232" s="120"/>
    </row>
    <row r="23233" spans="5:5" x14ac:dyDescent="0.25">
      <c r="E23233" s="120"/>
    </row>
    <row r="23234" spans="5:5" x14ac:dyDescent="0.25">
      <c r="E23234" s="120"/>
    </row>
    <row r="23235" spans="5:5" x14ac:dyDescent="0.25">
      <c r="E23235" s="120"/>
    </row>
    <row r="23236" spans="5:5" x14ac:dyDescent="0.25">
      <c r="E23236" s="120"/>
    </row>
    <row r="23237" spans="5:5" x14ac:dyDescent="0.25">
      <c r="E23237" s="120"/>
    </row>
    <row r="23238" spans="5:5" x14ac:dyDescent="0.25">
      <c r="E23238" s="120"/>
    </row>
    <row r="23239" spans="5:5" x14ac:dyDescent="0.25">
      <c r="E23239" s="120"/>
    </row>
    <row r="23240" spans="5:5" x14ac:dyDescent="0.25">
      <c r="E23240" s="120"/>
    </row>
    <row r="23241" spans="5:5" x14ac:dyDescent="0.25">
      <c r="E23241" s="120"/>
    </row>
    <row r="23242" spans="5:5" x14ac:dyDescent="0.25">
      <c r="E23242" s="120"/>
    </row>
    <row r="23243" spans="5:5" x14ac:dyDescent="0.25">
      <c r="E23243" s="120"/>
    </row>
    <row r="23244" spans="5:5" x14ac:dyDescent="0.25">
      <c r="E23244" s="120"/>
    </row>
    <row r="23245" spans="5:5" x14ac:dyDescent="0.25">
      <c r="E23245" s="120"/>
    </row>
    <row r="23246" spans="5:5" x14ac:dyDescent="0.25">
      <c r="E23246" s="120"/>
    </row>
    <row r="23247" spans="5:5" x14ac:dyDescent="0.25">
      <c r="E23247" s="120"/>
    </row>
    <row r="23248" spans="5:5" x14ac:dyDescent="0.25">
      <c r="E23248" s="120"/>
    </row>
    <row r="23249" spans="5:5" x14ac:dyDescent="0.25">
      <c r="E23249" s="120"/>
    </row>
    <row r="23250" spans="5:5" x14ac:dyDescent="0.25">
      <c r="E23250" s="120"/>
    </row>
    <row r="23251" spans="5:5" x14ac:dyDescent="0.25">
      <c r="E23251" s="120"/>
    </row>
    <row r="23252" spans="5:5" x14ac:dyDescent="0.25">
      <c r="E23252" s="120"/>
    </row>
    <row r="23253" spans="5:5" x14ac:dyDescent="0.25">
      <c r="E23253" s="120"/>
    </row>
    <row r="23254" spans="5:5" x14ac:dyDescent="0.25">
      <c r="E23254" s="120"/>
    </row>
    <row r="23255" spans="5:5" x14ac:dyDescent="0.25">
      <c r="E23255" s="120"/>
    </row>
    <row r="23256" spans="5:5" x14ac:dyDescent="0.25">
      <c r="E23256" s="120"/>
    </row>
    <row r="23257" spans="5:5" x14ac:dyDescent="0.25">
      <c r="E23257" s="120"/>
    </row>
    <row r="23258" spans="5:5" x14ac:dyDescent="0.25">
      <c r="E23258" s="120"/>
    </row>
    <row r="23259" spans="5:5" x14ac:dyDescent="0.25">
      <c r="E23259" s="120"/>
    </row>
    <row r="23260" spans="5:5" x14ac:dyDescent="0.25">
      <c r="E23260" s="120"/>
    </row>
    <row r="23261" spans="5:5" x14ac:dyDescent="0.25">
      <c r="E23261" s="120"/>
    </row>
    <row r="23262" spans="5:5" x14ac:dyDescent="0.25">
      <c r="E23262" s="120"/>
    </row>
    <row r="23263" spans="5:5" x14ac:dyDescent="0.25">
      <c r="E23263" s="120"/>
    </row>
    <row r="23264" spans="5:5" x14ac:dyDescent="0.25">
      <c r="E23264" s="120"/>
    </row>
    <row r="23265" spans="5:5" x14ac:dyDescent="0.25">
      <c r="E23265" s="120"/>
    </row>
    <row r="23266" spans="5:5" x14ac:dyDescent="0.25">
      <c r="E23266" s="120"/>
    </row>
    <row r="23267" spans="5:5" x14ac:dyDescent="0.25">
      <c r="E23267" s="120"/>
    </row>
    <row r="23268" spans="5:5" x14ac:dyDescent="0.25">
      <c r="E23268" s="120"/>
    </row>
    <row r="23269" spans="5:5" x14ac:dyDescent="0.25">
      <c r="E23269" s="120"/>
    </row>
    <row r="23270" spans="5:5" x14ac:dyDescent="0.25">
      <c r="E23270" s="120"/>
    </row>
    <row r="23271" spans="5:5" x14ac:dyDescent="0.25">
      <c r="E23271" s="120"/>
    </row>
    <row r="23272" spans="5:5" x14ac:dyDescent="0.25">
      <c r="E23272" s="120"/>
    </row>
    <row r="23273" spans="5:5" x14ac:dyDescent="0.25">
      <c r="E23273" s="120"/>
    </row>
    <row r="23274" spans="5:5" x14ac:dyDescent="0.25">
      <c r="E23274" s="120"/>
    </row>
    <row r="23275" spans="5:5" x14ac:dyDescent="0.25">
      <c r="E23275" s="120"/>
    </row>
    <row r="23276" spans="5:5" x14ac:dyDescent="0.25">
      <c r="E23276" s="120"/>
    </row>
    <row r="23277" spans="5:5" x14ac:dyDescent="0.25">
      <c r="E23277" s="120"/>
    </row>
    <row r="23278" spans="5:5" x14ac:dyDescent="0.25">
      <c r="E23278" s="120"/>
    </row>
    <row r="23279" spans="5:5" x14ac:dyDescent="0.25">
      <c r="E23279" s="120"/>
    </row>
    <row r="23280" spans="5:5" x14ac:dyDescent="0.25">
      <c r="E23280" s="120"/>
    </row>
    <row r="23281" spans="5:5" x14ac:dyDescent="0.25">
      <c r="E23281" s="120"/>
    </row>
    <row r="23282" spans="5:5" x14ac:dyDescent="0.25">
      <c r="E23282" s="120"/>
    </row>
    <row r="23283" spans="5:5" x14ac:dyDescent="0.25">
      <c r="E23283" s="120"/>
    </row>
    <row r="23284" spans="5:5" x14ac:dyDescent="0.25">
      <c r="E23284" s="120"/>
    </row>
    <row r="23285" spans="5:5" x14ac:dyDescent="0.25">
      <c r="E23285" s="120"/>
    </row>
    <row r="23286" spans="5:5" x14ac:dyDescent="0.25">
      <c r="E23286" s="120"/>
    </row>
    <row r="23287" spans="5:5" x14ac:dyDescent="0.25">
      <c r="E23287" s="120"/>
    </row>
    <row r="23288" spans="5:5" x14ac:dyDescent="0.25">
      <c r="E23288" s="120"/>
    </row>
    <row r="23289" spans="5:5" x14ac:dyDescent="0.25">
      <c r="E23289" s="120"/>
    </row>
    <row r="23290" spans="5:5" x14ac:dyDescent="0.25">
      <c r="E23290" s="120"/>
    </row>
    <row r="23291" spans="5:5" x14ac:dyDescent="0.25">
      <c r="E23291" s="120"/>
    </row>
    <row r="23292" spans="5:5" x14ac:dyDescent="0.25">
      <c r="E23292" s="120"/>
    </row>
    <row r="23293" spans="5:5" x14ac:dyDescent="0.25">
      <c r="E23293" s="120"/>
    </row>
    <row r="23294" spans="5:5" x14ac:dyDescent="0.25">
      <c r="E23294" s="120"/>
    </row>
    <row r="23295" spans="5:5" x14ac:dyDescent="0.25">
      <c r="E23295" s="120"/>
    </row>
    <row r="23296" spans="5:5" x14ac:dyDescent="0.25">
      <c r="E23296" s="120"/>
    </row>
    <row r="23297" spans="5:5" x14ac:dyDescent="0.25">
      <c r="E23297" s="120"/>
    </row>
    <row r="23298" spans="5:5" x14ac:dyDescent="0.25">
      <c r="E23298" s="120"/>
    </row>
    <row r="23299" spans="5:5" x14ac:dyDescent="0.25">
      <c r="E23299" s="120"/>
    </row>
    <row r="23300" spans="5:5" x14ac:dyDescent="0.25">
      <c r="E23300" s="120"/>
    </row>
    <row r="23301" spans="5:5" x14ac:dyDescent="0.25">
      <c r="E23301" s="120"/>
    </row>
    <row r="23302" spans="5:5" x14ac:dyDescent="0.25">
      <c r="E23302" s="120"/>
    </row>
    <row r="23303" spans="5:5" x14ac:dyDescent="0.25">
      <c r="E23303" s="120"/>
    </row>
    <row r="23304" spans="5:5" x14ac:dyDescent="0.25">
      <c r="E23304" s="120"/>
    </row>
    <row r="23305" spans="5:5" x14ac:dyDescent="0.25">
      <c r="E23305" s="120"/>
    </row>
    <row r="23306" spans="5:5" x14ac:dyDescent="0.25">
      <c r="E23306" s="120"/>
    </row>
    <row r="23307" spans="5:5" x14ac:dyDescent="0.25">
      <c r="E23307" s="120"/>
    </row>
    <row r="23308" spans="5:5" x14ac:dyDescent="0.25">
      <c r="E23308" s="120"/>
    </row>
    <row r="23309" spans="5:5" x14ac:dyDescent="0.25">
      <c r="E23309" s="120"/>
    </row>
    <row r="23310" spans="5:5" x14ac:dyDescent="0.25">
      <c r="E23310" s="120"/>
    </row>
    <row r="23311" spans="5:5" x14ac:dyDescent="0.25">
      <c r="E23311" s="120"/>
    </row>
    <row r="23312" spans="5:5" x14ac:dyDescent="0.25">
      <c r="E23312" s="120"/>
    </row>
    <row r="23313" spans="5:5" x14ac:dyDescent="0.25">
      <c r="E23313" s="120"/>
    </row>
    <row r="23314" spans="5:5" x14ac:dyDescent="0.25">
      <c r="E23314" s="120"/>
    </row>
    <row r="23315" spans="5:5" x14ac:dyDescent="0.25">
      <c r="E23315" s="120"/>
    </row>
    <row r="23316" spans="5:5" x14ac:dyDescent="0.25">
      <c r="E23316" s="120"/>
    </row>
    <row r="23317" spans="5:5" x14ac:dyDescent="0.25">
      <c r="E23317" s="120"/>
    </row>
    <row r="23318" spans="5:5" x14ac:dyDescent="0.25">
      <c r="E23318" s="120"/>
    </row>
    <row r="23319" spans="5:5" x14ac:dyDescent="0.25">
      <c r="E23319" s="120"/>
    </row>
    <row r="23320" spans="5:5" x14ac:dyDescent="0.25">
      <c r="E23320" s="120"/>
    </row>
    <row r="23321" spans="5:5" x14ac:dyDescent="0.25">
      <c r="E23321" s="120"/>
    </row>
    <row r="23322" spans="5:5" x14ac:dyDescent="0.25">
      <c r="E23322" s="120"/>
    </row>
    <row r="23323" spans="5:5" x14ac:dyDescent="0.25">
      <c r="E23323" s="120"/>
    </row>
    <row r="23324" spans="5:5" x14ac:dyDescent="0.25">
      <c r="E23324" s="120"/>
    </row>
    <row r="23325" spans="5:5" x14ac:dyDescent="0.25">
      <c r="E23325" s="120"/>
    </row>
    <row r="23326" spans="5:5" x14ac:dyDescent="0.25">
      <c r="E23326" s="120"/>
    </row>
    <row r="23327" spans="5:5" x14ac:dyDescent="0.25">
      <c r="E23327" s="120"/>
    </row>
    <row r="23328" spans="5:5" x14ac:dyDescent="0.25">
      <c r="E23328" s="120"/>
    </row>
    <row r="23329" spans="5:5" x14ac:dyDescent="0.25">
      <c r="E23329" s="120"/>
    </row>
    <row r="23330" spans="5:5" x14ac:dyDescent="0.25">
      <c r="E23330" s="120"/>
    </row>
    <row r="23331" spans="5:5" x14ac:dyDescent="0.25">
      <c r="E23331" s="120"/>
    </row>
    <row r="23332" spans="5:5" x14ac:dyDescent="0.25">
      <c r="E23332" s="120"/>
    </row>
    <row r="23333" spans="5:5" x14ac:dyDescent="0.25">
      <c r="E23333" s="120"/>
    </row>
    <row r="23334" spans="5:5" x14ac:dyDescent="0.25">
      <c r="E23334" s="120"/>
    </row>
    <row r="23335" spans="5:5" x14ac:dyDescent="0.25">
      <c r="E23335" s="120"/>
    </row>
    <row r="23336" spans="5:5" x14ac:dyDescent="0.25">
      <c r="E23336" s="120"/>
    </row>
    <row r="23337" spans="5:5" x14ac:dyDescent="0.25">
      <c r="E23337" s="120"/>
    </row>
    <row r="23338" spans="5:5" x14ac:dyDescent="0.25">
      <c r="E23338" s="120"/>
    </row>
    <row r="23339" spans="5:5" x14ac:dyDescent="0.25">
      <c r="E23339" s="120"/>
    </row>
    <row r="23340" spans="5:5" x14ac:dyDescent="0.25">
      <c r="E23340" s="120"/>
    </row>
    <row r="23341" spans="5:5" x14ac:dyDescent="0.25">
      <c r="E23341" s="120"/>
    </row>
    <row r="23342" spans="5:5" x14ac:dyDescent="0.25">
      <c r="E23342" s="120"/>
    </row>
    <row r="23343" spans="5:5" x14ac:dyDescent="0.25">
      <c r="E23343" s="120"/>
    </row>
    <row r="23344" spans="5:5" x14ac:dyDescent="0.25">
      <c r="E23344" s="120"/>
    </row>
    <row r="23345" spans="5:5" x14ac:dyDescent="0.25">
      <c r="E23345" s="120"/>
    </row>
    <row r="23346" spans="5:5" x14ac:dyDescent="0.25">
      <c r="E23346" s="120"/>
    </row>
    <row r="23347" spans="5:5" x14ac:dyDescent="0.25">
      <c r="E23347" s="120"/>
    </row>
    <row r="23348" spans="5:5" x14ac:dyDescent="0.25">
      <c r="E23348" s="120"/>
    </row>
    <row r="23349" spans="5:5" x14ac:dyDescent="0.25">
      <c r="E23349" s="120"/>
    </row>
    <row r="23350" spans="5:5" x14ac:dyDescent="0.25">
      <c r="E23350" s="120"/>
    </row>
    <row r="23351" spans="5:5" x14ac:dyDescent="0.25">
      <c r="E23351" s="120"/>
    </row>
    <row r="23352" spans="5:5" x14ac:dyDescent="0.25">
      <c r="E23352" s="120"/>
    </row>
    <row r="23353" spans="5:5" x14ac:dyDescent="0.25">
      <c r="E23353" s="120"/>
    </row>
    <row r="23354" spans="5:5" x14ac:dyDescent="0.25">
      <c r="E23354" s="120"/>
    </row>
    <row r="23355" spans="5:5" x14ac:dyDescent="0.25">
      <c r="E23355" s="120"/>
    </row>
    <row r="23356" spans="5:5" x14ac:dyDescent="0.25">
      <c r="E23356" s="120"/>
    </row>
    <row r="23357" spans="5:5" x14ac:dyDescent="0.25">
      <c r="E23357" s="120"/>
    </row>
    <row r="23358" spans="5:5" x14ac:dyDescent="0.25">
      <c r="E23358" s="120"/>
    </row>
    <row r="23359" spans="5:5" x14ac:dyDescent="0.25">
      <c r="E23359" s="120"/>
    </row>
    <row r="23360" spans="5:5" x14ac:dyDescent="0.25">
      <c r="E23360" s="120"/>
    </row>
    <row r="23361" spans="5:5" x14ac:dyDescent="0.25">
      <c r="E23361" s="120"/>
    </row>
    <row r="23362" spans="5:5" x14ac:dyDescent="0.25">
      <c r="E23362" s="120"/>
    </row>
    <row r="23363" spans="5:5" x14ac:dyDescent="0.25">
      <c r="E23363" s="120"/>
    </row>
    <row r="23364" spans="5:5" x14ac:dyDescent="0.25">
      <c r="E23364" s="120"/>
    </row>
    <row r="23365" spans="5:5" x14ac:dyDescent="0.25">
      <c r="E23365" s="120"/>
    </row>
    <row r="23366" spans="5:5" x14ac:dyDescent="0.25">
      <c r="E23366" s="120"/>
    </row>
    <row r="23367" spans="5:5" x14ac:dyDescent="0.25">
      <c r="E23367" s="120"/>
    </row>
    <row r="23368" spans="5:5" x14ac:dyDescent="0.25">
      <c r="E23368" s="120"/>
    </row>
    <row r="23369" spans="5:5" x14ac:dyDescent="0.25">
      <c r="E23369" s="120"/>
    </row>
    <row r="23370" spans="5:5" x14ac:dyDescent="0.25">
      <c r="E23370" s="120"/>
    </row>
    <row r="23371" spans="5:5" x14ac:dyDescent="0.25">
      <c r="E23371" s="120"/>
    </row>
    <row r="23372" spans="5:5" x14ac:dyDescent="0.25">
      <c r="E23372" s="120"/>
    </row>
    <row r="23373" spans="5:5" x14ac:dyDescent="0.25">
      <c r="E23373" s="120"/>
    </row>
    <row r="23374" spans="5:5" x14ac:dyDescent="0.25">
      <c r="E23374" s="120"/>
    </row>
    <row r="23375" spans="5:5" x14ac:dyDescent="0.25">
      <c r="E23375" s="120"/>
    </row>
    <row r="23376" spans="5:5" x14ac:dyDescent="0.25">
      <c r="E23376" s="120"/>
    </row>
    <row r="23377" spans="5:5" x14ac:dyDescent="0.25">
      <c r="E23377" s="120"/>
    </row>
    <row r="23378" spans="5:5" x14ac:dyDescent="0.25">
      <c r="E23378" s="120"/>
    </row>
    <row r="23379" spans="5:5" x14ac:dyDescent="0.25">
      <c r="E23379" s="120"/>
    </row>
    <row r="23380" spans="5:5" x14ac:dyDescent="0.25">
      <c r="E23380" s="120"/>
    </row>
    <row r="23381" spans="5:5" x14ac:dyDescent="0.25">
      <c r="E23381" s="120"/>
    </row>
    <row r="23382" spans="5:5" x14ac:dyDescent="0.25">
      <c r="E23382" s="120"/>
    </row>
    <row r="23383" spans="5:5" x14ac:dyDescent="0.25">
      <c r="E23383" s="120"/>
    </row>
    <row r="23384" spans="5:5" x14ac:dyDescent="0.25">
      <c r="E23384" s="120"/>
    </row>
    <row r="23385" spans="5:5" x14ac:dyDescent="0.25">
      <c r="E23385" s="120"/>
    </row>
    <row r="23386" spans="5:5" x14ac:dyDescent="0.25">
      <c r="E23386" s="120"/>
    </row>
    <row r="23387" spans="5:5" x14ac:dyDescent="0.25">
      <c r="E23387" s="120"/>
    </row>
    <row r="23388" spans="5:5" x14ac:dyDescent="0.25">
      <c r="E23388" s="120"/>
    </row>
    <row r="23389" spans="5:5" x14ac:dyDescent="0.25">
      <c r="E23389" s="120"/>
    </row>
    <row r="23390" spans="5:5" x14ac:dyDescent="0.25">
      <c r="E23390" s="120"/>
    </row>
    <row r="23391" spans="5:5" x14ac:dyDescent="0.25">
      <c r="E23391" s="120"/>
    </row>
    <row r="23392" spans="5:5" x14ac:dyDescent="0.25">
      <c r="E23392" s="120"/>
    </row>
    <row r="23393" spans="5:5" x14ac:dyDescent="0.25">
      <c r="E23393" s="120"/>
    </row>
    <row r="23394" spans="5:5" x14ac:dyDescent="0.25">
      <c r="E23394" s="120"/>
    </row>
    <row r="23395" spans="5:5" x14ac:dyDescent="0.25">
      <c r="E23395" s="120"/>
    </row>
    <row r="23396" spans="5:5" x14ac:dyDescent="0.25">
      <c r="E23396" s="120"/>
    </row>
    <row r="23397" spans="5:5" x14ac:dyDescent="0.25">
      <c r="E23397" s="120"/>
    </row>
    <row r="23398" spans="5:5" x14ac:dyDescent="0.25">
      <c r="E23398" s="120"/>
    </row>
    <row r="23399" spans="5:5" x14ac:dyDescent="0.25">
      <c r="E23399" s="120"/>
    </row>
    <row r="23400" spans="5:5" x14ac:dyDescent="0.25">
      <c r="E23400" s="120"/>
    </row>
    <row r="23401" spans="5:5" x14ac:dyDescent="0.25">
      <c r="E23401" s="120"/>
    </row>
    <row r="23402" spans="5:5" x14ac:dyDescent="0.25">
      <c r="E23402" s="120"/>
    </row>
    <row r="23403" spans="5:5" x14ac:dyDescent="0.25">
      <c r="E23403" s="120"/>
    </row>
    <row r="23404" spans="5:5" x14ac:dyDescent="0.25">
      <c r="E23404" s="120"/>
    </row>
    <row r="23405" spans="5:5" x14ac:dyDescent="0.25">
      <c r="E23405" s="120"/>
    </row>
    <row r="23406" spans="5:5" x14ac:dyDescent="0.25">
      <c r="E23406" s="120"/>
    </row>
    <row r="23407" spans="5:5" x14ac:dyDescent="0.25">
      <c r="E23407" s="120"/>
    </row>
    <row r="23408" spans="5:5" x14ac:dyDescent="0.25">
      <c r="E23408" s="120"/>
    </row>
    <row r="23409" spans="5:5" x14ac:dyDescent="0.25">
      <c r="E23409" s="120"/>
    </row>
    <row r="23410" spans="5:5" x14ac:dyDescent="0.25">
      <c r="E23410" s="120"/>
    </row>
    <row r="23411" spans="5:5" x14ac:dyDescent="0.25">
      <c r="E23411" s="120"/>
    </row>
    <row r="23412" spans="5:5" x14ac:dyDescent="0.25">
      <c r="E23412" s="120"/>
    </row>
    <row r="23413" spans="5:5" x14ac:dyDescent="0.25">
      <c r="E23413" s="120"/>
    </row>
    <row r="23414" spans="5:5" x14ac:dyDescent="0.25">
      <c r="E23414" s="120"/>
    </row>
    <row r="23415" spans="5:5" x14ac:dyDescent="0.25">
      <c r="E23415" s="120"/>
    </row>
    <row r="23416" spans="5:5" x14ac:dyDescent="0.25">
      <c r="E23416" s="120"/>
    </row>
    <row r="23417" spans="5:5" x14ac:dyDescent="0.25">
      <c r="E23417" s="120"/>
    </row>
    <row r="23418" spans="5:5" x14ac:dyDescent="0.25">
      <c r="E23418" s="120"/>
    </row>
    <row r="23419" spans="5:5" x14ac:dyDescent="0.25">
      <c r="E23419" s="120"/>
    </row>
    <row r="23420" spans="5:5" x14ac:dyDescent="0.25">
      <c r="E23420" s="120"/>
    </row>
    <row r="23421" spans="5:5" x14ac:dyDescent="0.25">
      <c r="E23421" s="120"/>
    </row>
    <row r="23422" spans="5:5" x14ac:dyDescent="0.25">
      <c r="E23422" s="120"/>
    </row>
    <row r="23423" spans="5:5" x14ac:dyDescent="0.25">
      <c r="E23423" s="120"/>
    </row>
    <row r="23424" spans="5:5" x14ac:dyDescent="0.25">
      <c r="E23424" s="120"/>
    </row>
    <row r="23425" spans="5:5" x14ac:dyDescent="0.25">
      <c r="E23425" s="120"/>
    </row>
    <row r="23426" spans="5:5" x14ac:dyDescent="0.25">
      <c r="E23426" s="120"/>
    </row>
    <row r="23427" spans="5:5" x14ac:dyDescent="0.25">
      <c r="E23427" s="120"/>
    </row>
    <row r="23428" spans="5:5" x14ac:dyDescent="0.25">
      <c r="E23428" s="120"/>
    </row>
    <row r="23429" spans="5:5" x14ac:dyDescent="0.25">
      <c r="E23429" s="120"/>
    </row>
    <row r="23430" spans="5:5" x14ac:dyDescent="0.25">
      <c r="E23430" s="120"/>
    </row>
    <row r="23431" spans="5:5" x14ac:dyDescent="0.25">
      <c r="E23431" s="120"/>
    </row>
    <row r="23432" spans="5:5" x14ac:dyDescent="0.25">
      <c r="E23432" s="120"/>
    </row>
    <row r="23433" spans="5:5" x14ac:dyDescent="0.25">
      <c r="E23433" s="120"/>
    </row>
    <row r="23434" spans="5:5" x14ac:dyDescent="0.25">
      <c r="E23434" s="120"/>
    </row>
    <row r="23435" spans="5:5" x14ac:dyDescent="0.25">
      <c r="E23435" s="120"/>
    </row>
    <row r="23436" spans="5:5" x14ac:dyDescent="0.25">
      <c r="E23436" s="120"/>
    </row>
    <row r="23437" spans="5:5" x14ac:dyDescent="0.25">
      <c r="E23437" s="120"/>
    </row>
    <row r="23438" spans="5:5" x14ac:dyDescent="0.25">
      <c r="E23438" s="120"/>
    </row>
    <row r="23439" spans="5:5" x14ac:dyDescent="0.25">
      <c r="E23439" s="120"/>
    </row>
    <row r="23440" spans="5:5" x14ac:dyDescent="0.25">
      <c r="E23440" s="120"/>
    </row>
    <row r="23441" spans="5:5" x14ac:dyDescent="0.25">
      <c r="E23441" s="120"/>
    </row>
    <row r="23442" spans="5:5" x14ac:dyDescent="0.25">
      <c r="E23442" s="120"/>
    </row>
    <row r="23443" spans="5:5" x14ac:dyDescent="0.25">
      <c r="E23443" s="120"/>
    </row>
    <row r="23444" spans="5:5" x14ac:dyDescent="0.25">
      <c r="E23444" s="120"/>
    </row>
    <row r="23445" spans="5:5" x14ac:dyDescent="0.25">
      <c r="E23445" s="120"/>
    </row>
    <row r="23446" spans="5:5" x14ac:dyDescent="0.25">
      <c r="E23446" s="120"/>
    </row>
    <row r="23447" spans="5:5" x14ac:dyDescent="0.25">
      <c r="E23447" s="120"/>
    </row>
    <row r="23448" spans="5:5" x14ac:dyDescent="0.25">
      <c r="E23448" s="120"/>
    </row>
    <row r="23449" spans="5:5" x14ac:dyDescent="0.25">
      <c r="E23449" s="120"/>
    </row>
    <row r="23450" spans="5:5" x14ac:dyDescent="0.25">
      <c r="E23450" s="120"/>
    </row>
    <row r="23451" spans="5:5" x14ac:dyDescent="0.25">
      <c r="E23451" s="120"/>
    </row>
    <row r="23452" spans="5:5" x14ac:dyDescent="0.25">
      <c r="E23452" s="120"/>
    </row>
    <row r="23453" spans="5:5" x14ac:dyDescent="0.25">
      <c r="E23453" s="120"/>
    </row>
    <row r="23454" spans="5:5" x14ac:dyDescent="0.25">
      <c r="E23454" s="120"/>
    </row>
    <row r="23455" spans="5:5" x14ac:dyDescent="0.25">
      <c r="E23455" s="120"/>
    </row>
    <row r="23456" spans="5:5" x14ac:dyDescent="0.25">
      <c r="E23456" s="120"/>
    </row>
    <row r="23457" spans="5:5" x14ac:dyDescent="0.25">
      <c r="E23457" s="120"/>
    </row>
    <row r="23458" spans="5:5" x14ac:dyDescent="0.25">
      <c r="E23458" s="120"/>
    </row>
    <row r="23459" spans="5:5" x14ac:dyDescent="0.25">
      <c r="E23459" s="120"/>
    </row>
    <row r="23460" spans="5:5" x14ac:dyDescent="0.25">
      <c r="E23460" s="120"/>
    </row>
    <row r="23461" spans="5:5" x14ac:dyDescent="0.25">
      <c r="E23461" s="120"/>
    </row>
    <row r="23462" spans="5:5" x14ac:dyDescent="0.25">
      <c r="E23462" s="120"/>
    </row>
    <row r="23463" spans="5:5" x14ac:dyDescent="0.25">
      <c r="E23463" s="120"/>
    </row>
    <row r="23464" spans="5:5" x14ac:dyDescent="0.25">
      <c r="E23464" s="120"/>
    </row>
    <row r="23465" spans="5:5" x14ac:dyDescent="0.25">
      <c r="E23465" s="120"/>
    </row>
    <row r="23466" spans="5:5" x14ac:dyDescent="0.25">
      <c r="E23466" s="120"/>
    </row>
    <row r="23467" spans="5:5" x14ac:dyDescent="0.25">
      <c r="E23467" s="120"/>
    </row>
    <row r="23468" spans="5:5" x14ac:dyDescent="0.25">
      <c r="E23468" s="120"/>
    </row>
    <row r="23469" spans="5:5" x14ac:dyDescent="0.25">
      <c r="E23469" s="120"/>
    </row>
    <row r="23470" spans="5:5" x14ac:dyDescent="0.25">
      <c r="E23470" s="120"/>
    </row>
    <row r="23471" spans="5:5" x14ac:dyDescent="0.25">
      <c r="E23471" s="120"/>
    </row>
    <row r="23472" spans="5:5" x14ac:dyDescent="0.25">
      <c r="E23472" s="120"/>
    </row>
    <row r="23473" spans="5:5" x14ac:dyDescent="0.25">
      <c r="E23473" s="120"/>
    </row>
    <row r="23474" spans="5:5" x14ac:dyDescent="0.25">
      <c r="E23474" s="120"/>
    </row>
    <row r="23475" spans="5:5" x14ac:dyDescent="0.25">
      <c r="E23475" s="120"/>
    </row>
    <row r="23476" spans="5:5" x14ac:dyDescent="0.25">
      <c r="E23476" s="120"/>
    </row>
    <row r="23477" spans="5:5" x14ac:dyDescent="0.25">
      <c r="E23477" s="120"/>
    </row>
    <row r="23478" spans="5:5" x14ac:dyDescent="0.25">
      <c r="E23478" s="120"/>
    </row>
    <row r="23479" spans="5:5" x14ac:dyDescent="0.25">
      <c r="E23479" s="120"/>
    </row>
    <row r="23480" spans="5:5" x14ac:dyDescent="0.25">
      <c r="E23480" s="120"/>
    </row>
    <row r="23481" spans="5:5" x14ac:dyDescent="0.25">
      <c r="E23481" s="120"/>
    </row>
    <row r="23482" spans="5:5" x14ac:dyDescent="0.25">
      <c r="E23482" s="120"/>
    </row>
    <row r="23483" spans="5:5" x14ac:dyDescent="0.25">
      <c r="E23483" s="120"/>
    </row>
    <row r="23484" spans="5:5" x14ac:dyDescent="0.25">
      <c r="E23484" s="120"/>
    </row>
    <row r="23485" spans="5:5" x14ac:dyDescent="0.25">
      <c r="E23485" s="120"/>
    </row>
    <row r="23486" spans="5:5" x14ac:dyDescent="0.25">
      <c r="E23486" s="120"/>
    </row>
    <row r="23487" spans="5:5" x14ac:dyDescent="0.25">
      <c r="E23487" s="120"/>
    </row>
    <row r="23488" spans="5:5" x14ac:dyDescent="0.25">
      <c r="E23488" s="120"/>
    </row>
    <row r="23489" spans="5:5" x14ac:dyDescent="0.25">
      <c r="E23489" s="120"/>
    </row>
    <row r="23490" spans="5:5" x14ac:dyDescent="0.25">
      <c r="E23490" s="120"/>
    </row>
    <row r="23491" spans="5:5" x14ac:dyDescent="0.25">
      <c r="E23491" s="120"/>
    </row>
    <row r="23492" spans="5:5" x14ac:dyDescent="0.25">
      <c r="E23492" s="120"/>
    </row>
    <row r="23493" spans="5:5" x14ac:dyDescent="0.25">
      <c r="E23493" s="120"/>
    </row>
    <row r="23494" spans="5:5" x14ac:dyDescent="0.25">
      <c r="E23494" s="120"/>
    </row>
    <row r="23495" spans="5:5" x14ac:dyDescent="0.25">
      <c r="E23495" s="120"/>
    </row>
    <row r="23496" spans="5:5" x14ac:dyDescent="0.25">
      <c r="E23496" s="120"/>
    </row>
    <row r="23497" spans="5:5" x14ac:dyDescent="0.25">
      <c r="E23497" s="120"/>
    </row>
    <row r="23498" spans="5:5" x14ac:dyDescent="0.25">
      <c r="E23498" s="120"/>
    </row>
    <row r="23499" spans="5:5" x14ac:dyDescent="0.25">
      <c r="E23499" s="120"/>
    </row>
    <row r="23500" spans="5:5" x14ac:dyDescent="0.25">
      <c r="E23500" s="120"/>
    </row>
    <row r="23501" spans="5:5" x14ac:dyDescent="0.25">
      <c r="E23501" s="120"/>
    </row>
    <row r="23502" spans="5:5" x14ac:dyDescent="0.25">
      <c r="E23502" s="120"/>
    </row>
    <row r="23503" spans="5:5" x14ac:dyDescent="0.25">
      <c r="E23503" s="120"/>
    </row>
    <row r="23504" spans="5:5" x14ac:dyDescent="0.25">
      <c r="E23504" s="120"/>
    </row>
    <row r="23505" spans="5:5" x14ac:dyDescent="0.25">
      <c r="E23505" s="120"/>
    </row>
    <row r="23506" spans="5:5" x14ac:dyDescent="0.25">
      <c r="E23506" s="120"/>
    </row>
    <row r="23507" spans="5:5" x14ac:dyDescent="0.25">
      <c r="E23507" s="120"/>
    </row>
    <row r="23508" spans="5:5" x14ac:dyDescent="0.25">
      <c r="E23508" s="120"/>
    </row>
    <row r="23509" spans="5:5" x14ac:dyDescent="0.25">
      <c r="E23509" s="120"/>
    </row>
    <row r="23510" spans="5:5" x14ac:dyDescent="0.25">
      <c r="E23510" s="120"/>
    </row>
    <row r="23511" spans="5:5" x14ac:dyDescent="0.25">
      <c r="E23511" s="120"/>
    </row>
    <row r="23512" spans="5:5" x14ac:dyDescent="0.25">
      <c r="E23512" s="120"/>
    </row>
    <row r="23513" spans="5:5" x14ac:dyDescent="0.25">
      <c r="E23513" s="120"/>
    </row>
    <row r="23514" spans="5:5" x14ac:dyDescent="0.25">
      <c r="E23514" s="120"/>
    </row>
    <row r="23515" spans="5:5" x14ac:dyDescent="0.25">
      <c r="E23515" s="120"/>
    </row>
    <row r="23516" spans="5:5" x14ac:dyDescent="0.25">
      <c r="E23516" s="120"/>
    </row>
    <row r="23517" spans="5:5" x14ac:dyDescent="0.25">
      <c r="E23517" s="120"/>
    </row>
    <row r="23518" spans="5:5" x14ac:dyDescent="0.25">
      <c r="E23518" s="120"/>
    </row>
    <row r="23519" spans="5:5" x14ac:dyDescent="0.25">
      <c r="E23519" s="120"/>
    </row>
    <row r="23520" spans="5:5" x14ac:dyDescent="0.25">
      <c r="E23520" s="120"/>
    </row>
    <row r="23521" spans="5:5" x14ac:dyDescent="0.25">
      <c r="E23521" s="120"/>
    </row>
    <row r="23522" spans="5:5" x14ac:dyDescent="0.25">
      <c r="E23522" s="120"/>
    </row>
    <row r="23523" spans="5:5" x14ac:dyDescent="0.25">
      <c r="E23523" s="120"/>
    </row>
    <row r="23524" spans="5:5" x14ac:dyDescent="0.25">
      <c r="E23524" s="120"/>
    </row>
    <row r="23525" spans="5:5" x14ac:dyDescent="0.25">
      <c r="E23525" s="120"/>
    </row>
    <row r="23526" spans="5:5" x14ac:dyDescent="0.25">
      <c r="E23526" s="120"/>
    </row>
    <row r="23527" spans="5:5" x14ac:dyDescent="0.25">
      <c r="E23527" s="120"/>
    </row>
    <row r="23528" spans="5:5" x14ac:dyDescent="0.25">
      <c r="E23528" s="120"/>
    </row>
    <row r="23529" spans="5:5" x14ac:dyDescent="0.25">
      <c r="E23529" s="120"/>
    </row>
    <row r="23530" spans="5:5" x14ac:dyDescent="0.25">
      <c r="E23530" s="120"/>
    </row>
    <row r="23531" spans="5:5" x14ac:dyDescent="0.25">
      <c r="E23531" s="120"/>
    </row>
    <row r="23532" spans="5:5" x14ac:dyDescent="0.25">
      <c r="E23532" s="120"/>
    </row>
    <row r="23533" spans="5:5" x14ac:dyDescent="0.25">
      <c r="E23533" s="120"/>
    </row>
    <row r="23534" spans="5:5" x14ac:dyDescent="0.25">
      <c r="E23534" s="120"/>
    </row>
    <row r="23535" spans="5:5" x14ac:dyDescent="0.25">
      <c r="E23535" s="120"/>
    </row>
    <row r="23536" spans="5:5" x14ac:dyDescent="0.25">
      <c r="E23536" s="120"/>
    </row>
    <row r="23537" spans="5:5" x14ac:dyDescent="0.25">
      <c r="E23537" s="120"/>
    </row>
    <row r="23538" spans="5:5" x14ac:dyDescent="0.25">
      <c r="E23538" s="120"/>
    </row>
    <row r="23539" spans="5:5" x14ac:dyDescent="0.25">
      <c r="E23539" s="120"/>
    </row>
    <row r="23540" spans="5:5" x14ac:dyDescent="0.25">
      <c r="E23540" s="120"/>
    </row>
    <row r="23541" spans="5:5" x14ac:dyDescent="0.25">
      <c r="E23541" s="120"/>
    </row>
    <row r="23542" spans="5:5" x14ac:dyDescent="0.25">
      <c r="E23542" s="120"/>
    </row>
    <row r="23543" spans="5:5" x14ac:dyDescent="0.25">
      <c r="E23543" s="120"/>
    </row>
    <row r="23544" spans="5:5" x14ac:dyDescent="0.25">
      <c r="E23544" s="120"/>
    </row>
    <row r="23545" spans="5:5" x14ac:dyDescent="0.25">
      <c r="E23545" s="120"/>
    </row>
    <row r="23546" spans="5:5" x14ac:dyDescent="0.25">
      <c r="E23546" s="120"/>
    </row>
    <row r="23547" spans="5:5" x14ac:dyDescent="0.25">
      <c r="E23547" s="120"/>
    </row>
    <row r="23548" spans="5:5" x14ac:dyDescent="0.25">
      <c r="E23548" s="120"/>
    </row>
    <row r="23549" spans="5:5" x14ac:dyDescent="0.25">
      <c r="E23549" s="120"/>
    </row>
    <row r="23550" spans="5:5" x14ac:dyDescent="0.25">
      <c r="E23550" s="120"/>
    </row>
    <row r="23551" spans="5:5" x14ac:dyDescent="0.25">
      <c r="E23551" s="120"/>
    </row>
    <row r="23552" spans="5:5" x14ac:dyDescent="0.25">
      <c r="E23552" s="120"/>
    </row>
    <row r="23553" spans="5:5" x14ac:dyDescent="0.25">
      <c r="E23553" s="120"/>
    </row>
    <row r="23554" spans="5:5" x14ac:dyDescent="0.25">
      <c r="E23554" s="120"/>
    </row>
    <row r="23555" spans="5:5" x14ac:dyDescent="0.25">
      <c r="E23555" s="120"/>
    </row>
    <row r="23556" spans="5:5" x14ac:dyDescent="0.25">
      <c r="E23556" s="120"/>
    </row>
    <row r="23557" spans="5:5" x14ac:dyDescent="0.25">
      <c r="E23557" s="120"/>
    </row>
    <row r="23558" spans="5:5" x14ac:dyDescent="0.25">
      <c r="E23558" s="120"/>
    </row>
    <row r="23559" spans="5:5" x14ac:dyDescent="0.25">
      <c r="E23559" s="120"/>
    </row>
    <row r="23560" spans="5:5" x14ac:dyDescent="0.25">
      <c r="E23560" s="120"/>
    </row>
    <row r="23561" spans="5:5" x14ac:dyDescent="0.25">
      <c r="E23561" s="120"/>
    </row>
    <row r="23562" spans="5:5" x14ac:dyDescent="0.25">
      <c r="E23562" s="120"/>
    </row>
    <row r="23563" spans="5:5" x14ac:dyDescent="0.25">
      <c r="E23563" s="120"/>
    </row>
    <row r="23564" spans="5:5" x14ac:dyDescent="0.25">
      <c r="E23564" s="120"/>
    </row>
    <row r="23565" spans="5:5" x14ac:dyDescent="0.25">
      <c r="E23565" s="120"/>
    </row>
    <row r="23566" spans="5:5" x14ac:dyDescent="0.25">
      <c r="E23566" s="120"/>
    </row>
    <row r="23567" spans="5:5" x14ac:dyDescent="0.25">
      <c r="E23567" s="120"/>
    </row>
    <row r="23568" spans="5:5" x14ac:dyDescent="0.25">
      <c r="E23568" s="120"/>
    </row>
    <row r="23569" spans="5:5" x14ac:dyDescent="0.25">
      <c r="E23569" s="120"/>
    </row>
    <row r="23570" spans="5:5" x14ac:dyDescent="0.25">
      <c r="E23570" s="120"/>
    </row>
    <row r="23571" spans="5:5" x14ac:dyDescent="0.25">
      <c r="E23571" s="120"/>
    </row>
    <row r="23572" spans="5:5" x14ac:dyDescent="0.25">
      <c r="E23572" s="120"/>
    </row>
    <row r="23573" spans="5:5" x14ac:dyDescent="0.25">
      <c r="E23573" s="120"/>
    </row>
    <row r="23574" spans="5:5" x14ac:dyDescent="0.25">
      <c r="E23574" s="120"/>
    </row>
    <row r="23575" spans="5:5" x14ac:dyDescent="0.25">
      <c r="E23575" s="120"/>
    </row>
    <row r="23576" spans="5:5" x14ac:dyDescent="0.25">
      <c r="E23576" s="120"/>
    </row>
    <row r="23577" spans="5:5" x14ac:dyDescent="0.25">
      <c r="E23577" s="120"/>
    </row>
    <row r="23578" spans="5:5" x14ac:dyDescent="0.25">
      <c r="E23578" s="120"/>
    </row>
    <row r="23579" spans="5:5" x14ac:dyDescent="0.25">
      <c r="E23579" s="120"/>
    </row>
    <row r="23580" spans="5:5" x14ac:dyDescent="0.25">
      <c r="E23580" s="120"/>
    </row>
    <row r="23581" spans="5:5" x14ac:dyDescent="0.25">
      <c r="E23581" s="120"/>
    </row>
    <row r="23582" spans="5:5" x14ac:dyDescent="0.25">
      <c r="E23582" s="120"/>
    </row>
    <row r="23583" spans="5:5" x14ac:dyDescent="0.25">
      <c r="E23583" s="120"/>
    </row>
    <row r="23584" spans="5:5" x14ac:dyDescent="0.25">
      <c r="E23584" s="120"/>
    </row>
    <row r="23585" spans="5:5" x14ac:dyDescent="0.25">
      <c r="E23585" s="120"/>
    </row>
    <row r="23586" spans="5:5" x14ac:dyDescent="0.25">
      <c r="E23586" s="120"/>
    </row>
    <row r="23587" spans="5:5" x14ac:dyDescent="0.25">
      <c r="E23587" s="120"/>
    </row>
    <row r="23588" spans="5:5" x14ac:dyDescent="0.25">
      <c r="E23588" s="120"/>
    </row>
    <row r="23589" spans="5:5" x14ac:dyDescent="0.25">
      <c r="E23589" s="120"/>
    </row>
    <row r="23590" spans="5:5" x14ac:dyDescent="0.25">
      <c r="E23590" s="120"/>
    </row>
    <row r="23591" spans="5:5" x14ac:dyDescent="0.25">
      <c r="E23591" s="120"/>
    </row>
    <row r="23592" spans="5:5" x14ac:dyDescent="0.25">
      <c r="E23592" s="120"/>
    </row>
    <row r="23593" spans="5:5" x14ac:dyDescent="0.25">
      <c r="E23593" s="120"/>
    </row>
    <row r="23594" spans="5:5" x14ac:dyDescent="0.25">
      <c r="E23594" s="120"/>
    </row>
    <row r="23595" spans="5:5" x14ac:dyDescent="0.25">
      <c r="E23595" s="120"/>
    </row>
    <row r="23596" spans="5:5" x14ac:dyDescent="0.25">
      <c r="E23596" s="120"/>
    </row>
    <row r="23597" spans="5:5" x14ac:dyDescent="0.25">
      <c r="E23597" s="120"/>
    </row>
    <row r="23598" spans="5:5" x14ac:dyDescent="0.25">
      <c r="E23598" s="120"/>
    </row>
    <row r="23599" spans="5:5" x14ac:dyDescent="0.25">
      <c r="E23599" s="120"/>
    </row>
    <row r="23600" spans="5:5" x14ac:dyDescent="0.25">
      <c r="E23600" s="120"/>
    </row>
    <row r="23601" spans="5:5" x14ac:dyDescent="0.25">
      <c r="E23601" s="120"/>
    </row>
    <row r="23602" spans="5:5" x14ac:dyDescent="0.25">
      <c r="E23602" s="120"/>
    </row>
    <row r="23603" spans="5:5" x14ac:dyDescent="0.25">
      <c r="E23603" s="120"/>
    </row>
    <row r="23604" spans="5:5" x14ac:dyDescent="0.25">
      <c r="E23604" s="120"/>
    </row>
    <row r="23605" spans="5:5" x14ac:dyDescent="0.25">
      <c r="E23605" s="120"/>
    </row>
    <row r="23606" spans="5:5" x14ac:dyDescent="0.25">
      <c r="E23606" s="120"/>
    </row>
    <row r="23607" spans="5:5" x14ac:dyDescent="0.25">
      <c r="E23607" s="120"/>
    </row>
    <row r="23608" spans="5:5" x14ac:dyDescent="0.25">
      <c r="E23608" s="120"/>
    </row>
    <row r="23609" spans="5:5" x14ac:dyDescent="0.25">
      <c r="E23609" s="120"/>
    </row>
    <row r="23610" spans="5:5" x14ac:dyDescent="0.25">
      <c r="E23610" s="120"/>
    </row>
    <row r="23611" spans="5:5" x14ac:dyDescent="0.25">
      <c r="E23611" s="120"/>
    </row>
    <row r="23612" spans="5:5" x14ac:dyDescent="0.25">
      <c r="E23612" s="120"/>
    </row>
    <row r="23613" spans="5:5" x14ac:dyDescent="0.25">
      <c r="E23613" s="120"/>
    </row>
    <row r="23614" spans="5:5" x14ac:dyDescent="0.25">
      <c r="E23614" s="120"/>
    </row>
    <row r="23615" spans="5:5" x14ac:dyDescent="0.25">
      <c r="E23615" s="120"/>
    </row>
    <row r="23616" spans="5:5" x14ac:dyDescent="0.25">
      <c r="E23616" s="120"/>
    </row>
    <row r="23617" spans="5:5" x14ac:dyDescent="0.25">
      <c r="E23617" s="120"/>
    </row>
    <row r="23618" spans="5:5" x14ac:dyDescent="0.25">
      <c r="E23618" s="120"/>
    </row>
    <row r="23619" spans="5:5" x14ac:dyDescent="0.25">
      <c r="E23619" s="120"/>
    </row>
    <row r="23620" spans="5:5" x14ac:dyDescent="0.25">
      <c r="E23620" s="120"/>
    </row>
    <row r="23621" spans="5:5" x14ac:dyDescent="0.25">
      <c r="E23621" s="120"/>
    </row>
    <row r="23622" spans="5:5" x14ac:dyDescent="0.25">
      <c r="E23622" s="120"/>
    </row>
    <row r="23623" spans="5:5" x14ac:dyDescent="0.25">
      <c r="E23623" s="120"/>
    </row>
    <row r="23624" spans="5:5" x14ac:dyDescent="0.25">
      <c r="E23624" s="120"/>
    </row>
    <row r="23625" spans="5:5" x14ac:dyDescent="0.25">
      <c r="E23625" s="120"/>
    </row>
    <row r="23626" spans="5:5" x14ac:dyDescent="0.25">
      <c r="E23626" s="120"/>
    </row>
    <row r="23627" spans="5:5" x14ac:dyDescent="0.25">
      <c r="E23627" s="120"/>
    </row>
    <row r="23628" spans="5:5" x14ac:dyDescent="0.25">
      <c r="E23628" s="120"/>
    </row>
    <row r="23629" spans="5:5" x14ac:dyDescent="0.25">
      <c r="E23629" s="120"/>
    </row>
    <row r="23630" spans="5:5" x14ac:dyDescent="0.25">
      <c r="E23630" s="120"/>
    </row>
    <row r="23631" spans="5:5" x14ac:dyDescent="0.25">
      <c r="E23631" s="120"/>
    </row>
    <row r="23632" spans="5:5" x14ac:dyDescent="0.25">
      <c r="E23632" s="120"/>
    </row>
    <row r="23633" spans="5:5" x14ac:dyDescent="0.25">
      <c r="E23633" s="120"/>
    </row>
    <row r="23634" spans="5:5" x14ac:dyDescent="0.25">
      <c r="E23634" s="120"/>
    </row>
    <row r="23635" spans="5:5" x14ac:dyDescent="0.25">
      <c r="E23635" s="120"/>
    </row>
    <row r="23636" spans="5:5" x14ac:dyDescent="0.25">
      <c r="E23636" s="120"/>
    </row>
    <row r="23637" spans="5:5" x14ac:dyDescent="0.25">
      <c r="E23637" s="120"/>
    </row>
    <row r="23638" spans="5:5" x14ac:dyDescent="0.25">
      <c r="E23638" s="120"/>
    </row>
    <row r="23639" spans="5:5" x14ac:dyDescent="0.25">
      <c r="E23639" s="120"/>
    </row>
    <row r="23640" spans="5:5" x14ac:dyDescent="0.25">
      <c r="E23640" s="120"/>
    </row>
    <row r="23641" spans="5:5" x14ac:dyDescent="0.25">
      <c r="E23641" s="120"/>
    </row>
    <row r="23642" spans="5:5" x14ac:dyDescent="0.25">
      <c r="E23642" s="120"/>
    </row>
    <row r="23643" spans="5:5" x14ac:dyDescent="0.25">
      <c r="E23643" s="120"/>
    </row>
    <row r="23644" spans="5:5" x14ac:dyDescent="0.25">
      <c r="E23644" s="120"/>
    </row>
    <row r="23645" spans="5:5" x14ac:dyDescent="0.25">
      <c r="E23645" s="120"/>
    </row>
    <row r="23646" spans="5:5" x14ac:dyDescent="0.25">
      <c r="E23646" s="120"/>
    </row>
    <row r="23647" spans="5:5" x14ac:dyDescent="0.25">
      <c r="E23647" s="120"/>
    </row>
    <row r="23648" spans="5:5" x14ac:dyDescent="0.25">
      <c r="E23648" s="120"/>
    </row>
    <row r="23649" spans="5:5" x14ac:dyDescent="0.25">
      <c r="E23649" s="120"/>
    </row>
    <row r="23650" spans="5:5" x14ac:dyDescent="0.25">
      <c r="E23650" s="120"/>
    </row>
    <row r="23651" spans="5:5" x14ac:dyDescent="0.25">
      <c r="E23651" s="120"/>
    </row>
    <row r="23652" spans="5:5" x14ac:dyDescent="0.25">
      <c r="E23652" s="120"/>
    </row>
    <row r="23653" spans="5:5" x14ac:dyDescent="0.25">
      <c r="E23653" s="120"/>
    </row>
    <row r="23654" spans="5:5" x14ac:dyDescent="0.25">
      <c r="E23654" s="120"/>
    </row>
    <row r="23655" spans="5:5" x14ac:dyDescent="0.25">
      <c r="E23655" s="120"/>
    </row>
    <row r="23656" spans="5:5" x14ac:dyDescent="0.25">
      <c r="E23656" s="120"/>
    </row>
    <row r="23657" spans="5:5" x14ac:dyDescent="0.25">
      <c r="E23657" s="120"/>
    </row>
    <row r="23658" spans="5:5" x14ac:dyDescent="0.25">
      <c r="E23658" s="120"/>
    </row>
    <row r="23659" spans="5:5" x14ac:dyDescent="0.25">
      <c r="E23659" s="120"/>
    </row>
    <row r="23660" spans="5:5" x14ac:dyDescent="0.25">
      <c r="E23660" s="120"/>
    </row>
    <row r="23661" spans="5:5" x14ac:dyDescent="0.25">
      <c r="E23661" s="120"/>
    </row>
    <row r="23662" spans="5:5" x14ac:dyDescent="0.25">
      <c r="E23662" s="120"/>
    </row>
    <row r="23663" spans="5:5" x14ac:dyDescent="0.25">
      <c r="E23663" s="120"/>
    </row>
    <row r="23664" spans="5:5" x14ac:dyDescent="0.25">
      <c r="E23664" s="120"/>
    </row>
    <row r="23665" spans="5:5" x14ac:dyDescent="0.25">
      <c r="E23665" s="120"/>
    </row>
    <row r="23666" spans="5:5" x14ac:dyDescent="0.25">
      <c r="E23666" s="120"/>
    </row>
    <row r="23667" spans="5:5" x14ac:dyDescent="0.25">
      <c r="E23667" s="120"/>
    </row>
    <row r="23668" spans="5:5" x14ac:dyDescent="0.25">
      <c r="E23668" s="120"/>
    </row>
    <row r="23669" spans="5:5" x14ac:dyDescent="0.25">
      <c r="E23669" s="120"/>
    </row>
    <row r="23670" spans="5:5" x14ac:dyDescent="0.25">
      <c r="E23670" s="120"/>
    </row>
    <row r="23671" spans="5:5" x14ac:dyDescent="0.25">
      <c r="E23671" s="120"/>
    </row>
    <row r="23672" spans="5:5" x14ac:dyDescent="0.25">
      <c r="E23672" s="120"/>
    </row>
    <row r="23673" spans="5:5" x14ac:dyDescent="0.25">
      <c r="E23673" s="120"/>
    </row>
    <row r="23674" spans="5:5" x14ac:dyDescent="0.25">
      <c r="E23674" s="120"/>
    </row>
    <row r="23675" spans="5:5" x14ac:dyDescent="0.25">
      <c r="E23675" s="120"/>
    </row>
    <row r="23676" spans="5:5" x14ac:dyDescent="0.25">
      <c r="E23676" s="120"/>
    </row>
    <row r="23677" spans="5:5" x14ac:dyDescent="0.25">
      <c r="E23677" s="120"/>
    </row>
    <row r="23678" spans="5:5" x14ac:dyDescent="0.25">
      <c r="E23678" s="120"/>
    </row>
    <row r="23679" spans="5:5" x14ac:dyDescent="0.25">
      <c r="E23679" s="120"/>
    </row>
    <row r="23680" spans="5:5" x14ac:dyDescent="0.25">
      <c r="E23680" s="120"/>
    </row>
    <row r="23681" spans="5:5" x14ac:dyDescent="0.25">
      <c r="E23681" s="120"/>
    </row>
    <row r="23682" spans="5:5" x14ac:dyDescent="0.25">
      <c r="E23682" s="120"/>
    </row>
    <row r="23683" spans="5:5" x14ac:dyDescent="0.25">
      <c r="E23683" s="120"/>
    </row>
    <row r="23684" spans="5:5" x14ac:dyDescent="0.25">
      <c r="E23684" s="120"/>
    </row>
    <row r="23685" spans="5:5" x14ac:dyDescent="0.25">
      <c r="E23685" s="120"/>
    </row>
    <row r="23686" spans="5:5" x14ac:dyDescent="0.25">
      <c r="E23686" s="120"/>
    </row>
    <row r="23687" spans="5:5" x14ac:dyDescent="0.25">
      <c r="E23687" s="120"/>
    </row>
    <row r="23688" spans="5:5" x14ac:dyDescent="0.25">
      <c r="E23688" s="120"/>
    </row>
    <row r="23689" spans="5:5" x14ac:dyDescent="0.25">
      <c r="E23689" s="120"/>
    </row>
    <row r="23690" spans="5:5" x14ac:dyDescent="0.25">
      <c r="E23690" s="120"/>
    </row>
    <row r="23691" spans="5:5" x14ac:dyDescent="0.25">
      <c r="E23691" s="120"/>
    </row>
    <row r="23692" spans="5:5" x14ac:dyDescent="0.25">
      <c r="E23692" s="120"/>
    </row>
    <row r="23693" spans="5:5" x14ac:dyDescent="0.25">
      <c r="E23693" s="120"/>
    </row>
    <row r="23694" spans="5:5" x14ac:dyDescent="0.25">
      <c r="E23694" s="120"/>
    </row>
    <row r="23695" spans="5:5" x14ac:dyDescent="0.25">
      <c r="E23695" s="120"/>
    </row>
    <row r="23696" spans="5:5" x14ac:dyDescent="0.25">
      <c r="E23696" s="120"/>
    </row>
    <row r="23697" spans="5:5" x14ac:dyDescent="0.25">
      <c r="E23697" s="120"/>
    </row>
    <row r="23698" spans="5:5" x14ac:dyDescent="0.25">
      <c r="E23698" s="120"/>
    </row>
    <row r="23699" spans="5:5" x14ac:dyDescent="0.25">
      <c r="E23699" s="120"/>
    </row>
    <row r="23700" spans="5:5" x14ac:dyDescent="0.25">
      <c r="E23700" s="120"/>
    </row>
    <row r="23701" spans="5:5" x14ac:dyDescent="0.25">
      <c r="E23701" s="120"/>
    </row>
    <row r="23702" spans="5:5" x14ac:dyDescent="0.25">
      <c r="E23702" s="120"/>
    </row>
    <row r="23703" spans="5:5" x14ac:dyDescent="0.25">
      <c r="E23703" s="120"/>
    </row>
    <row r="23704" spans="5:5" x14ac:dyDescent="0.25">
      <c r="E23704" s="120"/>
    </row>
    <row r="23705" spans="5:5" x14ac:dyDescent="0.25">
      <c r="E23705" s="120"/>
    </row>
    <row r="23706" spans="5:5" x14ac:dyDescent="0.25">
      <c r="E23706" s="120"/>
    </row>
    <row r="23707" spans="5:5" x14ac:dyDescent="0.25">
      <c r="E23707" s="120"/>
    </row>
    <row r="23708" spans="5:5" x14ac:dyDescent="0.25">
      <c r="E23708" s="120"/>
    </row>
    <row r="23709" spans="5:5" x14ac:dyDescent="0.25">
      <c r="E23709" s="120"/>
    </row>
    <row r="23710" spans="5:5" x14ac:dyDescent="0.25">
      <c r="E23710" s="120"/>
    </row>
    <row r="23711" spans="5:5" x14ac:dyDescent="0.25">
      <c r="E23711" s="120"/>
    </row>
    <row r="23712" spans="5:5" x14ac:dyDescent="0.25">
      <c r="E23712" s="120"/>
    </row>
    <row r="23713" spans="5:5" x14ac:dyDescent="0.25">
      <c r="E23713" s="120"/>
    </row>
    <row r="23714" spans="5:5" x14ac:dyDescent="0.25">
      <c r="E23714" s="120"/>
    </row>
    <row r="23715" spans="5:5" x14ac:dyDescent="0.25">
      <c r="E23715" s="120"/>
    </row>
    <row r="23716" spans="5:5" x14ac:dyDescent="0.25">
      <c r="E23716" s="120"/>
    </row>
    <row r="23717" spans="5:5" x14ac:dyDescent="0.25">
      <c r="E23717" s="120"/>
    </row>
    <row r="23718" spans="5:5" x14ac:dyDescent="0.25">
      <c r="E23718" s="120"/>
    </row>
    <row r="23719" spans="5:5" x14ac:dyDescent="0.25">
      <c r="E23719" s="120"/>
    </row>
    <row r="23720" spans="5:5" x14ac:dyDescent="0.25">
      <c r="E23720" s="120"/>
    </row>
    <row r="23721" spans="5:5" x14ac:dyDescent="0.25">
      <c r="E23721" s="120"/>
    </row>
    <row r="23722" spans="5:5" x14ac:dyDescent="0.25">
      <c r="E23722" s="120"/>
    </row>
    <row r="23723" spans="5:5" x14ac:dyDescent="0.25">
      <c r="E23723" s="120"/>
    </row>
    <row r="23724" spans="5:5" x14ac:dyDescent="0.25">
      <c r="E23724" s="120"/>
    </row>
    <row r="23725" spans="5:5" x14ac:dyDescent="0.25">
      <c r="E23725" s="120"/>
    </row>
    <row r="23726" spans="5:5" x14ac:dyDescent="0.25">
      <c r="E23726" s="120"/>
    </row>
    <row r="23727" spans="5:5" x14ac:dyDescent="0.25">
      <c r="E23727" s="120"/>
    </row>
    <row r="23728" spans="5:5" x14ac:dyDescent="0.25">
      <c r="E23728" s="120"/>
    </row>
    <row r="23729" spans="5:5" x14ac:dyDescent="0.25">
      <c r="E23729" s="120"/>
    </row>
    <row r="23730" spans="5:5" x14ac:dyDescent="0.25">
      <c r="E23730" s="120"/>
    </row>
    <row r="23731" spans="5:5" x14ac:dyDescent="0.25">
      <c r="E23731" s="120"/>
    </row>
    <row r="23732" spans="5:5" x14ac:dyDescent="0.25">
      <c r="E23732" s="120"/>
    </row>
    <row r="23733" spans="5:5" x14ac:dyDescent="0.25">
      <c r="E23733" s="120"/>
    </row>
    <row r="23734" spans="5:5" x14ac:dyDescent="0.25">
      <c r="E23734" s="120"/>
    </row>
    <row r="23735" spans="5:5" x14ac:dyDescent="0.25">
      <c r="E23735" s="120"/>
    </row>
    <row r="23736" spans="5:5" x14ac:dyDescent="0.25">
      <c r="E23736" s="120"/>
    </row>
    <row r="23737" spans="5:5" x14ac:dyDescent="0.25">
      <c r="E23737" s="120"/>
    </row>
    <row r="23738" spans="5:5" x14ac:dyDescent="0.25">
      <c r="E23738" s="120"/>
    </row>
    <row r="23739" spans="5:5" x14ac:dyDescent="0.25">
      <c r="E23739" s="120"/>
    </row>
    <row r="23740" spans="5:5" x14ac:dyDescent="0.25">
      <c r="E23740" s="120"/>
    </row>
    <row r="23741" spans="5:5" x14ac:dyDescent="0.25">
      <c r="E23741" s="120"/>
    </row>
    <row r="23742" spans="5:5" x14ac:dyDescent="0.25">
      <c r="E23742" s="120"/>
    </row>
    <row r="23743" spans="5:5" x14ac:dyDescent="0.25">
      <c r="E23743" s="120"/>
    </row>
    <row r="23744" spans="5:5" x14ac:dyDescent="0.25">
      <c r="E23744" s="120"/>
    </row>
    <row r="23745" spans="5:5" x14ac:dyDescent="0.25">
      <c r="E23745" s="120"/>
    </row>
    <row r="23746" spans="5:5" x14ac:dyDescent="0.25">
      <c r="E23746" s="120"/>
    </row>
    <row r="23747" spans="5:5" x14ac:dyDescent="0.25">
      <c r="E23747" s="120"/>
    </row>
    <row r="23748" spans="5:5" x14ac:dyDescent="0.25">
      <c r="E23748" s="120"/>
    </row>
    <row r="23749" spans="5:5" x14ac:dyDescent="0.25">
      <c r="E23749" s="120"/>
    </row>
    <row r="23750" spans="5:5" x14ac:dyDescent="0.25">
      <c r="E23750" s="120"/>
    </row>
    <row r="23751" spans="5:5" x14ac:dyDescent="0.25">
      <c r="E23751" s="120"/>
    </row>
    <row r="23752" spans="5:5" x14ac:dyDescent="0.25">
      <c r="E23752" s="120"/>
    </row>
    <row r="23753" spans="5:5" x14ac:dyDescent="0.25">
      <c r="E23753" s="120"/>
    </row>
    <row r="23754" spans="5:5" x14ac:dyDescent="0.25">
      <c r="E23754" s="120"/>
    </row>
    <row r="23755" spans="5:5" x14ac:dyDescent="0.25">
      <c r="E23755" s="120"/>
    </row>
    <row r="23756" spans="5:5" x14ac:dyDescent="0.25">
      <c r="E23756" s="120"/>
    </row>
    <row r="23757" spans="5:5" x14ac:dyDescent="0.25">
      <c r="E23757" s="120"/>
    </row>
    <row r="23758" spans="5:5" x14ac:dyDescent="0.25">
      <c r="E23758" s="120"/>
    </row>
    <row r="23759" spans="5:5" x14ac:dyDescent="0.25">
      <c r="E23759" s="120"/>
    </row>
    <row r="23760" spans="5:5" x14ac:dyDescent="0.25">
      <c r="E23760" s="120"/>
    </row>
    <row r="23761" spans="5:5" x14ac:dyDescent="0.25">
      <c r="E23761" s="120"/>
    </row>
    <row r="23762" spans="5:5" x14ac:dyDescent="0.25">
      <c r="E23762" s="120"/>
    </row>
    <row r="23763" spans="5:5" x14ac:dyDescent="0.25">
      <c r="E23763" s="120"/>
    </row>
    <row r="23764" spans="5:5" x14ac:dyDescent="0.25">
      <c r="E23764" s="120"/>
    </row>
    <row r="23765" spans="5:5" x14ac:dyDescent="0.25">
      <c r="E23765" s="120"/>
    </row>
    <row r="23766" spans="5:5" x14ac:dyDescent="0.25">
      <c r="E23766" s="120"/>
    </row>
    <row r="23767" spans="5:5" x14ac:dyDescent="0.25">
      <c r="E23767" s="120"/>
    </row>
    <row r="23768" spans="5:5" x14ac:dyDescent="0.25">
      <c r="E23768" s="120"/>
    </row>
    <row r="23769" spans="5:5" x14ac:dyDescent="0.25">
      <c r="E23769" s="120"/>
    </row>
    <row r="23770" spans="5:5" x14ac:dyDescent="0.25">
      <c r="E23770" s="120"/>
    </row>
    <row r="23771" spans="5:5" x14ac:dyDescent="0.25">
      <c r="E23771" s="120"/>
    </row>
    <row r="23772" spans="5:5" x14ac:dyDescent="0.25">
      <c r="E23772" s="120"/>
    </row>
    <row r="23773" spans="5:5" x14ac:dyDescent="0.25">
      <c r="E23773" s="120"/>
    </row>
    <row r="23774" spans="5:5" x14ac:dyDescent="0.25">
      <c r="E23774" s="120"/>
    </row>
    <row r="23775" spans="5:5" x14ac:dyDescent="0.25">
      <c r="E23775" s="120"/>
    </row>
    <row r="23776" spans="5:5" x14ac:dyDescent="0.25">
      <c r="E23776" s="120"/>
    </row>
    <row r="23777" spans="5:5" x14ac:dyDescent="0.25">
      <c r="E23777" s="120"/>
    </row>
    <row r="23778" spans="5:5" x14ac:dyDescent="0.25">
      <c r="E23778" s="120"/>
    </row>
    <row r="23779" spans="5:5" x14ac:dyDescent="0.25">
      <c r="E23779" s="120"/>
    </row>
    <row r="23780" spans="5:5" x14ac:dyDescent="0.25">
      <c r="E23780" s="120"/>
    </row>
    <row r="23781" spans="5:5" x14ac:dyDescent="0.25">
      <c r="E23781" s="120"/>
    </row>
    <row r="23782" spans="5:5" x14ac:dyDescent="0.25">
      <c r="E23782" s="120"/>
    </row>
    <row r="23783" spans="5:5" x14ac:dyDescent="0.25">
      <c r="E23783" s="120"/>
    </row>
    <row r="23784" spans="5:5" x14ac:dyDescent="0.25">
      <c r="E23784" s="120"/>
    </row>
    <row r="23785" spans="5:5" x14ac:dyDescent="0.25">
      <c r="E23785" s="120"/>
    </row>
    <row r="23786" spans="5:5" x14ac:dyDescent="0.25">
      <c r="E23786" s="120"/>
    </row>
    <row r="23787" spans="5:5" x14ac:dyDescent="0.25">
      <c r="E23787" s="120"/>
    </row>
    <row r="23788" spans="5:5" x14ac:dyDescent="0.25">
      <c r="E23788" s="120"/>
    </row>
    <row r="23789" spans="5:5" x14ac:dyDescent="0.25">
      <c r="E23789" s="120"/>
    </row>
    <row r="23790" spans="5:5" x14ac:dyDescent="0.25">
      <c r="E23790" s="120"/>
    </row>
    <row r="23791" spans="5:5" x14ac:dyDescent="0.25">
      <c r="E23791" s="120"/>
    </row>
    <row r="23792" spans="5:5" x14ac:dyDescent="0.25">
      <c r="E23792" s="120"/>
    </row>
    <row r="23793" spans="5:5" x14ac:dyDescent="0.25">
      <c r="E23793" s="120"/>
    </row>
    <row r="23794" spans="5:5" x14ac:dyDescent="0.25">
      <c r="E23794" s="120"/>
    </row>
    <row r="23795" spans="5:5" x14ac:dyDescent="0.25">
      <c r="E23795" s="120"/>
    </row>
    <row r="23796" spans="5:5" x14ac:dyDescent="0.25">
      <c r="E23796" s="120"/>
    </row>
    <row r="23797" spans="5:5" x14ac:dyDescent="0.25">
      <c r="E23797" s="120"/>
    </row>
    <row r="23798" spans="5:5" x14ac:dyDescent="0.25">
      <c r="E23798" s="120"/>
    </row>
    <row r="23799" spans="5:5" x14ac:dyDescent="0.25">
      <c r="E23799" s="120"/>
    </row>
    <row r="23800" spans="5:5" x14ac:dyDescent="0.25">
      <c r="E23800" s="120"/>
    </row>
    <row r="23801" spans="5:5" x14ac:dyDescent="0.25">
      <c r="E23801" s="120"/>
    </row>
    <row r="23802" spans="5:5" x14ac:dyDescent="0.25">
      <c r="E23802" s="120"/>
    </row>
    <row r="23803" spans="5:5" x14ac:dyDescent="0.25">
      <c r="E23803" s="120"/>
    </row>
    <row r="23804" spans="5:5" x14ac:dyDescent="0.25">
      <c r="E23804" s="120"/>
    </row>
    <row r="23805" spans="5:5" x14ac:dyDescent="0.25">
      <c r="E23805" s="120"/>
    </row>
    <row r="23806" spans="5:5" x14ac:dyDescent="0.25">
      <c r="E23806" s="120"/>
    </row>
    <row r="23807" spans="5:5" x14ac:dyDescent="0.25">
      <c r="E23807" s="120"/>
    </row>
    <row r="23808" spans="5:5" x14ac:dyDescent="0.25">
      <c r="E23808" s="120"/>
    </row>
    <row r="23809" spans="5:5" x14ac:dyDescent="0.25">
      <c r="E23809" s="120"/>
    </row>
    <row r="23810" spans="5:5" x14ac:dyDescent="0.25">
      <c r="E23810" s="120"/>
    </row>
    <row r="23811" spans="5:5" x14ac:dyDescent="0.25">
      <c r="E23811" s="120"/>
    </row>
    <row r="23812" spans="5:5" x14ac:dyDescent="0.25">
      <c r="E23812" s="120"/>
    </row>
    <row r="23813" spans="5:5" x14ac:dyDescent="0.25">
      <c r="E23813" s="120"/>
    </row>
    <row r="23814" spans="5:5" x14ac:dyDescent="0.25">
      <c r="E23814" s="120"/>
    </row>
    <row r="23815" spans="5:5" x14ac:dyDescent="0.25">
      <c r="E23815" s="120"/>
    </row>
    <row r="23816" spans="5:5" x14ac:dyDescent="0.25">
      <c r="E23816" s="120"/>
    </row>
    <row r="23817" spans="5:5" x14ac:dyDescent="0.25">
      <c r="E23817" s="120"/>
    </row>
    <row r="23818" spans="5:5" x14ac:dyDescent="0.25">
      <c r="E23818" s="120"/>
    </row>
    <row r="23819" spans="5:5" x14ac:dyDescent="0.25">
      <c r="E23819" s="120"/>
    </row>
    <row r="23820" spans="5:5" x14ac:dyDescent="0.25">
      <c r="E23820" s="120"/>
    </row>
    <row r="23821" spans="5:5" x14ac:dyDescent="0.25">
      <c r="E23821" s="120"/>
    </row>
    <row r="23822" spans="5:5" x14ac:dyDescent="0.25">
      <c r="E23822" s="120"/>
    </row>
    <row r="23823" spans="5:5" x14ac:dyDescent="0.25">
      <c r="E23823" s="120"/>
    </row>
    <row r="23824" spans="5:5" x14ac:dyDescent="0.25">
      <c r="E23824" s="120"/>
    </row>
    <row r="23825" spans="5:5" x14ac:dyDescent="0.25">
      <c r="E23825" s="120"/>
    </row>
    <row r="23826" spans="5:5" x14ac:dyDescent="0.25">
      <c r="E23826" s="120"/>
    </row>
    <row r="23827" spans="5:5" x14ac:dyDescent="0.25">
      <c r="E23827" s="120"/>
    </row>
    <row r="23828" spans="5:5" x14ac:dyDescent="0.25">
      <c r="E23828" s="120"/>
    </row>
    <row r="23829" spans="5:5" x14ac:dyDescent="0.25">
      <c r="E23829" s="120"/>
    </row>
    <row r="23830" spans="5:5" x14ac:dyDescent="0.25">
      <c r="E23830" s="120"/>
    </row>
    <row r="23831" spans="5:5" x14ac:dyDescent="0.25">
      <c r="E23831" s="120"/>
    </row>
    <row r="23832" spans="5:5" x14ac:dyDescent="0.25">
      <c r="E23832" s="120"/>
    </row>
    <row r="23833" spans="5:5" x14ac:dyDescent="0.25">
      <c r="E23833" s="120"/>
    </row>
    <row r="23834" spans="5:5" x14ac:dyDescent="0.25">
      <c r="E23834" s="120"/>
    </row>
    <row r="23835" spans="5:5" x14ac:dyDescent="0.25">
      <c r="E23835" s="120"/>
    </row>
    <row r="23836" spans="5:5" x14ac:dyDescent="0.25">
      <c r="E23836" s="120"/>
    </row>
    <row r="23837" spans="5:5" x14ac:dyDescent="0.25">
      <c r="E23837" s="120"/>
    </row>
    <row r="23838" spans="5:5" x14ac:dyDescent="0.25">
      <c r="E23838" s="120"/>
    </row>
    <row r="23839" spans="5:5" x14ac:dyDescent="0.25">
      <c r="E23839" s="120"/>
    </row>
    <row r="23840" spans="5:5" x14ac:dyDescent="0.25">
      <c r="E23840" s="120"/>
    </row>
    <row r="23841" spans="5:5" x14ac:dyDescent="0.25">
      <c r="E23841" s="120"/>
    </row>
    <row r="23842" spans="5:5" x14ac:dyDescent="0.25">
      <c r="E23842" s="120"/>
    </row>
    <row r="23843" spans="5:5" x14ac:dyDescent="0.25">
      <c r="E23843" s="120"/>
    </row>
    <row r="23844" spans="5:5" x14ac:dyDescent="0.25">
      <c r="E23844" s="120"/>
    </row>
    <row r="23845" spans="5:5" x14ac:dyDescent="0.25">
      <c r="E23845" s="120"/>
    </row>
    <row r="23846" spans="5:5" x14ac:dyDescent="0.25">
      <c r="E23846" s="120"/>
    </row>
    <row r="23847" spans="5:5" x14ac:dyDescent="0.25">
      <c r="E23847" s="120"/>
    </row>
    <row r="23848" spans="5:5" x14ac:dyDescent="0.25">
      <c r="E23848" s="120"/>
    </row>
    <row r="23849" spans="5:5" x14ac:dyDescent="0.25">
      <c r="E23849" s="120"/>
    </row>
    <row r="23850" spans="5:5" x14ac:dyDescent="0.25">
      <c r="E23850" s="120"/>
    </row>
    <row r="23851" spans="5:5" x14ac:dyDescent="0.25">
      <c r="E23851" s="120"/>
    </row>
    <row r="23852" spans="5:5" x14ac:dyDescent="0.25">
      <c r="E23852" s="120"/>
    </row>
    <row r="23853" spans="5:5" x14ac:dyDescent="0.25">
      <c r="E23853" s="120"/>
    </row>
    <row r="23854" spans="5:5" x14ac:dyDescent="0.25">
      <c r="E23854" s="120"/>
    </row>
    <row r="23855" spans="5:5" x14ac:dyDescent="0.25">
      <c r="E23855" s="120"/>
    </row>
    <row r="23856" spans="5:5" x14ac:dyDescent="0.25">
      <c r="E23856" s="120"/>
    </row>
    <row r="23857" spans="5:5" x14ac:dyDescent="0.25">
      <c r="E23857" s="120"/>
    </row>
    <row r="23858" spans="5:5" x14ac:dyDescent="0.25">
      <c r="E23858" s="120"/>
    </row>
    <row r="23859" spans="5:5" x14ac:dyDescent="0.25">
      <c r="E23859" s="120"/>
    </row>
    <row r="23860" spans="5:5" x14ac:dyDescent="0.25">
      <c r="E23860" s="120"/>
    </row>
    <row r="23861" spans="5:5" x14ac:dyDescent="0.25">
      <c r="E23861" s="120"/>
    </row>
    <row r="23862" spans="5:5" x14ac:dyDescent="0.25">
      <c r="E23862" s="120"/>
    </row>
    <row r="23863" spans="5:5" x14ac:dyDescent="0.25">
      <c r="E23863" s="120"/>
    </row>
    <row r="23864" spans="5:5" x14ac:dyDescent="0.25">
      <c r="E23864" s="120"/>
    </row>
    <row r="23865" spans="5:5" x14ac:dyDescent="0.25">
      <c r="E23865" s="120"/>
    </row>
    <row r="23866" spans="5:5" x14ac:dyDescent="0.25">
      <c r="E23866" s="120"/>
    </row>
    <row r="23867" spans="5:5" x14ac:dyDescent="0.25">
      <c r="E23867" s="120"/>
    </row>
    <row r="23868" spans="5:5" x14ac:dyDescent="0.25">
      <c r="E23868" s="120"/>
    </row>
    <row r="23869" spans="5:5" x14ac:dyDescent="0.25">
      <c r="E23869" s="120"/>
    </row>
    <row r="23870" spans="5:5" x14ac:dyDescent="0.25">
      <c r="E23870" s="120"/>
    </row>
    <row r="23871" spans="5:5" x14ac:dyDescent="0.25">
      <c r="E23871" s="120"/>
    </row>
    <row r="23872" spans="5:5" x14ac:dyDescent="0.25">
      <c r="E23872" s="120"/>
    </row>
    <row r="23873" spans="5:5" x14ac:dyDescent="0.25">
      <c r="E23873" s="120"/>
    </row>
    <row r="23874" spans="5:5" x14ac:dyDescent="0.25">
      <c r="E23874" s="120"/>
    </row>
    <row r="23875" spans="5:5" x14ac:dyDescent="0.25">
      <c r="E23875" s="120"/>
    </row>
    <row r="23876" spans="5:5" x14ac:dyDescent="0.25">
      <c r="E23876" s="120"/>
    </row>
    <row r="23877" spans="5:5" x14ac:dyDescent="0.25">
      <c r="E23877" s="120"/>
    </row>
    <row r="23878" spans="5:5" x14ac:dyDescent="0.25">
      <c r="E23878" s="120"/>
    </row>
    <row r="23879" spans="5:5" x14ac:dyDescent="0.25">
      <c r="E23879" s="120"/>
    </row>
    <row r="23880" spans="5:5" x14ac:dyDescent="0.25">
      <c r="E23880" s="120"/>
    </row>
    <row r="23881" spans="5:5" x14ac:dyDescent="0.25">
      <c r="E23881" s="120"/>
    </row>
    <row r="23882" spans="5:5" x14ac:dyDescent="0.25">
      <c r="E23882" s="120"/>
    </row>
    <row r="23883" spans="5:5" x14ac:dyDescent="0.25">
      <c r="E23883" s="120"/>
    </row>
    <row r="23884" spans="5:5" x14ac:dyDescent="0.25">
      <c r="E23884" s="120"/>
    </row>
    <row r="23885" spans="5:5" x14ac:dyDescent="0.25">
      <c r="E23885" s="120"/>
    </row>
    <row r="23886" spans="5:5" x14ac:dyDescent="0.25">
      <c r="E23886" s="120"/>
    </row>
    <row r="23887" spans="5:5" x14ac:dyDescent="0.25">
      <c r="E23887" s="120"/>
    </row>
    <row r="23888" spans="5:5" x14ac:dyDescent="0.25">
      <c r="E23888" s="120"/>
    </row>
    <row r="23889" spans="5:5" x14ac:dyDescent="0.25">
      <c r="E23889" s="120"/>
    </row>
    <row r="23890" spans="5:5" x14ac:dyDescent="0.25">
      <c r="E23890" s="120"/>
    </row>
    <row r="23891" spans="5:5" x14ac:dyDescent="0.25">
      <c r="E23891" s="120"/>
    </row>
    <row r="23892" spans="5:5" x14ac:dyDescent="0.25">
      <c r="E23892" s="120"/>
    </row>
    <row r="23893" spans="5:5" x14ac:dyDescent="0.25">
      <c r="E23893" s="120"/>
    </row>
    <row r="23894" spans="5:5" x14ac:dyDescent="0.25">
      <c r="E23894" s="120"/>
    </row>
    <row r="23895" spans="5:5" x14ac:dyDescent="0.25">
      <c r="E23895" s="120"/>
    </row>
    <row r="23896" spans="5:5" x14ac:dyDescent="0.25">
      <c r="E23896" s="120"/>
    </row>
    <row r="23897" spans="5:5" x14ac:dyDescent="0.25">
      <c r="E23897" s="120"/>
    </row>
    <row r="23898" spans="5:5" x14ac:dyDescent="0.25">
      <c r="E23898" s="120"/>
    </row>
    <row r="23899" spans="5:5" x14ac:dyDescent="0.25">
      <c r="E23899" s="120"/>
    </row>
    <row r="23900" spans="5:5" x14ac:dyDescent="0.25">
      <c r="E23900" s="120"/>
    </row>
    <row r="23901" spans="5:5" x14ac:dyDescent="0.25">
      <c r="E23901" s="120"/>
    </row>
    <row r="23902" spans="5:5" x14ac:dyDescent="0.25">
      <c r="E23902" s="120"/>
    </row>
    <row r="23903" spans="5:5" x14ac:dyDescent="0.25">
      <c r="E23903" s="120"/>
    </row>
    <row r="23904" spans="5:5" x14ac:dyDescent="0.25">
      <c r="E23904" s="120"/>
    </row>
    <row r="23905" spans="5:5" x14ac:dyDescent="0.25">
      <c r="E23905" s="120"/>
    </row>
    <row r="23906" spans="5:5" x14ac:dyDescent="0.25">
      <c r="E23906" s="120"/>
    </row>
    <row r="23907" spans="5:5" x14ac:dyDescent="0.25">
      <c r="E23907" s="120"/>
    </row>
    <row r="23908" spans="5:5" x14ac:dyDescent="0.25">
      <c r="E23908" s="120"/>
    </row>
    <row r="23909" spans="5:5" x14ac:dyDescent="0.25">
      <c r="E23909" s="120"/>
    </row>
    <row r="23910" spans="5:5" x14ac:dyDescent="0.25">
      <c r="E23910" s="120"/>
    </row>
    <row r="23911" spans="5:5" x14ac:dyDescent="0.25">
      <c r="E23911" s="120"/>
    </row>
    <row r="23912" spans="5:5" x14ac:dyDescent="0.25">
      <c r="E23912" s="120"/>
    </row>
    <row r="23913" spans="5:5" x14ac:dyDescent="0.25">
      <c r="E23913" s="120"/>
    </row>
    <row r="23914" spans="5:5" x14ac:dyDescent="0.25">
      <c r="E23914" s="120"/>
    </row>
    <row r="23915" spans="5:5" x14ac:dyDescent="0.25">
      <c r="E23915" s="120"/>
    </row>
    <row r="23916" spans="5:5" x14ac:dyDescent="0.25">
      <c r="E23916" s="120"/>
    </row>
    <row r="23917" spans="5:5" x14ac:dyDescent="0.25">
      <c r="E23917" s="120"/>
    </row>
    <row r="23918" spans="5:5" x14ac:dyDescent="0.25">
      <c r="E23918" s="120"/>
    </row>
    <row r="23919" spans="5:5" x14ac:dyDescent="0.25">
      <c r="E23919" s="120"/>
    </row>
    <row r="23920" spans="5:5" x14ac:dyDescent="0.25">
      <c r="E23920" s="120"/>
    </row>
    <row r="23921" spans="5:5" x14ac:dyDescent="0.25">
      <c r="E23921" s="120"/>
    </row>
    <row r="23922" spans="5:5" x14ac:dyDescent="0.25">
      <c r="E23922" s="120"/>
    </row>
    <row r="23923" spans="5:5" x14ac:dyDescent="0.25">
      <c r="E23923" s="120"/>
    </row>
    <row r="23924" spans="5:5" x14ac:dyDescent="0.25">
      <c r="E23924" s="120"/>
    </row>
    <row r="23925" spans="5:5" x14ac:dyDescent="0.25">
      <c r="E23925" s="120"/>
    </row>
    <row r="23926" spans="5:5" x14ac:dyDescent="0.25">
      <c r="E23926" s="120"/>
    </row>
    <row r="23927" spans="5:5" x14ac:dyDescent="0.25">
      <c r="E23927" s="120"/>
    </row>
    <row r="23928" spans="5:5" x14ac:dyDescent="0.25">
      <c r="E23928" s="120"/>
    </row>
    <row r="23929" spans="5:5" x14ac:dyDescent="0.25">
      <c r="E23929" s="120"/>
    </row>
    <row r="23930" spans="5:5" x14ac:dyDescent="0.25">
      <c r="E23930" s="120"/>
    </row>
    <row r="23931" spans="5:5" x14ac:dyDescent="0.25">
      <c r="E23931" s="120"/>
    </row>
    <row r="23932" spans="5:5" x14ac:dyDescent="0.25">
      <c r="E23932" s="120"/>
    </row>
    <row r="23933" spans="5:5" x14ac:dyDescent="0.25">
      <c r="E23933" s="120"/>
    </row>
    <row r="23934" spans="5:5" x14ac:dyDescent="0.25">
      <c r="E23934" s="120"/>
    </row>
    <row r="23935" spans="5:5" x14ac:dyDescent="0.25">
      <c r="E23935" s="120"/>
    </row>
    <row r="23936" spans="5:5" x14ac:dyDescent="0.25">
      <c r="E23936" s="120"/>
    </row>
    <row r="23937" spans="5:5" x14ac:dyDescent="0.25">
      <c r="E23937" s="120"/>
    </row>
    <row r="23938" spans="5:5" x14ac:dyDescent="0.25">
      <c r="E23938" s="120"/>
    </row>
    <row r="23939" spans="5:5" x14ac:dyDescent="0.25">
      <c r="E23939" s="120"/>
    </row>
    <row r="23940" spans="5:5" x14ac:dyDescent="0.25">
      <c r="E23940" s="120"/>
    </row>
    <row r="23941" spans="5:5" x14ac:dyDescent="0.25">
      <c r="E23941" s="120"/>
    </row>
    <row r="23942" spans="5:5" x14ac:dyDescent="0.25">
      <c r="E23942" s="120"/>
    </row>
    <row r="23943" spans="5:5" x14ac:dyDescent="0.25">
      <c r="E23943" s="120"/>
    </row>
    <row r="23944" spans="5:5" x14ac:dyDescent="0.25">
      <c r="E23944" s="120"/>
    </row>
    <row r="23945" spans="5:5" x14ac:dyDescent="0.25">
      <c r="E23945" s="120"/>
    </row>
    <row r="23946" spans="5:5" x14ac:dyDescent="0.25">
      <c r="E23946" s="120"/>
    </row>
    <row r="23947" spans="5:5" x14ac:dyDescent="0.25">
      <c r="E23947" s="120"/>
    </row>
    <row r="23948" spans="5:5" x14ac:dyDescent="0.25">
      <c r="E23948" s="120"/>
    </row>
    <row r="23949" spans="5:5" x14ac:dyDescent="0.25">
      <c r="E23949" s="120"/>
    </row>
    <row r="23950" spans="5:5" x14ac:dyDescent="0.25">
      <c r="E23950" s="120"/>
    </row>
    <row r="23951" spans="5:5" x14ac:dyDescent="0.25">
      <c r="E23951" s="120"/>
    </row>
    <row r="23952" spans="5:5" x14ac:dyDescent="0.25">
      <c r="E23952" s="120"/>
    </row>
    <row r="23953" spans="5:5" x14ac:dyDescent="0.25">
      <c r="E23953" s="120"/>
    </row>
    <row r="23954" spans="5:5" x14ac:dyDescent="0.25">
      <c r="E23954" s="120"/>
    </row>
    <row r="23955" spans="5:5" x14ac:dyDescent="0.25">
      <c r="E23955" s="120"/>
    </row>
    <row r="23956" spans="5:5" x14ac:dyDescent="0.25">
      <c r="E23956" s="120"/>
    </row>
    <row r="23957" spans="5:5" x14ac:dyDescent="0.25">
      <c r="E23957" s="120"/>
    </row>
    <row r="23958" spans="5:5" x14ac:dyDescent="0.25">
      <c r="E23958" s="120"/>
    </row>
    <row r="23959" spans="5:5" x14ac:dyDescent="0.25">
      <c r="E23959" s="120"/>
    </row>
    <row r="23960" spans="5:5" x14ac:dyDescent="0.25">
      <c r="E23960" s="120"/>
    </row>
    <row r="23961" spans="5:5" x14ac:dyDescent="0.25">
      <c r="E23961" s="120"/>
    </row>
    <row r="23962" spans="5:5" x14ac:dyDescent="0.25">
      <c r="E23962" s="120"/>
    </row>
    <row r="23963" spans="5:5" x14ac:dyDescent="0.25">
      <c r="E23963" s="120"/>
    </row>
    <row r="23964" spans="5:5" x14ac:dyDescent="0.25">
      <c r="E23964" s="120"/>
    </row>
    <row r="23965" spans="5:5" x14ac:dyDescent="0.25">
      <c r="E23965" s="120"/>
    </row>
    <row r="23966" spans="5:5" x14ac:dyDescent="0.25">
      <c r="E23966" s="120"/>
    </row>
    <row r="23967" spans="5:5" x14ac:dyDescent="0.25">
      <c r="E23967" s="120"/>
    </row>
    <row r="23968" spans="5:5" x14ac:dyDescent="0.25">
      <c r="E23968" s="120"/>
    </row>
    <row r="23969" spans="5:5" x14ac:dyDescent="0.25">
      <c r="E23969" s="120"/>
    </row>
    <row r="23970" spans="5:5" x14ac:dyDescent="0.25">
      <c r="E23970" s="120"/>
    </row>
    <row r="23971" spans="5:5" x14ac:dyDescent="0.25">
      <c r="E23971" s="120"/>
    </row>
    <row r="23972" spans="5:5" x14ac:dyDescent="0.25">
      <c r="E23972" s="120"/>
    </row>
    <row r="23973" spans="5:5" x14ac:dyDescent="0.25">
      <c r="E23973" s="120"/>
    </row>
    <row r="23974" spans="5:5" x14ac:dyDescent="0.25">
      <c r="E23974" s="120"/>
    </row>
    <row r="23975" spans="5:5" x14ac:dyDescent="0.25">
      <c r="E23975" s="120"/>
    </row>
    <row r="23976" spans="5:5" x14ac:dyDescent="0.25">
      <c r="E23976" s="120"/>
    </row>
    <row r="23977" spans="5:5" x14ac:dyDescent="0.25">
      <c r="E23977" s="120"/>
    </row>
    <row r="23978" spans="5:5" x14ac:dyDescent="0.25">
      <c r="E23978" s="120"/>
    </row>
    <row r="23979" spans="5:5" x14ac:dyDescent="0.25">
      <c r="E23979" s="120"/>
    </row>
    <row r="23980" spans="5:5" x14ac:dyDescent="0.25">
      <c r="E23980" s="120"/>
    </row>
    <row r="23981" spans="5:5" x14ac:dyDescent="0.25">
      <c r="E23981" s="120"/>
    </row>
    <row r="23982" spans="5:5" x14ac:dyDescent="0.25">
      <c r="E23982" s="120"/>
    </row>
    <row r="23983" spans="5:5" x14ac:dyDescent="0.25">
      <c r="E23983" s="120"/>
    </row>
    <row r="23984" spans="5:5" x14ac:dyDescent="0.25">
      <c r="E23984" s="120"/>
    </row>
    <row r="23985" spans="5:5" x14ac:dyDescent="0.25">
      <c r="E23985" s="120"/>
    </row>
    <row r="23986" spans="5:5" x14ac:dyDescent="0.25">
      <c r="E23986" s="120"/>
    </row>
    <row r="23987" spans="5:5" x14ac:dyDescent="0.25">
      <c r="E23987" s="120"/>
    </row>
    <row r="23988" spans="5:5" x14ac:dyDescent="0.25">
      <c r="E23988" s="120"/>
    </row>
    <row r="23989" spans="5:5" x14ac:dyDescent="0.25">
      <c r="E23989" s="120"/>
    </row>
    <row r="23990" spans="5:5" x14ac:dyDescent="0.25">
      <c r="E23990" s="120"/>
    </row>
    <row r="23991" spans="5:5" x14ac:dyDescent="0.25">
      <c r="E23991" s="120"/>
    </row>
    <row r="23992" spans="5:5" x14ac:dyDescent="0.25">
      <c r="E23992" s="120"/>
    </row>
    <row r="23993" spans="5:5" x14ac:dyDescent="0.25">
      <c r="E23993" s="120"/>
    </row>
    <row r="23994" spans="5:5" x14ac:dyDescent="0.25">
      <c r="E23994" s="120"/>
    </row>
    <row r="23995" spans="5:5" x14ac:dyDescent="0.25">
      <c r="E23995" s="120"/>
    </row>
    <row r="23996" spans="5:5" x14ac:dyDescent="0.25">
      <c r="E23996" s="120"/>
    </row>
    <row r="23997" spans="5:5" x14ac:dyDescent="0.25">
      <c r="E23997" s="120"/>
    </row>
    <row r="23998" spans="5:5" x14ac:dyDescent="0.25">
      <c r="E23998" s="120"/>
    </row>
    <row r="23999" spans="5:5" x14ac:dyDescent="0.25">
      <c r="E23999" s="120"/>
    </row>
    <row r="24000" spans="5:5" x14ac:dyDescent="0.25">
      <c r="E24000" s="120"/>
    </row>
    <row r="24001" spans="5:5" x14ac:dyDescent="0.25">
      <c r="E24001" s="120"/>
    </row>
    <row r="24002" spans="5:5" x14ac:dyDescent="0.25">
      <c r="E24002" s="120"/>
    </row>
    <row r="24003" spans="5:5" x14ac:dyDescent="0.25">
      <c r="E24003" s="120"/>
    </row>
    <row r="24004" spans="5:5" x14ac:dyDescent="0.25">
      <c r="E24004" s="120"/>
    </row>
    <row r="24005" spans="5:5" x14ac:dyDescent="0.25">
      <c r="E24005" s="120"/>
    </row>
    <row r="24006" spans="5:5" x14ac:dyDescent="0.25">
      <c r="E24006" s="120"/>
    </row>
    <row r="24007" spans="5:5" x14ac:dyDescent="0.25">
      <c r="E24007" s="120"/>
    </row>
    <row r="24008" spans="5:5" x14ac:dyDescent="0.25">
      <c r="E24008" s="120"/>
    </row>
    <row r="24009" spans="5:5" x14ac:dyDescent="0.25">
      <c r="E24009" s="120"/>
    </row>
    <row r="24010" spans="5:5" x14ac:dyDescent="0.25">
      <c r="E24010" s="120"/>
    </row>
    <row r="24011" spans="5:5" x14ac:dyDescent="0.25">
      <c r="E24011" s="120"/>
    </row>
    <row r="24012" spans="5:5" x14ac:dyDescent="0.25">
      <c r="E24012" s="120"/>
    </row>
    <row r="24013" spans="5:5" x14ac:dyDescent="0.25">
      <c r="E24013" s="120"/>
    </row>
    <row r="24014" spans="5:5" x14ac:dyDescent="0.25">
      <c r="E24014" s="120"/>
    </row>
    <row r="24015" spans="5:5" x14ac:dyDescent="0.25">
      <c r="E24015" s="120"/>
    </row>
    <row r="24016" spans="5:5" x14ac:dyDescent="0.25">
      <c r="E24016" s="120"/>
    </row>
    <row r="24017" spans="5:5" x14ac:dyDescent="0.25">
      <c r="E24017" s="120"/>
    </row>
    <row r="24018" spans="5:5" x14ac:dyDescent="0.25">
      <c r="E24018" s="120"/>
    </row>
    <row r="24019" spans="5:5" x14ac:dyDescent="0.25">
      <c r="E24019" s="120"/>
    </row>
    <row r="24020" spans="5:5" x14ac:dyDescent="0.25">
      <c r="E24020" s="120"/>
    </row>
    <row r="24021" spans="5:5" x14ac:dyDescent="0.25">
      <c r="E24021" s="120"/>
    </row>
    <row r="24022" spans="5:5" x14ac:dyDescent="0.25">
      <c r="E24022" s="120"/>
    </row>
    <row r="24023" spans="5:5" x14ac:dyDescent="0.25">
      <c r="E24023" s="120"/>
    </row>
    <row r="24024" spans="5:5" x14ac:dyDescent="0.25">
      <c r="E24024" s="120"/>
    </row>
    <row r="24025" spans="5:5" x14ac:dyDescent="0.25">
      <c r="E24025" s="120"/>
    </row>
    <row r="24026" spans="5:5" x14ac:dyDescent="0.25">
      <c r="E24026" s="120"/>
    </row>
    <row r="24027" spans="5:5" x14ac:dyDescent="0.25">
      <c r="E24027" s="120"/>
    </row>
    <row r="24028" spans="5:5" x14ac:dyDescent="0.25">
      <c r="E24028" s="120"/>
    </row>
    <row r="24029" spans="5:5" x14ac:dyDescent="0.25">
      <c r="E24029" s="120"/>
    </row>
    <row r="24030" spans="5:5" x14ac:dyDescent="0.25">
      <c r="E24030" s="120"/>
    </row>
    <row r="24031" spans="5:5" x14ac:dyDescent="0.25">
      <c r="E24031" s="120"/>
    </row>
    <row r="24032" spans="5:5" x14ac:dyDescent="0.25">
      <c r="E24032" s="120"/>
    </row>
    <row r="24033" spans="5:5" x14ac:dyDescent="0.25">
      <c r="E24033" s="120"/>
    </row>
    <row r="24034" spans="5:5" x14ac:dyDescent="0.25">
      <c r="E24034" s="120"/>
    </row>
    <row r="24035" spans="5:5" x14ac:dyDescent="0.25">
      <c r="E24035" s="120"/>
    </row>
    <row r="24036" spans="5:5" x14ac:dyDescent="0.25">
      <c r="E24036" s="120"/>
    </row>
    <row r="24037" spans="5:5" x14ac:dyDescent="0.25">
      <c r="E24037" s="120"/>
    </row>
    <row r="24038" spans="5:5" x14ac:dyDescent="0.25">
      <c r="E24038" s="120"/>
    </row>
    <row r="24039" spans="5:5" x14ac:dyDescent="0.25">
      <c r="E24039" s="120"/>
    </row>
    <row r="24040" spans="5:5" x14ac:dyDescent="0.25">
      <c r="E24040" s="120"/>
    </row>
    <row r="24041" spans="5:5" x14ac:dyDescent="0.25">
      <c r="E24041" s="120"/>
    </row>
    <row r="24042" spans="5:5" x14ac:dyDescent="0.25">
      <c r="E24042" s="120"/>
    </row>
    <row r="24043" spans="5:5" x14ac:dyDescent="0.25">
      <c r="E24043" s="120"/>
    </row>
    <row r="24044" spans="5:5" x14ac:dyDescent="0.25">
      <c r="E24044" s="120"/>
    </row>
    <row r="24045" spans="5:5" x14ac:dyDescent="0.25">
      <c r="E24045" s="120"/>
    </row>
    <row r="24046" spans="5:5" x14ac:dyDescent="0.25">
      <c r="E24046" s="120"/>
    </row>
    <row r="24047" spans="5:5" x14ac:dyDescent="0.25">
      <c r="E24047" s="120"/>
    </row>
    <row r="24048" spans="5:5" x14ac:dyDescent="0.25">
      <c r="E24048" s="120"/>
    </row>
    <row r="24049" spans="5:5" x14ac:dyDescent="0.25">
      <c r="E24049" s="120"/>
    </row>
    <row r="24050" spans="5:5" x14ac:dyDescent="0.25">
      <c r="E24050" s="120"/>
    </row>
    <row r="24051" spans="5:5" x14ac:dyDescent="0.25">
      <c r="E24051" s="120"/>
    </row>
    <row r="24052" spans="5:5" x14ac:dyDescent="0.25">
      <c r="E24052" s="120"/>
    </row>
    <row r="24053" spans="5:5" x14ac:dyDescent="0.25">
      <c r="E24053" s="120"/>
    </row>
    <row r="24054" spans="5:5" x14ac:dyDescent="0.25">
      <c r="E24054" s="120"/>
    </row>
    <row r="24055" spans="5:5" x14ac:dyDescent="0.25">
      <c r="E24055" s="120"/>
    </row>
    <row r="24056" spans="5:5" x14ac:dyDescent="0.25">
      <c r="E24056" s="120"/>
    </row>
    <row r="24057" spans="5:5" x14ac:dyDescent="0.25">
      <c r="E24057" s="120"/>
    </row>
    <row r="24058" spans="5:5" x14ac:dyDescent="0.25">
      <c r="E24058" s="120"/>
    </row>
    <row r="24059" spans="5:5" x14ac:dyDescent="0.25">
      <c r="E24059" s="120"/>
    </row>
    <row r="24060" spans="5:5" x14ac:dyDescent="0.25">
      <c r="E24060" s="120"/>
    </row>
    <row r="24061" spans="5:5" x14ac:dyDescent="0.25">
      <c r="E24061" s="120"/>
    </row>
    <row r="24062" spans="5:5" x14ac:dyDescent="0.25">
      <c r="E24062" s="120"/>
    </row>
    <row r="24063" spans="5:5" x14ac:dyDescent="0.25">
      <c r="E24063" s="120"/>
    </row>
    <row r="24064" spans="5:5" x14ac:dyDescent="0.25">
      <c r="E24064" s="120"/>
    </row>
    <row r="24065" spans="5:5" x14ac:dyDescent="0.25">
      <c r="E24065" s="120"/>
    </row>
    <row r="24066" spans="5:5" x14ac:dyDescent="0.25">
      <c r="E24066" s="120"/>
    </row>
    <row r="24067" spans="5:5" x14ac:dyDescent="0.25">
      <c r="E24067" s="120"/>
    </row>
    <row r="24068" spans="5:5" x14ac:dyDescent="0.25">
      <c r="E24068" s="120"/>
    </row>
    <row r="24069" spans="5:5" x14ac:dyDescent="0.25">
      <c r="E24069" s="120"/>
    </row>
    <row r="24070" spans="5:5" x14ac:dyDescent="0.25">
      <c r="E24070" s="120"/>
    </row>
    <row r="24071" spans="5:5" x14ac:dyDescent="0.25">
      <c r="E24071" s="120"/>
    </row>
    <row r="24072" spans="5:5" x14ac:dyDescent="0.25">
      <c r="E24072" s="120"/>
    </row>
    <row r="24073" spans="5:5" x14ac:dyDescent="0.25">
      <c r="E24073" s="120"/>
    </row>
    <row r="24074" spans="5:5" x14ac:dyDescent="0.25">
      <c r="E24074" s="120"/>
    </row>
    <row r="24075" spans="5:5" x14ac:dyDescent="0.25">
      <c r="E24075" s="120"/>
    </row>
    <row r="24076" spans="5:5" x14ac:dyDescent="0.25">
      <c r="E24076" s="120"/>
    </row>
    <row r="24077" spans="5:5" x14ac:dyDescent="0.25">
      <c r="E24077" s="120"/>
    </row>
    <row r="24078" spans="5:5" x14ac:dyDescent="0.25">
      <c r="E24078" s="120"/>
    </row>
    <row r="24079" spans="5:5" x14ac:dyDescent="0.25">
      <c r="E24079" s="120"/>
    </row>
    <row r="24080" spans="5:5" x14ac:dyDescent="0.25">
      <c r="E24080" s="120"/>
    </row>
    <row r="24081" spans="5:5" x14ac:dyDescent="0.25">
      <c r="E24081" s="120"/>
    </row>
    <row r="24082" spans="5:5" x14ac:dyDescent="0.25">
      <c r="E24082" s="120"/>
    </row>
    <row r="24083" spans="5:5" x14ac:dyDescent="0.25">
      <c r="E24083" s="120"/>
    </row>
    <row r="24084" spans="5:5" x14ac:dyDescent="0.25">
      <c r="E24084" s="120"/>
    </row>
    <row r="24085" spans="5:5" x14ac:dyDescent="0.25">
      <c r="E24085" s="120"/>
    </row>
    <row r="24086" spans="5:5" x14ac:dyDescent="0.25">
      <c r="E24086" s="120"/>
    </row>
    <row r="24087" spans="5:5" x14ac:dyDescent="0.25">
      <c r="E24087" s="120"/>
    </row>
    <row r="24088" spans="5:5" x14ac:dyDescent="0.25">
      <c r="E24088" s="120"/>
    </row>
    <row r="24089" spans="5:5" x14ac:dyDescent="0.25">
      <c r="E24089" s="120"/>
    </row>
    <row r="24090" spans="5:5" x14ac:dyDescent="0.25">
      <c r="E24090" s="120"/>
    </row>
    <row r="24091" spans="5:5" x14ac:dyDescent="0.25">
      <c r="E24091" s="120"/>
    </row>
    <row r="24092" spans="5:5" x14ac:dyDescent="0.25">
      <c r="E24092" s="120"/>
    </row>
    <row r="24093" spans="5:5" x14ac:dyDescent="0.25">
      <c r="E24093" s="120"/>
    </row>
    <row r="24094" spans="5:5" x14ac:dyDescent="0.25">
      <c r="E24094" s="120"/>
    </row>
    <row r="24095" spans="5:5" x14ac:dyDescent="0.25">
      <c r="E24095" s="120"/>
    </row>
    <row r="24096" spans="5:5" x14ac:dyDescent="0.25">
      <c r="E24096" s="120"/>
    </row>
    <row r="24097" spans="5:5" x14ac:dyDescent="0.25">
      <c r="E24097" s="120"/>
    </row>
    <row r="24098" spans="5:5" x14ac:dyDescent="0.25">
      <c r="E24098" s="120"/>
    </row>
    <row r="24099" spans="5:5" x14ac:dyDescent="0.25">
      <c r="E24099" s="120"/>
    </row>
    <row r="24100" spans="5:5" x14ac:dyDescent="0.25">
      <c r="E24100" s="120"/>
    </row>
    <row r="24101" spans="5:5" x14ac:dyDescent="0.25">
      <c r="E24101" s="120"/>
    </row>
    <row r="24102" spans="5:5" x14ac:dyDescent="0.25">
      <c r="E24102" s="120"/>
    </row>
    <row r="24103" spans="5:5" x14ac:dyDescent="0.25">
      <c r="E24103" s="120"/>
    </row>
    <row r="24104" spans="5:5" x14ac:dyDescent="0.25">
      <c r="E24104" s="120"/>
    </row>
    <row r="24105" spans="5:5" x14ac:dyDescent="0.25">
      <c r="E24105" s="120"/>
    </row>
    <row r="24106" spans="5:5" x14ac:dyDescent="0.25">
      <c r="E24106" s="120"/>
    </row>
    <row r="24107" spans="5:5" x14ac:dyDescent="0.25">
      <c r="E24107" s="120"/>
    </row>
    <row r="24108" spans="5:5" x14ac:dyDescent="0.25">
      <c r="E24108" s="120"/>
    </row>
    <row r="24109" spans="5:5" x14ac:dyDescent="0.25">
      <c r="E24109" s="120"/>
    </row>
    <row r="24110" spans="5:5" x14ac:dyDescent="0.25">
      <c r="E24110" s="120"/>
    </row>
    <row r="24111" spans="5:5" x14ac:dyDescent="0.25">
      <c r="E24111" s="120"/>
    </row>
    <row r="24112" spans="5:5" x14ac:dyDescent="0.25">
      <c r="E24112" s="120"/>
    </row>
    <row r="24113" spans="5:5" x14ac:dyDescent="0.25">
      <c r="E24113" s="120"/>
    </row>
    <row r="24114" spans="5:5" x14ac:dyDescent="0.25">
      <c r="E24114" s="120"/>
    </row>
    <row r="24115" spans="5:5" x14ac:dyDescent="0.25">
      <c r="E24115" s="120"/>
    </row>
    <row r="24116" spans="5:5" x14ac:dyDescent="0.25">
      <c r="E24116" s="120"/>
    </row>
    <row r="24117" spans="5:5" x14ac:dyDescent="0.25">
      <c r="E24117" s="120"/>
    </row>
    <row r="24118" spans="5:5" x14ac:dyDescent="0.25">
      <c r="E24118" s="120"/>
    </row>
    <row r="24119" spans="5:5" x14ac:dyDescent="0.25">
      <c r="E24119" s="120"/>
    </row>
    <row r="24120" spans="5:5" x14ac:dyDescent="0.25">
      <c r="E24120" s="120"/>
    </row>
    <row r="24121" spans="5:5" x14ac:dyDescent="0.25">
      <c r="E24121" s="120"/>
    </row>
    <row r="24122" spans="5:5" x14ac:dyDescent="0.25">
      <c r="E24122" s="120"/>
    </row>
    <row r="24123" spans="5:5" x14ac:dyDescent="0.25">
      <c r="E24123" s="120"/>
    </row>
    <row r="24124" spans="5:5" x14ac:dyDescent="0.25">
      <c r="E24124" s="120"/>
    </row>
    <row r="24125" spans="5:5" x14ac:dyDescent="0.25">
      <c r="E24125" s="120"/>
    </row>
    <row r="24126" spans="5:5" x14ac:dyDescent="0.25">
      <c r="E24126" s="120"/>
    </row>
    <row r="24127" spans="5:5" x14ac:dyDescent="0.25">
      <c r="E24127" s="120"/>
    </row>
    <row r="24128" spans="5:5" x14ac:dyDescent="0.25">
      <c r="E24128" s="120"/>
    </row>
    <row r="24129" spans="5:5" x14ac:dyDescent="0.25">
      <c r="E24129" s="120"/>
    </row>
    <row r="24130" spans="5:5" x14ac:dyDescent="0.25">
      <c r="E24130" s="120"/>
    </row>
    <row r="24131" spans="5:5" x14ac:dyDescent="0.25">
      <c r="E24131" s="120"/>
    </row>
    <row r="24132" spans="5:5" x14ac:dyDescent="0.25">
      <c r="E24132" s="120"/>
    </row>
    <row r="24133" spans="5:5" x14ac:dyDescent="0.25">
      <c r="E24133" s="120"/>
    </row>
    <row r="24134" spans="5:5" x14ac:dyDescent="0.25">
      <c r="E24134" s="120"/>
    </row>
    <row r="24135" spans="5:5" x14ac:dyDescent="0.25">
      <c r="E24135" s="120"/>
    </row>
    <row r="24136" spans="5:5" x14ac:dyDescent="0.25">
      <c r="E24136" s="120"/>
    </row>
    <row r="24137" spans="5:5" x14ac:dyDescent="0.25">
      <c r="E24137" s="120"/>
    </row>
    <row r="24138" spans="5:5" x14ac:dyDescent="0.25">
      <c r="E24138" s="120"/>
    </row>
    <row r="24139" spans="5:5" x14ac:dyDescent="0.25">
      <c r="E24139" s="120"/>
    </row>
    <row r="24140" spans="5:5" x14ac:dyDescent="0.25">
      <c r="E24140" s="120"/>
    </row>
    <row r="24141" spans="5:5" x14ac:dyDescent="0.25">
      <c r="E24141" s="120"/>
    </row>
    <row r="24142" spans="5:5" x14ac:dyDescent="0.25">
      <c r="E24142" s="120"/>
    </row>
    <row r="24143" spans="5:5" x14ac:dyDescent="0.25">
      <c r="E24143" s="120"/>
    </row>
    <row r="24144" spans="5:5" x14ac:dyDescent="0.25">
      <c r="E24144" s="120"/>
    </row>
    <row r="24145" spans="5:5" x14ac:dyDescent="0.25">
      <c r="E24145" s="120"/>
    </row>
    <row r="24146" spans="5:5" x14ac:dyDescent="0.25">
      <c r="E24146" s="120"/>
    </row>
    <row r="24147" spans="5:5" x14ac:dyDescent="0.25">
      <c r="E24147" s="120"/>
    </row>
    <row r="24148" spans="5:5" x14ac:dyDescent="0.25">
      <c r="E24148" s="120"/>
    </row>
    <row r="24149" spans="5:5" x14ac:dyDescent="0.25">
      <c r="E24149" s="120"/>
    </row>
    <row r="24150" spans="5:5" x14ac:dyDescent="0.25">
      <c r="E24150" s="120"/>
    </row>
    <row r="24151" spans="5:5" x14ac:dyDescent="0.25">
      <c r="E24151" s="120"/>
    </row>
    <row r="24152" spans="5:5" x14ac:dyDescent="0.25">
      <c r="E24152" s="120"/>
    </row>
    <row r="24153" spans="5:5" x14ac:dyDescent="0.25">
      <c r="E24153" s="120"/>
    </row>
    <row r="24154" spans="5:5" x14ac:dyDescent="0.25">
      <c r="E24154" s="120"/>
    </row>
    <row r="24155" spans="5:5" x14ac:dyDescent="0.25">
      <c r="E24155" s="120"/>
    </row>
    <row r="24156" spans="5:5" x14ac:dyDescent="0.25">
      <c r="E24156" s="120"/>
    </row>
    <row r="24157" spans="5:5" x14ac:dyDescent="0.25">
      <c r="E24157" s="120"/>
    </row>
    <row r="24158" spans="5:5" x14ac:dyDescent="0.25">
      <c r="E24158" s="120"/>
    </row>
    <row r="24159" spans="5:5" x14ac:dyDescent="0.25">
      <c r="E24159" s="120"/>
    </row>
    <row r="24160" spans="5:5" x14ac:dyDescent="0.25">
      <c r="E24160" s="120"/>
    </row>
    <row r="24161" spans="5:5" x14ac:dyDescent="0.25">
      <c r="E24161" s="120"/>
    </row>
    <row r="24162" spans="5:5" x14ac:dyDescent="0.25">
      <c r="E24162" s="120"/>
    </row>
    <row r="24163" spans="5:5" x14ac:dyDescent="0.25">
      <c r="E24163" s="120"/>
    </row>
    <row r="24164" spans="5:5" x14ac:dyDescent="0.25">
      <c r="E24164" s="120"/>
    </row>
    <row r="24165" spans="5:5" x14ac:dyDescent="0.25">
      <c r="E24165" s="120"/>
    </row>
    <row r="24166" spans="5:5" x14ac:dyDescent="0.25">
      <c r="E24166" s="120"/>
    </row>
    <row r="24167" spans="5:5" x14ac:dyDescent="0.25">
      <c r="E24167" s="120"/>
    </row>
    <row r="24168" spans="5:5" x14ac:dyDescent="0.25">
      <c r="E24168" s="120"/>
    </row>
    <row r="24169" spans="5:5" x14ac:dyDescent="0.25">
      <c r="E24169" s="120"/>
    </row>
    <row r="24170" spans="5:5" x14ac:dyDescent="0.25">
      <c r="E24170" s="120"/>
    </row>
    <row r="24171" spans="5:5" x14ac:dyDescent="0.25">
      <c r="E24171" s="120"/>
    </row>
    <row r="24172" spans="5:5" x14ac:dyDescent="0.25">
      <c r="E24172" s="120"/>
    </row>
    <row r="24173" spans="5:5" x14ac:dyDescent="0.25">
      <c r="E24173" s="120"/>
    </row>
    <row r="24174" spans="5:5" x14ac:dyDescent="0.25">
      <c r="E24174" s="120"/>
    </row>
    <row r="24175" spans="5:5" x14ac:dyDescent="0.25">
      <c r="E24175" s="120"/>
    </row>
    <row r="24176" spans="5:5" x14ac:dyDescent="0.25">
      <c r="E24176" s="120"/>
    </row>
    <row r="24177" spans="5:5" x14ac:dyDescent="0.25">
      <c r="E24177" s="120"/>
    </row>
    <row r="24178" spans="5:5" x14ac:dyDescent="0.25">
      <c r="E24178" s="120"/>
    </row>
    <row r="24179" spans="5:5" x14ac:dyDescent="0.25">
      <c r="E24179" s="120"/>
    </row>
    <row r="24180" spans="5:5" x14ac:dyDescent="0.25">
      <c r="E24180" s="120"/>
    </row>
    <row r="24181" spans="5:5" x14ac:dyDescent="0.25">
      <c r="E24181" s="120"/>
    </row>
    <row r="24182" spans="5:5" x14ac:dyDescent="0.25">
      <c r="E24182" s="120"/>
    </row>
    <row r="24183" spans="5:5" x14ac:dyDescent="0.25">
      <c r="E24183" s="120"/>
    </row>
    <row r="24184" spans="5:5" x14ac:dyDescent="0.25">
      <c r="E24184" s="120"/>
    </row>
    <row r="24185" spans="5:5" x14ac:dyDescent="0.25">
      <c r="E24185" s="120"/>
    </row>
    <row r="24186" spans="5:5" x14ac:dyDescent="0.25">
      <c r="E24186" s="120"/>
    </row>
    <row r="24187" spans="5:5" x14ac:dyDescent="0.25">
      <c r="E24187" s="120"/>
    </row>
    <row r="24188" spans="5:5" x14ac:dyDescent="0.25">
      <c r="E24188" s="120"/>
    </row>
    <row r="24189" spans="5:5" x14ac:dyDescent="0.25">
      <c r="E24189" s="120"/>
    </row>
    <row r="24190" spans="5:5" x14ac:dyDescent="0.25">
      <c r="E24190" s="120"/>
    </row>
    <row r="24191" spans="5:5" x14ac:dyDescent="0.25">
      <c r="E24191" s="120"/>
    </row>
    <row r="24192" spans="5:5" x14ac:dyDescent="0.25">
      <c r="E24192" s="120"/>
    </row>
    <row r="24193" spans="5:5" x14ac:dyDescent="0.25">
      <c r="E24193" s="120"/>
    </row>
    <row r="24194" spans="5:5" x14ac:dyDescent="0.25">
      <c r="E24194" s="120"/>
    </row>
    <row r="24195" spans="5:5" x14ac:dyDescent="0.25">
      <c r="E24195" s="120"/>
    </row>
    <row r="24196" spans="5:5" x14ac:dyDescent="0.25">
      <c r="E24196" s="120"/>
    </row>
    <row r="24197" spans="5:5" x14ac:dyDescent="0.25">
      <c r="E24197" s="120"/>
    </row>
    <row r="24198" spans="5:5" x14ac:dyDescent="0.25">
      <c r="E24198" s="120"/>
    </row>
    <row r="24199" spans="5:5" x14ac:dyDescent="0.25">
      <c r="E24199" s="120"/>
    </row>
    <row r="24200" spans="5:5" x14ac:dyDescent="0.25">
      <c r="E24200" s="120"/>
    </row>
    <row r="24201" spans="5:5" x14ac:dyDescent="0.25">
      <c r="E24201" s="120"/>
    </row>
    <row r="24202" spans="5:5" x14ac:dyDescent="0.25">
      <c r="E24202" s="120"/>
    </row>
    <row r="24203" spans="5:5" x14ac:dyDescent="0.25">
      <c r="E24203" s="120"/>
    </row>
    <row r="24204" spans="5:5" x14ac:dyDescent="0.25">
      <c r="E24204" s="120"/>
    </row>
    <row r="24205" spans="5:5" x14ac:dyDescent="0.25">
      <c r="E24205" s="120"/>
    </row>
    <row r="24206" spans="5:5" x14ac:dyDescent="0.25">
      <c r="E24206" s="120"/>
    </row>
    <row r="24207" spans="5:5" x14ac:dyDescent="0.25">
      <c r="E24207" s="120"/>
    </row>
    <row r="24208" spans="5:5" x14ac:dyDescent="0.25">
      <c r="E24208" s="120"/>
    </row>
    <row r="24209" spans="5:5" x14ac:dyDescent="0.25">
      <c r="E24209" s="120"/>
    </row>
    <row r="24210" spans="5:5" x14ac:dyDescent="0.25">
      <c r="E24210" s="120"/>
    </row>
    <row r="24211" spans="5:5" x14ac:dyDescent="0.25">
      <c r="E24211" s="120"/>
    </row>
    <row r="24212" spans="5:5" x14ac:dyDescent="0.25">
      <c r="E24212" s="120"/>
    </row>
    <row r="24213" spans="5:5" x14ac:dyDescent="0.25">
      <c r="E24213" s="120"/>
    </row>
    <row r="24214" spans="5:5" x14ac:dyDescent="0.25">
      <c r="E24214" s="120"/>
    </row>
    <row r="24215" spans="5:5" x14ac:dyDescent="0.25">
      <c r="E24215" s="120"/>
    </row>
    <row r="24216" spans="5:5" x14ac:dyDescent="0.25">
      <c r="E24216" s="120"/>
    </row>
    <row r="24217" spans="5:5" x14ac:dyDescent="0.25">
      <c r="E24217" s="120"/>
    </row>
    <row r="24218" spans="5:5" x14ac:dyDescent="0.25">
      <c r="E24218" s="120"/>
    </row>
    <row r="24219" spans="5:5" x14ac:dyDescent="0.25">
      <c r="E24219" s="120"/>
    </row>
    <row r="24220" spans="5:5" x14ac:dyDescent="0.25">
      <c r="E24220" s="120"/>
    </row>
    <row r="24221" spans="5:5" x14ac:dyDescent="0.25">
      <c r="E24221" s="120"/>
    </row>
    <row r="24222" spans="5:5" x14ac:dyDescent="0.25">
      <c r="E24222" s="120"/>
    </row>
    <row r="24223" spans="5:5" x14ac:dyDescent="0.25">
      <c r="E24223" s="120"/>
    </row>
    <row r="24224" spans="5:5" x14ac:dyDescent="0.25">
      <c r="E24224" s="120"/>
    </row>
    <row r="24225" spans="5:5" x14ac:dyDescent="0.25">
      <c r="E24225" s="120"/>
    </row>
    <row r="24226" spans="5:5" x14ac:dyDescent="0.25">
      <c r="E24226" s="120"/>
    </row>
    <row r="24227" spans="5:5" x14ac:dyDescent="0.25">
      <c r="E24227" s="120"/>
    </row>
    <row r="24228" spans="5:5" x14ac:dyDescent="0.25">
      <c r="E24228" s="120"/>
    </row>
    <row r="24229" spans="5:5" x14ac:dyDescent="0.25">
      <c r="E24229" s="120"/>
    </row>
    <row r="24230" spans="5:5" x14ac:dyDescent="0.25">
      <c r="E24230" s="120"/>
    </row>
    <row r="24231" spans="5:5" x14ac:dyDescent="0.25">
      <c r="E24231" s="120"/>
    </row>
    <row r="24232" spans="5:5" x14ac:dyDescent="0.25">
      <c r="E24232" s="120"/>
    </row>
    <row r="24233" spans="5:5" x14ac:dyDescent="0.25">
      <c r="E24233" s="120"/>
    </row>
    <row r="24234" spans="5:5" x14ac:dyDescent="0.25">
      <c r="E24234" s="120"/>
    </row>
    <row r="24235" spans="5:5" x14ac:dyDescent="0.25">
      <c r="E24235" s="120"/>
    </row>
    <row r="24236" spans="5:5" x14ac:dyDescent="0.25">
      <c r="E24236" s="120"/>
    </row>
    <row r="24237" spans="5:5" x14ac:dyDescent="0.25">
      <c r="E24237" s="120"/>
    </row>
    <row r="24238" spans="5:5" x14ac:dyDescent="0.25">
      <c r="E24238" s="120"/>
    </row>
    <row r="24239" spans="5:5" x14ac:dyDescent="0.25">
      <c r="E24239" s="120"/>
    </row>
    <row r="24240" spans="5:5" x14ac:dyDescent="0.25">
      <c r="E24240" s="120"/>
    </row>
    <row r="24241" spans="5:5" x14ac:dyDescent="0.25">
      <c r="E24241" s="120"/>
    </row>
    <row r="24242" spans="5:5" x14ac:dyDescent="0.25">
      <c r="E24242" s="120"/>
    </row>
    <row r="24243" spans="5:5" x14ac:dyDescent="0.25">
      <c r="E24243" s="120"/>
    </row>
    <row r="24244" spans="5:5" x14ac:dyDescent="0.25">
      <c r="E24244" s="120"/>
    </row>
    <row r="24245" spans="5:5" x14ac:dyDescent="0.25">
      <c r="E24245" s="120"/>
    </row>
    <row r="24246" spans="5:5" x14ac:dyDescent="0.25">
      <c r="E24246" s="120"/>
    </row>
    <row r="24247" spans="5:5" x14ac:dyDescent="0.25">
      <c r="E24247" s="120"/>
    </row>
    <row r="24248" spans="5:5" x14ac:dyDescent="0.25">
      <c r="E24248" s="120"/>
    </row>
    <row r="24249" spans="5:5" x14ac:dyDescent="0.25">
      <c r="E24249" s="120"/>
    </row>
    <row r="24250" spans="5:5" x14ac:dyDescent="0.25">
      <c r="E24250" s="120"/>
    </row>
    <row r="24251" spans="5:5" x14ac:dyDescent="0.25">
      <c r="E24251" s="120"/>
    </row>
    <row r="24252" spans="5:5" x14ac:dyDescent="0.25">
      <c r="E24252" s="120"/>
    </row>
    <row r="24253" spans="5:5" x14ac:dyDescent="0.25">
      <c r="E24253" s="120"/>
    </row>
    <row r="24254" spans="5:5" x14ac:dyDescent="0.25">
      <c r="E24254" s="120"/>
    </row>
    <row r="24255" spans="5:5" x14ac:dyDescent="0.25">
      <c r="E24255" s="120"/>
    </row>
    <row r="24256" spans="5:5" x14ac:dyDescent="0.25">
      <c r="E24256" s="120"/>
    </row>
    <row r="24257" spans="5:5" x14ac:dyDescent="0.25">
      <c r="E24257" s="120"/>
    </row>
    <row r="24258" spans="5:5" x14ac:dyDescent="0.25">
      <c r="E24258" s="120"/>
    </row>
    <row r="24259" spans="5:5" x14ac:dyDescent="0.25">
      <c r="E24259" s="120"/>
    </row>
    <row r="24260" spans="5:5" x14ac:dyDescent="0.25">
      <c r="E24260" s="120"/>
    </row>
    <row r="24261" spans="5:5" x14ac:dyDescent="0.25">
      <c r="E24261" s="120"/>
    </row>
    <row r="24262" spans="5:5" x14ac:dyDescent="0.25">
      <c r="E24262" s="120"/>
    </row>
    <row r="24263" spans="5:5" x14ac:dyDescent="0.25">
      <c r="E24263" s="120"/>
    </row>
    <row r="24264" spans="5:5" x14ac:dyDescent="0.25">
      <c r="E24264" s="120"/>
    </row>
    <row r="24265" spans="5:5" x14ac:dyDescent="0.25">
      <c r="E24265" s="120"/>
    </row>
    <row r="24266" spans="5:5" x14ac:dyDescent="0.25">
      <c r="E24266" s="120"/>
    </row>
    <row r="24267" spans="5:5" x14ac:dyDescent="0.25">
      <c r="E24267" s="120"/>
    </row>
    <row r="24268" spans="5:5" x14ac:dyDescent="0.25">
      <c r="E24268" s="120"/>
    </row>
    <row r="24269" spans="5:5" x14ac:dyDescent="0.25">
      <c r="E24269" s="120"/>
    </row>
    <row r="24270" spans="5:5" x14ac:dyDescent="0.25">
      <c r="E24270" s="120"/>
    </row>
    <row r="24271" spans="5:5" x14ac:dyDescent="0.25">
      <c r="E24271" s="120"/>
    </row>
    <row r="24272" spans="5:5" x14ac:dyDescent="0.25">
      <c r="E24272" s="120"/>
    </row>
    <row r="24273" spans="5:5" x14ac:dyDescent="0.25">
      <c r="E24273" s="120"/>
    </row>
    <row r="24274" spans="5:5" x14ac:dyDescent="0.25">
      <c r="E24274" s="120"/>
    </row>
    <row r="24275" spans="5:5" x14ac:dyDescent="0.25">
      <c r="E24275" s="120"/>
    </row>
    <row r="24276" spans="5:5" x14ac:dyDescent="0.25">
      <c r="E24276" s="120"/>
    </row>
    <row r="24277" spans="5:5" x14ac:dyDescent="0.25">
      <c r="E24277" s="120"/>
    </row>
    <row r="24278" spans="5:5" x14ac:dyDescent="0.25">
      <c r="E24278" s="120"/>
    </row>
    <row r="24279" spans="5:5" x14ac:dyDescent="0.25">
      <c r="E24279" s="120"/>
    </row>
    <row r="24280" spans="5:5" x14ac:dyDescent="0.25">
      <c r="E24280" s="120"/>
    </row>
    <row r="24281" spans="5:5" x14ac:dyDescent="0.25">
      <c r="E24281" s="120"/>
    </row>
    <row r="24282" spans="5:5" x14ac:dyDescent="0.25">
      <c r="E24282" s="120"/>
    </row>
    <row r="24283" spans="5:5" x14ac:dyDescent="0.25">
      <c r="E24283" s="120"/>
    </row>
    <row r="24284" spans="5:5" x14ac:dyDescent="0.25">
      <c r="E24284" s="120"/>
    </row>
    <row r="24285" spans="5:5" x14ac:dyDescent="0.25">
      <c r="E24285" s="120"/>
    </row>
    <row r="24286" spans="5:5" x14ac:dyDescent="0.25">
      <c r="E24286" s="120"/>
    </row>
    <row r="24287" spans="5:5" x14ac:dyDescent="0.25">
      <c r="E24287" s="120"/>
    </row>
    <row r="24288" spans="5:5" x14ac:dyDescent="0.25">
      <c r="E24288" s="120"/>
    </row>
    <row r="24289" spans="5:5" x14ac:dyDescent="0.25">
      <c r="E24289" s="120"/>
    </row>
    <row r="24290" spans="5:5" x14ac:dyDescent="0.25">
      <c r="E24290" s="120"/>
    </row>
    <row r="24291" spans="5:5" x14ac:dyDescent="0.25">
      <c r="E24291" s="120"/>
    </row>
    <row r="24292" spans="5:5" x14ac:dyDescent="0.25">
      <c r="E24292" s="120"/>
    </row>
    <row r="24293" spans="5:5" x14ac:dyDescent="0.25">
      <c r="E24293" s="120"/>
    </row>
    <row r="24294" spans="5:5" x14ac:dyDescent="0.25">
      <c r="E24294" s="120"/>
    </row>
    <row r="24295" spans="5:5" x14ac:dyDescent="0.25">
      <c r="E24295" s="120"/>
    </row>
    <row r="24296" spans="5:5" x14ac:dyDescent="0.25">
      <c r="E24296" s="120"/>
    </row>
    <row r="24297" spans="5:5" x14ac:dyDescent="0.25">
      <c r="E24297" s="120"/>
    </row>
    <row r="24298" spans="5:5" x14ac:dyDescent="0.25">
      <c r="E24298" s="120"/>
    </row>
    <row r="24299" spans="5:5" x14ac:dyDescent="0.25">
      <c r="E24299" s="120"/>
    </row>
    <row r="24300" spans="5:5" x14ac:dyDescent="0.25">
      <c r="E24300" s="120"/>
    </row>
    <row r="24301" spans="5:5" x14ac:dyDescent="0.25">
      <c r="E24301" s="120"/>
    </row>
    <row r="24302" spans="5:5" x14ac:dyDescent="0.25">
      <c r="E24302" s="120"/>
    </row>
    <row r="24303" spans="5:5" x14ac:dyDescent="0.25">
      <c r="E24303" s="120"/>
    </row>
    <row r="24304" spans="5:5" x14ac:dyDescent="0.25">
      <c r="E24304" s="120"/>
    </row>
    <row r="24305" spans="5:5" x14ac:dyDescent="0.25">
      <c r="E24305" s="120"/>
    </row>
    <row r="24306" spans="5:5" x14ac:dyDescent="0.25">
      <c r="E24306" s="120"/>
    </row>
    <row r="24307" spans="5:5" x14ac:dyDescent="0.25">
      <c r="E24307" s="120"/>
    </row>
    <row r="24308" spans="5:5" x14ac:dyDescent="0.25">
      <c r="E24308" s="120"/>
    </row>
    <row r="24309" spans="5:5" x14ac:dyDescent="0.25">
      <c r="E24309" s="120"/>
    </row>
    <row r="24310" spans="5:5" x14ac:dyDescent="0.25">
      <c r="E24310" s="120"/>
    </row>
    <row r="24311" spans="5:5" x14ac:dyDescent="0.25">
      <c r="E24311" s="120"/>
    </row>
    <row r="24312" spans="5:5" x14ac:dyDescent="0.25">
      <c r="E24312" s="120"/>
    </row>
    <row r="24313" spans="5:5" x14ac:dyDescent="0.25">
      <c r="E24313" s="120"/>
    </row>
    <row r="24314" spans="5:5" x14ac:dyDescent="0.25">
      <c r="E24314" s="120"/>
    </row>
    <row r="24315" spans="5:5" x14ac:dyDescent="0.25">
      <c r="E24315" s="120"/>
    </row>
    <row r="24316" spans="5:5" x14ac:dyDescent="0.25">
      <c r="E24316" s="120"/>
    </row>
    <row r="24317" spans="5:5" x14ac:dyDescent="0.25">
      <c r="E24317" s="120"/>
    </row>
    <row r="24318" spans="5:5" x14ac:dyDescent="0.25">
      <c r="E24318" s="120"/>
    </row>
    <row r="24319" spans="5:5" x14ac:dyDescent="0.25">
      <c r="E24319" s="120"/>
    </row>
    <row r="24320" spans="5:5" x14ac:dyDescent="0.25">
      <c r="E24320" s="120"/>
    </row>
    <row r="24321" spans="5:5" x14ac:dyDescent="0.25">
      <c r="E24321" s="120"/>
    </row>
    <row r="24322" spans="5:5" x14ac:dyDescent="0.25">
      <c r="E24322" s="120"/>
    </row>
    <row r="24323" spans="5:5" x14ac:dyDescent="0.25">
      <c r="E24323" s="120"/>
    </row>
    <row r="24324" spans="5:5" x14ac:dyDescent="0.25">
      <c r="E24324" s="120"/>
    </row>
    <row r="24325" spans="5:5" x14ac:dyDescent="0.25">
      <c r="E24325" s="120"/>
    </row>
    <row r="24326" spans="5:5" x14ac:dyDescent="0.25">
      <c r="E24326" s="120"/>
    </row>
    <row r="24327" spans="5:5" x14ac:dyDescent="0.25">
      <c r="E24327" s="120"/>
    </row>
    <row r="24328" spans="5:5" x14ac:dyDescent="0.25">
      <c r="E24328" s="120"/>
    </row>
    <row r="24329" spans="5:5" x14ac:dyDescent="0.25">
      <c r="E24329" s="120"/>
    </row>
    <row r="24330" spans="5:5" x14ac:dyDescent="0.25">
      <c r="E24330" s="120"/>
    </row>
    <row r="24331" spans="5:5" x14ac:dyDescent="0.25">
      <c r="E24331" s="120"/>
    </row>
    <row r="24332" spans="5:5" x14ac:dyDescent="0.25">
      <c r="E24332" s="120"/>
    </row>
    <row r="24333" spans="5:5" x14ac:dyDescent="0.25">
      <c r="E24333" s="120"/>
    </row>
    <row r="24334" spans="5:5" x14ac:dyDescent="0.25">
      <c r="E24334" s="120"/>
    </row>
    <row r="24335" spans="5:5" x14ac:dyDescent="0.25">
      <c r="E24335" s="120"/>
    </row>
    <row r="24336" spans="5:5" x14ac:dyDescent="0.25">
      <c r="E24336" s="120"/>
    </row>
    <row r="24337" spans="5:5" x14ac:dyDescent="0.25">
      <c r="E24337" s="120"/>
    </row>
    <row r="24338" spans="5:5" x14ac:dyDescent="0.25">
      <c r="E24338" s="120"/>
    </row>
    <row r="24339" spans="5:5" x14ac:dyDescent="0.25">
      <c r="E24339" s="120"/>
    </row>
    <row r="24340" spans="5:5" x14ac:dyDescent="0.25">
      <c r="E24340" s="120"/>
    </row>
    <row r="24341" spans="5:5" x14ac:dyDescent="0.25">
      <c r="E24341" s="120"/>
    </row>
    <row r="24342" spans="5:5" x14ac:dyDescent="0.25">
      <c r="E24342" s="120"/>
    </row>
    <row r="24343" spans="5:5" x14ac:dyDescent="0.25">
      <c r="E24343" s="120"/>
    </row>
    <row r="24344" spans="5:5" x14ac:dyDescent="0.25">
      <c r="E24344" s="120"/>
    </row>
    <row r="24345" spans="5:5" x14ac:dyDescent="0.25">
      <c r="E24345" s="120"/>
    </row>
    <row r="24346" spans="5:5" x14ac:dyDescent="0.25">
      <c r="E24346" s="120"/>
    </row>
    <row r="24347" spans="5:5" x14ac:dyDescent="0.25">
      <c r="E24347" s="120"/>
    </row>
    <row r="24348" spans="5:5" x14ac:dyDescent="0.25">
      <c r="E24348" s="120"/>
    </row>
    <row r="24349" spans="5:5" x14ac:dyDescent="0.25">
      <c r="E24349" s="120"/>
    </row>
    <row r="24350" spans="5:5" x14ac:dyDescent="0.25">
      <c r="E24350" s="120"/>
    </row>
    <row r="24351" spans="5:5" x14ac:dyDescent="0.25">
      <c r="E24351" s="120"/>
    </row>
    <row r="24352" spans="5:5" x14ac:dyDescent="0.25">
      <c r="E24352" s="120"/>
    </row>
    <row r="24353" spans="5:5" x14ac:dyDescent="0.25">
      <c r="E24353" s="120"/>
    </row>
    <row r="24354" spans="5:5" x14ac:dyDescent="0.25">
      <c r="E24354" s="120"/>
    </row>
    <row r="24355" spans="5:5" x14ac:dyDescent="0.25">
      <c r="E24355" s="120"/>
    </row>
    <row r="24356" spans="5:5" x14ac:dyDescent="0.25">
      <c r="E24356" s="120"/>
    </row>
    <row r="24357" spans="5:5" x14ac:dyDescent="0.25">
      <c r="E24357" s="120"/>
    </row>
    <row r="24358" spans="5:5" x14ac:dyDescent="0.25">
      <c r="E24358" s="120"/>
    </row>
    <row r="24359" spans="5:5" x14ac:dyDescent="0.25">
      <c r="E24359" s="120"/>
    </row>
    <row r="24360" spans="5:5" x14ac:dyDescent="0.25">
      <c r="E24360" s="120"/>
    </row>
    <row r="24361" spans="5:5" x14ac:dyDescent="0.25">
      <c r="E24361" s="120"/>
    </row>
    <row r="24362" spans="5:5" x14ac:dyDescent="0.25">
      <c r="E24362" s="120"/>
    </row>
    <row r="24363" spans="5:5" x14ac:dyDescent="0.25">
      <c r="E24363" s="120"/>
    </row>
    <row r="24364" spans="5:5" x14ac:dyDescent="0.25">
      <c r="E24364" s="120"/>
    </row>
    <row r="24365" spans="5:5" x14ac:dyDescent="0.25">
      <c r="E24365" s="120"/>
    </row>
    <row r="24366" spans="5:5" x14ac:dyDescent="0.25">
      <c r="E24366" s="120"/>
    </row>
    <row r="24367" spans="5:5" x14ac:dyDescent="0.25">
      <c r="E24367" s="120"/>
    </row>
    <row r="24368" spans="5:5" x14ac:dyDescent="0.25">
      <c r="E24368" s="120"/>
    </row>
    <row r="24369" spans="5:5" x14ac:dyDescent="0.25">
      <c r="E24369" s="120"/>
    </row>
    <row r="24370" spans="5:5" x14ac:dyDescent="0.25">
      <c r="E24370" s="120"/>
    </row>
    <row r="24371" spans="5:5" x14ac:dyDescent="0.25">
      <c r="E24371" s="120"/>
    </row>
    <row r="24372" spans="5:5" x14ac:dyDescent="0.25">
      <c r="E24372" s="120"/>
    </row>
    <row r="24373" spans="5:5" x14ac:dyDescent="0.25">
      <c r="E24373" s="120"/>
    </row>
    <row r="24374" spans="5:5" x14ac:dyDescent="0.25">
      <c r="E24374" s="120"/>
    </row>
    <row r="24375" spans="5:5" x14ac:dyDescent="0.25">
      <c r="E24375" s="120"/>
    </row>
    <row r="24376" spans="5:5" x14ac:dyDescent="0.25">
      <c r="E24376" s="120"/>
    </row>
    <row r="24377" spans="5:5" x14ac:dyDescent="0.25">
      <c r="E24377" s="120"/>
    </row>
    <row r="24378" spans="5:5" x14ac:dyDescent="0.25">
      <c r="E24378" s="120"/>
    </row>
    <row r="24379" spans="5:5" x14ac:dyDescent="0.25">
      <c r="E24379" s="120"/>
    </row>
    <row r="24380" spans="5:5" x14ac:dyDescent="0.25">
      <c r="E24380" s="120"/>
    </row>
    <row r="24381" spans="5:5" x14ac:dyDescent="0.25">
      <c r="E24381" s="120"/>
    </row>
    <row r="24382" spans="5:5" x14ac:dyDescent="0.25">
      <c r="E24382" s="120"/>
    </row>
    <row r="24383" spans="5:5" x14ac:dyDescent="0.25">
      <c r="E24383" s="120"/>
    </row>
    <row r="24384" spans="5:5" x14ac:dyDescent="0.25">
      <c r="E24384" s="120"/>
    </row>
    <row r="24385" spans="5:5" x14ac:dyDescent="0.25">
      <c r="E24385" s="120"/>
    </row>
    <row r="24386" spans="5:5" x14ac:dyDescent="0.25">
      <c r="E24386" s="120"/>
    </row>
    <row r="24387" spans="5:5" x14ac:dyDescent="0.25">
      <c r="E24387" s="120"/>
    </row>
    <row r="24388" spans="5:5" x14ac:dyDescent="0.25">
      <c r="E24388" s="120"/>
    </row>
    <row r="24389" spans="5:5" x14ac:dyDescent="0.25">
      <c r="E24389" s="120"/>
    </row>
    <row r="24390" spans="5:5" x14ac:dyDescent="0.25">
      <c r="E24390" s="120"/>
    </row>
    <row r="24391" spans="5:5" x14ac:dyDescent="0.25">
      <c r="E24391" s="120"/>
    </row>
    <row r="24392" spans="5:5" x14ac:dyDescent="0.25">
      <c r="E24392" s="120"/>
    </row>
    <row r="24393" spans="5:5" x14ac:dyDescent="0.25">
      <c r="E24393" s="120"/>
    </row>
    <row r="24394" spans="5:5" x14ac:dyDescent="0.25">
      <c r="E24394" s="120"/>
    </row>
    <row r="24395" spans="5:5" x14ac:dyDescent="0.25">
      <c r="E24395" s="120"/>
    </row>
    <row r="24396" spans="5:5" x14ac:dyDescent="0.25">
      <c r="E24396" s="120"/>
    </row>
    <row r="24397" spans="5:5" x14ac:dyDescent="0.25">
      <c r="E24397" s="120"/>
    </row>
    <row r="24398" spans="5:5" x14ac:dyDescent="0.25">
      <c r="E24398" s="120"/>
    </row>
    <row r="24399" spans="5:5" x14ac:dyDescent="0.25">
      <c r="E24399" s="120"/>
    </row>
    <row r="24400" spans="5:5" x14ac:dyDescent="0.25">
      <c r="E24400" s="120"/>
    </row>
    <row r="24401" spans="5:5" x14ac:dyDescent="0.25">
      <c r="E24401" s="120"/>
    </row>
    <row r="24402" spans="5:5" x14ac:dyDescent="0.25">
      <c r="E24402" s="120"/>
    </row>
    <row r="24403" spans="5:5" x14ac:dyDescent="0.25">
      <c r="E24403" s="120"/>
    </row>
    <row r="24404" spans="5:5" x14ac:dyDescent="0.25">
      <c r="E24404" s="120"/>
    </row>
    <row r="24405" spans="5:5" x14ac:dyDescent="0.25">
      <c r="E24405" s="120"/>
    </row>
    <row r="24406" spans="5:5" x14ac:dyDescent="0.25">
      <c r="E24406" s="120"/>
    </row>
    <row r="24407" spans="5:5" x14ac:dyDescent="0.25">
      <c r="E24407" s="120"/>
    </row>
    <row r="24408" spans="5:5" x14ac:dyDescent="0.25">
      <c r="E24408" s="120"/>
    </row>
    <row r="24409" spans="5:5" x14ac:dyDescent="0.25">
      <c r="E24409" s="120"/>
    </row>
    <row r="24410" spans="5:5" x14ac:dyDescent="0.25">
      <c r="E24410" s="120"/>
    </row>
    <row r="24411" spans="5:5" x14ac:dyDescent="0.25">
      <c r="E24411" s="120"/>
    </row>
    <row r="24412" spans="5:5" x14ac:dyDescent="0.25">
      <c r="E24412" s="120"/>
    </row>
    <row r="24413" spans="5:5" x14ac:dyDescent="0.25">
      <c r="E24413" s="120"/>
    </row>
    <row r="24414" spans="5:5" x14ac:dyDescent="0.25">
      <c r="E24414" s="120"/>
    </row>
    <row r="24415" spans="5:5" x14ac:dyDescent="0.25">
      <c r="E24415" s="120"/>
    </row>
    <row r="24416" spans="5:5" x14ac:dyDescent="0.25">
      <c r="E24416" s="120"/>
    </row>
    <row r="24417" spans="5:5" x14ac:dyDescent="0.25">
      <c r="E24417" s="120"/>
    </row>
    <row r="24418" spans="5:5" x14ac:dyDescent="0.25">
      <c r="E24418" s="120"/>
    </row>
    <row r="24419" spans="5:5" x14ac:dyDescent="0.25">
      <c r="E24419" s="120"/>
    </row>
    <row r="24420" spans="5:5" x14ac:dyDescent="0.25">
      <c r="E24420" s="120"/>
    </row>
    <row r="24421" spans="5:5" x14ac:dyDescent="0.25">
      <c r="E24421" s="120"/>
    </row>
    <row r="24422" spans="5:5" x14ac:dyDescent="0.25">
      <c r="E24422" s="120"/>
    </row>
    <row r="24423" spans="5:5" x14ac:dyDescent="0.25">
      <c r="E24423" s="120"/>
    </row>
    <row r="24424" spans="5:5" x14ac:dyDescent="0.25">
      <c r="E24424" s="120"/>
    </row>
    <row r="24425" spans="5:5" x14ac:dyDescent="0.25">
      <c r="E24425" s="120"/>
    </row>
    <row r="24426" spans="5:5" x14ac:dyDescent="0.25">
      <c r="E24426" s="120"/>
    </row>
    <row r="24427" spans="5:5" x14ac:dyDescent="0.25">
      <c r="E24427" s="120"/>
    </row>
    <row r="24428" spans="5:5" x14ac:dyDescent="0.25">
      <c r="E24428" s="120"/>
    </row>
    <row r="24429" spans="5:5" x14ac:dyDescent="0.25">
      <c r="E24429" s="120"/>
    </row>
    <row r="24430" spans="5:5" x14ac:dyDescent="0.25">
      <c r="E24430" s="120"/>
    </row>
    <row r="24431" spans="5:5" x14ac:dyDescent="0.25">
      <c r="E24431" s="120"/>
    </row>
    <row r="24432" spans="5:5" x14ac:dyDescent="0.25">
      <c r="E24432" s="120"/>
    </row>
    <row r="24433" spans="5:5" x14ac:dyDescent="0.25">
      <c r="E24433" s="120"/>
    </row>
    <row r="24434" spans="5:5" x14ac:dyDescent="0.25">
      <c r="E24434" s="120"/>
    </row>
    <row r="24435" spans="5:5" x14ac:dyDescent="0.25">
      <c r="E24435" s="120"/>
    </row>
    <row r="24436" spans="5:5" x14ac:dyDescent="0.25">
      <c r="E24436" s="120"/>
    </row>
    <row r="24437" spans="5:5" x14ac:dyDescent="0.25">
      <c r="E24437" s="120"/>
    </row>
    <row r="24438" spans="5:5" x14ac:dyDescent="0.25">
      <c r="E24438" s="120"/>
    </row>
    <row r="24439" spans="5:5" x14ac:dyDescent="0.25">
      <c r="E24439" s="120"/>
    </row>
    <row r="24440" spans="5:5" x14ac:dyDescent="0.25">
      <c r="E24440" s="120"/>
    </row>
    <row r="24441" spans="5:5" x14ac:dyDescent="0.25">
      <c r="E24441" s="120"/>
    </row>
    <row r="24442" spans="5:5" x14ac:dyDescent="0.25">
      <c r="E24442" s="120"/>
    </row>
    <row r="24443" spans="5:5" x14ac:dyDescent="0.25">
      <c r="E24443" s="120"/>
    </row>
    <row r="24444" spans="5:5" x14ac:dyDescent="0.25">
      <c r="E24444" s="120"/>
    </row>
    <row r="24445" spans="5:5" x14ac:dyDescent="0.25">
      <c r="E24445" s="120"/>
    </row>
    <row r="24446" spans="5:5" x14ac:dyDescent="0.25">
      <c r="E24446" s="120"/>
    </row>
    <row r="24447" spans="5:5" x14ac:dyDescent="0.25">
      <c r="E24447" s="120"/>
    </row>
    <row r="24448" spans="5:5" x14ac:dyDescent="0.25">
      <c r="E24448" s="120"/>
    </row>
    <row r="24449" spans="5:5" x14ac:dyDescent="0.25">
      <c r="E24449" s="120"/>
    </row>
    <row r="24450" spans="5:5" x14ac:dyDescent="0.25">
      <c r="E24450" s="120"/>
    </row>
    <row r="24451" spans="5:5" x14ac:dyDescent="0.25">
      <c r="E24451" s="120"/>
    </row>
    <row r="24452" spans="5:5" x14ac:dyDescent="0.25">
      <c r="E24452" s="120"/>
    </row>
    <row r="24453" spans="5:5" x14ac:dyDescent="0.25">
      <c r="E24453" s="120"/>
    </row>
    <row r="24454" spans="5:5" x14ac:dyDescent="0.25">
      <c r="E24454" s="120"/>
    </row>
    <row r="24455" spans="5:5" x14ac:dyDescent="0.25">
      <c r="E24455" s="120"/>
    </row>
    <row r="24456" spans="5:5" x14ac:dyDescent="0.25">
      <c r="E24456" s="120"/>
    </row>
    <row r="24457" spans="5:5" x14ac:dyDescent="0.25">
      <c r="E24457" s="120"/>
    </row>
    <row r="24458" spans="5:5" x14ac:dyDescent="0.25">
      <c r="E24458" s="120"/>
    </row>
    <row r="24459" spans="5:5" x14ac:dyDescent="0.25">
      <c r="E24459" s="120"/>
    </row>
    <row r="24460" spans="5:5" x14ac:dyDescent="0.25">
      <c r="E24460" s="120"/>
    </row>
    <row r="24461" spans="5:5" x14ac:dyDescent="0.25">
      <c r="E24461" s="120"/>
    </row>
    <row r="24462" spans="5:5" x14ac:dyDescent="0.25">
      <c r="E24462" s="120"/>
    </row>
    <row r="24463" spans="5:5" x14ac:dyDescent="0.25">
      <c r="E24463" s="120"/>
    </row>
    <row r="24464" spans="5:5" x14ac:dyDescent="0.25">
      <c r="E24464" s="120"/>
    </row>
    <row r="24465" spans="5:5" x14ac:dyDescent="0.25">
      <c r="E24465" s="120"/>
    </row>
    <row r="24466" spans="5:5" x14ac:dyDescent="0.25">
      <c r="E24466" s="120"/>
    </row>
    <row r="24467" spans="5:5" x14ac:dyDescent="0.25">
      <c r="E24467" s="120"/>
    </row>
    <row r="24468" spans="5:5" x14ac:dyDescent="0.25">
      <c r="E24468" s="120"/>
    </row>
    <row r="24469" spans="5:5" x14ac:dyDescent="0.25">
      <c r="E24469" s="120"/>
    </row>
    <row r="24470" spans="5:5" x14ac:dyDescent="0.25">
      <c r="E24470" s="120"/>
    </row>
    <row r="24471" spans="5:5" x14ac:dyDescent="0.25">
      <c r="E24471" s="120"/>
    </row>
    <row r="24472" spans="5:5" x14ac:dyDescent="0.25">
      <c r="E24472" s="120"/>
    </row>
    <row r="24473" spans="5:5" x14ac:dyDescent="0.25">
      <c r="E24473" s="120"/>
    </row>
    <row r="24474" spans="5:5" x14ac:dyDescent="0.25">
      <c r="E24474" s="120"/>
    </row>
    <row r="24475" spans="5:5" x14ac:dyDescent="0.25">
      <c r="E24475" s="120"/>
    </row>
    <row r="24476" spans="5:5" x14ac:dyDescent="0.25">
      <c r="E24476" s="120"/>
    </row>
    <row r="24477" spans="5:5" x14ac:dyDescent="0.25">
      <c r="E24477" s="120"/>
    </row>
    <row r="24478" spans="5:5" x14ac:dyDescent="0.25">
      <c r="E24478" s="120"/>
    </row>
    <row r="24479" spans="5:5" x14ac:dyDescent="0.25">
      <c r="E24479" s="120"/>
    </row>
    <row r="24480" spans="5:5" x14ac:dyDescent="0.25">
      <c r="E24480" s="120"/>
    </row>
    <row r="24481" spans="5:5" x14ac:dyDescent="0.25">
      <c r="E24481" s="120"/>
    </row>
    <row r="24482" spans="5:5" x14ac:dyDescent="0.25">
      <c r="E24482" s="120"/>
    </row>
    <row r="24483" spans="5:5" x14ac:dyDescent="0.25">
      <c r="E24483" s="120"/>
    </row>
    <row r="24484" spans="5:5" x14ac:dyDescent="0.25">
      <c r="E24484" s="120"/>
    </row>
    <row r="24485" spans="5:5" x14ac:dyDescent="0.25">
      <c r="E24485" s="120"/>
    </row>
    <row r="24486" spans="5:5" x14ac:dyDescent="0.25">
      <c r="E24486" s="120"/>
    </row>
    <row r="24487" spans="5:5" x14ac:dyDescent="0.25">
      <c r="E24487" s="120"/>
    </row>
    <row r="24488" spans="5:5" x14ac:dyDescent="0.25">
      <c r="E24488" s="120"/>
    </row>
    <row r="24489" spans="5:5" x14ac:dyDescent="0.25">
      <c r="E24489" s="120"/>
    </row>
    <row r="24490" spans="5:5" x14ac:dyDescent="0.25">
      <c r="E24490" s="120"/>
    </row>
    <row r="24491" spans="5:5" x14ac:dyDescent="0.25">
      <c r="E24491" s="120"/>
    </row>
    <row r="24492" spans="5:5" x14ac:dyDescent="0.25">
      <c r="E24492" s="120"/>
    </row>
    <row r="24493" spans="5:5" x14ac:dyDescent="0.25">
      <c r="E24493" s="120"/>
    </row>
    <row r="24494" spans="5:5" x14ac:dyDescent="0.25">
      <c r="E24494" s="120"/>
    </row>
    <row r="24495" spans="5:5" x14ac:dyDescent="0.25">
      <c r="E24495" s="120"/>
    </row>
    <row r="24496" spans="5:5" x14ac:dyDescent="0.25">
      <c r="E24496" s="120"/>
    </row>
    <row r="24497" spans="5:5" x14ac:dyDescent="0.25">
      <c r="E24497" s="120"/>
    </row>
    <row r="24498" spans="5:5" x14ac:dyDescent="0.25">
      <c r="E24498" s="120"/>
    </row>
    <row r="24499" spans="5:5" x14ac:dyDescent="0.25">
      <c r="E24499" s="120"/>
    </row>
    <row r="24500" spans="5:5" x14ac:dyDescent="0.25">
      <c r="E24500" s="120"/>
    </row>
    <row r="24501" spans="5:5" x14ac:dyDescent="0.25">
      <c r="E24501" s="120"/>
    </row>
    <row r="24502" spans="5:5" x14ac:dyDescent="0.25">
      <c r="E24502" s="120"/>
    </row>
    <row r="24503" spans="5:5" x14ac:dyDescent="0.25">
      <c r="E24503" s="120"/>
    </row>
    <row r="24504" spans="5:5" x14ac:dyDescent="0.25">
      <c r="E24504" s="120"/>
    </row>
    <row r="24505" spans="5:5" x14ac:dyDescent="0.25">
      <c r="E24505" s="120"/>
    </row>
    <row r="24506" spans="5:5" x14ac:dyDescent="0.25">
      <c r="E24506" s="120"/>
    </row>
    <row r="24507" spans="5:5" x14ac:dyDescent="0.25">
      <c r="E24507" s="120"/>
    </row>
    <row r="24508" spans="5:5" x14ac:dyDescent="0.25">
      <c r="E24508" s="120"/>
    </row>
    <row r="24509" spans="5:5" x14ac:dyDescent="0.25">
      <c r="E24509" s="120"/>
    </row>
    <row r="24510" spans="5:5" x14ac:dyDescent="0.25">
      <c r="E24510" s="120"/>
    </row>
    <row r="24511" spans="5:5" x14ac:dyDescent="0.25">
      <c r="E24511" s="120"/>
    </row>
    <row r="24512" spans="5:5" x14ac:dyDescent="0.25">
      <c r="E24512" s="120"/>
    </row>
    <row r="24513" spans="5:5" x14ac:dyDescent="0.25">
      <c r="E24513" s="120"/>
    </row>
    <row r="24514" spans="5:5" x14ac:dyDescent="0.25">
      <c r="E24514" s="120"/>
    </row>
    <row r="24515" spans="5:5" x14ac:dyDescent="0.25">
      <c r="E24515" s="120"/>
    </row>
    <row r="24516" spans="5:5" x14ac:dyDescent="0.25">
      <c r="E24516" s="120"/>
    </row>
    <row r="24517" spans="5:5" x14ac:dyDescent="0.25">
      <c r="E24517" s="120"/>
    </row>
    <row r="24518" spans="5:5" x14ac:dyDescent="0.25">
      <c r="E24518" s="120"/>
    </row>
    <row r="24519" spans="5:5" x14ac:dyDescent="0.25">
      <c r="E24519" s="120"/>
    </row>
    <row r="24520" spans="5:5" x14ac:dyDescent="0.25">
      <c r="E24520" s="120"/>
    </row>
    <row r="24521" spans="5:5" x14ac:dyDescent="0.25">
      <c r="E24521" s="120"/>
    </row>
    <row r="24522" spans="5:5" x14ac:dyDescent="0.25">
      <c r="E24522" s="120"/>
    </row>
    <row r="24523" spans="5:5" x14ac:dyDescent="0.25">
      <c r="E24523" s="120"/>
    </row>
    <row r="24524" spans="5:5" x14ac:dyDescent="0.25">
      <c r="E24524" s="120"/>
    </row>
    <row r="24525" spans="5:5" x14ac:dyDescent="0.25">
      <c r="E24525" s="120"/>
    </row>
    <row r="24526" spans="5:5" x14ac:dyDescent="0.25">
      <c r="E24526" s="120"/>
    </row>
    <row r="24527" spans="5:5" x14ac:dyDescent="0.25">
      <c r="E24527" s="120"/>
    </row>
    <row r="24528" spans="5:5" x14ac:dyDescent="0.25">
      <c r="E24528" s="120"/>
    </row>
    <row r="24529" spans="5:5" x14ac:dyDescent="0.25">
      <c r="E24529" s="120"/>
    </row>
    <row r="24530" spans="5:5" x14ac:dyDescent="0.25">
      <c r="E24530" s="120"/>
    </row>
    <row r="24531" spans="5:5" x14ac:dyDescent="0.25">
      <c r="E24531" s="120"/>
    </row>
    <row r="24532" spans="5:5" x14ac:dyDescent="0.25">
      <c r="E24532" s="120"/>
    </row>
    <row r="24533" spans="5:5" x14ac:dyDescent="0.25">
      <c r="E24533" s="120"/>
    </row>
    <row r="24534" spans="5:5" x14ac:dyDescent="0.25">
      <c r="E24534" s="120"/>
    </row>
    <row r="24535" spans="5:5" x14ac:dyDescent="0.25">
      <c r="E24535" s="120"/>
    </row>
    <row r="24536" spans="5:5" x14ac:dyDescent="0.25">
      <c r="E24536" s="120"/>
    </row>
    <row r="24537" spans="5:5" x14ac:dyDescent="0.25">
      <c r="E24537" s="120"/>
    </row>
    <row r="24538" spans="5:5" x14ac:dyDescent="0.25">
      <c r="E24538" s="120"/>
    </row>
    <row r="24539" spans="5:5" x14ac:dyDescent="0.25">
      <c r="E24539" s="120"/>
    </row>
    <row r="24540" spans="5:5" x14ac:dyDescent="0.25">
      <c r="E24540" s="120"/>
    </row>
    <row r="24541" spans="5:5" x14ac:dyDescent="0.25">
      <c r="E24541" s="120"/>
    </row>
    <row r="24542" spans="5:5" x14ac:dyDescent="0.25">
      <c r="E24542" s="120"/>
    </row>
    <row r="24543" spans="5:5" x14ac:dyDescent="0.25">
      <c r="E24543" s="120"/>
    </row>
    <row r="24544" spans="5:5" x14ac:dyDescent="0.25">
      <c r="E24544" s="120"/>
    </row>
    <row r="24545" spans="5:5" x14ac:dyDescent="0.25">
      <c r="E24545" s="120"/>
    </row>
    <row r="24546" spans="5:5" x14ac:dyDescent="0.25">
      <c r="E24546" s="120"/>
    </row>
    <row r="24547" spans="5:5" x14ac:dyDescent="0.25">
      <c r="E24547" s="120"/>
    </row>
    <row r="24548" spans="5:5" x14ac:dyDescent="0.25">
      <c r="E24548" s="120"/>
    </row>
    <row r="24549" spans="5:5" x14ac:dyDescent="0.25">
      <c r="E24549" s="120"/>
    </row>
    <row r="24550" spans="5:5" x14ac:dyDescent="0.25">
      <c r="E24550" s="120"/>
    </row>
    <row r="24551" spans="5:5" x14ac:dyDescent="0.25">
      <c r="E24551" s="120"/>
    </row>
    <row r="24552" spans="5:5" x14ac:dyDescent="0.25">
      <c r="E24552" s="120"/>
    </row>
    <row r="24553" spans="5:5" x14ac:dyDescent="0.25">
      <c r="E24553" s="120"/>
    </row>
    <row r="24554" spans="5:5" x14ac:dyDescent="0.25">
      <c r="E24554" s="120"/>
    </row>
    <row r="24555" spans="5:5" x14ac:dyDescent="0.25">
      <c r="E24555" s="120"/>
    </row>
    <row r="24556" spans="5:5" x14ac:dyDescent="0.25">
      <c r="E24556" s="120"/>
    </row>
    <row r="24557" spans="5:5" x14ac:dyDescent="0.25">
      <c r="E24557" s="120"/>
    </row>
    <row r="24558" spans="5:5" x14ac:dyDescent="0.25">
      <c r="E24558" s="120"/>
    </row>
    <row r="24559" spans="5:5" x14ac:dyDescent="0.25">
      <c r="E24559" s="120"/>
    </row>
    <row r="24560" spans="5:5" x14ac:dyDescent="0.25">
      <c r="E24560" s="120"/>
    </row>
    <row r="24561" spans="5:5" x14ac:dyDescent="0.25">
      <c r="E24561" s="120"/>
    </row>
    <row r="24562" spans="5:5" x14ac:dyDescent="0.25">
      <c r="E24562" s="120"/>
    </row>
    <row r="24563" spans="5:5" x14ac:dyDescent="0.25">
      <c r="E24563" s="120"/>
    </row>
    <row r="24564" spans="5:5" x14ac:dyDescent="0.25">
      <c r="E24564" s="120"/>
    </row>
    <row r="24565" spans="5:5" x14ac:dyDescent="0.25">
      <c r="E24565" s="120"/>
    </row>
    <row r="24566" spans="5:5" x14ac:dyDescent="0.25">
      <c r="E24566" s="120"/>
    </row>
    <row r="24567" spans="5:5" x14ac:dyDescent="0.25">
      <c r="E24567" s="120"/>
    </row>
    <row r="24568" spans="5:5" x14ac:dyDescent="0.25">
      <c r="E24568" s="120"/>
    </row>
    <row r="24569" spans="5:5" x14ac:dyDescent="0.25">
      <c r="E24569" s="120"/>
    </row>
    <row r="24570" spans="5:5" x14ac:dyDescent="0.25">
      <c r="E24570" s="120"/>
    </row>
    <row r="24571" spans="5:5" x14ac:dyDescent="0.25">
      <c r="E24571" s="120"/>
    </row>
    <row r="24572" spans="5:5" x14ac:dyDescent="0.25">
      <c r="E24572" s="120"/>
    </row>
    <row r="24573" spans="5:5" x14ac:dyDescent="0.25">
      <c r="E24573" s="120"/>
    </row>
    <row r="24574" spans="5:5" x14ac:dyDescent="0.25">
      <c r="E24574" s="120"/>
    </row>
    <row r="24575" spans="5:5" x14ac:dyDescent="0.25">
      <c r="E24575" s="120"/>
    </row>
    <row r="24576" spans="5:5" x14ac:dyDescent="0.25">
      <c r="E24576" s="120"/>
    </row>
    <row r="24577" spans="5:5" x14ac:dyDescent="0.25">
      <c r="E24577" s="120"/>
    </row>
    <row r="24578" spans="5:5" x14ac:dyDescent="0.25">
      <c r="E24578" s="120"/>
    </row>
    <row r="24579" spans="5:5" x14ac:dyDescent="0.25">
      <c r="E24579" s="120"/>
    </row>
    <row r="24580" spans="5:5" x14ac:dyDescent="0.25">
      <c r="E24580" s="120"/>
    </row>
    <row r="24581" spans="5:5" x14ac:dyDescent="0.25">
      <c r="E24581" s="120"/>
    </row>
    <row r="24582" spans="5:5" x14ac:dyDescent="0.25">
      <c r="E24582" s="120"/>
    </row>
    <row r="24583" spans="5:5" x14ac:dyDescent="0.25">
      <c r="E24583" s="120"/>
    </row>
    <row r="24584" spans="5:5" x14ac:dyDescent="0.25">
      <c r="E24584" s="120"/>
    </row>
    <row r="24585" spans="5:5" x14ac:dyDescent="0.25">
      <c r="E24585" s="120"/>
    </row>
    <row r="24586" spans="5:5" x14ac:dyDescent="0.25">
      <c r="E24586" s="120"/>
    </row>
    <row r="24587" spans="5:5" x14ac:dyDescent="0.25">
      <c r="E24587" s="120"/>
    </row>
    <row r="24588" spans="5:5" x14ac:dyDescent="0.25">
      <c r="E24588" s="120"/>
    </row>
    <row r="24589" spans="5:5" x14ac:dyDescent="0.25">
      <c r="E24589" s="120"/>
    </row>
    <row r="24590" spans="5:5" x14ac:dyDescent="0.25">
      <c r="E24590" s="120"/>
    </row>
    <row r="24591" spans="5:5" x14ac:dyDescent="0.25">
      <c r="E24591" s="120"/>
    </row>
    <row r="24592" spans="5:5" x14ac:dyDescent="0.25">
      <c r="E24592" s="120"/>
    </row>
    <row r="24593" spans="5:5" x14ac:dyDescent="0.25">
      <c r="E24593" s="120"/>
    </row>
    <row r="24594" spans="5:5" x14ac:dyDescent="0.25">
      <c r="E24594" s="120"/>
    </row>
    <row r="24595" spans="5:5" x14ac:dyDescent="0.25">
      <c r="E24595" s="120"/>
    </row>
    <row r="24596" spans="5:5" x14ac:dyDescent="0.25">
      <c r="E24596" s="120"/>
    </row>
    <row r="24597" spans="5:5" x14ac:dyDescent="0.25">
      <c r="E24597" s="120"/>
    </row>
    <row r="24598" spans="5:5" x14ac:dyDescent="0.25">
      <c r="E24598" s="120"/>
    </row>
    <row r="24599" spans="5:5" x14ac:dyDescent="0.25">
      <c r="E24599" s="120"/>
    </row>
    <row r="24600" spans="5:5" x14ac:dyDescent="0.25">
      <c r="E24600" s="120"/>
    </row>
    <row r="24601" spans="5:5" x14ac:dyDescent="0.25">
      <c r="E24601" s="120"/>
    </row>
    <row r="24602" spans="5:5" x14ac:dyDescent="0.25">
      <c r="E24602" s="120"/>
    </row>
    <row r="24603" spans="5:5" x14ac:dyDescent="0.25">
      <c r="E24603" s="120"/>
    </row>
    <row r="24604" spans="5:5" x14ac:dyDescent="0.25">
      <c r="E24604" s="120"/>
    </row>
    <row r="24605" spans="5:5" x14ac:dyDescent="0.25">
      <c r="E24605" s="120"/>
    </row>
    <row r="24606" spans="5:5" x14ac:dyDescent="0.25">
      <c r="E24606" s="120"/>
    </row>
    <row r="24607" spans="5:5" x14ac:dyDescent="0.25">
      <c r="E24607" s="120"/>
    </row>
    <row r="24608" spans="5:5" x14ac:dyDescent="0.25">
      <c r="E24608" s="120"/>
    </row>
    <row r="24609" spans="5:5" x14ac:dyDescent="0.25">
      <c r="E24609" s="120"/>
    </row>
    <row r="24610" spans="5:5" x14ac:dyDescent="0.25">
      <c r="E24610" s="120"/>
    </row>
    <row r="24611" spans="5:5" x14ac:dyDescent="0.25">
      <c r="E24611" s="120"/>
    </row>
    <row r="24612" spans="5:5" x14ac:dyDescent="0.25">
      <c r="E24612" s="120"/>
    </row>
    <row r="24613" spans="5:5" x14ac:dyDescent="0.25">
      <c r="E24613" s="120"/>
    </row>
    <row r="24614" spans="5:5" x14ac:dyDescent="0.25">
      <c r="E24614" s="120"/>
    </row>
    <row r="24615" spans="5:5" x14ac:dyDescent="0.25">
      <c r="E24615" s="120"/>
    </row>
    <row r="24616" spans="5:5" x14ac:dyDescent="0.25">
      <c r="E24616" s="120"/>
    </row>
    <row r="24617" spans="5:5" x14ac:dyDescent="0.25">
      <c r="E24617" s="120"/>
    </row>
    <row r="24618" spans="5:5" x14ac:dyDescent="0.25">
      <c r="E24618" s="120"/>
    </row>
    <row r="24619" spans="5:5" x14ac:dyDescent="0.25">
      <c r="E24619" s="120"/>
    </row>
    <row r="24620" spans="5:5" x14ac:dyDescent="0.25">
      <c r="E24620" s="120"/>
    </row>
    <row r="24621" spans="5:5" x14ac:dyDescent="0.25">
      <c r="E24621" s="120"/>
    </row>
    <row r="24622" spans="5:5" x14ac:dyDescent="0.25">
      <c r="E24622" s="120"/>
    </row>
    <row r="24623" spans="5:5" x14ac:dyDescent="0.25">
      <c r="E24623" s="120"/>
    </row>
    <row r="24624" spans="5:5" x14ac:dyDescent="0.25">
      <c r="E24624" s="120"/>
    </row>
    <row r="24625" spans="5:5" x14ac:dyDescent="0.25">
      <c r="E24625" s="120"/>
    </row>
    <row r="24626" spans="5:5" x14ac:dyDescent="0.25">
      <c r="E24626" s="120"/>
    </row>
    <row r="24627" spans="5:5" x14ac:dyDescent="0.25">
      <c r="E24627" s="120"/>
    </row>
    <row r="24628" spans="5:5" x14ac:dyDescent="0.25">
      <c r="E24628" s="120"/>
    </row>
    <row r="24629" spans="5:5" x14ac:dyDescent="0.25">
      <c r="E24629" s="120"/>
    </row>
    <row r="24630" spans="5:5" x14ac:dyDescent="0.25">
      <c r="E24630" s="120"/>
    </row>
    <row r="24631" spans="5:5" x14ac:dyDescent="0.25">
      <c r="E24631" s="120"/>
    </row>
    <row r="24632" spans="5:5" x14ac:dyDescent="0.25">
      <c r="E24632" s="120"/>
    </row>
    <row r="24633" spans="5:5" x14ac:dyDescent="0.25">
      <c r="E24633" s="120"/>
    </row>
    <row r="24634" spans="5:5" x14ac:dyDescent="0.25">
      <c r="E24634" s="120"/>
    </row>
    <row r="24635" spans="5:5" x14ac:dyDescent="0.25">
      <c r="E24635" s="120"/>
    </row>
    <row r="24636" spans="5:5" x14ac:dyDescent="0.25">
      <c r="E24636" s="120"/>
    </row>
    <row r="24637" spans="5:5" x14ac:dyDescent="0.25">
      <c r="E24637" s="120"/>
    </row>
    <row r="24638" spans="5:5" x14ac:dyDescent="0.25">
      <c r="E24638" s="120"/>
    </row>
    <row r="24639" spans="5:5" x14ac:dyDescent="0.25">
      <c r="E24639" s="120"/>
    </row>
    <row r="24640" spans="5:5" x14ac:dyDescent="0.25">
      <c r="E24640" s="120"/>
    </row>
    <row r="24641" spans="5:5" x14ac:dyDescent="0.25">
      <c r="E24641" s="120"/>
    </row>
    <row r="24642" spans="5:5" x14ac:dyDescent="0.25">
      <c r="E24642" s="120"/>
    </row>
    <row r="24643" spans="5:5" x14ac:dyDescent="0.25">
      <c r="E24643" s="120"/>
    </row>
    <row r="24644" spans="5:5" x14ac:dyDescent="0.25">
      <c r="E24644" s="120"/>
    </row>
    <row r="24645" spans="5:5" x14ac:dyDescent="0.25">
      <c r="E24645" s="120"/>
    </row>
    <row r="24646" spans="5:5" x14ac:dyDescent="0.25">
      <c r="E24646" s="120"/>
    </row>
    <row r="24647" spans="5:5" x14ac:dyDescent="0.25">
      <c r="E24647" s="120"/>
    </row>
    <row r="24648" spans="5:5" x14ac:dyDescent="0.25">
      <c r="E24648" s="120"/>
    </row>
    <row r="24649" spans="5:5" x14ac:dyDescent="0.25">
      <c r="E24649" s="120"/>
    </row>
    <row r="24650" spans="5:5" x14ac:dyDescent="0.25">
      <c r="E24650" s="120"/>
    </row>
    <row r="24651" spans="5:5" x14ac:dyDescent="0.25">
      <c r="E24651" s="120"/>
    </row>
    <row r="24652" spans="5:5" x14ac:dyDescent="0.25">
      <c r="E24652" s="120"/>
    </row>
    <row r="24653" spans="5:5" x14ac:dyDescent="0.25">
      <c r="E24653" s="120"/>
    </row>
    <row r="24654" spans="5:5" x14ac:dyDescent="0.25">
      <c r="E24654" s="120"/>
    </row>
    <row r="24655" spans="5:5" x14ac:dyDescent="0.25">
      <c r="E24655" s="120"/>
    </row>
    <row r="24656" spans="5:5" x14ac:dyDescent="0.25">
      <c r="E24656" s="120"/>
    </row>
    <row r="24657" spans="5:5" x14ac:dyDescent="0.25">
      <c r="E24657" s="120"/>
    </row>
    <row r="24658" spans="5:5" x14ac:dyDescent="0.25">
      <c r="E24658" s="120"/>
    </row>
    <row r="24659" spans="5:5" x14ac:dyDescent="0.25">
      <c r="E24659" s="120"/>
    </row>
    <row r="24660" spans="5:5" x14ac:dyDescent="0.25">
      <c r="E24660" s="120"/>
    </row>
    <row r="24661" spans="5:5" x14ac:dyDescent="0.25">
      <c r="E24661" s="120"/>
    </row>
    <row r="24662" spans="5:5" x14ac:dyDescent="0.25">
      <c r="E24662" s="120"/>
    </row>
    <row r="24663" spans="5:5" x14ac:dyDescent="0.25">
      <c r="E24663" s="120"/>
    </row>
    <row r="24664" spans="5:5" x14ac:dyDescent="0.25">
      <c r="E24664" s="120"/>
    </row>
    <row r="24665" spans="5:5" x14ac:dyDescent="0.25">
      <c r="E24665" s="120"/>
    </row>
    <row r="24666" spans="5:5" x14ac:dyDescent="0.25">
      <c r="E24666" s="120"/>
    </row>
    <row r="24667" spans="5:5" x14ac:dyDescent="0.25">
      <c r="E24667" s="120"/>
    </row>
    <row r="24668" spans="5:5" x14ac:dyDescent="0.25">
      <c r="E24668" s="120"/>
    </row>
    <row r="24669" spans="5:5" x14ac:dyDescent="0.25">
      <c r="E24669" s="120"/>
    </row>
    <row r="24670" spans="5:5" x14ac:dyDescent="0.25">
      <c r="E24670" s="120"/>
    </row>
    <row r="24671" spans="5:5" x14ac:dyDescent="0.25">
      <c r="E24671" s="120"/>
    </row>
    <row r="24672" spans="5:5" x14ac:dyDescent="0.25">
      <c r="E24672" s="120"/>
    </row>
    <row r="24673" spans="5:5" x14ac:dyDescent="0.25">
      <c r="E24673" s="120"/>
    </row>
    <row r="24674" spans="5:5" x14ac:dyDescent="0.25">
      <c r="E24674" s="120"/>
    </row>
    <row r="24675" spans="5:5" x14ac:dyDescent="0.25">
      <c r="E24675" s="120"/>
    </row>
    <row r="24676" spans="5:5" x14ac:dyDescent="0.25">
      <c r="E24676" s="120"/>
    </row>
    <row r="24677" spans="5:5" x14ac:dyDescent="0.25">
      <c r="E24677" s="120"/>
    </row>
    <row r="24678" spans="5:5" x14ac:dyDescent="0.25">
      <c r="E24678" s="120"/>
    </row>
    <row r="24679" spans="5:5" x14ac:dyDescent="0.25">
      <c r="E24679" s="120"/>
    </row>
    <row r="24680" spans="5:5" x14ac:dyDescent="0.25">
      <c r="E24680" s="120"/>
    </row>
    <row r="24681" spans="5:5" x14ac:dyDescent="0.25">
      <c r="E24681" s="120"/>
    </row>
    <row r="24682" spans="5:5" x14ac:dyDescent="0.25">
      <c r="E24682" s="120"/>
    </row>
    <row r="24683" spans="5:5" x14ac:dyDescent="0.25">
      <c r="E24683" s="120"/>
    </row>
    <row r="24684" spans="5:5" x14ac:dyDescent="0.25">
      <c r="E24684" s="120"/>
    </row>
    <row r="24685" spans="5:5" x14ac:dyDescent="0.25">
      <c r="E24685" s="120"/>
    </row>
    <row r="24686" spans="5:5" x14ac:dyDescent="0.25">
      <c r="E24686" s="120"/>
    </row>
    <row r="24687" spans="5:5" x14ac:dyDescent="0.25">
      <c r="E24687" s="120"/>
    </row>
    <row r="24688" spans="5:5" x14ac:dyDescent="0.25">
      <c r="E24688" s="120"/>
    </row>
    <row r="24689" spans="5:5" x14ac:dyDescent="0.25">
      <c r="E24689" s="120"/>
    </row>
    <row r="24690" spans="5:5" x14ac:dyDescent="0.25">
      <c r="E24690" s="120"/>
    </row>
    <row r="24691" spans="5:5" x14ac:dyDescent="0.25">
      <c r="E24691" s="120"/>
    </row>
    <row r="24692" spans="5:5" x14ac:dyDescent="0.25">
      <c r="E24692" s="120"/>
    </row>
    <row r="24693" spans="5:5" x14ac:dyDescent="0.25">
      <c r="E24693" s="120"/>
    </row>
    <row r="24694" spans="5:5" x14ac:dyDescent="0.25">
      <c r="E24694" s="120"/>
    </row>
    <row r="24695" spans="5:5" x14ac:dyDescent="0.25">
      <c r="E24695" s="120"/>
    </row>
    <row r="24696" spans="5:5" x14ac:dyDescent="0.25">
      <c r="E24696" s="120"/>
    </row>
    <row r="24697" spans="5:5" x14ac:dyDescent="0.25">
      <c r="E24697" s="120"/>
    </row>
    <row r="24698" spans="5:5" x14ac:dyDescent="0.25">
      <c r="E24698" s="120"/>
    </row>
    <row r="24699" spans="5:5" x14ac:dyDescent="0.25">
      <c r="E24699" s="120"/>
    </row>
    <row r="24700" spans="5:5" x14ac:dyDescent="0.25">
      <c r="E24700" s="120"/>
    </row>
    <row r="24701" spans="5:5" x14ac:dyDescent="0.25">
      <c r="E24701" s="120"/>
    </row>
    <row r="24702" spans="5:5" x14ac:dyDescent="0.25">
      <c r="E24702" s="120"/>
    </row>
    <row r="24703" spans="5:5" x14ac:dyDescent="0.25">
      <c r="E24703" s="120"/>
    </row>
    <row r="24704" spans="5:5" x14ac:dyDescent="0.25">
      <c r="E24704" s="120"/>
    </row>
    <row r="24705" spans="5:5" x14ac:dyDescent="0.25">
      <c r="E24705" s="120"/>
    </row>
    <row r="24706" spans="5:5" x14ac:dyDescent="0.25">
      <c r="E24706" s="120"/>
    </row>
    <row r="24707" spans="5:5" x14ac:dyDescent="0.25">
      <c r="E24707" s="120"/>
    </row>
    <row r="24708" spans="5:5" x14ac:dyDescent="0.25">
      <c r="E24708" s="120"/>
    </row>
    <row r="24709" spans="5:5" x14ac:dyDescent="0.25">
      <c r="E24709" s="120"/>
    </row>
    <row r="24710" spans="5:5" x14ac:dyDescent="0.25">
      <c r="E24710" s="120"/>
    </row>
    <row r="24711" spans="5:5" x14ac:dyDescent="0.25">
      <c r="E24711" s="120"/>
    </row>
    <row r="24712" spans="5:5" x14ac:dyDescent="0.25">
      <c r="E24712" s="120"/>
    </row>
    <row r="24713" spans="5:5" x14ac:dyDescent="0.25">
      <c r="E24713" s="120"/>
    </row>
    <row r="24714" spans="5:5" x14ac:dyDescent="0.25">
      <c r="E24714" s="120"/>
    </row>
    <row r="24715" spans="5:5" x14ac:dyDescent="0.25">
      <c r="E24715" s="120"/>
    </row>
    <row r="24716" spans="5:5" x14ac:dyDescent="0.25">
      <c r="E24716" s="120"/>
    </row>
    <row r="24717" spans="5:5" x14ac:dyDescent="0.25">
      <c r="E24717" s="120"/>
    </row>
    <row r="24718" spans="5:5" x14ac:dyDescent="0.25">
      <c r="E24718" s="120"/>
    </row>
    <row r="24719" spans="5:5" x14ac:dyDescent="0.25">
      <c r="E24719" s="120"/>
    </row>
    <row r="24720" spans="5:5" x14ac:dyDescent="0.25">
      <c r="E24720" s="120"/>
    </row>
    <row r="24721" spans="5:5" x14ac:dyDescent="0.25">
      <c r="E24721" s="120"/>
    </row>
    <row r="24722" spans="5:5" x14ac:dyDescent="0.25">
      <c r="E24722" s="120"/>
    </row>
    <row r="24723" spans="5:5" x14ac:dyDescent="0.25">
      <c r="E24723" s="120"/>
    </row>
    <row r="24724" spans="5:5" x14ac:dyDescent="0.25">
      <c r="E24724" s="120"/>
    </row>
    <row r="24725" spans="5:5" x14ac:dyDescent="0.25">
      <c r="E24725" s="120"/>
    </row>
    <row r="24726" spans="5:5" x14ac:dyDescent="0.25">
      <c r="E24726" s="120"/>
    </row>
    <row r="24727" spans="5:5" x14ac:dyDescent="0.25">
      <c r="E24727" s="120"/>
    </row>
    <row r="24728" spans="5:5" x14ac:dyDescent="0.25">
      <c r="E24728" s="120"/>
    </row>
    <row r="24729" spans="5:5" x14ac:dyDescent="0.25">
      <c r="E24729" s="120"/>
    </row>
    <row r="24730" spans="5:5" x14ac:dyDescent="0.25">
      <c r="E24730" s="120"/>
    </row>
    <row r="24731" spans="5:5" x14ac:dyDescent="0.25">
      <c r="E24731" s="120"/>
    </row>
    <row r="24732" spans="5:5" x14ac:dyDescent="0.25">
      <c r="E24732" s="120"/>
    </row>
    <row r="24733" spans="5:5" x14ac:dyDescent="0.25">
      <c r="E24733" s="120"/>
    </row>
    <row r="24734" spans="5:5" x14ac:dyDescent="0.25">
      <c r="E24734" s="120"/>
    </row>
    <row r="24735" spans="5:5" x14ac:dyDescent="0.25">
      <c r="E24735" s="120"/>
    </row>
    <row r="24736" spans="5:5" x14ac:dyDescent="0.25">
      <c r="E24736" s="120"/>
    </row>
    <row r="24737" spans="5:5" x14ac:dyDescent="0.25">
      <c r="E24737" s="120"/>
    </row>
    <row r="24738" spans="5:5" x14ac:dyDescent="0.25">
      <c r="E24738" s="120"/>
    </row>
    <row r="24739" spans="5:5" x14ac:dyDescent="0.25">
      <c r="E24739" s="120"/>
    </row>
    <row r="24740" spans="5:5" x14ac:dyDescent="0.25">
      <c r="E24740" s="120"/>
    </row>
    <row r="24741" spans="5:5" x14ac:dyDescent="0.25">
      <c r="E24741" s="120"/>
    </row>
    <row r="24742" spans="5:5" x14ac:dyDescent="0.25">
      <c r="E24742" s="120"/>
    </row>
    <row r="24743" spans="5:5" x14ac:dyDescent="0.25">
      <c r="E24743" s="120"/>
    </row>
    <row r="24744" spans="5:5" x14ac:dyDescent="0.25">
      <c r="E24744" s="120"/>
    </row>
    <row r="24745" spans="5:5" x14ac:dyDescent="0.25">
      <c r="E24745" s="120"/>
    </row>
    <row r="24746" spans="5:5" x14ac:dyDescent="0.25">
      <c r="E24746" s="120"/>
    </row>
    <row r="24747" spans="5:5" x14ac:dyDescent="0.25">
      <c r="E24747" s="120"/>
    </row>
    <row r="24748" spans="5:5" x14ac:dyDescent="0.25">
      <c r="E24748" s="120"/>
    </row>
    <row r="24749" spans="5:5" x14ac:dyDescent="0.25">
      <c r="E24749" s="120"/>
    </row>
    <row r="24750" spans="5:5" x14ac:dyDescent="0.25">
      <c r="E24750" s="120"/>
    </row>
    <row r="24751" spans="5:5" x14ac:dyDescent="0.25">
      <c r="E24751" s="120"/>
    </row>
    <row r="24752" spans="5:5" x14ac:dyDescent="0.25">
      <c r="E24752" s="120"/>
    </row>
    <row r="24753" spans="5:5" x14ac:dyDescent="0.25">
      <c r="E24753" s="120"/>
    </row>
    <row r="24754" spans="5:5" x14ac:dyDescent="0.25">
      <c r="E24754" s="120"/>
    </row>
    <row r="24755" spans="5:5" x14ac:dyDescent="0.25">
      <c r="E24755" s="120"/>
    </row>
    <row r="24756" spans="5:5" x14ac:dyDescent="0.25">
      <c r="E24756" s="120"/>
    </row>
    <row r="24757" spans="5:5" x14ac:dyDescent="0.25">
      <c r="E24757" s="120"/>
    </row>
    <row r="24758" spans="5:5" x14ac:dyDescent="0.25">
      <c r="E24758" s="120"/>
    </row>
    <row r="24759" spans="5:5" x14ac:dyDescent="0.25">
      <c r="E24759" s="120"/>
    </row>
    <row r="24760" spans="5:5" x14ac:dyDescent="0.25">
      <c r="E24760" s="120"/>
    </row>
    <row r="24761" spans="5:5" x14ac:dyDescent="0.25">
      <c r="E24761" s="120"/>
    </row>
    <row r="24762" spans="5:5" x14ac:dyDescent="0.25">
      <c r="E24762" s="120"/>
    </row>
    <row r="24763" spans="5:5" x14ac:dyDescent="0.25">
      <c r="E24763" s="120"/>
    </row>
    <row r="24764" spans="5:5" x14ac:dyDescent="0.25">
      <c r="E24764" s="120"/>
    </row>
    <row r="24765" spans="5:5" x14ac:dyDescent="0.25">
      <c r="E24765" s="120"/>
    </row>
    <row r="24766" spans="5:5" x14ac:dyDescent="0.25">
      <c r="E24766" s="120"/>
    </row>
    <row r="24767" spans="5:5" x14ac:dyDescent="0.25">
      <c r="E24767" s="120"/>
    </row>
    <row r="24768" spans="5:5" x14ac:dyDescent="0.25">
      <c r="E24768" s="120"/>
    </row>
    <row r="24769" spans="5:5" x14ac:dyDescent="0.25">
      <c r="E24769" s="120"/>
    </row>
    <row r="24770" spans="5:5" x14ac:dyDescent="0.25">
      <c r="E24770" s="120"/>
    </row>
    <row r="24771" spans="5:5" x14ac:dyDescent="0.25">
      <c r="E24771" s="120"/>
    </row>
    <row r="24772" spans="5:5" x14ac:dyDescent="0.25">
      <c r="E24772" s="120"/>
    </row>
    <row r="24773" spans="5:5" x14ac:dyDescent="0.25">
      <c r="E24773" s="120"/>
    </row>
    <row r="24774" spans="5:5" x14ac:dyDescent="0.25">
      <c r="E24774" s="120"/>
    </row>
    <row r="24775" spans="5:5" x14ac:dyDescent="0.25">
      <c r="E24775" s="120"/>
    </row>
    <row r="24776" spans="5:5" x14ac:dyDescent="0.25">
      <c r="E24776" s="120"/>
    </row>
    <row r="24777" spans="5:5" x14ac:dyDescent="0.25">
      <c r="E24777" s="120"/>
    </row>
    <row r="24778" spans="5:5" x14ac:dyDescent="0.25">
      <c r="E24778" s="120"/>
    </row>
    <row r="24779" spans="5:5" x14ac:dyDescent="0.25">
      <c r="E24779" s="120"/>
    </row>
    <row r="24780" spans="5:5" x14ac:dyDescent="0.25">
      <c r="E24780" s="120"/>
    </row>
    <row r="24781" spans="5:5" x14ac:dyDescent="0.25">
      <c r="E24781" s="120"/>
    </row>
    <row r="24782" spans="5:5" x14ac:dyDescent="0.25">
      <c r="E24782" s="120"/>
    </row>
    <row r="24783" spans="5:5" x14ac:dyDescent="0.25">
      <c r="E24783" s="120"/>
    </row>
    <row r="24784" spans="5:5" x14ac:dyDescent="0.25">
      <c r="E24784" s="120"/>
    </row>
    <row r="24785" spans="5:5" x14ac:dyDescent="0.25">
      <c r="E24785" s="120"/>
    </row>
    <row r="24786" spans="5:5" x14ac:dyDescent="0.25">
      <c r="E24786" s="120"/>
    </row>
    <row r="24787" spans="5:5" x14ac:dyDescent="0.25">
      <c r="E24787" s="120"/>
    </row>
    <row r="24788" spans="5:5" x14ac:dyDescent="0.25">
      <c r="E24788" s="120"/>
    </row>
    <row r="24789" spans="5:5" x14ac:dyDescent="0.25">
      <c r="E24789" s="120"/>
    </row>
    <row r="24790" spans="5:5" x14ac:dyDescent="0.25">
      <c r="E24790" s="120"/>
    </row>
    <row r="24791" spans="5:5" x14ac:dyDescent="0.25">
      <c r="E24791" s="120"/>
    </row>
    <row r="24792" spans="5:5" x14ac:dyDescent="0.25">
      <c r="E24792" s="120"/>
    </row>
    <row r="24793" spans="5:5" x14ac:dyDescent="0.25">
      <c r="E24793" s="120"/>
    </row>
    <row r="24794" spans="5:5" x14ac:dyDescent="0.25">
      <c r="E24794" s="120"/>
    </row>
    <row r="24795" spans="5:5" x14ac:dyDescent="0.25">
      <c r="E24795" s="120"/>
    </row>
    <row r="24796" spans="5:5" x14ac:dyDescent="0.25">
      <c r="E24796" s="120"/>
    </row>
    <row r="24797" spans="5:5" x14ac:dyDescent="0.25">
      <c r="E24797" s="120"/>
    </row>
    <row r="24798" spans="5:5" x14ac:dyDescent="0.25">
      <c r="E24798" s="120"/>
    </row>
    <row r="24799" spans="5:5" x14ac:dyDescent="0.25">
      <c r="E24799" s="120"/>
    </row>
    <row r="24800" spans="5:5" x14ac:dyDescent="0.25">
      <c r="E24800" s="120"/>
    </row>
    <row r="24801" spans="5:5" x14ac:dyDescent="0.25">
      <c r="E24801" s="120"/>
    </row>
    <row r="24802" spans="5:5" x14ac:dyDescent="0.25">
      <c r="E24802" s="120"/>
    </row>
    <row r="24803" spans="5:5" x14ac:dyDescent="0.25">
      <c r="E24803" s="120"/>
    </row>
    <row r="24804" spans="5:5" x14ac:dyDescent="0.25">
      <c r="E24804" s="120"/>
    </row>
    <row r="24805" spans="5:5" x14ac:dyDescent="0.25">
      <c r="E24805" s="120"/>
    </row>
    <row r="24806" spans="5:5" x14ac:dyDescent="0.25">
      <c r="E24806" s="120"/>
    </row>
    <row r="24807" spans="5:5" x14ac:dyDescent="0.25">
      <c r="E24807" s="120"/>
    </row>
    <row r="24808" spans="5:5" x14ac:dyDescent="0.25">
      <c r="E24808" s="120"/>
    </row>
    <row r="24809" spans="5:5" x14ac:dyDescent="0.25">
      <c r="E24809" s="120"/>
    </row>
    <row r="24810" spans="5:5" x14ac:dyDescent="0.25">
      <c r="E24810" s="120"/>
    </row>
    <row r="24811" spans="5:5" x14ac:dyDescent="0.25">
      <c r="E24811" s="120"/>
    </row>
    <row r="24812" spans="5:5" x14ac:dyDescent="0.25">
      <c r="E24812" s="120"/>
    </row>
    <row r="24813" spans="5:5" x14ac:dyDescent="0.25">
      <c r="E24813" s="120"/>
    </row>
    <row r="24814" spans="5:5" x14ac:dyDescent="0.25">
      <c r="E24814" s="120"/>
    </row>
    <row r="24815" spans="5:5" x14ac:dyDescent="0.25">
      <c r="E24815" s="120"/>
    </row>
    <row r="24816" spans="5:5" x14ac:dyDescent="0.25">
      <c r="E24816" s="120"/>
    </row>
    <row r="24817" spans="5:5" x14ac:dyDescent="0.25">
      <c r="E24817" s="120"/>
    </row>
    <row r="24818" spans="5:5" x14ac:dyDescent="0.25">
      <c r="E24818" s="120"/>
    </row>
    <row r="24819" spans="5:5" x14ac:dyDescent="0.25">
      <c r="E24819" s="120"/>
    </row>
    <row r="24820" spans="5:5" x14ac:dyDescent="0.25">
      <c r="E24820" s="120"/>
    </row>
    <row r="24821" spans="5:5" x14ac:dyDescent="0.25">
      <c r="E24821" s="120"/>
    </row>
    <row r="24822" spans="5:5" x14ac:dyDescent="0.25">
      <c r="E24822" s="120"/>
    </row>
    <row r="24823" spans="5:5" x14ac:dyDescent="0.25">
      <c r="E24823" s="120"/>
    </row>
    <row r="24824" spans="5:5" x14ac:dyDescent="0.25">
      <c r="E24824" s="120"/>
    </row>
    <row r="24825" spans="5:5" x14ac:dyDescent="0.25">
      <c r="E24825" s="120"/>
    </row>
    <row r="24826" spans="5:5" x14ac:dyDescent="0.25">
      <c r="E24826" s="120"/>
    </row>
    <row r="24827" spans="5:5" x14ac:dyDescent="0.25">
      <c r="E24827" s="120"/>
    </row>
    <row r="24828" spans="5:5" x14ac:dyDescent="0.25">
      <c r="E24828" s="120"/>
    </row>
    <row r="24829" spans="5:5" x14ac:dyDescent="0.25">
      <c r="E24829" s="120"/>
    </row>
    <row r="24830" spans="5:5" x14ac:dyDescent="0.25">
      <c r="E24830" s="120"/>
    </row>
    <row r="24831" spans="5:5" x14ac:dyDescent="0.25">
      <c r="E24831" s="120"/>
    </row>
    <row r="24832" spans="5:5" x14ac:dyDescent="0.25">
      <c r="E24832" s="120"/>
    </row>
    <row r="24833" spans="5:5" x14ac:dyDescent="0.25">
      <c r="E24833" s="120"/>
    </row>
    <row r="24834" spans="5:5" x14ac:dyDescent="0.25">
      <c r="E24834" s="120"/>
    </row>
    <row r="24835" spans="5:5" x14ac:dyDescent="0.25">
      <c r="E24835" s="120"/>
    </row>
    <row r="24836" spans="5:5" x14ac:dyDescent="0.25">
      <c r="E24836" s="120"/>
    </row>
    <row r="24837" spans="5:5" x14ac:dyDescent="0.25">
      <c r="E24837" s="120"/>
    </row>
    <row r="24838" spans="5:5" x14ac:dyDescent="0.25">
      <c r="E24838" s="120"/>
    </row>
    <row r="24839" spans="5:5" x14ac:dyDescent="0.25">
      <c r="E24839" s="120"/>
    </row>
    <row r="24840" spans="5:5" x14ac:dyDescent="0.25">
      <c r="E24840" s="120"/>
    </row>
    <row r="24841" spans="5:5" x14ac:dyDescent="0.25">
      <c r="E24841" s="120"/>
    </row>
    <row r="24842" spans="5:5" x14ac:dyDescent="0.25">
      <c r="E24842" s="120"/>
    </row>
    <row r="24843" spans="5:5" x14ac:dyDescent="0.25">
      <c r="E24843" s="120"/>
    </row>
    <row r="24844" spans="5:5" x14ac:dyDescent="0.25">
      <c r="E24844" s="120"/>
    </row>
    <row r="24845" spans="5:5" x14ac:dyDescent="0.25">
      <c r="E24845" s="120"/>
    </row>
    <row r="24846" spans="5:5" x14ac:dyDescent="0.25">
      <c r="E24846" s="120"/>
    </row>
    <row r="24847" spans="5:5" x14ac:dyDescent="0.25">
      <c r="E24847" s="120"/>
    </row>
    <row r="24848" spans="5:5" x14ac:dyDescent="0.25">
      <c r="E24848" s="120"/>
    </row>
    <row r="24849" spans="5:5" x14ac:dyDescent="0.25">
      <c r="E24849" s="120"/>
    </row>
    <row r="24850" spans="5:5" x14ac:dyDescent="0.25">
      <c r="E24850" s="120"/>
    </row>
    <row r="24851" spans="5:5" x14ac:dyDescent="0.25">
      <c r="E24851" s="120"/>
    </row>
    <row r="24852" spans="5:5" x14ac:dyDescent="0.25">
      <c r="E24852" s="120"/>
    </row>
    <row r="24853" spans="5:5" x14ac:dyDescent="0.25">
      <c r="E24853" s="120"/>
    </row>
    <row r="24854" spans="5:5" x14ac:dyDescent="0.25">
      <c r="E24854" s="120"/>
    </row>
    <row r="24855" spans="5:5" x14ac:dyDescent="0.25">
      <c r="E24855" s="120"/>
    </row>
    <row r="24856" spans="5:5" x14ac:dyDescent="0.25">
      <c r="E24856" s="120"/>
    </row>
    <row r="24857" spans="5:5" x14ac:dyDescent="0.25">
      <c r="E24857" s="120"/>
    </row>
    <row r="24858" spans="5:5" x14ac:dyDescent="0.25">
      <c r="E24858" s="120"/>
    </row>
    <row r="24859" spans="5:5" x14ac:dyDescent="0.25">
      <c r="E24859" s="120"/>
    </row>
    <row r="24860" spans="5:5" x14ac:dyDescent="0.25">
      <c r="E24860" s="120"/>
    </row>
    <row r="24861" spans="5:5" x14ac:dyDescent="0.25">
      <c r="E24861" s="120"/>
    </row>
    <row r="24862" spans="5:5" x14ac:dyDescent="0.25">
      <c r="E24862" s="120"/>
    </row>
    <row r="24863" spans="5:5" x14ac:dyDescent="0.25">
      <c r="E24863" s="120"/>
    </row>
    <row r="24864" spans="5:5" x14ac:dyDescent="0.25">
      <c r="E24864" s="120"/>
    </row>
    <row r="24865" spans="5:5" x14ac:dyDescent="0.25">
      <c r="E24865" s="120"/>
    </row>
    <row r="24866" spans="5:5" x14ac:dyDescent="0.25">
      <c r="E24866" s="120"/>
    </row>
    <row r="24867" spans="5:5" x14ac:dyDescent="0.25">
      <c r="E24867" s="120"/>
    </row>
    <row r="24868" spans="5:5" x14ac:dyDescent="0.25">
      <c r="E24868" s="120"/>
    </row>
    <row r="24869" spans="5:5" x14ac:dyDescent="0.25">
      <c r="E24869" s="120"/>
    </row>
    <row r="24870" spans="5:5" x14ac:dyDescent="0.25">
      <c r="E24870" s="120"/>
    </row>
    <row r="24871" spans="5:5" x14ac:dyDescent="0.25">
      <c r="E24871" s="120"/>
    </row>
    <row r="24872" spans="5:5" x14ac:dyDescent="0.25">
      <c r="E24872" s="120"/>
    </row>
    <row r="24873" spans="5:5" x14ac:dyDescent="0.25">
      <c r="E24873" s="120"/>
    </row>
    <row r="24874" spans="5:5" x14ac:dyDescent="0.25">
      <c r="E24874" s="120"/>
    </row>
    <row r="24875" spans="5:5" x14ac:dyDescent="0.25">
      <c r="E24875" s="120"/>
    </row>
    <row r="24876" spans="5:5" x14ac:dyDescent="0.25">
      <c r="E24876" s="120"/>
    </row>
    <row r="24877" spans="5:5" x14ac:dyDescent="0.25">
      <c r="E24877" s="120"/>
    </row>
    <row r="24878" spans="5:5" x14ac:dyDescent="0.25">
      <c r="E24878" s="120"/>
    </row>
    <row r="24879" spans="5:5" x14ac:dyDescent="0.25">
      <c r="E24879" s="120"/>
    </row>
    <row r="24880" spans="5:5" x14ac:dyDescent="0.25">
      <c r="E24880" s="120"/>
    </row>
    <row r="24881" spans="5:5" x14ac:dyDescent="0.25">
      <c r="E24881" s="120"/>
    </row>
    <row r="24882" spans="5:5" x14ac:dyDescent="0.25">
      <c r="E24882" s="120"/>
    </row>
    <row r="24883" spans="5:5" x14ac:dyDescent="0.25">
      <c r="E24883" s="120"/>
    </row>
    <row r="24884" spans="5:5" x14ac:dyDescent="0.25">
      <c r="E24884" s="120"/>
    </row>
    <row r="24885" spans="5:5" x14ac:dyDescent="0.25">
      <c r="E24885" s="120"/>
    </row>
    <row r="24886" spans="5:5" x14ac:dyDescent="0.25">
      <c r="E24886" s="120"/>
    </row>
    <row r="24887" spans="5:5" x14ac:dyDescent="0.25">
      <c r="E24887" s="120"/>
    </row>
    <row r="24888" spans="5:5" x14ac:dyDescent="0.25">
      <c r="E24888" s="120"/>
    </row>
    <row r="24889" spans="5:5" x14ac:dyDescent="0.25">
      <c r="E24889" s="120"/>
    </row>
    <row r="24890" spans="5:5" x14ac:dyDescent="0.25">
      <c r="E24890" s="120"/>
    </row>
    <row r="24891" spans="5:5" x14ac:dyDescent="0.25">
      <c r="E24891" s="120"/>
    </row>
    <row r="24892" spans="5:5" x14ac:dyDescent="0.25">
      <c r="E24892" s="120"/>
    </row>
    <row r="24893" spans="5:5" x14ac:dyDescent="0.25">
      <c r="E24893" s="120"/>
    </row>
    <row r="24894" spans="5:5" x14ac:dyDescent="0.25">
      <c r="E24894" s="120"/>
    </row>
    <row r="24895" spans="5:5" x14ac:dyDescent="0.25">
      <c r="E24895" s="120"/>
    </row>
    <row r="24896" spans="5:5" x14ac:dyDescent="0.25">
      <c r="E24896" s="120"/>
    </row>
    <row r="24897" spans="5:5" x14ac:dyDescent="0.25">
      <c r="E24897" s="120"/>
    </row>
    <row r="24898" spans="5:5" x14ac:dyDescent="0.25">
      <c r="E24898" s="120"/>
    </row>
    <row r="24899" spans="5:5" x14ac:dyDescent="0.25">
      <c r="E24899" s="120"/>
    </row>
    <row r="24900" spans="5:5" x14ac:dyDescent="0.25">
      <c r="E24900" s="120"/>
    </row>
    <row r="24901" spans="5:5" x14ac:dyDescent="0.25">
      <c r="E24901" s="120"/>
    </row>
    <row r="24902" spans="5:5" x14ac:dyDescent="0.25">
      <c r="E24902" s="120"/>
    </row>
    <row r="24903" spans="5:5" x14ac:dyDescent="0.25">
      <c r="E24903" s="120"/>
    </row>
    <row r="24904" spans="5:5" x14ac:dyDescent="0.25">
      <c r="E24904" s="120"/>
    </row>
    <row r="24905" spans="5:5" x14ac:dyDescent="0.25">
      <c r="E24905" s="120"/>
    </row>
    <row r="24906" spans="5:5" x14ac:dyDescent="0.25">
      <c r="E24906" s="120"/>
    </row>
    <row r="24907" spans="5:5" x14ac:dyDescent="0.25">
      <c r="E24907" s="120"/>
    </row>
    <row r="24908" spans="5:5" x14ac:dyDescent="0.25">
      <c r="E24908" s="120"/>
    </row>
    <row r="24909" spans="5:5" x14ac:dyDescent="0.25">
      <c r="E24909" s="120"/>
    </row>
    <row r="24910" spans="5:5" x14ac:dyDescent="0.25">
      <c r="E24910" s="120"/>
    </row>
    <row r="24911" spans="5:5" x14ac:dyDescent="0.25">
      <c r="E24911" s="120"/>
    </row>
    <row r="24912" spans="5:5" x14ac:dyDescent="0.25">
      <c r="E24912" s="120"/>
    </row>
    <row r="24913" spans="5:5" x14ac:dyDescent="0.25">
      <c r="E24913" s="120"/>
    </row>
    <row r="24914" spans="5:5" x14ac:dyDescent="0.25">
      <c r="E24914" s="120"/>
    </row>
    <row r="24915" spans="5:5" x14ac:dyDescent="0.25">
      <c r="E24915" s="120"/>
    </row>
    <row r="24916" spans="5:5" x14ac:dyDescent="0.25">
      <c r="E24916" s="120"/>
    </row>
    <row r="24917" spans="5:5" x14ac:dyDescent="0.25">
      <c r="E24917" s="120"/>
    </row>
    <row r="24918" spans="5:5" x14ac:dyDescent="0.25">
      <c r="E24918" s="120"/>
    </row>
    <row r="24919" spans="5:5" x14ac:dyDescent="0.25">
      <c r="E24919" s="120"/>
    </row>
    <row r="24920" spans="5:5" x14ac:dyDescent="0.25">
      <c r="E24920" s="120"/>
    </row>
    <row r="24921" spans="5:5" x14ac:dyDescent="0.25">
      <c r="E24921" s="120"/>
    </row>
    <row r="24922" spans="5:5" x14ac:dyDescent="0.25">
      <c r="E24922" s="120"/>
    </row>
    <row r="24923" spans="5:5" x14ac:dyDescent="0.25">
      <c r="E24923" s="120"/>
    </row>
    <row r="24924" spans="5:5" x14ac:dyDescent="0.25">
      <c r="E24924" s="120"/>
    </row>
    <row r="24925" spans="5:5" x14ac:dyDescent="0.25">
      <c r="E24925" s="120"/>
    </row>
    <row r="24926" spans="5:5" x14ac:dyDescent="0.25">
      <c r="E24926" s="120"/>
    </row>
    <row r="24927" spans="5:5" x14ac:dyDescent="0.25">
      <c r="E24927" s="120"/>
    </row>
    <row r="24928" spans="5:5" x14ac:dyDescent="0.25">
      <c r="E24928" s="120"/>
    </row>
    <row r="24929" spans="5:5" x14ac:dyDescent="0.25">
      <c r="E24929" s="120"/>
    </row>
    <row r="24930" spans="5:5" x14ac:dyDescent="0.25">
      <c r="E24930" s="120"/>
    </row>
    <row r="24931" spans="5:5" x14ac:dyDescent="0.25">
      <c r="E24931" s="120"/>
    </row>
    <row r="24932" spans="5:5" x14ac:dyDescent="0.25">
      <c r="E24932" s="120"/>
    </row>
    <row r="24933" spans="5:5" x14ac:dyDescent="0.25">
      <c r="E24933" s="120"/>
    </row>
    <row r="24934" spans="5:5" x14ac:dyDescent="0.25">
      <c r="E24934" s="120"/>
    </row>
    <row r="24935" spans="5:5" x14ac:dyDescent="0.25">
      <c r="E24935" s="120"/>
    </row>
    <row r="24936" spans="5:5" x14ac:dyDescent="0.25">
      <c r="E24936" s="120"/>
    </row>
    <row r="24937" spans="5:5" x14ac:dyDescent="0.25">
      <c r="E24937" s="120"/>
    </row>
    <row r="24938" spans="5:5" x14ac:dyDescent="0.25">
      <c r="E24938" s="120"/>
    </row>
    <row r="24939" spans="5:5" x14ac:dyDescent="0.25">
      <c r="E24939" s="120"/>
    </row>
    <row r="24940" spans="5:5" x14ac:dyDescent="0.25">
      <c r="E24940" s="120"/>
    </row>
    <row r="24941" spans="5:5" x14ac:dyDescent="0.25">
      <c r="E24941" s="120"/>
    </row>
    <row r="24942" spans="5:5" x14ac:dyDescent="0.25">
      <c r="E24942" s="120"/>
    </row>
    <row r="24943" spans="5:5" x14ac:dyDescent="0.25">
      <c r="E24943" s="120"/>
    </row>
    <row r="24944" spans="5:5" x14ac:dyDescent="0.25">
      <c r="E24944" s="120"/>
    </row>
    <row r="24945" spans="5:5" x14ac:dyDescent="0.25">
      <c r="E24945" s="120"/>
    </row>
    <row r="24946" spans="5:5" x14ac:dyDescent="0.25">
      <c r="E24946" s="120"/>
    </row>
    <row r="24947" spans="5:5" x14ac:dyDescent="0.25">
      <c r="E24947" s="120"/>
    </row>
    <row r="24948" spans="5:5" x14ac:dyDescent="0.25">
      <c r="E24948" s="120"/>
    </row>
    <row r="24949" spans="5:5" x14ac:dyDescent="0.25">
      <c r="E24949" s="120"/>
    </row>
    <row r="24950" spans="5:5" x14ac:dyDescent="0.25">
      <c r="E24950" s="120"/>
    </row>
    <row r="24951" spans="5:5" x14ac:dyDescent="0.25">
      <c r="E24951" s="120"/>
    </row>
    <row r="24952" spans="5:5" x14ac:dyDescent="0.25">
      <c r="E24952" s="120"/>
    </row>
    <row r="24953" spans="5:5" x14ac:dyDescent="0.25">
      <c r="E24953" s="120"/>
    </row>
    <row r="24954" spans="5:5" x14ac:dyDescent="0.25">
      <c r="E24954" s="120"/>
    </row>
    <row r="24955" spans="5:5" x14ac:dyDescent="0.25">
      <c r="E24955" s="120"/>
    </row>
    <row r="24956" spans="5:5" x14ac:dyDescent="0.25">
      <c r="E24956" s="120"/>
    </row>
    <row r="24957" spans="5:5" x14ac:dyDescent="0.25">
      <c r="E24957" s="120"/>
    </row>
    <row r="24958" spans="5:5" x14ac:dyDescent="0.25">
      <c r="E24958" s="120"/>
    </row>
    <row r="24959" spans="5:5" x14ac:dyDescent="0.25">
      <c r="E24959" s="120"/>
    </row>
    <row r="24960" spans="5:5" x14ac:dyDescent="0.25">
      <c r="E24960" s="120"/>
    </row>
    <row r="24961" spans="5:5" x14ac:dyDescent="0.25">
      <c r="E24961" s="120"/>
    </row>
    <row r="24962" spans="5:5" x14ac:dyDescent="0.25">
      <c r="E24962" s="120"/>
    </row>
    <row r="24963" spans="5:5" x14ac:dyDescent="0.25">
      <c r="E24963" s="120"/>
    </row>
    <row r="24964" spans="5:5" x14ac:dyDescent="0.25">
      <c r="E24964" s="120"/>
    </row>
    <row r="24965" spans="5:5" x14ac:dyDescent="0.25">
      <c r="E24965" s="120"/>
    </row>
    <row r="24966" spans="5:5" x14ac:dyDescent="0.25">
      <c r="E24966" s="120"/>
    </row>
    <row r="24967" spans="5:5" x14ac:dyDescent="0.25">
      <c r="E24967" s="120"/>
    </row>
    <row r="24968" spans="5:5" x14ac:dyDescent="0.25">
      <c r="E24968" s="120"/>
    </row>
    <row r="24969" spans="5:5" x14ac:dyDescent="0.25">
      <c r="E24969" s="120"/>
    </row>
    <row r="24970" spans="5:5" x14ac:dyDescent="0.25">
      <c r="E24970" s="120"/>
    </row>
    <row r="24971" spans="5:5" x14ac:dyDescent="0.25">
      <c r="E24971" s="120"/>
    </row>
    <row r="24972" spans="5:5" x14ac:dyDescent="0.25">
      <c r="E24972" s="120"/>
    </row>
    <row r="24973" spans="5:5" x14ac:dyDescent="0.25">
      <c r="E24973" s="120"/>
    </row>
    <row r="24974" spans="5:5" x14ac:dyDescent="0.25">
      <c r="E24974" s="120"/>
    </row>
    <row r="24975" spans="5:5" x14ac:dyDescent="0.25">
      <c r="E24975" s="120"/>
    </row>
    <row r="24976" spans="5:5" x14ac:dyDescent="0.25">
      <c r="E24976" s="120"/>
    </row>
    <row r="24977" spans="5:5" x14ac:dyDescent="0.25">
      <c r="E24977" s="120"/>
    </row>
    <row r="24978" spans="5:5" x14ac:dyDescent="0.25">
      <c r="E24978" s="120"/>
    </row>
    <row r="24979" spans="5:5" x14ac:dyDescent="0.25">
      <c r="E24979" s="120"/>
    </row>
    <row r="24980" spans="5:5" x14ac:dyDescent="0.25">
      <c r="E24980" s="120"/>
    </row>
    <row r="24981" spans="5:5" x14ac:dyDescent="0.25">
      <c r="E24981" s="120"/>
    </row>
    <row r="24982" spans="5:5" x14ac:dyDescent="0.25">
      <c r="E24982" s="120"/>
    </row>
    <row r="24983" spans="5:5" x14ac:dyDescent="0.25">
      <c r="E24983" s="120"/>
    </row>
    <row r="24984" spans="5:5" x14ac:dyDescent="0.25">
      <c r="E24984" s="120"/>
    </row>
    <row r="24985" spans="5:5" x14ac:dyDescent="0.25">
      <c r="E24985" s="120"/>
    </row>
    <row r="24986" spans="5:5" x14ac:dyDescent="0.25">
      <c r="E24986" s="120"/>
    </row>
    <row r="24987" spans="5:5" x14ac:dyDescent="0.25">
      <c r="E24987" s="120"/>
    </row>
    <row r="24988" spans="5:5" x14ac:dyDescent="0.25">
      <c r="E24988" s="120"/>
    </row>
    <row r="24989" spans="5:5" x14ac:dyDescent="0.25">
      <c r="E24989" s="120"/>
    </row>
    <row r="24990" spans="5:5" x14ac:dyDescent="0.25">
      <c r="E24990" s="120"/>
    </row>
    <row r="24991" spans="5:5" x14ac:dyDescent="0.25">
      <c r="E24991" s="120"/>
    </row>
    <row r="24992" spans="5:5" x14ac:dyDescent="0.25">
      <c r="E24992" s="120"/>
    </row>
    <row r="24993" spans="5:5" x14ac:dyDescent="0.25">
      <c r="E24993" s="120"/>
    </row>
    <row r="24994" spans="5:5" x14ac:dyDescent="0.25">
      <c r="E24994" s="120"/>
    </row>
    <row r="24995" spans="5:5" x14ac:dyDescent="0.25">
      <c r="E24995" s="120"/>
    </row>
    <row r="24996" spans="5:5" x14ac:dyDescent="0.25">
      <c r="E24996" s="120"/>
    </row>
    <row r="24997" spans="5:5" x14ac:dyDescent="0.25">
      <c r="E24997" s="120"/>
    </row>
    <row r="24998" spans="5:5" x14ac:dyDescent="0.25">
      <c r="E24998" s="120"/>
    </row>
    <row r="24999" spans="5:5" x14ac:dyDescent="0.25">
      <c r="E24999" s="120"/>
    </row>
    <row r="25000" spans="5:5" x14ac:dyDescent="0.25">
      <c r="E25000" s="120"/>
    </row>
    <row r="25001" spans="5:5" x14ac:dyDescent="0.25">
      <c r="E25001" s="120"/>
    </row>
    <row r="25002" spans="5:5" x14ac:dyDescent="0.25">
      <c r="E25002" s="120"/>
    </row>
    <row r="25003" spans="5:5" x14ac:dyDescent="0.25">
      <c r="E25003" s="120"/>
    </row>
    <row r="25004" spans="5:5" x14ac:dyDescent="0.25">
      <c r="E25004" s="120"/>
    </row>
    <row r="25005" spans="5:5" x14ac:dyDescent="0.25">
      <c r="E25005" s="120"/>
    </row>
    <row r="25006" spans="5:5" x14ac:dyDescent="0.25">
      <c r="E25006" s="120"/>
    </row>
    <row r="25007" spans="5:5" x14ac:dyDescent="0.25">
      <c r="E25007" s="120"/>
    </row>
    <row r="25008" spans="5:5" x14ac:dyDescent="0.25">
      <c r="E25008" s="120"/>
    </row>
    <row r="25009" spans="5:5" x14ac:dyDescent="0.25">
      <c r="E25009" s="120"/>
    </row>
    <row r="25010" spans="5:5" x14ac:dyDescent="0.25">
      <c r="E25010" s="120"/>
    </row>
    <row r="25011" spans="5:5" x14ac:dyDescent="0.25">
      <c r="E25011" s="120"/>
    </row>
    <row r="25012" spans="5:5" x14ac:dyDescent="0.25">
      <c r="E25012" s="120"/>
    </row>
    <row r="25013" spans="5:5" x14ac:dyDescent="0.25">
      <c r="E25013" s="120"/>
    </row>
    <row r="25014" spans="5:5" x14ac:dyDescent="0.25">
      <c r="E25014" s="120"/>
    </row>
    <row r="25015" spans="5:5" x14ac:dyDescent="0.25">
      <c r="E25015" s="120"/>
    </row>
    <row r="25016" spans="5:5" x14ac:dyDescent="0.25">
      <c r="E25016" s="120"/>
    </row>
    <row r="25017" spans="5:5" x14ac:dyDescent="0.25">
      <c r="E25017" s="120"/>
    </row>
    <row r="25018" spans="5:5" x14ac:dyDescent="0.25">
      <c r="E25018" s="120"/>
    </row>
    <row r="25019" spans="5:5" x14ac:dyDescent="0.25">
      <c r="E25019" s="120"/>
    </row>
    <row r="25020" spans="5:5" x14ac:dyDescent="0.25">
      <c r="E25020" s="120"/>
    </row>
    <row r="25021" spans="5:5" x14ac:dyDescent="0.25">
      <c r="E25021" s="120"/>
    </row>
    <row r="25022" spans="5:5" x14ac:dyDescent="0.25">
      <c r="E25022" s="120"/>
    </row>
    <row r="25023" spans="5:5" x14ac:dyDescent="0.25">
      <c r="E25023" s="120"/>
    </row>
    <row r="25024" spans="5:5" x14ac:dyDescent="0.25">
      <c r="E25024" s="120"/>
    </row>
    <row r="25025" spans="5:5" x14ac:dyDescent="0.25">
      <c r="E25025" s="120"/>
    </row>
    <row r="25026" spans="5:5" x14ac:dyDescent="0.25">
      <c r="E25026" s="120"/>
    </row>
    <row r="25027" spans="5:5" x14ac:dyDescent="0.25">
      <c r="E25027" s="120"/>
    </row>
    <row r="25028" spans="5:5" x14ac:dyDescent="0.25">
      <c r="E25028" s="120"/>
    </row>
    <row r="25029" spans="5:5" x14ac:dyDescent="0.25">
      <c r="E25029" s="120"/>
    </row>
    <row r="25030" spans="5:5" x14ac:dyDescent="0.25">
      <c r="E25030" s="120"/>
    </row>
    <row r="25031" spans="5:5" x14ac:dyDescent="0.25">
      <c r="E25031" s="120"/>
    </row>
    <row r="25032" spans="5:5" x14ac:dyDescent="0.25">
      <c r="E25032" s="120"/>
    </row>
    <row r="25033" spans="5:5" x14ac:dyDescent="0.25">
      <c r="E25033" s="120"/>
    </row>
    <row r="25034" spans="5:5" x14ac:dyDescent="0.25">
      <c r="E25034" s="120"/>
    </row>
    <row r="25035" spans="5:5" x14ac:dyDescent="0.25">
      <c r="E25035" s="120"/>
    </row>
    <row r="25036" spans="5:5" x14ac:dyDescent="0.25">
      <c r="E25036" s="120"/>
    </row>
    <row r="25037" spans="5:5" x14ac:dyDescent="0.25">
      <c r="E25037" s="120"/>
    </row>
    <row r="25038" spans="5:5" x14ac:dyDescent="0.25">
      <c r="E25038" s="120"/>
    </row>
    <row r="25039" spans="5:5" x14ac:dyDescent="0.25">
      <c r="E25039" s="120"/>
    </row>
    <row r="25040" spans="5:5" x14ac:dyDescent="0.25">
      <c r="E25040" s="120"/>
    </row>
    <row r="25041" spans="5:5" x14ac:dyDescent="0.25">
      <c r="E25041" s="120"/>
    </row>
    <row r="25042" spans="5:5" x14ac:dyDescent="0.25">
      <c r="E25042" s="120"/>
    </row>
    <row r="25043" spans="5:5" x14ac:dyDescent="0.25">
      <c r="E25043" s="120"/>
    </row>
    <row r="25044" spans="5:5" x14ac:dyDescent="0.25">
      <c r="E25044" s="120"/>
    </row>
    <row r="25045" spans="5:5" x14ac:dyDescent="0.25">
      <c r="E25045" s="120"/>
    </row>
    <row r="25046" spans="5:5" x14ac:dyDescent="0.25">
      <c r="E25046" s="120"/>
    </row>
    <row r="25047" spans="5:5" x14ac:dyDescent="0.25">
      <c r="E25047" s="120"/>
    </row>
    <row r="25048" spans="5:5" x14ac:dyDescent="0.25">
      <c r="E25048" s="120"/>
    </row>
    <row r="25049" spans="5:5" x14ac:dyDescent="0.25">
      <c r="E25049" s="120"/>
    </row>
    <row r="25050" spans="5:5" x14ac:dyDescent="0.25">
      <c r="E25050" s="120"/>
    </row>
    <row r="25051" spans="5:5" x14ac:dyDescent="0.25">
      <c r="E25051" s="120"/>
    </row>
    <row r="25052" spans="5:5" x14ac:dyDescent="0.25">
      <c r="E25052" s="120"/>
    </row>
    <row r="25053" spans="5:5" x14ac:dyDescent="0.25">
      <c r="E25053" s="120"/>
    </row>
    <row r="25054" spans="5:5" x14ac:dyDescent="0.25">
      <c r="E25054" s="120"/>
    </row>
    <row r="25055" spans="5:5" x14ac:dyDescent="0.25">
      <c r="E25055" s="120"/>
    </row>
    <row r="25056" spans="5:5" x14ac:dyDescent="0.25">
      <c r="E25056" s="120"/>
    </row>
    <row r="25057" spans="5:5" x14ac:dyDescent="0.25">
      <c r="E25057" s="120"/>
    </row>
    <row r="25058" spans="5:5" x14ac:dyDescent="0.25">
      <c r="E25058" s="120"/>
    </row>
    <row r="25059" spans="5:5" x14ac:dyDescent="0.25">
      <c r="E25059" s="120"/>
    </row>
    <row r="25060" spans="5:5" x14ac:dyDescent="0.25">
      <c r="E25060" s="120"/>
    </row>
    <row r="25061" spans="5:5" x14ac:dyDescent="0.25">
      <c r="E25061" s="120"/>
    </row>
    <row r="25062" spans="5:5" x14ac:dyDescent="0.25">
      <c r="E25062" s="120"/>
    </row>
    <row r="25063" spans="5:5" x14ac:dyDescent="0.25">
      <c r="E25063" s="120"/>
    </row>
    <row r="25064" spans="5:5" x14ac:dyDescent="0.25">
      <c r="E25064" s="120"/>
    </row>
    <row r="25065" spans="5:5" x14ac:dyDescent="0.25">
      <c r="E25065" s="120"/>
    </row>
    <row r="25066" spans="5:5" x14ac:dyDescent="0.25">
      <c r="E25066" s="120"/>
    </row>
    <row r="25067" spans="5:5" x14ac:dyDescent="0.25">
      <c r="E25067" s="120"/>
    </row>
    <row r="25068" spans="5:5" x14ac:dyDescent="0.25">
      <c r="E25068" s="120"/>
    </row>
    <row r="25069" spans="5:5" x14ac:dyDescent="0.25">
      <c r="E25069" s="120"/>
    </row>
    <row r="25070" spans="5:5" x14ac:dyDescent="0.25">
      <c r="E25070" s="120"/>
    </row>
    <row r="25071" spans="5:5" x14ac:dyDescent="0.25">
      <c r="E25071" s="120"/>
    </row>
    <row r="25072" spans="5:5" x14ac:dyDescent="0.25">
      <c r="E25072" s="120"/>
    </row>
    <row r="25073" spans="5:5" x14ac:dyDescent="0.25">
      <c r="E25073" s="120"/>
    </row>
    <row r="25074" spans="5:5" x14ac:dyDescent="0.25">
      <c r="E25074" s="120"/>
    </row>
    <row r="25075" spans="5:5" x14ac:dyDescent="0.25">
      <c r="E25075" s="120"/>
    </row>
    <row r="25076" spans="5:5" x14ac:dyDescent="0.25">
      <c r="E25076" s="120"/>
    </row>
    <row r="25077" spans="5:5" x14ac:dyDescent="0.25">
      <c r="E25077" s="120"/>
    </row>
    <row r="25078" spans="5:5" x14ac:dyDescent="0.25">
      <c r="E25078" s="120"/>
    </row>
    <row r="25079" spans="5:5" x14ac:dyDescent="0.25">
      <c r="E25079" s="120"/>
    </row>
    <row r="25080" spans="5:5" x14ac:dyDescent="0.25">
      <c r="E25080" s="120"/>
    </row>
    <row r="25081" spans="5:5" x14ac:dyDescent="0.25">
      <c r="E25081" s="120"/>
    </row>
    <row r="25082" spans="5:5" x14ac:dyDescent="0.25">
      <c r="E25082" s="120"/>
    </row>
    <row r="25083" spans="5:5" x14ac:dyDescent="0.25">
      <c r="E25083" s="120"/>
    </row>
    <row r="25084" spans="5:5" x14ac:dyDescent="0.25">
      <c r="E25084" s="120"/>
    </row>
    <row r="25085" spans="5:5" x14ac:dyDescent="0.25">
      <c r="E25085" s="120"/>
    </row>
    <row r="25086" spans="5:5" x14ac:dyDescent="0.25">
      <c r="E25086" s="120"/>
    </row>
    <row r="25087" spans="5:5" x14ac:dyDescent="0.25">
      <c r="E25087" s="120"/>
    </row>
    <row r="25088" spans="5:5" x14ac:dyDescent="0.25">
      <c r="E25088" s="120"/>
    </row>
    <row r="25089" spans="5:5" x14ac:dyDescent="0.25">
      <c r="E25089" s="120"/>
    </row>
    <row r="25090" spans="5:5" x14ac:dyDescent="0.25">
      <c r="E25090" s="120"/>
    </row>
    <row r="25091" spans="5:5" x14ac:dyDescent="0.25">
      <c r="E25091" s="120"/>
    </row>
    <row r="25092" spans="5:5" x14ac:dyDescent="0.25">
      <c r="E25092" s="120"/>
    </row>
    <row r="25093" spans="5:5" x14ac:dyDescent="0.25">
      <c r="E25093" s="120"/>
    </row>
    <row r="25094" spans="5:5" x14ac:dyDescent="0.25">
      <c r="E25094" s="120"/>
    </row>
    <row r="25095" spans="5:5" x14ac:dyDescent="0.25">
      <c r="E25095" s="120"/>
    </row>
    <row r="25096" spans="5:5" x14ac:dyDescent="0.25">
      <c r="E25096" s="120"/>
    </row>
    <row r="25097" spans="5:5" x14ac:dyDescent="0.25">
      <c r="E25097" s="120"/>
    </row>
    <row r="25098" spans="5:5" x14ac:dyDescent="0.25">
      <c r="E25098" s="120"/>
    </row>
    <row r="25099" spans="5:5" x14ac:dyDescent="0.25">
      <c r="E25099" s="120"/>
    </row>
    <row r="25100" spans="5:5" x14ac:dyDescent="0.25">
      <c r="E25100" s="120"/>
    </row>
    <row r="25101" spans="5:5" x14ac:dyDescent="0.25">
      <c r="E25101" s="120"/>
    </row>
    <row r="25102" spans="5:5" x14ac:dyDescent="0.25">
      <c r="E25102" s="120"/>
    </row>
    <row r="25103" spans="5:5" x14ac:dyDescent="0.25">
      <c r="E25103" s="120"/>
    </row>
    <row r="25104" spans="5:5" x14ac:dyDescent="0.25">
      <c r="E25104" s="120"/>
    </row>
    <row r="25105" spans="5:5" x14ac:dyDescent="0.25">
      <c r="E25105" s="120"/>
    </row>
    <row r="25106" spans="5:5" x14ac:dyDescent="0.25">
      <c r="E25106" s="120"/>
    </row>
    <row r="25107" spans="5:5" x14ac:dyDescent="0.25">
      <c r="E25107" s="120"/>
    </row>
    <row r="25108" spans="5:5" x14ac:dyDescent="0.25">
      <c r="E25108" s="120"/>
    </row>
    <row r="25109" spans="5:5" x14ac:dyDescent="0.25">
      <c r="E25109" s="120"/>
    </row>
    <row r="25110" spans="5:5" x14ac:dyDescent="0.25">
      <c r="E25110" s="120"/>
    </row>
    <row r="25111" spans="5:5" x14ac:dyDescent="0.25">
      <c r="E25111" s="120"/>
    </row>
    <row r="25112" spans="5:5" x14ac:dyDescent="0.25">
      <c r="E25112" s="120"/>
    </row>
    <row r="25113" spans="5:5" x14ac:dyDescent="0.25">
      <c r="E25113" s="120"/>
    </row>
    <row r="25114" spans="5:5" x14ac:dyDescent="0.25">
      <c r="E25114" s="120"/>
    </row>
    <row r="25115" spans="5:5" x14ac:dyDescent="0.25">
      <c r="E25115" s="120"/>
    </row>
    <row r="25116" spans="5:5" x14ac:dyDescent="0.25">
      <c r="E25116" s="120"/>
    </row>
    <row r="25117" spans="5:5" x14ac:dyDescent="0.25">
      <c r="E25117" s="120"/>
    </row>
    <row r="25118" spans="5:5" x14ac:dyDescent="0.25">
      <c r="E25118" s="120"/>
    </row>
    <row r="25119" spans="5:5" x14ac:dyDescent="0.25">
      <c r="E25119" s="120"/>
    </row>
    <row r="25120" spans="5:5" x14ac:dyDescent="0.25">
      <c r="E25120" s="120"/>
    </row>
    <row r="25121" spans="5:5" x14ac:dyDescent="0.25">
      <c r="E25121" s="120"/>
    </row>
    <row r="25122" spans="5:5" x14ac:dyDescent="0.25">
      <c r="E25122" s="120"/>
    </row>
    <row r="25123" spans="5:5" x14ac:dyDescent="0.25">
      <c r="E25123" s="120"/>
    </row>
    <row r="25124" spans="5:5" x14ac:dyDescent="0.25">
      <c r="E25124" s="120"/>
    </row>
    <row r="25125" spans="5:5" x14ac:dyDescent="0.25">
      <c r="E25125" s="120"/>
    </row>
    <row r="25126" spans="5:5" x14ac:dyDescent="0.25">
      <c r="E25126" s="120"/>
    </row>
    <row r="25127" spans="5:5" x14ac:dyDescent="0.25">
      <c r="E25127" s="120"/>
    </row>
    <row r="25128" spans="5:5" x14ac:dyDescent="0.25">
      <c r="E25128" s="120"/>
    </row>
    <row r="25129" spans="5:5" x14ac:dyDescent="0.25">
      <c r="E25129" s="120"/>
    </row>
    <row r="25130" spans="5:5" x14ac:dyDescent="0.25">
      <c r="E25130" s="120"/>
    </row>
    <row r="25131" spans="5:5" x14ac:dyDescent="0.25">
      <c r="E25131" s="120"/>
    </row>
    <row r="25132" spans="5:5" x14ac:dyDescent="0.25">
      <c r="E25132" s="120"/>
    </row>
    <row r="25133" spans="5:5" x14ac:dyDescent="0.25">
      <c r="E25133" s="120"/>
    </row>
    <row r="25134" spans="5:5" x14ac:dyDescent="0.25">
      <c r="E25134" s="120"/>
    </row>
    <row r="25135" spans="5:5" x14ac:dyDescent="0.25">
      <c r="E25135" s="120"/>
    </row>
    <row r="25136" spans="5:5" x14ac:dyDescent="0.25">
      <c r="E25136" s="120"/>
    </row>
    <row r="25137" spans="5:5" x14ac:dyDescent="0.25">
      <c r="E25137" s="120"/>
    </row>
    <row r="25138" spans="5:5" x14ac:dyDescent="0.25">
      <c r="E25138" s="120"/>
    </row>
    <row r="25139" spans="5:5" x14ac:dyDescent="0.25">
      <c r="E25139" s="120"/>
    </row>
    <row r="25140" spans="5:5" x14ac:dyDescent="0.25">
      <c r="E25140" s="120"/>
    </row>
    <row r="25141" spans="5:5" x14ac:dyDescent="0.25">
      <c r="E25141" s="120"/>
    </row>
    <row r="25142" spans="5:5" x14ac:dyDescent="0.25">
      <c r="E25142" s="120"/>
    </row>
    <row r="25143" spans="5:5" x14ac:dyDescent="0.25">
      <c r="E25143" s="120"/>
    </row>
    <row r="25144" spans="5:5" x14ac:dyDescent="0.25">
      <c r="E25144" s="120"/>
    </row>
    <row r="25145" spans="5:5" x14ac:dyDescent="0.25">
      <c r="E25145" s="120"/>
    </row>
    <row r="25146" spans="5:5" x14ac:dyDescent="0.25">
      <c r="E25146" s="120"/>
    </row>
    <row r="25147" spans="5:5" x14ac:dyDescent="0.25">
      <c r="E25147" s="120"/>
    </row>
    <row r="25148" spans="5:5" x14ac:dyDescent="0.25">
      <c r="E25148" s="120"/>
    </row>
    <row r="25149" spans="5:5" x14ac:dyDescent="0.25">
      <c r="E25149" s="120"/>
    </row>
    <row r="25150" spans="5:5" x14ac:dyDescent="0.25">
      <c r="E25150" s="120"/>
    </row>
    <row r="25151" spans="5:5" x14ac:dyDescent="0.25">
      <c r="E25151" s="120"/>
    </row>
    <row r="25152" spans="5:5" x14ac:dyDescent="0.25">
      <c r="E25152" s="120"/>
    </row>
    <row r="25153" spans="5:5" x14ac:dyDescent="0.25">
      <c r="E25153" s="120"/>
    </row>
    <row r="25154" spans="5:5" x14ac:dyDescent="0.25">
      <c r="E25154" s="120"/>
    </row>
    <row r="25155" spans="5:5" x14ac:dyDescent="0.25">
      <c r="E25155" s="120"/>
    </row>
    <row r="25156" spans="5:5" x14ac:dyDescent="0.25">
      <c r="E25156" s="120"/>
    </row>
    <row r="25157" spans="5:5" x14ac:dyDescent="0.25">
      <c r="E25157" s="120"/>
    </row>
    <row r="25158" spans="5:5" x14ac:dyDescent="0.25">
      <c r="E25158" s="120"/>
    </row>
    <row r="25159" spans="5:5" x14ac:dyDescent="0.25">
      <c r="E25159" s="120"/>
    </row>
    <row r="25160" spans="5:5" x14ac:dyDescent="0.25">
      <c r="E25160" s="120"/>
    </row>
    <row r="25161" spans="5:5" x14ac:dyDescent="0.25">
      <c r="E25161" s="120"/>
    </row>
    <row r="25162" spans="5:5" x14ac:dyDescent="0.25">
      <c r="E25162" s="120"/>
    </row>
    <row r="25163" spans="5:5" x14ac:dyDescent="0.25">
      <c r="E25163" s="120"/>
    </row>
    <row r="25164" spans="5:5" x14ac:dyDescent="0.25">
      <c r="E25164" s="120"/>
    </row>
    <row r="25165" spans="5:5" x14ac:dyDescent="0.25">
      <c r="E25165" s="120"/>
    </row>
    <row r="25166" spans="5:5" x14ac:dyDescent="0.25">
      <c r="E25166" s="120"/>
    </row>
    <row r="25167" spans="5:5" x14ac:dyDescent="0.25">
      <c r="E25167" s="120"/>
    </row>
    <row r="25168" spans="5:5" x14ac:dyDescent="0.25">
      <c r="E25168" s="120"/>
    </row>
    <row r="25169" spans="5:5" x14ac:dyDescent="0.25">
      <c r="E25169" s="120"/>
    </row>
    <row r="25170" spans="5:5" x14ac:dyDescent="0.25">
      <c r="E25170" s="120"/>
    </row>
    <row r="25171" spans="5:5" x14ac:dyDescent="0.25">
      <c r="E25171" s="120"/>
    </row>
    <row r="25172" spans="5:5" x14ac:dyDescent="0.25">
      <c r="E25172" s="120"/>
    </row>
    <row r="25173" spans="5:5" x14ac:dyDescent="0.25">
      <c r="E25173" s="120"/>
    </row>
    <row r="25174" spans="5:5" x14ac:dyDescent="0.25">
      <c r="E25174" s="120"/>
    </row>
    <row r="25175" spans="5:5" x14ac:dyDescent="0.25">
      <c r="E25175" s="120"/>
    </row>
    <row r="25176" spans="5:5" x14ac:dyDescent="0.25">
      <c r="E25176" s="120"/>
    </row>
    <row r="25177" spans="5:5" x14ac:dyDescent="0.25">
      <c r="E25177" s="120"/>
    </row>
    <row r="25178" spans="5:5" x14ac:dyDescent="0.25">
      <c r="E25178" s="120"/>
    </row>
    <row r="25179" spans="5:5" x14ac:dyDescent="0.25">
      <c r="E25179" s="120"/>
    </row>
    <row r="25180" spans="5:5" x14ac:dyDescent="0.25">
      <c r="E25180" s="120"/>
    </row>
    <row r="25181" spans="5:5" x14ac:dyDescent="0.25">
      <c r="E25181" s="120"/>
    </row>
    <row r="25182" spans="5:5" x14ac:dyDescent="0.25">
      <c r="E25182" s="120"/>
    </row>
    <row r="25183" spans="5:5" x14ac:dyDescent="0.25">
      <c r="E25183" s="120"/>
    </row>
    <row r="25184" spans="5:5" x14ac:dyDescent="0.25">
      <c r="E25184" s="120"/>
    </row>
    <row r="25185" spans="5:5" x14ac:dyDescent="0.25">
      <c r="E25185" s="120"/>
    </row>
    <row r="25186" spans="5:5" x14ac:dyDescent="0.25">
      <c r="E25186" s="120"/>
    </row>
    <row r="25187" spans="5:5" x14ac:dyDescent="0.25">
      <c r="E25187" s="120"/>
    </row>
    <row r="25188" spans="5:5" x14ac:dyDescent="0.25">
      <c r="E25188" s="120"/>
    </row>
    <row r="25189" spans="5:5" x14ac:dyDescent="0.25">
      <c r="E25189" s="120"/>
    </row>
    <row r="25190" spans="5:5" x14ac:dyDescent="0.25">
      <c r="E25190" s="120"/>
    </row>
    <row r="25191" spans="5:5" x14ac:dyDescent="0.25">
      <c r="E25191" s="120"/>
    </row>
    <row r="25192" spans="5:5" x14ac:dyDescent="0.25">
      <c r="E25192" s="120"/>
    </row>
    <row r="25193" spans="5:5" x14ac:dyDescent="0.25">
      <c r="E25193" s="120"/>
    </row>
    <row r="25194" spans="5:5" x14ac:dyDescent="0.25">
      <c r="E25194" s="120"/>
    </row>
    <row r="25195" spans="5:5" x14ac:dyDescent="0.25">
      <c r="E25195" s="120"/>
    </row>
    <row r="25196" spans="5:5" x14ac:dyDescent="0.25">
      <c r="E25196" s="120"/>
    </row>
    <row r="25197" spans="5:5" x14ac:dyDescent="0.25">
      <c r="E25197" s="120"/>
    </row>
    <row r="25198" spans="5:5" x14ac:dyDescent="0.25">
      <c r="E25198" s="120"/>
    </row>
    <row r="25199" spans="5:5" x14ac:dyDescent="0.25">
      <c r="E25199" s="120"/>
    </row>
    <row r="25200" spans="5:5" x14ac:dyDescent="0.25">
      <c r="E25200" s="120"/>
    </row>
    <row r="25201" spans="5:5" x14ac:dyDescent="0.25">
      <c r="E25201" s="120"/>
    </row>
    <row r="25202" spans="5:5" x14ac:dyDescent="0.25">
      <c r="E25202" s="120"/>
    </row>
    <row r="25203" spans="5:5" x14ac:dyDescent="0.25">
      <c r="E25203" s="120"/>
    </row>
    <row r="25204" spans="5:5" x14ac:dyDescent="0.25">
      <c r="E25204" s="120"/>
    </row>
    <row r="25205" spans="5:5" x14ac:dyDescent="0.25">
      <c r="E25205" s="120"/>
    </row>
    <row r="25206" spans="5:5" x14ac:dyDescent="0.25">
      <c r="E25206" s="120"/>
    </row>
    <row r="25207" spans="5:5" x14ac:dyDescent="0.25">
      <c r="E25207" s="120"/>
    </row>
    <row r="25208" spans="5:5" x14ac:dyDescent="0.25">
      <c r="E25208" s="120"/>
    </row>
    <row r="25209" spans="5:5" x14ac:dyDescent="0.25">
      <c r="E25209" s="120"/>
    </row>
    <row r="25210" spans="5:5" x14ac:dyDescent="0.25">
      <c r="E25210" s="120"/>
    </row>
    <row r="25211" spans="5:5" x14ac:dyDescent="0.25">
      <c r="E25211" s="120"/>
    </row>
    <row r="25212" spans="5:5" x14ac:dyDescent="0.25">
      <c r="E25212" s="120"/>
    </row>
    <row r="25213" spans="5:5" x14ac:dyDescent="0.25">
      <c r="E25213" s="120"/>
    </row>
    <row r="25214" spans="5:5" x14ac:dyDescent="0.25">
      <c r="E25214" s="120"/>
    </row>
    <row r="25215" spans="5:5" x14ac:dyDescent="0.25">
      <c r="E25215" s="120"/>
    </row>
    <row r="25216" spans="5:5" x14ac:dyDescent="0.25">
      <c r="E25216" s="120"/>
    </row>
    <row r="25217" spans="5:5" x14ac:dyDescent="0.25">
      <c r="E25217" s="120"/>
    </row>
    <row r="25218" spans="5:5" x14ac:dyDescent="0.25">
      <c r="E25218" s="120"/>
    </row>
    <row r="25219" spans="5:5" x14ac:dyDescent="0.25">
      <c r="E25219" s="120"/>
    </row>
    <row r="25220" spans="5:5" x14ac:dyDescent="0.25">
      <c r="E25220" s="120"/>
    </row>
    <row r="25221" spans="5:5" x14ac:dyDescent="0.25">
      <c r="E25221" s="120"/>
    </row>
    <row r="25222" spans="5:5" x14ac:dyDescent="0.25">
      <c r="E25222" s="120"/>
    </row>
    <row r="25223" spans="5:5" x14ac:dyDescent="0.25">
      <c r="E25223" s="120"/>
    </row>
    <row r="25224" spans="5:5" x14ac:dyDescent="0.25">
      <c r="E25224" s="120"/>
    </row>
    <row r="25225" spans="5:5" x14ac:dyDescent="0.25">
      <c r="E25225" s="120"/>
    </row>
    <row r="25226" spans="5:5" x14ac:dyDescent="0.25">
      <c r="E25226" s="120"/>
    </row>
    <row r="25227" spans="5:5" x14ac:dyDescent="0.25">
      <c r="E25227" s="120"/>
    </row>
    <row r="25228" spans="5:5" x14ac:dyDescent="0.25">
      <c r="E25228" s="120"/>
    </row>
    <row r="25229" spans="5:5" x14ac:dyDescent="0.25">
      <c r="E25229" s="120"/>
    </row>
    <row r="25230" spans="5:5" x14ac:dyDescent="0.25">
      <c r="E25230" s="120"/>
    </row>
    <row r="25231" spans="5:5" x14ac:dyDescent="0.25">
      <c r="E25231" s="120"/>
    </row>
    <row r="25232" spans="5:5" x14ac:dyDescent="0.25">
      <c r="E25232" s="120"/>
    </row>
    <row r="25233" spans="5:5" x14ac:dyDescent="0.25">
      <c r="E25233" s="120"/>
    </row>
    <row r="25234" spans="5:5" x14ac:dyDescent="0.25">
      <c r="E25234" s="120"/>
    </row>
    <row r="25235" spans="5:5" x14ac:dyDescent="0.25">
      <c r="E25235" s="120"/>
    </row>
    <row r="25236" spans="5:5" x14ac:dyDescent="0.25">
      <c r="E25236" s="120"/>
    </row>
    <row r="25237" spans="5:5" x14ac:dyDescent="0.25">
      <c r="E25237" s="120"/>
    </row>
    <row r="25238" spans="5:5" x14ac:dyDescent="0.25">
      <c r="E25238" s="120"/>
    </row>
    <row r="25239" spans="5:5" x14ac:dyDescent="0.25">
      <c r="E25239" s="120"/>
    </row>
    <row r="25240" spans="5:5" x14ac:dyDescent="0.25">
      <c r="E25240" s="120"/>
    </row>
    <row r="25241" spans="5:5" x14ac:dyDescent="0.25">
      <c r="E25241" s="120"/>
    </row>
    <row r="25242" spans="5:5" x14ac:dyDescent="0.25">
      <c r="E25242" s="120"/>
    </row>
    <row r="25243" spans="5:5" x14ac:dyDescent="0.25">
      <c r="E25243" s="120"/>
    </row>
    <row r="25244" spans="5:5" x14ac:dyDescent="0.25">
      <c r="E25244" s="120"/>
    </row>
    <row r="25245" spans="5:5" x14ac:dyDescent="0.25">
      <c r="E25245" s="120"/>
    </row>
    <row r="25246" spans="5:5" x14ac:dyDescent="0.25">
      <c r="E25246" s="120"/>
    </row>
    <row r="25247" spans="5:5" x14ac:dyDescent="0.25">
      <c r="E25247" s="120"/>
    </row>
    <row r="25248" spans="5:5" x14ac:dyDescent="0.25">
      <c r="E25248" s="120"/>
    </row>
    <row r="25249" spans="5:5" x14ac:dyDescent="0.25">
      <c r="E25249" s="120"/>
    </row>
    <row r="25250" spans="5:5" x14ac:dyDescent="0.25">
      <c r="E25250" s="120"/>
    </row>
    <row r="25251" spans="5:5" x14ac:dyDescent="0.25">
      <c r="E25251" s="120"/>
    </row>
    <row r="25252" spans="5:5" x14ac:dyDescent="0.25">
      <c r="E25252" s="120"/>
    </row>
    <row r="25253" spans="5:5" x14ac:dyDescent="0.25">
      <c r="E25253" s="120"/>
    </row>
    <row r="25254" spans="5:5" x14ac:dyDescent="0.25">
      <c r="E25254" s="120"/>
    </row>
    <row r="25255" spans="5:5" x14ac:dyDescent="0.25">
      <c r="E25255" s="120"/>
    </row>
    <row r="25256" spans="5:5" x14ac:dyDescent="0.25">
      <c r="E25256" s="120"/>
    </row>
    <row r="25257" spans="5:5" x14ac:dyDescent="0.25">
      <c r="E25257" s="120"/>
    </row>
    <row r="25258" spans="5:5" x14ac:dyDescent="0.25">
      <c r="E25258" s="120"/>
    </row>
    <row r="25259" spans="5:5" x14ac:dyDescent="0.25">
      <c r="E25259" s="120"/>
    </row>
    <row r="25260" spans="5:5" x14ac:dyDescent="0.25">
      <c r="E25260" s="120"/>
    </row>
    <row r="25261" spans="5:5" x14ac:dyDescent="0.25">
      <c r="E25261" s="120"/>
    </row>
    <row r="25262" spans="5:5" x14ac:dyDescent="0.25">
      <c r="E25262" s="120"/>
    </row>
    <row r="25263" spans="5:5" x14ac:dyDescent="0.25">
      <c r="E25263" s="120"/>
    </row>
    <row r="25264" spans="5:5" x14ac:dyDescent="0.25">
      <c r="E25264" s="120"/>
    </row>
    <row r="25265" spans="5:5" x14ac:dyDescent="0.25">
      <c r="E25265" s="120"/>
    </row>
    <row r="25266" spans="5:5" x14ac:dyDescent="0.25">
      <c r="E25266" s="120"/>
    </row>
    <row r="25267" spans="5:5" x14ac:dyDescent="0.25">
      <c r="E25267" s="120"/>
    </row>
    <row r="25268" spans="5:5" x14ac:dyDescent="0.25">
      <c r="E25268" s="120"/>
    </row>
    <row r="25269" spans="5:5" x14ac:dyDescent="0.25">
      <c r="E25269" s="120"/>
    </row>
    <row r="25270" spans="5:5" x14ac:dyDescent="0.25">
      <c r="E25270" s="120"/>
    </row>
    <row r="25271" spans="5:5" x14ac:dyDescent="0.25">
      <c r="E25271" s="120"/>
    </row>
    <row r="25272" spans="5:5" x14ac:dyDescent="0.25">
      <c r="E25272" s="120"/>
    </row>
    <row r="25273" spans="5:5" x14ac:dyDescent="0.25">
      <c r="E25273" s="120"/>
    </row>
    <row r="25274" spans="5:5" x14ac:dyDescent="0.25">
      <c r="E25274" s="120"/>
    </row>
    <row r="25275" spans="5:5" x14ac:dyDescent="0.25">
      <c r="E25275" s="120"/>
    </row>
    <row r="25276" spans="5:5" x14ac:dyDescent="0.25">
      <c r="E25276" s="120"/>
    </row>
    <row r="25277" spans="5:5" x14ac:dyDescent="0.25">
      <c r="E25277" s="120"/>
    </row>
    <row r="25278" spans="5:5" x14ac:dyDescent="0.25">
      <c r="E25278" s="120"/>
    </row>
    <row r="25279" spans="5:5" x14ac:dyDescent="0.25">
      <c r="E25279" s="120"/>
    </row>
    <row r="25280" spans="5:5" x14ac:dyDescent="0.25">
      <c r="E25280" s="120"/>
    </row>
    <row r="25281" spans="5:5" x14ac:dyDescent="0.25">
      <c r="E25281" s="120"/>
    </row>
    <row r="25282" spans="5:5" x14ac:dyDescent="0.25">
      <c r="E25282" s="120"/>
    </row>
    <row r="25283" spans="5:5" x14ac:dyDescent="0.25">
      <c r="E25283" s="120"/>
    </row>
    <row r="25284" spans="5:5" x14ac:dyDescent="0.25">
      <c r="E25284" s="120"/>
    </row>
    <row r="25285" spans="5:5" x14ac:dyDescent="0.25">
      <c r="E25285" s="120"/>
    </row>
    <row r="25286" spans="5:5" x14ac:dyDescent="0.25">
      <c r="E25286" s="120"/>
    </row>
    <row r="25287" spans="5:5" x14ac:dyDescent="0.25">
      <c r="E25287" s="120"/>
    </row>
    <row r="25288" spans="5:5" x14ac:dyDescent="0.25">
      <c r="E25288" s="120"/>
    </row>
    <row r="25289" spans="5:5" x14ac:dyDescent="0.25">
      <c r="E25289" s="120"/>
    </row>
    <row r="25290" spans="5:5" x14ac:dyDescent="0.25">
      <c r="E25290" s="120"/>
    </row>
    <row r="25291" spans="5:5" x14ac:dyDescent="0.25">
      <c r="E25291" s="120"/>
    </row>
    <row r="25292" spans="5:5" x14ac:dyDescent="0.25">
      <c r="E25292" s="120"/>
    </row>
    <row r="25293" spans="5:5" x14ac:dyDescent="0.25">
      <c r="E25293" s="120"/>
    </row>
    <row r="25294" spans="5:5" x14ac:dyDescent="0.25">
      <c r="E25294" s="120"/>
    </row>
    <row r="25295" spans="5:5" x14ac:dyDescent="0.25">
      <c r="E25295" s="120"/>
    </row>
    <row r="25296" spans="5:5" x14ac:dyDescent="0.25">
      <c r="E25296" s="120"/>
    </row>
    <row r="25297" spans="5:5" x14ac:dyDescent="0.25">
      <c r="E25297" s="120"/>
    </row>
    <row r="25298" spans="5:5" x14ac:dyDescent="0.25">
      <c r="E25298" s="120"/>
    </row>
    <row r="25299" spans="5:5" x14ac:dyDescent="0.25">
      <c r="E25299" s="120"/>
    </row>
    <row r="25300" spans="5:5" x14ac:dyDescent="0.25">
      <c r="E25300" s="120"/>
    </row>
    <row r="25301" spans="5:5" x14ac:dyDescent="0.25">
      <c r="E25301" s="120"/>
    </row>
    <row r="25302" spans="5:5" x14ac:dyDescent="0.25">
      <c r="E25302" s="120"/>
    </row>
    <row r="25303" spans="5:5" x14ac:dyDescent="0.25">
      <c r="E25303" s="120"/>
    </row>
    <row r="25304" spans="5:5" x14ac:dyDescent="0.25">
      <c r="E25304" s="120"/>
    </row>
    <row r="25305" spans="5:5" x14ac:dyDescent="0.25">
      <c r="E25305" s="120"/>
    </row>
    <row r="25306" spans="5:5" x14ac:dyDescent="0.25">
      <c r="E25306" s="120"/>
    </row>
    <row r="25307" spans="5:5" x14ac:dyDescent="0.25">
      <c r="E25307" s="120"/>
    </row>
    <row r="25308" spans="5:5" x14ac:dyDescent="0.25">
      <c r="E25308" s="120"/>
    </row>
    <row r="25309" spans="5:5" x14ac:dyDescent="0.25">
      <c r="E25309" s="120"/>
    </row>
    <row r="25310" spans="5:5" x14ac:dyDescent="0.25">
      <c r="E25310" s="120"/>
    </row>
    <row r="25311" spans="5:5" x14ac:dyDescent="0.25">
      <c r="E25311" s="120"/>
    </row>
    <row r="25312" spans="5:5" x14ac:dyDescent="0.25">
      <c r="E25312" s="120"/>
    </row>
    <row r="25313" spans="5:5" x14ac:dyDescent="0.25">
      <c r="E25313" s="120"/>
    </row>
    <row r="25314" spans="5:5" x14ac:dyDescent="0.25">
      <c r="E25314" s="120"/>
    </row>
    <row r="25315" spans="5:5" x14ac:dyDescent="0.25">
      <c r="E25315" s="120"/>
    </row>
    <row r="25316" spans="5:5" x14ac:dyDescent="0.25">
      <c r="E25316" s="120"/>
    </row>
    <row r="25317" spans="5:5" x14ac:dyDescent="0.25">
      <c r="E25317" s="120"/>
    </row>
    <row r="25318" spans="5:5" x14ac:dyDescent="0.25">
      <c r="E25318" s="120"/>
    </row>
    <row r="25319" spans="5:5" x14ac:dyDescent="0.25">
      <c r="E25319" s="120"/>
    </row>
    <row r="25320" spans="5:5" x14ac:dyDescent="0.25">
      <c r="E25320" s="120"/>
    </row>
    <row r="25321" spans="5:5" x14ac:dyDescent="0.25">
      <c r="E25321" s="120"/>
    </row>
    <row r="25322" spans="5:5" x14ac:dyDescent="0.25">
      <c r="E25322" s="120"/>
    </row>
    <row r="25323" spans="5:5" x14ac:dyDescent="0.25">
      <c r="E25323" s="120"/>
    </row>
    <row r="25324" spans="5:5" x14ac:dyDescent="0.25">
      <c r="E25324" s="120"/>
    </row>
    <row r="25325" spans="5:5" x14ac:dyDescent="0.25">
      <c r="E25325" s="120"/>
    </row>
    <row r="25326" spans="5:5" x14ac:dyDescent="0.25">
      <c r="E25326" s="120"/>
    </row>
    <row r="25327" spans="5:5" x14ac:dyDescent="0.25">
      <c r="E25327" s="120"/>
    </row>
    <row r="25328" spans="5:5" x14ac:dyDescent="0.25">
      <c r="E25328" s="120"/>
    </row>
    <row r="25329" spans="5:5" x14ac:dyDescent="0.25">
      <c r="E25329" s="120"/>
    </row>
    <row r="25330" spans="5:5" x14ac:dyDescent="0.25">
      <c r="E25330" s="120"/>
    </row>
    <row r="25331" spans="5:5" x14ac:dyDescent="0.25">
      <c r="E25331" s="120"/>
    </row>
    <row r="25332" spans="5:5" x14ac:dyDescent="0.25">
      <c r="E25332" s="120"/>
    </row>
    <row r="25333" spans="5:5" x14ac:dyDescent="0.25">
      <c r="E25333" s="120"/>
    </row>
    <row r="25334" spans="5:5" x14ac:dyDescent="0.25">
      <c r="E25334" s="120"/>
    </row>
    <row r="25335" spans="5:5" x14ac:dyDescent="0.25">
      <c r="E25335" s="120"/>
    </row>
    <row r="25336" spans="5:5" x14ac:dyDescent="0.25">
      <c r="E25336" s="120"/>
    </row>
    <row r="25337" spans="5:5" x14ac:dyDescent="0.25">
      <c r="E25337" s="120"/>
    </row>
    <row r="25338" spans="5:5" x14ac:dyDescent="0.25">
      <c r="E25338" s="120"/>
    </row>
    <row r="25339" spans="5:5" x14ac:dyDescent="0.25">
      <c r="E25339" s="120"/>
    </row>
    <row r="25340" spans="5:5" x14ac:dyDescent="0.25">
      <c r="E25340" s="120"/>
    </row>
    <row r="25341" spans="5:5" x14ac:dyDescent="0.25">
      <c r="E25341" s="120"/>
    </row>
    <row r="25342" spans="5:5" x14ac:dyDescent="0.25">
      <c r="E25342" s="120"/>
    </row>
    <row r="25343" spans="5:5" x14ac:dyDescent="0.25">
      <c r="E25343" s="120"/>
    </row>
    <row r="25344" spans="5:5" x14ac:dyDescent="0.25">
      <c r="E25344" s="120"/>
    </row>
    <row r="25345" spans="5:5" x14ac:dyDescent="0.25">
      <c r="E25345" s="120"/>
    </row>
    <row r="25346" spans="5:5" x14ac:dyDescent="0.25">
      <c r="E25346" s="120"/>
    </row>
    <row r="25347" spans="5:5" x14ac:dyDescent="0.25">
      <c r="E25347" s="120"/>
    </row>
    <row r="25348" spans="5:5" x14ac:dyDescent="0.25">
      <c r="E25348" s="120"/>
    </row>
    <row r="25349" spans="5:5" x14ac:dyDescent="0.25">
      <c r="E25349" s="120"/>
    </row>
    <row r="25350" spans="5:5" x14ac:dyDescent="0.25">
      <c r="E25350" s="120"/>
    </row>
    <row r="25351" spans="5:5" x14ac:dyDescent="0.25">
      <c r="E25351" s="120"/>
    </row>
    <row r="25352" spans="5:5" x14ac:dyDescent="0.25">
      <c r="E25352" s="120"/>
    </row>
    <row r="25353" spans="5:5" x14ac:dyDescent="0.25">
      <c r="E25353" s="120"/>
    </row>
    <row r="25354" spans="5:5" x14ac:dyDescent="0.25">
      <c r="E25354" s="120"/>
    </row>
    <row r="25355" spans="5:5" x14ac:dyDescent="0.25">
      <c r="E25355" s="120"/>
    </row>
    <row r="25356" spans="5:5" x14ac:dyDescent="0.25">
      <c r="E25356" s="120"/>
    </row>
    <row r="25357" spans="5:5" x14ac:dyDescent="0.25">
      <c r="E25357" s="120"/>
    </row>
    <row r="25358" spans="5:5" x14ac:dyDescent="0.25">
      <c r="E25358" s="120"/>
    </row>
    <row r="25359" spans="5:5" x14ac:dyDescent="0.25">
      <c r="E25359" s="120"/>
    </row>
    <row r="25360" spans="5:5" x14ac:dyDescent="0.25">
      <c r="E25360" s="120"/>
    </row>
    <row r="25361" spans="5:5" x14ac:dyDescent="0.25">
      <c r="E25361" s="120"/>
    </row>
    <row r="25362" spans="5:5" x14ac:dyDescent="0.25">
      <c r="E25362" s="120"/>
    </row>
    <row r="25363" spans="5:5" x14ac:dyDescent="0.25">
      <c r="E25363" s="120"/>
    </row>
    <row r="25364" spans="5:5" x14ac:dyDescent="0.25">
      <c r="E25364" s="120"/>
    </row>
    <row r="25365" spans="5:5" x14ac:dyDescent="0.25">
      <c r="E25365" s="120"/>
    </row>
    <row r="25366" spans="5:5" x14ac:dyDescent="0.25">
      <c r="E25366" s="120"/>
    </row>
    <row r="25367" spans="5:5" x14ac:dyDescent="0.25">
      <c r="E25367" s="120"/>
    </row>
    <row r="25368" spans="5:5" x14ac:dyDescent="0.25">
      <c r="E25368" s="120"/>
    </row>
    <row r="25369" spans="5:5" x14ac:dyDescent="0.25">
      <c r="E25369" s="120"/>
    </row>
    <row r="25370" spans="5:5" x14ac:dyDescent="0.25">
      <c r="E25370" s="120"/>
    </row>
    <row r="25371" spans="5:5" x14ac:dyDescent="0.25">
      <c r="E25371" s="120"/>
    </row>
    <row r="25372" spans="5:5" x14ac:dyDescent="0.25">
      <c r="E25372" s="120"/>
    </row>
    <row r="25373" spans="5:5" x14ac:dyDescent="0.25">
      <c r="E25373" s="120"/>
    </row>
    <row r="25374" spans="5:5" x14ac:dyDescent="0.25">
      <c r="E25374" s="120"/>
    </row>
    <row r="25375" spans="5:5" x14ac:dyDescent="0.25">
      <c r="E25375" s="120"/>
    </row>
    <row r="25376" spans="5:5" x14ac:dyDescent="0.25">
      <c r="E25376" s="120"/>
    </row>
    <row r="25377" spans="5:5" x14ac:dyDescent="0.25">
      <c r="E25377" s="120"/>
    </row>
    <row r="25378" spans="5:5" x14ac:dyDescent="0.25">
      <c r="E25378" s="120"/>
    </row>
    <row r="25379" spans="5:5" x14ac:dyDescent="0.25">
      <c r="E25379" s="120"/>
    </row>
    <row r="25380" spans="5:5" x14ac:dyDescent="0.25">
      <c r="E25380" s="120"/>
    </row>
    <row r="25381" spans="5:5" x14ac:dyDescent="0.25">
      <c r="E25381" s="120"/>
    </row>
    <row r="25382" spans="5:5" x14ac:dyDescent="0.25">
      <c r="E25382" s="120"/>
    </row>
    <row r="25383" spans="5:5" x14ac:dyDescent="0.25">
      <c r="E25383" s="120"/>
    </row>
    <row r="25384" spans="5:5" x14ac:dyDescent="0.25">
      <c r="E25384" s="120"/>
    </row>
    <row r="25385" spans="5:5" x14ac:dyDescent="0.25">
      <c r="E25385" s="120"/>
    </row>
    <row r="25386" spans="5:5" x14ac:dyDescent="0.25">
      <c r="E25386" s="120"/>
    </row>
    <row r="25387" spans="5:5" x14ac:dyDescent="0.25">
      <c r="E25387" s="120"/>
    </row>
    <row r="25388" spans="5:5" x14ac:dyDescent="0.25">
      <c r="E25388" s="120"/>
    </row>
    <row r="25389" spans="5:5" x14ac:dyDescent="0.25">
      <c r="E25389" s="120"/>
    </row>
    <row r="25390" spans="5:5" x14ac:dyDescent="0.25">
      <c r="E25390" s="120"/>
    </row>
    <row r="25391" spans="5:5" x14ac:dyDescent="0.25">
      <c r="E25391" s="120"/>
    </row>
    <row r="25392" spans="5:5" x14ac:dyDescent="0.25">
      <c r="E25392" s="120"/>
    </row>
    <row r="25393" spans="5:5" x14ac:dyDescent="0.25">
      <c r="E25393" s="120"/>
    </row>
    <row r="25394" spans="5:5" x14ac:dyDescent="0.25">
      <c r="E25394" s="120"/>
    </row>
    <row r="25395" spans="5:5" x14ac:dyDescent="0.25">
      <c r="E25395" s="120"/>
    </row>
    <row r="25396" spans="5:5" x14ac:dyDescent="0.25">
      <c r="E25396" s="120"/>
    </row>
    <row r="25397" spans="5:5" x14ac:dyDescent="0.25">
      <c r="E25397" s="120"/>
    </row>
    <row r="25398" spans="5:5" x14ac:dyDescent="0.25">
      <c r="E25398" s="120"/>
    </row>
    <row r="25399" spans="5:5" x14ac:dyDescent="0.25">
      <c r="E25399" s="120"/>
    </row>
    <row r="25400" spans="5:5" x14ac:dyDescent="0.25">
      <c r="E25400" s="120"/>
    </row>
    <row r="25401" spans="5:5" x14ac:dyDescent="0.25">
      <c r="E25401" s="120"/>
    </row>
    <row r="25402" spans="5:5" x14ac:dyDescent="0.25">
      <c r="E25402" s="120"/>
    </row>
    <row r="25403" spans="5:5" x14ac:dyDescent="0.25">
      <c r="E25403" s="120"/>
    </row>
    <row r="25404" spans="5:5" x14ac:dyDescent="0.25">
      <c r="E25404" s="120"/>
    </row>
    <row r="25405" spans="5:5" x14ac:dyDescent="0.25">
      <c r="E25405" s="120"/>
    </row>
    <row r="25406" spans="5:5" x14ac:dyDescent="0.25">
      <c r="E25406" s="120"/>
    </row>
    <row r="25407" spans="5:5" x14ac:dyDescent="0.25">
      <c r="E25407" s="120"/>
    </row>
    <row r="25408" spans="5:5" x14ac:dyDescent="0.25">
      <c r="E25408" s="120"/>
    </row>
    <row r="25409" spans="5:5" x14ac:dyDescent="0.25">
      <c r="E25409" s="120"/>
    </row>
    <row r="25410" spans="5:5" x14ac:dyDescent="0.25">
      <c r="E25410" s="120"/>
    </row>
    <row r="25411" spans="5:5" x14ac:dyDescent="0.25">
      <c r="E25411" s="120"/>
    </row>
    <row r="25412" spans="5:5" x14ac:dyDescent="0.25">
      <c r="E25412" s="120"/>
    </row>
    <row r="25413" spans="5:5" x14ac:dyDescent="0.25">
      <c r="E25413" s="120"/>
    </row>
    <row r="25414" spans="5:5" x14ac:dyDescent="0.25">
      <c r="E25414" s="120"/>
    </row>
    <row r="25415" spans="5:5" x14ac:dyDescent="0.25">
      <c r="E25415" s="120"/>
    </row>
    <row r="25416" spans="5:5" x14ac:dyDescent="0.25">
      <c r="E25416" s="120"/>
    </row>
    <row r="25417" spans="5:5" x14ac:dyDescent="0.25">
      <c r="E25417" s="120"/>
    </row>
    <row r="25418" spans="5:5" x14ac:dyDescent="0.25">
      <c r="E25418" s="120"/>
    </row>
    <row r="25419" spans="5:5" x14ac:dyDescent="0.25">
      <c r="E25419" s="120"/>
    </row>
    <row r="25420" spans="5:5" x14ac:dyDescent="0.25">
      <c r="E25420" s="120"/>
    </row>
    <row r="25421" spans="5:5" x14ac:dyDescent="0.25">
      <c r="E25421" s="120"/>
    </row>
    <row r="25422" spans="5:5" x14ac:dyDescent="0.25">
      <c r="E25422" s="120"/>
    </row>
    <row r="25423" spans="5:5" x14ac:dyDescent="0.25">
      <c r="E25423" s="120"/>
    </row>
    <row r="25424" spans="5:5" x14ac:dyDescent="0.25">
      <c r="E25424" s="120"/>
    </row>
    <row r="25425" spans="5:5" x14ac:dyDescent="0.25">
      <c r="E25425" s="120"/>
    </row>
    <row r="25426" spans="5:5" x14ac:dyDescent="0.25">
      <c r="E25426" s="120"/>
    </row>
    <row r="25427" spans="5:5" x14ac:dyDescent="0.25">
      <c r="E25427" s="120"/>
    </row>
    <row r="25428" spans="5:5" x14ac:dyDescent="0.25">
      <c r="E25428" s="120"/>
    </row>
    <row r="25429" spans="5:5" x14ac:dyDescent="0.25">
      <c r="E25429" s="120"/>
    </row>
    <row r="25430" spans="5:5" x14ac:dyDescent="0.25">
      <c r="E25430" s="120"/>
    </row>
    <row r="25431" spans="5:5" x14ac:dyDescent="0.25">
      <c r="E25431" s="120"/>
    </row>
    <row r="25432" spans="5:5" x14ac:dyDescent="0.25">
      <c r="E25432" s="120"/>
    </row>
    <row r="25433" spans="5:5" x14ac:dyDescent="0.25">
      <c r="E25433" s="120"/>
    </row>
    <row r="25434" spans="5:5" x14ac:dyDescent="0.25">
      <c r="E25434" s="120"/>
    </row>
    <row r="25435" spans="5:5" x14ac:dyDescent="0.25">
      <c r="E25435" s="120"/>
    </row>
    <row r="25436" spans="5:5" x14ac:dyDescent="0.25">
      <c r="E25436" s="120"/>
    </row>
    <row r="25437" spans="5:5" x14ac:dyDescent="0.25">
      <c r="E25437" s="120"/>
    </row>
    <row r="25438" spans="5:5" x14ac:dyDescent="0.25">
      <c r="E25438" s="120"/>
    </row>
    <row r="25439" spans="5:5" x14ac:dyDescent="0.25">
      <c r="E25439" s="120"/>
    </row>
    <row r="25440" spans="5:5" x14ac:dyDescent="0.25">
      <c r="E25440" s="120"/>
    </row>
    <row r="25441" spans="5:5" x14ac:dyDescent="0.25">
      <c r="E25441" s="120"/>
    </row>
    <row r="25442" spans="5:5" x14ac:dyDescent="0.25">
      <c r="E25442" s="120"/>
    </row>
    <row r="25443" spans="5:5" x14ac:dyDescent="0.25">
      <c r="E25443" s="120"/>
    </row>
    <row r="25444" spans="5:5" x14ac:dyDescent="0.25">
      <c r="E25444" s="120"/>
    </row>
    <row r="25445" spans="5:5" x14ac:dyDescent="0.25">
      <c r="E25445" s="120"/>
    </row>
    <row r="25446" spans="5:5" x14ac:dyDescent="0.25">
      <c r="E25446" s="120"/>
    </row>
    <row r="25447" spans="5:5" x14ac:dyDescent="0.25">
      <c r="E25447" s="120"/>
    </row>
    <row r="25448" spans="5:5" x14ac:dyDescent="0.25">
      <c r="E25448" s="120"/>
    </row>
    <row r="25449" spans="5:5" x14ac:dyDescent="0.25">
      <c r="E25449" s="120"/>
    </row>
    <row r="25450" spans="5:5" x14ac:dyDescent="0.25">
      <c r="E25450" s="120"/>
    </row>
    <row r="25451" spans="5:5" x14ac:dyDescent="0.25">
      <c r="E25451" s="120"/>
    </row>
    <row r="25452" spans="5:5" x14ac:dyDescent="0.25">
      <c r="E25452" s="120"/>
    </row>
    <row r="25453" spans="5:5" x14ac:dyDescent="0.25">
      <c r="E25453" s="120"/>
    </row>
    <row r="25454" spans="5:5" x14ac:dyDescent="0.25">
      <c r="E25454" s="120"/>
    </row>
    <row r="25455" spans="5:5" x14ac:dyDescent="0.25">
      <c r="E25455" s="120"/>
    </row>
    <row r="25456" spans="5:5" x14ac:dyDescent="0.25">
      <c r="E25456" s="120"/>
    </row>
    <row r="25457" spans="5:5" x14ac:dyDescent="0.25">
      <c r="E25457" s="120"/>
    </row>
    <row r="25458" spans="5:5" x14ac:dyDescent="0.25">
      <c r="E25458" s="120"/>
    </row>
    <row r="25459" spans="5:5" x14ac:dyDescent="0.25">
      <c r="E25459" s="120"/>
    </row>
    <row r="25460" spans="5:5" x14ac:dyDescent="0.25">
      <c r="E25460" s="120"/>
    </row>
    <row r="25461" spans="5:5" x14ac:dyDescent="0.25">
      <c r="E25461" s="120"/>
    </row>
    <row r="25462" spans="5:5" x14ac:dyDescent="0.25">
      <c r="E25462" s="120"/>
    </row>
    <row r="25463" spans="5:5" x14ac:dyDescent="0.25">
      <c r="E25463" s="120"/>
    </row>
    <row r="25464" spans="5:5" x14ac:dyDescent="0.25">
      <c r="E25464" s="120"/>
    </row>
    <row r="25465" spans="5:5" x14ac:dyDescent="0.25">
      <c r="E25465" s="120"/>
    </row>
    <row r="25466" spans="5:5" x14ac:dyDescent="0.25">
      <c r="E25466" s="120"/>
    </row>
    <row r="25467" spans="5:5" x14ac:dyDescent="0.25">
      <c r="E25467" s="120"/>
    </row>
    <row r="25468" spans="5:5" x14ac:dyDescent="0.25">
      <c r="E25468" s="120"/>
    </row>
    <row r="25469" spans="5:5" x14ac:dyDescent="0.25">
      <c r="E25469" s="120"/>
    </row>
    <row r="25470" spans="5:5" x14ac:dyDescent="0.25">
      <c r="E25470" s="120"/>
    </row>
    <row r="25471" spans="5:5" x14ac:dyDescent="0.25">
      <c r="E25471" s="120"/>
    </row>
    <row r="25472" spans="5:5" x14ac:dyDescent="0.25">
      <c r="E25472" s="120"/>
    </row>
    <row r="25473" spans="5:5" x14ac:dyDescent="0.25">
      <c r="E25473" s="120"/>
    </row>
    <row r="25474" spans="5:5" x14ac:dyDescent="0.25">
      <c r="E25474" s="120"/>
    </row>
    <row r="25475" spans="5:5" x14ac:dyDescent="0.25">
      <c r="E25475" s="120"/>
    </row>
    <row r="25476" spans="5:5" x14ac:dyDescent="0.25">
      <c r="E25476" s="120"/>
    </row>
    <row r="25477" spans="5:5" x14ac:dyDescent="0.25">
      <c r="E25477" s="120"/>
    </row>
    <row r="25478" spans="5:5" x14ac:dyDescent="0.25">
      <c r="E25478" s="120"/>
    </row>
    <row r="25479" spans="5:5" x14ac:dyDescent="0.25">
      <c r="E25479" s="120"/>
    </row>
    <row r="25480" spans="5:5" x14ac:dyDescent="0.25">
      <c r="E25480" s="120"/>
    </row>
    <row r="25481" spans="5:5" x14ac:dyDescent="0.25">
      <c r="E25481" s="120"/>
    </row>
    <row r="25482" spans="5:5" x14ac:dyDescent="0.25">
      <c r="E25482" s="120"/>
    </row>
    <row r="25483" spans="5:5" x14ac:dyDescent="0.25">
      <c r="E25483" s="120"/>
    </row>
    <row r="25484" spans="5:5" x14ac:dyDescent="0.25">
      <c r="E25484" s="120"/>
    </row>
    <row r="25485" spans="5:5" x14ac:dyDescent="0.25">
      <c r="E25485" s="120"/>
    </row>
    <row r="25486" spans="5:5" x14ac:dyDescent="0.25">
      <c r="E25486" s="120"/>
    </row>
    <row r="25487" spans="5:5" x14ac:dyDescent="0.25">
      <c r="E25487" s="120"/>
    </row>
    <row r="25488" spans="5:5" x14ac:dyDescent="0.25">
      <c r="E25488" s="120"/>
    </row>
    <row r="25489" spans="5:5" x14ac:dyDescent="0.25">
      <c r="E25489" s="120"/>
    </row>
    <row r="25490" spans="5:5" x14ac:dyDescent="0.25">
      <c r="E25490" s="120"/>
    </row>
    <row r="25491" spans="5:5" x14ac:dyDescent="0.25">
      <c r="E25491" s="120"/>
    </row>
    <row r="25492" spans="5:5" x14ac:dyDescent="0.25">
      <c r="E25492" s="120"/>
    </row>
    <row r="25493" spans="5:5" x14ac:dyDescent="0.25">
      <c r="E25493" s="120"/>
    </row>
    <row r="25494" spans="5:5" x14ac:dyDescent="0.25">
      <c r="E25494" s="120"/>
    </row>
    <row r="25495" spans="5:5" x14ac:dyDescent="0.25">
      <c r="E25495" s="120"/>
    </row>
    <row r="25496" spans="5:5" x14ac:dyDescent="0.25">
      <c r="E25496" s="120"/>
    </row>
    <row r="25497" spans="5:5" x14ac:dyDescent="0.25">
      <c r="E25497" s="120"/>
    </row>
    <row r="25498" spans="5:5" x14ac:dyDescent="0.25">
      <c r="E25498" s="120"/>
    </row>
    <row r="25499" spans="5:5" x14ac:dyDescent="0.25">
      <c r="E25499" s="120"/>
    </row>
    <row r="25500" spans="5:5" x14ac:dyDescent="0.25">
      <c r="E25500" s="120"/>
    </row>
    <row r="25501" spans="5:5" x14ac:dyDescent="0.25">
      <c r="E25501" s="120"/>
    </row>
    <row r="25502" spans="5:5" x14ac:dyDescent="0.25">
      <c r="E25502" s="120"/>
    </row>
    <row r="25503" spans="5:5" x14ac:dyDescent="0.25">
      <c r="E25503" s="120"/>
    </row>
    <row r="25504" spans="5:5" x14ac:dyDescent="0.25">
      <c r="E25504" s="120"/>
    </row>
    <row r="25505" spans="5:5" x14ac:dyDescent="0.25">
      <c r="E25505" s="120"/>
    </row>
    <row r="25506" spans="5:5" x14ac:dyDescent="0.25">
      <c r="E25506" s="120"/>
    </row>
    <row r="25507" spans="5:5" x14ac:dyDescent="0.25">
      <c r="E25507" s="120"/>
    </row>
    <row r="25508" spans="5:5" x14ac:dyDescent="0.25">
      <c r="E25508" s="120"/>
    </row>
    <row r="25509" spans="5:5" x14ac:dyDescent="0.25">
      <c r="E25509" s="120"/>
    </row>
    <row r="25510" spans="5:5" x14ac:dyDescent="0.25">
      <c r="E25510" s="120"/>
    </row>
    <row r="25511" spans="5:5" x14ac:dyDescent="0.25">
      <c r="E25511" s="120"/>
    </row>
    <row r="25512" spans="5:5" x14ac:dyDescent="0.25">
      <c r="E25512" s="120"/>
    </row>
    <row r="25513" spans="5:5" x14ac:dyDescent="0.25">
      <c r="E25513" s="120"/>
    </row>
    <row r="25514" spans="5:5" x14ac:dyDescent="0.25">
      <c r="E25514" s="120"/>
    </row>
    <row r="25515" spans="5:5" x14ac:dyDescent="0.25">
      <c r="E25515" s="120"/>
    </row>
    <row r="25516" spans="5:5" x14ac:dyDescent="0.25">
      <c r="E25516" s="120"/>
    </row>
    <row r="25517" spans="5:5" x14ac:dyDescent="0.25">
      <c r="E25517" s="120"/>
    </row>
    <row r="25518" spans="5:5" x14ac:dyDescent="0.25">
      <c r="E25518" s="120"/>
    </row>
    <row r="25519" spans="5:5" x14ac:dyDescent="0.25">
      <c r="E25519" s="120"/>
    </row>
    <row r="25520" spans="5:5" x14ac:dyDescent="0.25">
      <c r="E25520" s="120"/>
    </row>
    <row r="25521" spans="5:5" x14ac:dyDescent="0.25">
      <c r="E25521" s="120"/>
    </row>
    <row r="25522" spans="5:5" x14ac:dyDescent="0.25">
      <c r="E25522" s="120"/>
    </row>
    <row r="25523" spans="5:5" x14ac:dyDescent="0.25">
      <c r="E25523" s="120"/>
    </row>
    <row r="25524" spans="5:5" x14ac:dyDescent="0.25">
      <c r="E25524" s="120"/>
    </row>
    <row r="25525" spans="5:5" x14ac:dyDescent="0.25">
      <c r="E25525" s="120"/>
    </row>
    <row r="25526" spans="5:5" x14ac:dyDescent="0.25">
      <c r="E25526" s="120"/>
    </row>
    <row r="25527" spans="5:5" x14ac:dyDescent="0.25">
      <c r="E25527" s="120"/>
    </row>
    <row r="25528" spans="5:5" x14ac:dyDescent="0.25">
      <c r="E25528" s="120"/>
    </row>
    <row r="25529" spans="5:5" x14ac:dyDescent="0.25">
      <c r="E25529" s="120"/>
    </row>
    <row r="25530" spans="5:5" x14ac:dyDescent="0.25">
      <c r="E25530" s="120"/>
    </row>
    <row r="25531" spans="5:5" x14ac:dyDescent="0.25">
      <c r="E25531" s="120"/>
    </row>
    <row r="25532" spans="5:5" x14ac:dyDescent="0.25">
      <c r="E25532" s="120"/>
    </row>
    <row r="25533" spans="5:5" x14ac:dyDescent="0.25">
      <c r="E25533" s="120"/>
    </row>
    <row r="25534" spans="5:5" x14ac:dyDescent="0.25">
      <c r="E25534" s="120"/>
    </row>
    <row r="25535" spans="5:5" x14ac:dyDescent="0.25">
      <c r="E25535" s="120"/>
    </row>
    <row r="25536" spans="5:5" x14ac:dyDescent="0.25">
      <c r="E25536" s="120"/>
    </row>
    <row r="25537" spans="5:5" x14ac:dyDescent="0.25">
      <c r="E25537" s="120"/>
    </row>
    <row r="25538" spans="5:5" x14ac:dyDescent="0.25">
      <c r="E25538" s="120"/>
    </row>
    <row r="25539" spans="5:5" x14ac:dyDescent="0.25">
      <c r="E25539" s="120"/>
    </row>
    <row r="25540" spans="5:5" x14ac:dyDescent="0.25">
      <c r="E25540" s="120"/>
    </row>
    <row r="25541" spans="5:5" x14ac:dyDescent="0.25">
      <c r="E25541" s="120"/>
    </row>
    <row r="25542" spans="5:5" x14ac:dyDescent="0.25">
      <c r="E25542" s="120"/>
    </row>
    <row r="25543" spans="5:5" x14ac:dyDescent="0.25">
      <c r="E25543" s="120"/>
    </row>
    <row r="25544" spans="5:5" x14ac:dyDescent="0.25">
      <c r="E25544" s="120"/>
    </row>
    <row r="25545" spans="5:5" x14ac:dyDescent="0.25">
      <c r="E25545" s="120"/>
    </row>
    <row r="25546" spans="5:5" x14ac:dyDescent="0.25">
      <c r="E25546" s="120"/>
    </row>
    <row r="25547" spans="5:5" x14ac:dyDescent="0.25">
      <c r="E25547" s="120"/>
    </row>
    <row r="25548" spans="5:5" x14ac:dyDescent="0.25">
      <c r="E25548" s="120"/>
    </row>
    <row r="25549" spans="5:5" x14ac:dyDescent="0.25">
      <c r="E25549" s="120"/>
    </row>
    <row r="25550" spans="5:5" x14ac:dyDescent="0.25">
      <c r="E25550" s="120"/>
    </row>
    <row r="25551" spans="5:5" x14ac:dyDescent="0.25">
      <c r="E25551" s="120"/>
    </row>
    <row r="25552" spans="5:5" x14ac:dyDescent="0.25">
      <c r="E25552" s="120"/>
    </row>
    <row r="25553" spans="5:5" x14ac:dyDescent="0.25">
      <c r="E25553" s="120"/>
    </row>
    <row r="25554" spans="5:5" x14ac:dyDescent="0.25">
      <c r="E25554" s="120"/>
    </row>
    <row r="25555" spans="5:5" x14ac:dyDescent="0.25">
      <c r="E25555" s="120"/>
    </row>
    <row r="25556" spans="5:5" x14ac:dyDescent="0.25">
      <c r="E25556" s="120"/>
    </row>
    <row r="25557" spans="5:5" x14ac:dyDescent="0.25">
      <c r="E25557" s="120"/>
    </row>
    <row r="25558" spans="5:5" x14ac:dyDescent="0.25">
      <c r="E25558" s="120"/>
    </row>
    <row r="25559" spans="5:5" x14ac:dyDescent="0.25">
      <c r="E25559" s="120"/>
    </row>
    <row r="25560" spans="5:5" x14ac:dyDescent="0.25">
      <c r="E25560" s="120"/>
    </row>
    <row r="25561" spans="5:5" x14ac:dyDescent="0.25">
      <c r="E25561" s="120"/>
    </row>
    <row r="25562" spans="5:5" x14ac:dyDescent="0.25">
      <c r="E25562" s="120"/>
    </row>
    <row r="25563" spans="5:5" x14ac:dyDescent="0.25">
      <c r="E25563" s="120"/>
    </row>
    <row r="25564" spans="5:5" x14ac:dyDescent="0.25">
      <c r="E25564" s="120"/>
    </row>
    <row r="25565" spans="5:5" x14ac:dyDescent="0.25">
      <c r="E25565" s="120"/>
    </row>
    <row r="25566" spans="5:5" x14ac:dyDescent="0.25">
      <c r="E25566" s="120"/>
    </row>
    <row r="25567" spans="5:5" x14ac:dyDescent="0.25">
      <c r="E25567" s="120"/>
    </row>
    <row r="25568" spans="5:5" x14ac:dyDescent="0.25">
      <c r="E25568" s="120"/>
    </row>
    <row r="25569" spans="5:5" x14ac:dyDescent="0.25">
      <c r="E25569" s="120"/>
    </row>
    <row r="25570" spans="5:5" x14ac:dyDescent="0.25">
      <c r="E25570" s="120"/>
    </row>
    <row r="25571" spans="5:5" x14ac:dyDescent="0.25">
      <c r="E25571" s="120"/>
    </row>
    <row r="25572" spans="5:5" x14ac:dyDescent="0.25">
      <c r="E25572" s="120"/>
    </row>
    <row r="25573" spans="5:5" x14ac:dyDescent="0.25">
      <c r="E25573" s="120"/>
    </row>
    <row r="25574" spans="5:5" x14ac:dyDescent="0.25">
      <c r="E25574" s="120"/>
    </row>
    <row r="25575" spans="5:5" x14ac:dyDescent="0.25">
      <c r="E25575" s="120"/>
    </row>
    <row r="25576" spans="5:5" x14ac:dyDescent="0.25">
      <c r="E25576" s="120"/>
    </row>
    <row r="25577" spans="5:5" x14ac:dyDescent="0.25">
      <c r="E25577" s="120"/>
    </row>
    <row r="25578" spans="5:5" x14ac:dyDescent="0.25">
      <c r="E25578" s="120"/>
    </row>
    <row r="25579" spans="5:5" x14ac:dyDescent="0.25">
      <c r="E25579" s="120"/>
    </row>
    <row r="25580" spans="5:5" x14ac:dyDescent="0.25">
      <c r="E25580" s="120"/>
    </row>
    <row r="25581" spans="5:5" x14ac:dyDescent="0.25">
      <c r="E25581" s="120"/>
    </row>
    <row r="25582" spans="5:5" x14ac:dyDescent="0.25">
      <c r="E25582" s="120"/>
    </row>
    <row r="25583" spans="5:5" x14ac:dyDescent="0.25">
      <c r="E25583" s="120"/>
    </row>
    <row r="25584" spans="5:5" x14ac:dyDescent="0.25">
      <c r="E25584" s="120"/>
    </row>
    <row r="25585" spans="5:5" x14ac:dyDescent="0.25">
      <c r="E25585" s="120"/>
    </row>
    <row r="25586" spans="5:5" x14ac:dyDescent="0.25">
      <c r="E25586" s="120"/>
    </row>
    <row r="25587" spans="5:5" x14ac:dyDescent="0.25">
      <c r="E25587" s="120"/>
    </row>
    <row r="25588" spans="5:5" x14ac:dyDescent="0.25">
      <c r="E25588" s="120"/>
    </row>
    <row r="25589" spans="5:5" x14ac:dyDescent="0.25">
      <c r="E25589" s="120"/>
    </row>
    <row r="25590" spans="5:5" x14ac:dyDescent="0.25">
      <c r="E25590" s="120"/>
    </row>
    <row r="25591" spans="5:5" x14ac:dyDescent="0.25">
      <c r="E25591" s="120"/>
    </row>
    <row r="25592" spans="5:5" x14ac:dyDescent="0.25">
      <c r="E25592" s="120"/>
    </row>
    <row r="25593" spans="5:5" x14ac:dyDescent="0.25">
      <c r="E25593" s="120"/>
    </row>
    <row r="25594" spans="5:5" x14ac:dyDescent="0.25">
      <c r="E25594" s="120"/>
    </row>
    <row r="25595" spans="5:5" x14ac:dyDescent="0.25">
      <c r="E25595" s="120"/>
    </row>
    <row r="25596" spans="5:5" x14ac:dyDescent="0.25">
      <c r="E25596" s="120"/>
    </row>
    <row r="25597" spans="5:5" x14ac:dyDescent="0.25">
      <c r="E25597" s="120"/>
    </row>
    <row r="25598" spans="5:5" x14ac:dyDescent="0.25">
      <c r="E25598" s="120"/>
    </row>
    <row r="25599" spans="5:5" x14ac:dyDescent="0.25">
      <c r="E25599" s="120"/>
    </row>
    <row r="25600" spans="5:5" x14ac:dyDescent="0.25">
      <c r="E25600" s="120"/>
    </row>
    <row r="25601" spans="5:5" x14ac:dyDescent="0.25">
      <c r="E25601" s="120"/>
    </row>
    <row r="25602" spans="5:5" x14ac:dyDescent="0.25">
      <c r="E25602" s="120"/>
    </row>
    <row r="25603" spans="5:5" x14ac:dyDescent="0.25">
      <c r="E25603" s="120"/>
    </row>
    <row r="25604" spans="5:5" x14ac:dyDescent="0.25">
      <c r="E25604" s="120"/>
    </row>
    <row r="25605" spans="5:5" x14ac:dyDescent="0.25">
      <c r="E25605" s="120"/>
    </row>
    <row r="25606" spans="5:5" x14ac:dyDescent="0.25">
      <c r="E25606" s="120"/>
    </row>
    <row r="25607" spans="5:5" x14ac:dyDescent="0.25">
      <c r="E25607" s="120"/>
    </row>
    <row r="25608" spans="5:5" x14ac:dyDescent="0.25">
      <c r="E25608" s="120"/>
    </row>
    <row r="25609" spans="5:5" x14ac:dyDescent="0.25">
      <c r="E25609" s="120"/>
    </row>
    <row r="25610" spans="5:5" x14ac:dyDescent="0.25">
      <c r="E25610" s="120"/>
    </row>
    <row r="25611" spans="5:5" x14ac:dyDescent="0.25">
      <c r="E25611" s="120"/>
    </row>
    <row r="25612" spans="5:5" x14ac:dyDescent="0.25">
      <c r="E25612" s="120"/>
    </row>
    <row r="25613" spans="5:5" x14ac:dyDescent="0.25">
      <c r="E25613" s="120"/>
    </row>
    <row r="25614" spans="5:5" x14ac:dyDescent="0.25">
      <c r="E25614" s="120"/>
    </row>
    <row r="25615" spans="5:5" x14ac:dyDescent="0.25">
      <c r="E25615" s="120"/>
    </row>
    <row r="25616" spans="5:5" x14ac:dyDescent="0.25">
      <c r="E25616" s="120"/>
    </row>
    <row r="25617" spans="5:5" x14ac:dyDescent="0.25">
      <c r="E25617" s="120"/>
    </row>
    <row r="25618" spans="5:5" x14ac:dyDescent="0.25">
      <c r="E25618" s="120"/>
    </row>
    <row r="25619" spans="5:5" x14ac:dyDescent="0.25">
      <c r="E25619" s="120"/>
    </row>
    <row r="25620" spans="5:5" x14ac:dyDescent="0.25">
      <c r="E25620" s="120"/>
    </row>
    <row r="25621" spans="5:5" x14ac:dyDescent="0.25">
      <c r="E25621" s="120"/>
    </row>
    <row r="25622" spans="5:5" x14ac:dyDescent="0.25">
      <c r="E25622" s="120"/>
    </row>
    <row r="25623" spans="5:5" x14ac:dyDescent="0.25">
      <c r="E25623" s="120"/>
    </row>
    <row r="25624" spans="5:5" x14ac:dyDescent="0.25">
      <c r="E25624" s="120"/>
    </row>
    <row r="25625" spans="5:5" x14ac:dyDescent="0.25">
      <c r="E25625" s="120"/>
    </row>
    <row r="25626" spans="5:5" x14ac:dyDescent="0.25">
      <c r="E25626" s="120"/>
    </row>
    <row r="25627" spans="5:5" x14ac:dyDescent="0.25">
      <c r="E25627" s="120"/>
    </row>
    <row r="25628" spans="5:5" x14ac:dyDescent="0.25">
      <c r="E25628" s="120"/>
    </row>
    <row r="25629" spans="5:5" x14ac:dyDescent="0.25">
      <c r="E25629" s="120"/>
    </row>
    <row r="25630" spans="5:5" x14ac:dyDescent="0.25">
      <c r="E25630" s="120"/>
    </row>
    <row r="25631" spans="5:5" x14ac:dyDescent="0.25">
      <c r="E25631" s="120"/>
    </row>
    <row r="25632" spans="5:5" x14ac:dyDescent="0.25">
      <c r="E25632" s="120"/>
    </row>
    <row r="25633" spans="5:5" x14ac:dyDescent="0.25">
      <c r="E25633" s="120"/>
    </row>
    <row r="25634" spans="5:5" x14ac:dyDescent="0.25">
      <c r="E25634" s="120"/>
    </row>
    <row r="25635" spans="5:5" x14ac:dyDescent="0.25">
      <c r="E25635" s="120"/>
    </row>
    <row r="25636" spans="5:5" x14ac:dyDescent="0.25">
      <c r="E25636" s="120"/>
    </row>
    <row r="25637" spans="5:5" x14ac:dyDescent="0.25">
      <c r="E25637" s="120"/>
    </row>
    <row r="25638" spans="5:5" x14ac:dyDescent="0.25">
      <c r="E25638" s="120"/>
    </row>
    <row r="25639" spans="5:5" x14ac:dyDescent="0.25">
      <c r="E25639" s="120"/>
    </row>
    <row r="25640" spans="5:5" x14ac:dyDescent="0.25">
      <c r="E25640" s="120"/>
    </row>
    <row r="25641" spans="5:5" x14ac:dyDescent="0.25">
      <c r="E25641" s="120"/>
    </row>
    <row r="25642" spans="5:5" x14ac:dyDescent="0.25">
      <c r="E25642" s="120"/>
    </row>
    <row r="25643" spans="5:5" x14ac:dyDescent="0.25">
      <c r="E25643" s="120"/>
    </row>
    <row r="25644" spans="5:5" x14ac:dyDescent="0.25">
      <c r="E25644" s="120"/>
    </row>
    <row r="25645" spans="5:5" x14ac:dyDescent="0.25">
      <c r="E25645" s="120"/>
    </row>
    <row r="25646" spans="5:5" x14ac:dyDescent="0.25">
      <c r="E25646" s="120"/>
    </row>
    <row r="25647" spans="5:5" x14ac:dyDescent="0.25">
      <c r="E25647" s="120"/>
    </row>
    <row r="25648" spans="5:5" x14ac:dyDescent="0.25">
      <c r="E25648" s="120"/>
    </row>
    <row r="25649" spans="5:5" x14ac:dyDescent="0.25">
      <c r="E25649" s="120"/>
    </row>
    <row r="25650" spans="5:5" x14ac:dyDescent="0.25">
      <c r="E25650" s="120"/>
    </row>
    <row r="25651" spans="5:5" x14ac:dyDescent="0.25">
      <c r="E25651" s="120"/>
    </row>
    <row r="25652" spans="5:5" x14ac:dyDescent="0.25">
      <c r="E25652" s="120"/>
    </row>
    <row r="25653" spans="5:5" x14ac:dyDescent="0.25">
      <c r="E25653" s="120"/>
    </row>
    <row r="25654" spans="5:5" x14ac:dyDescent="0.25">
      <c r="E25654" s="120"/>
    </row>
    <row r="25655" spans="5:5" x14ac:dyDescent="0.25">
      <c r="E25655" s="120"/>
    </row>
    <row r="25656" spans="5:5" x14ac:dyDescent="0.25">
      <c r="E25656" s="120"/>
    </row>
    <row r="25657" spans="5:5" x14ac:dyDescent="0.25">
      <c r="E25657" s="120"/>
    </row>
    <row r="25658" spans="5:5" x14ac:dyDescent="0.25">
      <c r="E25658" s="120"/>
    </row>
    <row r="25659" spans="5:5" x14ac:dyDescent="0.25">
      <c r="E25659" s="120"/>
    </row>
    <row r="25660" spans="5:5" x14ac:dyDescent="0.25">
      <c r="E25660" s="120"/>
    </row>
    <row r="25661" spans="5:5" x14ac:dyDescent="0.25">
      <c r="E25661" s="120"/>
    </row>
    <row r="25662" spans="5:5" x14ac:dyDescent="0.25">
      <c r="E25662" s="120"/>
    </row>
    <row r="25663" spans="5:5" x14ac:dyDescent="0.25">
      <c r="E25663" s="120"/>
    </row>
    <row r="25664" spans="5:5" x14ac:dyDescent="0.25">
      <c r="E25664" s="120"/>
    </row>
    <row r="25665" spans="5:5" x14ac:dyDescent="0.25">
      <c r="E25665" s="120"/>
    </row>
    <row r="25666" spans="5:5" x14ac:dyDescent="0.25">
      <c r="E25666" s="120"/>
    </row>
    <row r="25667" spans="5:5" x14ac:dyDescent="0.25">
      <c r="E25667" s="120"/>
    </row>
    <row r="25668" spans="5:5" x14ac:dyDescent="0.25">
      <c r="E25668" s="120"/>
    </row>
    <row r="25669" spans="5:5" x14ac:dyDescent="0.25">
      <c r="E25669" s="120"/>
    </row>
    <row r="25670" spans="5:5" x14ac:dyDescent="0.25">
      <c r="E25670" s="120"/>
    </row>
    <row r="25671" spans="5:5" x14ac:dyDescent="0.25">
      <c r="E25671" s="120"/>
    </row>
    <row r="25672" spans="5:5" x14ac:dyDescent="0.25">
      <c r="E25672" s="120"/>
    </row>
    <row r="25673" spans="5:5" x14ac:dyDescent="0.25">
      <c r="E25673" s="120"/>
    </row>
    <row r="25674" spans="5:5" x14ac:dyDescent="0.25">
      <c r="E25674" s="120"/>
    </row>
    <row r="25675" spans="5:5" x14ac:dyDescent="0.25">
      <c r="E25675" s="120"/>
    </row>
    <row r="25676" spans="5:5" x14ac:dyDescent="0.25">
      <c r="E25676" s="120"/>
    </row>
    <row r="25677" spans="5:5" x14ac:dyDescent="0.25">
      <c r="E25677" s="120"/>
    </row>
    <row r="25678" spans="5:5" x14ac:dyDescent="0.25">
      <c r="E25678" s="120"/>
    </row>
    <row r="25679" spans="5:5" x14ac:dyDescent="0.25">
      <c r="E25679" s="120"/>
    </row>
    <row r="25680" spans="5:5" x14ac:dyDescent="0.25">
      <c r="E25680" s="120"/>
    </row>
    <row r="25681" spans="5:5" x14ac:dyDescent="0.25">
      <c r="E25681" s="120"/>
    </row>
    <row r="25682" spans="5:5" x14ac:dyDescent="0.25">
      <c r="E25682" s="120"/>
    </row>
    <row r="25683" spans="5:5" x14ac:dyDescent="0.25">
      <c r="E25683" s="120"/>
    </row>
    <row r="25684" spans="5:5" x14ac:dyDescent="0.25">
      <c r="E25684" s="120"/>
    </row>
    <row r="25685" spans="5:5" x14ac:dyDescent="0.25">
      <c r="E25685" s="120"/>
    </row>
    <row r="25686" spans="5:5" x14ac:dyDescent="0.25">
      <c r="E25686" s="120"/>
    </row>
    <row r="25687" spans="5:5" x14ac:dyDescent="0.25">
      <c r="E25687" s="120"/>
    </row>
    <row r="25688" spans="5:5" x14ac:dyDescent="0.25">
      <c r="E25688" s="120"/>
    </row>
    <row r="25689" spans="5:5" x14ac:dyDescent="0.25">
      <c r="E25689" s="120"/>
    </row>
    <row r="25690" spans="5:5" x14ac:dyDescent="0.25">
      <c r="E25690" s="120"/>
    </row>
    <row r="25691" spans="5:5" x14ac:dyDescent="0.25">
      <c r="E25691" s="120"/>
    </row>
    <row r="25692" spans="5:5" x14ac:dyDescent="0.25">
      <c r="E25692" s="120"/>
    </row>
    <row r="25693" spans="5:5" x14ac:dyDescent="0.25">
      <c r="E25693" s="120"/>
    </row>
    <row r="25694" spans="5:5" x14ac:dyDescent="0.25">
      <c r="E25694" s="120"/>
    </row>
    <row r="25695" spans="5:5" x14ac:dyDescent="0.25">
      <c r="E25695" s="120"/>
    </row>
    <row r="25696" spans="5:5" x14ac:dyDescent="0.25">
      <c r="E25696" s="120"/>
    </row>
    <row r="25697" spans="5:5" x14ac:dyDescent="0.25">
      <c r="E25697" s="120"/>
    </row>
    <row r="25698" spans="5:5" x14ac:dyDescent="0.25">
      <c r="E25698" s="120"/>
    </row>
    <row r="25699" spans="5:5" x14ac:dyDescent="0.25">
      <c r="E25699" s="120"/>
    </row>
    <row r="25700" spans="5:5" x14ac:dyDescent="0.25">
      <c r="E25700" s="120"/>
    </row>
    <row r="25701" spans="5:5" x14ac:dyDescent="0.25">
      <c r="E25701" s="120"/>
    </row>
    <row r="25702" spans="5:5" x14ac:dyDescent="0.25">
      <c r="E25702" s="120"/>
    </row>
    <row r="25703" spans="5:5" x14ac:dyDescent="0.25">
      <c r="E25703" s="120"/>
    </row>
    <row r="25704" spans="5:5" x14ac:dyDescent="0.25">
      <c r="E25704" s="120"/>
    </row>
    <row r="25705" spans="5:5" x14ac:dyDescent="0.25">
      <c r="E25705" s="120"/>
    </row>
    <row r="25706" spans="5:5" x14ac:dyDescent="0.25">
      <c r="E25706" s="120"/>
    </row>
    <row r="25707" spans="5:5" x14ac:dyDescent="0.25">
      <c r="E25707" s="120"/>
    </row>
    <row r="25708" spans="5:5" x14ac:dyDescent="0.25">
      <c r="E25708" s="120"/>
    </row>
    <row r="25709" spans="5:5" x14ac:dyDescent="0.25">
      <c r="E25709" s="120"/>
    </row>
    <row r="25710" spans="5:5" x14ac:dyDescent="0.25">
      <c r="E25710" s="120"/>
    </row>
    <row r="25711" spans="5:5" x14ac:dyDescent="0.25">
      <c r="E25711" s="120"/>
    </row>
    <row r="25712" spans="5:5" x14ac:dyDescent="0.25">
      <c r="E25712" s="120"/>
    </row>
    <row r="25713" spans="5:5" x14ac:dyDescent="0.25">
      <c r="E25713" s="120"/>
    </row>
    <row r="25714" spans="5:5" x14ac:dyDescent="0.25">
      <c r="E25714" s="120"/>
    </row>
    <row r="25715" spans="5:5" x14ac:dyDescent="0.25">
      <c r="E25715" s="120"/>
    </row>
    <row r="25716" spans="5:5" x14ac:dyDescent="0.25">
      <c r="E25716" s="120"/>
    </row>
    <row r="25717" spans="5:5" x14ac:dyDescent="0.25">
      <c r="E25717" s="120"/>
    </row>
    <row r="25718" spans="5:5" x14ac:dyDescent="0.25">
      <c r="E25718" s="120"/>
    </row>
    <row r="25719" spans="5:5" x14ac:dyDescent="0.25">
      <c r="E25719" s="120"/>
    </row>
    <row r="25720" spans="5:5" x14ac:dyDescent="0.25">
      <c r="E25720" s="120"/>
    </row>
    <row r="25721" spans="5:5" x14ac:dyDescent="0.25">
      <c r="E25721" s="120"/>
    </row>
    <row r="25722" spans="5:5" x14ac:dyDescent="0.25">
      <c r="E25722" s="120"/>
    </row>
    <row r="25723" spans="5:5" x14ac:dyDescent="0.25">
      <c r="E25723" s="120"/>
    </row>
    <row r="25724" spans="5:5" x14ac:dyDescent="0.25">
      <c r="E25724" s="120"/>
    </row>
    <row r="25725" spans="5:5" x14ac:dyDescent="0.25">
      <c r="E25725" s="120"/>
    </row>
    <row r="25726" spans="5:5" x14ac:dyDescent="0.25">
      <c r="E25726" s="120"/>
    </row>
    <row r="25727" spans="5:5" x14ac:dyDescent="0.25">
      <c r="E25727" s="120"/>
    </row>
    <row r="25728" spans="5:5" x14ac:dyDescent="0.25">
      <c r="E25728" s="120"/>
    </row>
    <row r="25729" spans="5:5" x14ac:dyDescent="0.25">
      <c r="E25729" s="120"/>
    </row>
    <row r="25730" spans="5:5" x14ac:dyDescent="0.25">
      <c r="E25730" s="120"/>
    </row>
    <row r="25731" spans="5:5" x14ac:dyDescent="0.25">
      <c r="E25731" s="120"/>
    </row>
    <row r="25732" spans="5:5" x14ac:dyDescent="0.25">
      <c r="E25732" s="120"/>
    </row>
    <row r="25733" spans="5:5" x14ac:dyDescent="0.25">
      <c r="E25733" s="120"/>
    </row>
    <row r="25734" spans="5:5" x14ac:dyDescent="0.25">
      <c r="E25734" s="120"/>
    </row>
    <row r="25735" spans="5:5" x14ac:dyDescent="0.25">
      <c r="E25735" s="120"/>
    </row>
    <row r="25736" spans="5:5" x14ac:dyDescent="0.25">
      <c r="E25736" s="120"/>
    </row>
    <row r="25737" spans="5:5" x14ac:dyDescent="0.25">
      <c r="E25737" s="120"/>
    </row>
    <row r="25738" spans="5:5" x14ac:dyDescent="0.25">
      <c r="E25738" s="120"/>
    </row>
    <row r="25739" spans="5:5" x14ac:dyDescent="0.25">
      <c r="E25739" s="120"/>
    </row>
    <row r="25740" spans="5:5" x14ac:dyDescent="0.25">
      <c r="E25740" s="120"/>
    </row>
    <row r="25741" spans="5:5" x14ac:dyDescent="0.25">
      <c r="E25741" s="120"/>
    </row>
    <row r="25742" spans="5:5" x14ac:dyDescent="0.25">
      <c r="E25742" s="120"/>
    </row>
    <row r="25743" spans="5:5" x14ac:dyDescent="0.25">
      <c r="E25743" s="120"/>
    </row>
    <row r="25744" spans="5:5" x14ac:dyDescent="0.25">
      <c r="E25744" s="120"/>
    </row>
    <row r="25745" spans="5:5" x14ac:dyDescent="0.25">
      <c r="E25745" s="120"/>
    </row>
    <row r="25746" spans="5:5" x14ac:dyDescent="0.25">
      <c r="E25746" s="120"/>
    </row>
    <row r="25747" spans="5:5" x14ac:dyDescent="0.25">
      <c r="E25747" s="120"/>
    </row>
    <row r="25748" spans="5:5" x14ac:dyDescent="0.25">
      <c r="E25748" s="120"/>
    </row>
    <row r="25749" spans="5:5" x14ac:dyDescent="0.25">
      <c r="E25749" s="120"/>
    </row>
    <row r="25750" spans="5:5" x14ac:dyDescent="0.25">
      <c r="E25750" s="120"/>
    </row>
    <row r="25751" spans="5:5" x14ac:dyDescent="0.25">
      <c r="E25751" s="120"/>
    </row>
    <row r="25752" spans="5:5" x14ac:dyDescent="0.25">
      <c r="E25752" s="120"/>
    </row>
    <row r="25753" spans="5:5" x14ac:dyDescent="0.25">
      <c r="E25753" s="120"/>
    </row>
    <row r="25754" spans="5:5" x14ac:dyDescent="0.25">
      <c r="E25754" s="120"/>
    </row>
    <row r="25755" spans="5:5" x14ac:dyDescent="0.25">
      <c r="E25755" s="120"/>
    </row>
    <row r="25756" spans="5:5" x14ac:dyDescent="0.25">
      <c r="E25756" s="120"/>
    </row>
    <row r="25757" spans="5:5" x14ac:dyDescent="0.25">
      <c r="E25757" s="120"/>
    </row>
    <row r="25758" spans="5:5" x14ac:dyDescent="0.25">
      <c r="E25758" s="120"/>
    </row>
    <row r="25759" spans="5:5" x14ac:dyDescent="0.25">
      <c r="E25759" s="120"/>
    </row>
    <row r="25760" spans="5:5" x14ac:dyDescent="0.25">
      <c r="E25760" s="120"/>
    </row>
    <row r="25761" spans="5:5" x14ac:dyDescent="0.25">
      <c r="E25761" s="120"/>
    </row>
    <row r="25762" spans="5:5" x14ac:dyDescent="0.25">
      <c r="E25762" s="120"/>
    </row>
    <row r="25763" spans="5:5" x14ac:dyDescent="0.25">
      <c r="E25763" s="120"/>
    </row>
    <row r="25764" spans="5:5" x14ac:dyDescent="0.25">
      <c r="E25764" s="120"/>
    </row>
    <row r="25765" spans="5:5" x14ac:dyDescent="0.25">
      <c r="E25765" s="120"/>
    </row>
    <row r="25766" spans="5:5" x14ac:dyDescent="0.25">
      <c r="E25766" s="120"/>
    </row>
    <row r="25767" spans="5:5" x14ac:dyDescent="0.25">
      <c r="E25767" s="120"/>
    </row>
    <row r="25768" spans="5:5" x14ac:dyDescent="0.25">
      <c r="E25768" s="120"/>
    </row>
    <row r="25769" spans="5:5" x14ac:dyDescent="0.25">
      <c r="E25769" s="120"/>
    </row>
    <row r="25770" spans="5:5" x14ac:dyDescent="0.25">
      <c r="E25770" s="120"/>
    </row>
    <row r="25771" spans="5:5" x14ac:dyDescent="0.25">
      <c r="E25771" s="120"/>
    </row>
    <row r="25772" spans="5:5" x14ac:dyDescent="0.25">
      <c r="E25772" s="120"/>
    </row>
    <row r="25773" spans="5:5" x14ac:dyDescent="0.25">
      <c r="E25773" s="120"/>
    </row>
    <row r="25774" spans="5:5" x14ac:dyDescent="0.25">
      <c r="E25774" s="120"/>
    </row>
    <row r="25775" spans="5:5" x14ac:dyDescent="0.25">
      <c r="E25775" s="120"/>
    </row>
    <row r="25776" spans="5:5" x14ac:dyDescent="0.25">
      <c r="E25776" s="120"/>
    </row>
    <row r="25777" spans="5:5" x14ac:dyDescent="0.25">
      <c r="E25777" s="120"/>
    </row>
    <row r="25778" spans="5:5" x14ac:dyDescent="0.25">
      <c r="E25778" s="120"/>
    </row>
    <row r="25779" spans="5:5" x14ac:dyDescent="0.25">
      <c r="E25779" s="120"/>
    </row>
    <row r="25780" spans="5:5" x14ac:dyDescent="0.25">
      <c r="E25780" s="120"/>
    </row>
    <row r="25781" spans="5:5" x14ac:dyDescent="0.25">
      <c r="E25781" s="120"/>
    </row>
    <row r="25782" spans="5:5" x14ac:dyDescent="0.25">
      <c r="E25782" s="120"/>
    </row>
    <row r="25783" spans="5:5" x14ac:dyDescent="0.25">
      <c r="E25783" s="120"/>
    </row>
    <row r="25784" spans="5:5" x14ac:dyDescent="0.25">
      <c r="E25784" s="120"/>
    </row>
    <row r="25785" spans="5:5" x14ac:dyDescent="0.25">
      <c r="E25785" s="120"/>
    </row>
    <row r="25786" spans="5:5" x14ac:dyDescent="0.25">
      <c r="E25786" s="120"/>
    </row>
    <row r="25787" spans="5:5" x14ac:dyDescent="0.25">
      <c r="E25787" s="120"/>
    </row>
    <row r="25788" spans="5:5" x14ac:dyDescent="0.25">
      <c r="E25788" s="120"/>
    </row>
    <row r="25789" spans="5:5" x14ac:dyDescent="0.25">
      <c r="E25789" s="120"/>
    </row>
    <row r="25790" spans="5:5" x14ac:dyDescent="0.25">
      <c r="E25790" s="120"/>
    </row>
    <row r="25791" spans="5:5" x14ac:dyDescent="0.25">
      <c r="E25791" s="120"/>
    </row>
    <row r="25792" spans="5:5" x14ac:dyDescent="0.25">
      <c r="E25792" s="120"/>
    </row>
    <row r="25793" spans="5:5" x14ac:dyDescent="0.25">
      <c r="E25793" s="120"/>
    </row>
    <row r="25794" spans="5:5" x14ac:dyDescent="0.25">
      <c r="E25794" s="120"/>
    </row>
    <row r="25795" spans="5:5" x14ac:dyDescent="0.25">
      <c r="E25795" s="120"/>
    </row>
    <row r="25796" spans="5:5" x14ac:dyDescent="0.25">
      <c r="E25796" s="120"/>
    </row>
    <row r="25797" spans="5:5" x14ac:dyDescent="0.25">
      <c r="E25797" s="120"/>
    </row>
    <row r="25798" spans="5:5" x14ac:dyDescent="0.25">
      <c r="E25798" s="120"/>
    </row>
    <row r="25799" spans="5:5" x14ac:dyDescent="0.25">
      <c r="E25799" s="120"/>
    </row>
    <row r="25800" spans="5:5" x14ac:dyDescent="0.25">
      <c r="E25800" s="120"/>
    </row>
    <row r="25801" spans="5:5" x14ac:dyDescent="0.25">
      <c r="E25801" s="120"/>
    </row>
    <row r="25802" spans="5:5" x14ac:dyDescent="0.25">
      <c r="E25802" s="120"/>
    </row>
    <row r="25803" spans="5:5" x14ac:dyDescent="0.25">
      <c r="E25803" s="120"/>
    </row>
    <row r="25804" spans="5:5" x14ac:dyDescent="0.25">
      <c r="E25804" s="120"/>
    </row>
    <row r="25805" spans="5:5" x14ac:dyDescent="0.25">
      <c r="E25805" s="120"/>
    </row>
    <row r="25806" spans="5:5" x14ac:dyDescent="0.25">
      <c r="E25806" s="120"/>
    </row>
    <row r="25807" spans="5:5" x14ac:dyDescent="0.25">
      <c r="E25807" s="120"/>
    </row>
    <row r="25808" spans="5:5" x14ac:dyDescent="0.25">
      <c r="E25808" s="120"/>
    </row>
    <row r="25809" spans="5:5" x14ac:dyDescent="0.25">
      <c r="E25809" s="120"/>
    </row>
    <row r="25810" spans="5:5" x14ac:dyDescent="0.25">
      <c r="E25810" s="120"/>
    </row>
    <row r="25811" spans="5:5" x14ac:dyDescent="0.25">
      <c r="E25811" s="120"/>
    </row>
    <row r="25812" spans="5:5" x14ac:dyDescent="0.25">
      <c r="E25812" s="120"/>
    </row>
    <row r="25813" spans="5:5" x14ac:dyDescent="0.25">
      <c r="E25813" s="120"/>
    </row>
    <row r="25814" spans="5:5" x14ac:dyDescent="0.25">
      <c r="E25814" s="120"/>
    </row>
    <row r="25815" spans="5:5" x14ac:dyDescent="0.25">
      <c r="E25815" s="120"/>
    </row>
    <row r="25816" spans="5:5" x14ac:dyDescent="0.25">
      <c r="E25816" s="120"/>
    </row>
    <row r="25817" spans="5:5" x14ac:dyDescent="0.25">
      <c r="E25817" s="120"/>
    </row>
    <row r="25818" spans="5:5" x14ac:dyDescent="0.25">
      <c r="E25818" s="120"/>
    </row>
    <row r="25819" spans="5:5" x14ac:dyDescent="0.25">
      <c r="E25819" s="120"/>
    </row>
    <row r="25820" spans="5:5" x14ac:dyDescent="0.25">
      <c r="E25820" s="120"/>
    </row>
    <row r="25821" spans="5:5" x14ac:dyDescent="0.25">
      <c r="E25821" s="120"/>
    </row>
    <row r="25822" spans="5:5" x14ac:dyDescent="0.25">
      <c r="E25822" s="120"/>
    </row>
    <row r="25823" spans="5:5" x14ac:dyDescent="0.25">
      <c r="E25823" s="120"/>
    </row>
    <row r="25824" spans="5:5" x14ac:dyDescent="0.25">
      <c r="E25824" s="120"/>
    </row>
    <row r="25825" spans="5:5" x14ac:dyDescent="0.25">
      <c r="E25825" s="120"/>
    </row>
    <row r="25826" spans="5:5" x14ac:dyDescent="0.25">
      <c r="E25826" s="120"/>
    </row>
    <row r="25827" spans="5:5" x14ac:dyDescent="0.25">
      <c r="E25827" s="120"/>
    </row>
    <row r="25828" spans="5:5" x14ac:dyDescent="0.25">
      <c r="E25828" s="120"/>
    </row>
    <row r="25829" spans="5:5" x14ac:dyDescent="0.25">
      <c r="E25829" s="120"/>
    </row>
    <row r="25830" spans="5:5" x14ac:dyDescent="0.25">
      <c r="E25830" s="120"/>
    </row>
    <row r="25831" spans="5:5" x14ac:dyDescent="0.25">
      <c r="E25831" s="120"/>
    </row>
    <row r="25832" spans="5:5" x14ac:dyDescent="0.25">
      <c r="E25832" s="120"/>
    </row>
    <row r="25833" spans="5:5" x14ac:dyDescent="0.25">
      <c r="E25833" s="120"/>
    </row>
    <row r="25834" spans="5:5" x14ac:dyDescent="0.25">
      <c r="E25834" s="120"/>
    </row>
    <row r="25835" spans="5:5" x14ac:dyDescent="0.25">
      <c r="E25835" s="120"/>
    </row>
    <row r="25836" spans="5:5" x14ac:dyDescent="0.25">
      <c r="E25836" s="120"/>
    </row>
    <row r="25837" spans="5:5" x14ac:dyDescent="0.25">
      <c r="E25837" s="120"/>
    </row>
    <row r="25838" spans="5:5" x14ac:dyDescent="0.25">
      <c r="E25838" s="120"/>
    </row>
    <row r="25839" spans="5:5" x14ac:dyDescent="0.25">
      <c r="E25839" s="120"/>
    </row>
    <row r="25840" spans="5:5" x14ac:dyDescent="0.25">
      <c r="E25840" s="120"/>
    </row>
    <row r="25841" spans="5:5" x14ac:dyDescent="0.25">
      <c r="E25841" s="120"/>
    </row>
    <row r="25842" spans="5:5" x14ac:dyDescent="0.25">
      <c r="E25842" s="120"/>
    </row>
    <row r="25843" spans="5:5" x14ac:dyDescent="0.25">
      <c r="E25843" s="120"/>
    </row>
    <row r="25844" spans="5:5" x14ac:dyDescent="0.25">
      <c r="E25844" s="120"/>
    </row>
    <row r="25845" spans="5:5" x14ac:dyDescent="0.25">
      <c r="E25845" s="120"/>
    </row>
    <row r="25846" spans="5:5" x14ac:dyDescent="0.25">
      <c r="E25846" s="120"/>
    </row>
    <row r="25847" spans="5:5" x14ac:dyDescent="0.25">
      <c r="E25847" s="120"/>
    </row>
    <row r="25848" spans="5:5" x14ac:dyDescent="0.25">
      <c r="E25848" s="120"/>
    </row>
    <row r="25849" spans="5:5" x14ac:dyDescent="0.25">
      <c r="E25849" s="120"/>
    </row>
    <row r="25850" spans="5:5" x14ac:dyDescent="0.25">
      <c r="E25850" s="120"/>
    </row>
    <row r="25851" spans="5:5" x14ac:dyDescent="0.25">
      <c r="E25851" s="120"/>
    </row>
    <row r="25852" spans="5:5" x14ac:dyDescent="0.25">
      <c r="E25852" s="120"/>
    </row>
    <row r="25853" spans="5:5" x14ac:dyDescent="0.25">
      <c r="E25853" s="120"/>
    </row>
    <row r="25854" spans="5:5" x14ac:dyDescent="0.25">
      <c r="E25854" s="120"/>
    </row>
    <row r="25855" spans="5:5" x14ac:dyDescent="0.25">
      <c r="E25855" s="120"/>
    </row>
    <row r="25856" spans="5:5" x14ac:dyDescent="0.25">
      <c r="E25856" s="120"/>
    </row>
    <row r="25857" spans="5:5" x14ac:dyDescent="0.25">
      <c r="E25857" s="120"/>
    </row>
    <row r="25858" spans="5:5" x14ac:dyDescent="0.25">
      <c r="E25858" s="120"/>
    </row>
    <row r="25859" spans="5:5" x14ac:dyDescent="0.25">
      <c r="E25859" s="120"/>
    </row>
    <row r="25860" spans="5:5" x14ac:dyDescent="0.25">
      <c r="E25860" s="120"/>
    </row>
    <row r="25861" spans="5:5" x14ac:dyDescent="0.25">
      <c r="E25861" s="120"/>
    </row>
    <row r="25862" spans="5:5" x14ac:dyDescent="0.25">
      <c r="E25862" s="120"/>
    </row>
    <row r="25863" spans="5:5" x14ac:dyDescent="0.25">
      <c r="E25863" s="120"/>
    </row>
    <row r="25864" spans="5:5" x14ac:dyDescent="0.25">
      <c r="E25864" s="120"/>
    </row>
    <row r="25865" spans="5:5" x14ac:dyDescent="0.25">
      <c r="E25865" s="120"/>
    </row>
    <row r="25866" spans="5:5" x14ac:dyDescent="0.25">
      <c r="E25866" s="120"/>
    </row>
    <row r="25867" spans="5:5" x14ac:dyDescent="0.25">
      <c r="E25867" s="120"/>
    </row>
    <row r="25868" spans="5:5" x14ac:dyDescent="0.25">
      <c r="E25868" s="120"/>
    </row>
    <row r="25869" spans="5:5" x14ac:dyDescent="0.25">
      <c r="E25869" s="120"/>
    </row>
    <row r="25870" spans="5:5" x14ac:dyDescent="0.25">
      <c r="E25870" s="120"/>
    </row>
    <row r="25871" spans="5:5" x14ac:dyDescent="0.25">
      <c r="E25871" s="120"/>
    </row>
    <row r="25872" spans="5:5" x14ac:dyDescent="0.25">
      <c r="E25872" s="120"/>
    </row>
    <row r="25873" spans="5:5" x14ac:dyDescent="0.25">
      <c r="E25873" s="120"/>
    </row>
    <row r="25874" spans="5:5" x14ac:dyDescent="0.25">
      <c r="E25874" s="120"/>
    </row>
    <row r="25875" spans="5:5" x14ac:dyDescent="0.25">
      <c r="E25875" s="120"/>
    </row>
    <row r="25876" spans="5:5" x14ac:dyDescent="0.25">
      <c r="E25876" s="120"/>
    </row>
    <row r="25877" spans="5:5" x14ac:dyDescent="0.25">
      <c r="E25877" s="120"/>
    </row>
    <row r="25878" spans="5:5" x14ac:dyDescent="0.25">
      <c r="E25878" s="120"/>
    </row>
    <row r="25879" spans="5:5" x14ac:dyDescent="0.25">
      <c r="E25879" s="120"/>
    </row>
    <row r="25880" spans="5:5" x14ac:dyDescent="0.25">
      <c r="E25880" s="120"/>
    </row>
    <row r="25881" spans="5:5" x14ac:dyDescent="0.25">
      <c r="E25881" s="120"/>
    </row>
    <row r="25882" spans="5:5" x14ac:dyDescent="0.25">
      <c r="E25882" s="120"/>
    </row>
    <row r="25883" spans="5:5" x14ac:dyDescent="0.25">
      <c r="E25883" s="120"/>
    </row>
    <row r="25884" spans="5:5" x14ac:dyDescent="0.25">
      <c r="E25884" s="120"/>
    </row>
    <row r="25885" spans="5:5" x14ac:dyDescent="0.25">
      <c r="E25885" s="120"/>
    </row>
    <row r="25886" spans="5:5" x14ac:dyDescent="0.25">
      <c r="E25886" s="120"/>
    </row>
    <row r="25887" spans="5:5" x14ac:dyDescent="0.25">
      <c r="E25887" s="120"/>
    </row>
    <row r="25888" spans="5:5" x14ac:dyDescent="0.25">
      <c r="E25888" s="120"/>
    </row>
    <row r="25889" spans="5:5" x14ac:dyDescent="0.25">
      <c r="E25889" s="120"/>
    </row>
    <row r="25890" spans="5:5" x14ac:dyDescent="0.25">
      <c r="E25890" s="120"/>
    </row>
    <row r="25891" spans="5:5" x14ac:dyDescent="0.25">
      <c r="E25891" s="120"/>
    </row>
    <row r="25892" spans="5:5" x14ac:dyDescent="0.25">
      <c r="E25892" s="120"/>
    </row>
    <row r="25893" spans="5:5" x14ac:dyDescent="0.25">
      <c r="E25893" s="120"/>
    </row>
    <row r="25894" spans="5:5" x14ac:dyDescent="0.25">
      <c r="E25894" s="120"/>
    </row>
    <row r="25895" spans="5:5" x14ac:dyDescent="0.25">
      <c r="E25895" s="120"/>
    </row>
    <row r="25896" spans="5:5" x14ac:dyDescent="0.25">
      <c r="E25896" s="120"/>
    </row>
    <row r="25897" spans="5:5" x14ac:dyDescent="0.25">
      <c r="E25897" s="120"/>
    </row>
    <row r="25898" spans="5:5" x14ac:dyDescent="0.25">
      <c r="E25898" s="120"/>
    </row>
    <row r="25899" spans="5:5" x14ac:dyDescent="0.25">
      <c r="E25899" s="120"/>
    </row>
    <row r="25900" spans="5:5" x14ac:dyDescent="0.25">
      <c r="E25900" s="120"/>
    </row>
    <row r="25901" spans="5:5" x14ac:dyDescent="0.25">
      <c r="E25901" s="120"/>
    </row>
    <row r="25902" spans="5:5" x14ac:dyDescent="0.25">
      <c r="E25902" s="120"/>
    </row>
    <row r="25903" spans="5:5" x14ac:dyDescent="0.25">
      <c r="E25903" s="120"/>
    </row>
    <row r="25904" spans="5:5" x14ac:dyDescent="0.25">
      <c r="E25904" s="120"/>
    </row>
    <row r="25905" spans="5:5" x14ac:dyDescent="0.25">
      <c r="E25905" s="120"/>
    </row>
    <row r="25906" spans="5:5" x14ac:dyDescent="0.25">
      <c r="E25906" s="120"/>
    </row>
    <row r="25907" spans="5:5" x14ac:dyDescent="0.25">
      <c r="E25907" s="120"/>
    </row>
    <row r="25908" spans="5:5" x14ac:dyDescent="0.25">
      <c r="E25908" s="120"/>
    </row>
    <row r="25909" spans="5:5" x14ac:dyDescent="0.25">
      <c r="E25909" s="120"/>
    </row>
    <row r="25910" spans="5:5" x14ac:dyDescent="0.25">
      <c r="E25910" s="120"/>
    </row>
    <row r="25911" spans="5:5" x14ac:dyDescent="0.25">
      <c r="E25911" s="120"/>
    </row>
    <row r="25912" spans="5:5" x14ac:dyDescent="0.25">
      <c r="E25912" s="120"/>
    </row>
    <row r="25913" spans="5:5" x14ac:dyDescent="0.25">
      <c r="E25913" s="120"/>
    </row>
    <row r="25914" spans="5:5" x14ac:dyDescent="0.25">
      <c r="E25914" s="120"/>
    </row>
    <row r="25915" spans="5:5" x14ac:dyDescent="0.25">
      <c r="E25915" s="120"/>
    </row>
    <row r="25916" spans="5:5" x14ac:dyDescent="0.25">
      <c r="E25916" s="120"/>
    </row>
    <row r="25917" spans="5:5" x14ac:dyDescent="0.25">
      <c r="E25917" s="120"/>
    </row>
    <row r="25918" spans="5:5" x14ac:dyDescent="0.25">
      <c r="E25918" s="120"/>
    </row>
    <row r="25919" spans="5:5" x14ac:dyDescent="0.25">
      <c r="E25919" s="120"/>
    </row>
    <row r="25920" spans="5:5" x14ac:dyDescent="0.25">
      <c r="E25920" s="120"/>
    </row>
    <row r="25921" spans="5:5" x14ac:dyDescent="0.25">
      <c r="E25921" s="120"/>
    </row>
    <row r="25922" spans="5:5" x14ac:dyDescent="0.25">
      <c r="E25922" s="120"/>
    </row>
    <row r="25923" spans="5:5" x14ac:dyDescent="0.25">
      <c r="E25923" s="120"/>
    </row>
    <row r="25924" spans="5:5" x14ac:dyDescent="0.25">
      <c r="E25924" s="120"/>
    </row>
    <row r="25925" spans="5:5" x14ac:dyDescent="0.25">
      <c r="E25925" s="120"/>
    </row>
    <row r="25926" spans="5:5" x14ac:dyDescent="0.25">
      <c r="E25926" s="120"/>
    </row>
    <row r="25927" spans="5:5" x14ac:dyDescent="0.25">
      <c r="E25927" s="120"/>
    </row>
    <row r="25928" spans="5:5" x14ac:dyDescent="0.25">
      <c r="E25928" s="120"/>
    </row>
    <row r="25929" spans="5:5" x14ac:dyDescent="0.25">
      <c r="E25929" s="120"/>
    </row>
    <row r="25930" spans="5:5" x14ac:dyDescent="0.25">
      <c r="E25930" s="120"/>
    </row>
    <row r="25931" spans="5:5" x14ac:dyDescent="0.25">
      <c r="E25931" s="120"/>
    </row>
    <row r="25932" spans="5:5" x14ac:dyDescent="0.25">
      <c r="E25932" s="120"/>
    </row>
    <row r="25933" spans="5:5" x14ac:dyDescent="0.25">
      <c r="E25933" s="120"/>
    </row>
    <row r="25934" spans="5:5" x14ac:dyDescent="0.25">
      <c r="E25934" s="120"/>
    </row>
    <row r="25935" spans="5:5" x14ac:dyDescent="0.25">
      <c r="E25935" s="120"/>
    </row>
    <row r="25936" spans="5:5" x14ac:dyDescent="0.25">
      <c r="E25936" s="120"/>
    </row>
    <row r="25937" spans="5:5" x14ac:dyDescent="0.25">
      <c r="E25937" s="120"/>
    </row>
    <row r="25938" spans="5:5" x14ac:dyDescent="0.25">
      <c r="E25938" s="120"/>
    </row>
    <row r="25939" spans="5:5" x14ac:dyDescent="0.25">
      <c r="E25939" s="120"/>
    </row>
    <row r="25940" spans="5:5" x14ac:dyDescent="0.25">
      <c r="E25940" s="120"/>
    </row>
    <row r="25941" spans="5:5" x14ac:dyDescent="0.25">
      <c r="E25941" s="120"/>
    </row>
    <row r="25942" spans="5:5" x14ac:dyDescent="0.25">
      <c r="E25942" s="120"/>
    </row>
    <row r="25943" spans="5:5" x14ac:dyDescent="0.25">
      <c r="E25943" s="120"/>
    </row>
    <row r="25944" spans="5:5" x14ac:dyDescent="0.25">
      <c r="E25944" s="120"/>
    </row>
    <row r="25945" spans="5:5" x14ac:dyDescent="0.25">
      <c r="E25945" s="120"/>
    </row>
    <row r="25946" spans="5:5" x14ac:dyDescent="0.25">
      <c r="E25946" s="120"/>
    </row>
    <row r="25947" spans="5:5" x14ac:dyDescent="0.25">
      <c r="E25947" s="120"/>
    </row>
    <row r="25948" spans="5:5" x14ac:dyDescent="0.25">
      <c r="E25948" s="120"/>
    </row>
    <row r="25949" spans="5:5" x14ac:dyDescent="0.25">
      <c r="E25949" s="120"/>
    </row>
    <row r="25950" spans="5:5" x14ac:dyDescent="0.25">
      <c r="E25950" s="120"/>
    </row>
    <row r="25951" spans="5:5" x14ac:dyDescent="0.25">
      <c r="E25951" s="120"/>
    </row>
    <row r="25952" spans="5:5" x14ac:dyDescent="0.25">
      <c r="E25952" s="120"/>
    </row>
    <row r="25953" spans="5:5" x14ac:dyDescent="0.25">
      <c r="E25953" s="120"/>
    </row>
    <row r="25954" spans="5:5" x14ac:dyDescent="0.25">
      <c r="E25954" s="120"/>
    </row>
    <row r="25955" spans="5:5" x14ac:dyDescent="0.25">
      <c r="E25955" s="120"/>
    </row>
    <row r="25956" spans="5:5" x14ac:dyDescent="0.25">
      <c r="E25956" s="120"/>
    </row>
    <row r="25957" spans="5:5" x14ac:dyDescent="0.25">
      <c r="E25957" s="120"/>
    </row>
    <row r="25958" spans="5:5" x14ac:dyDescent="0.25">
      <c r="E25958" s="120"/>
    </row>
    <row r="25959" spans="5:5" x14ac:dyDescent="0.25">
      <c r="E25959" s="120"/>
    </row>
    <row r="25960" spans="5:5" x14ac:dyDescent="0.25">
      <c r="E25960" s="120"/>
    </row>
    <row r="25961" spans="5:5" x14ac:dyDescent="0.25">
      <c r="E25961" s="120"/>
    </row>
    <row r="25962" spans="5:5" x14ac:dyDescent="0.25">
      <c r="E25962" s="120"/>
    </row>
    <row r="25963" spans="5:5" x14ac:dyDescent="0.25">
      <c r="E25963" s="120"/>
    </row>
    <row r="25964" spans="5:5" x14ac:dyDescent="0.25">
      <c r="E25964" s="120"/>
    </row>
    <row r="25965" spans="5:5" x14ac:dyDescent="0.25">
      <c r="E25965" s="120"/>
    </row>
    <row r="25966" spans="5:5" x14ac:dyDescent="0.25">
      <c r="E25966" s="120"/>
    </row>
    <row r="25967" spans="5:5" x14ac:dyDescent="0.25">
      <c r="E25967" s="120"/>
    </row>
    <row r="25968" spans="5:5" x14ac:dyDescent="0.25">
      <c r="E25968" s="120"/>
    </row>
    <row r="25969" spans="5:5" x14ac:dyDescent="0.25">
      <c r="E25969" s="120"/>
    </row>
    <row r="25970" spans="5:5" x14ac:dyDescent="0.25">
      <c r="E25970" s="120"/>
    </row>
    <row r="25971" spans="5:5" x14ac:dyDescent="0.25">
      <c r="E25971" s="120"/>
    </row>
    <row r="25972" spans="5:5" x14ac:dyDescent="0.25">
      <c r="E25972" s="120"/>
    </row>
    <row r="25973" spans="5:5" x14ac:dyDescent="0.25">
      <c r="E25973" s="120"/>
    </row>
    <row r="25974" spans="5:5" x14ac:dyDescent="0.25">
      <c r="E25974" s="120"/>
    </row>
    <row r="25975" spans="5:5" x14ac:dyDescent="0.25">
      <c r="E25975" s="120"/>
    </row>
    <row r="25976" spans="5:5" x14ac:dyDescent="0.25">
      <c r="E25976" s="120"/>
    </row>
    <row r="25977" spans="5:5" x14ac:dyDescent="0.25">
      <c r="E25977" s="120"/>
    </row>
    <row r="25978" spans="5:5" x14ac:dyDescent="0.25">
      <c r="E25978" s="120"/>
    </row>
    <row r="25979" spans="5:5" x14ac:dyDescent="0.25">
      <c r="E25979" s="120"/>
    </row>
    <row r="25980" spans="5:5" x14ac:dyDescent="0.25">
      <c r="E25980" s="120"/>
    </row>
    <row r="25981" spans="5:5" x14ac:dyDescent="0.25">
      <c r="E25981" s="120"/>
    </row>
    <row r="25982" spans="5:5" x14ac:dyDescent="0.25">
      <c r="E25982" s="120"/>
    </row>
    <row r="25983" spans="5:5" x14ac:dyDescent="0.25">
      <c r="E25983" s="120"/>
    </row>
    <row r="25984" spans="5:5" x14ac:dyDescent="0.25">
      <c r="E25984" s="120"/>
    </row>
    <row r="25985" spans="5:5" x14ac:dyDescent="0.25">
      <c r="E25985" s="120"/>
    </row>
    <row r="25986" spans="5:5" x14ac:dyDescent="0.25">
      <c r="E25986" s="120"/>
    </row>
    <row r="25987" spans="5:5" x14ac:dyDescent="0.25">
      <c r="E25987" s="120"/>
    </row>
    <row r="25988" spans="5:5" x14ac:dyDescent="0.25">
      <c r="E25988" s="120"/>
    </row>
    <row r="25989" spans="5:5" x14ac:dyDescent="0.25">
      <c r="E25989" s="120"/>
    </row>
    <row r="25990" spans="5:5" x14ac:dyDescent="0.25">
      <c r="E25990" s="120"/>
    </row>
    <row r="25991" spans="5:5" x14ac:dyDescent="0.25">
      <c r="E25991" s="120"/>
    </row>
    <row r="25992" spans="5:5" x14ac:dyDescent="0.25">
      <c r="E25992" s="120"/>
    </row>
    <row r="25993" spans="5:5" x14ac:dyDescent="0.25">
      <c r="E25993" s="120"/>
    </row>
    <row r="25994" spans="5:5" x14ac:dyDescent="0.25">
      <c r="E25994" s="120"/>
    </row>
    <row r="25995" spans="5:5" x14ac:dyDescent="0.25">
      <c r="E25995" s="120"/>
    </row>
    <row r="25996" spans="5:5" x14ac:dyDescent="0.25">
      <c r="E25996" s="120"/>
    </row>
    <row r="25997" spans="5:5" x14ac:dyDescent="0.25">
      <c r="E25997" s="120"/>
    </row>
    <row r="25998" spans="5:5" x14ac:dyDescent="0.25">
      <c r="E25998" s="120"/>
    </row>
    <row r="25999" spans="5:5" x14ac:dyDescent="0.25">
      <c r="E25999" s="120"/>
    </row>
    <row r="26000" spans="5:5" x14ac:dyDescent="0.25">
      <c r="E26000" s="120"/>
    </row>
    <row r="26001" spans="5:5" x14ac:dyDescent="0.25">
      <c r="E26001" s="120"/>
    </row>
    <row r="26002" spans="5:5" x14ac:dyDescent="0.25">
      <c r="E26002" s="120"/>
    </row>
    <row r="26003" spans="5:5" x14ac:dyDescent="0.25">
      <c r="E26003" s="120"/>
    </row>
    <row r="26004" spans="5:5" x14ac:dyDescent="0.25">
      <c r="E26004" s="120"/>
    </row>
    <row r="26005" spans="5:5" x14ac:dyDescent="0.25">
      <c r="E26005" s="120"/>
    </row>
    <row r="26006" spans="5:5" x14ac:dyDescent="0.25">
      <c r="E26006" s="120"/>
    </row>
    <row r="26007" spans="5:5" x14ac:dyDescent="0.25">
      <c r="E26007" s="120"/>
    </row>
    <row r="26008" spans="5:5" x14ac:dyDescent="0.25">
      <c r="E26008" s="120"/>
    </row>
    <row r="26009" spans="5:5" x14ac:dyDescent="0.25">
      <c r="E26009" s="120"/>
    </row>
    <row r="26010" spans="5:5" x14ac:dyDescent="0.25">
      <c r="E26010" s="120"/>
    </row>
    <row r="26011" spans="5:5" x14ac:dyDescent="0.25">
      <c r="E26011" s="120"/>
    </row>
    <row r="26012" spans="5:5" x14ac:dyDescent="0.25">
      <c r="E26012" s="120"/>
    </row>
    <row r="26013" spans="5:5" x14ac:dyDescent="0.25">
      <c r="E26013" s="120"/>
    </row>
    <row r="26014" spans="5:5" x14ac:dyDescent="0.25">
      <c r="E26014" s="120"/>
    </row>
    <row r="26015" spans="5:5" x14ac:dyDescent="0.25">
      <c r="E26015" s="120"/>
    </row>
    <row r="26016" spans="5:5" x14ac:dyDescent="0.25">
      <c r="E26016" s="120"/>
    </row>
    <row r="26017" spans="5:5" x14ac:dyDescent="0.25">
      <c r="E26017" s="120"/>
    </row>
    <row r="26018" spans="5:5" x14ac:dyDescent="0.25">
      <c r="E26018" s="120"/>
    </row>
    <row r="26019" spans="5:5" x14ac:dyDescent="0.25">
      <c r="E26019" s="120"/>
    </row>
    <row r="26020" spans="5:5" x14ac:dyDescent="0.25">
      <c r="E26020" s="120"/>
    </row>
    <row r="26021" spans="5:5" x14ac:dyDescent="0.25">
      <c r="E26021" s="120"/>
    </row>
    <row r="26022" spans="5:5" x14ac:dyDescent="0.25">
      <c r="E26022" s="120"/>
    </row>
    <row r="26023" spans="5:5" x14ac:dyDescent="0.25">
      <c r="E26023" s="120"/>
    </row>
    <row r="26024" spans="5:5" x14ac:dyDescent="0.25">
      <c r="E26024" s="120"/>
    </row>
    <row r="26025" spans="5:5" x14ac:dyDescent="0.25">
      <c r="E26025" s="120"/>
    </row>
    <row r="26026" spans="5:5" x14ac:dyDescent="0.25">
      <c r="E26026" s="120"/>
    </row>
    <row r="26027" spans="5:5" x14ac:dyDescent="0.25">
      <c r="E26027" s="120"/>
    </row>
    <row r="26028" spans="5:5" x14ac:dyDescent="0.25">
      <c r="E26028" s="120"/>
    </row>
    <row r="26029" spans="5:5" x14ac:dyDescent="0.25">
      <c r="E26029" s="120"/>
    </row>
    <row r="26030" spans="5:5" x14ac:dyDescent="0.25">
      <c r="E26030" s="120"/>
    </row>
    <row r="26031" spans="5:5" x14ac:dyDescent="0.25">
      <c r="E26031" s="120"/>
    </row>
    <row r="26032" spans="5:5" x14ac:dyDescent="0.25">
      <c r="E26032" s="120"/>
    </row>
    <row r="26033" spans="5:5" x14ac:dyDescent="0.25">
      <c r="E26033" s="120"/>
    </row>
    <row r="26034" spans="5:5" x14ac:dyDescent="0.25">
      <c r="E26034" s="120"/>
    </row>
    <row r="26035" spans="5:5" x14ac:dyDescent="0.25">
      <c r="E26035" s="120"/>
    </row>
    <row r="26036" spans="5:5" x14ac:dyDescent="0.25">
      <c r="E26036" s="120"/>
    </row>
    <row r="26037" spans="5:5" x14ac:dyDescent="0.25">
      <c r="E26037" s="120"/>
    </row>
    <row r="26038" spans="5:5" x14ac:dyDescent="0.25">
      <c r="E26038" s="120"/>
    </row>
    <row r="26039" spans="5:5" x14ac:dyDescent="0.25">
      <c r="E26039" s="120"/>
    </row>
    <row r="26040" spans="5:5" x14ac:dyDescent="0.25">
      <c r="E26040" s="120"/>
    </row>
    <row r="26041" spans="5:5" x14ac:dyDescent="0.25">
      <c r="E26041" s="120"/>
    </row>
    <row r="26042" spans="5:5" x14ac:dyDescent="0.25">
      <c r="E26042" s="120"/>
    </row>
    <row r="26043" spans="5:5" x14ac:dyDescent="0.25">
      <c r="E26043" s="120"/>
    </row>
    <row r="26044" spans="5:5" x14ac:dyDescent="0.25">
      <c r="E26044" s="120"/>
    </row>
    <row r="26045" spans="5:5" x14ac:dyDescent="0.25">
      <c r="E26045" s="120"/>
    </row>
    <row r="26046" spans="5:5" x14ac:dyDescent="0.25">
      <c r="E26046" s="120"/>
    </row>
    <row r="26047" spans="5:5" x14ac:dyDescent="0.25">
      <c r="E26047" s="120"/>
    </row>
    <row r="26048" spans="5:5" x14ac:dyDescent="0.25">
      <c r="E26048" s="120"/>
    </row>
    <row r="26049" spans="5:5" x14ac:dyDescent="0.25">
      <c r="E26049" s="120"/>
    </row>
    <row r="26050" spans="5:5" x14ac:dyDescent="0.25">
      <c r="E26050" s="120"/>
    </row>
    <row r="26051" spans="5:5" x14ac:dyDescent="0.25">
      <c r="E26051" s="120"/>
    </row>
    <row r="26052" spans="5:5" x14ac:dyDescent="0.25">
      <c r="E26052" s="120"/>
    </row>
    <row r="26053" spans="5:5" x14ac:dyDescent="0.25">
      <c r="E26053" s="120"/>
    </row>
    <row r="26054" spans="5:5" x14ac:dyDescent="0.25">
      <c r="E26054" s="120"/>
    </row>
    <row r="26055" spans="5:5" x14ac:dyDescent="0.25">
      <c r="E26055" s="120"/>
    </row>
    <row r="26056" spans="5:5" x14ac:dyDescent="0.25">
      <c r="E26056" s="120"/>
    </row>
    <row r="26057" spans="5:5" x14ac:dyDescent="0.25">
      <c r="E26057" s="120"/>
    </row>
    <row r="26058" spans="5:5" x14ac:dyDescent="0.25">
      <c r="E26058" s="120"/>
    </row>
    <row r="26059" spans="5:5" x14ac:dyDescent="0.25">
      <c r="E26059" s="120"/>
    </row>
    <row r="26060" spans="5:5" x14ac:dyDescent="0.25">
      <c r="E26060" s="120"/>
    </row>
    <row r="26061" spans="5:5" x14ac:dyDescent="0.25">
      <c r="E26061" s="120"/>
    </row>
    <row r="26062" spans="5:5" x14ac:dyDescent="0.25">
      <c r="E26062" s="120"/>
    </row>
    <row r="26063" spans="5:5" x14ac:dyDescent="0.25">
      <c r="E26063" s="120"/>
    </row>
    <row r="26064" spans="5:5" x14ac:dyDescent="0.25">
      <c r="E26064" s="120"/>
    </row>
    <row r="26065" spans="5:5" x14ac:dyDescent="0.25">
      <c r="E26065" s="120"/>
    </row>
    <row r="26066" spans="5:5" x14ac:dyDescent="0.25">
      <c r="E26066" s="120"/>
    </row>
    <row r="26067" spans="5:5" x14ac:dyDescent="0.25">
      <c r="E26067" s="120"/>
    </row>
    <row r="26068" spans="5:5" x14ac:dyDescent="0.25">
      <c r="E26068" s="120"/>
    </row>
    <row r="26069" spans="5:5" x14ac:dyDescent="0.25">
      <c r="E26069" s="120"/>
    </row>
    <row r="26070" spans="5:5" x14ac:dyDescent="0.25">
      <c r="E26070" s="120"/>
    </row>
    <row r="26071" spans="5:5" x14ac:dyDescent="0.25">
      <c r="E26071" s="120"/>
    </row>
    <row r="26072" spans="5:5" x14ac:dyDescent="0.25">
      <c r="E26072" s="120"/>
    </row>
    <row r="26073" spans="5:5" x14ac:dyDescent="0.25">
      <c r="E26073" s="120"/>
    </row>
    <row r="26074" spans="5:5" x14ac:dyDescent="0.25">
      <c r="E26074" s="120"/>
    </row>
    <row r="26075" spans="5:5" x14ac:dyDescent="0.25">
      <c r="E26075" s="120"/>
    </row>
    <row r="26076" spans="5:5" x14ac:dyDescent="0.25">
      <c r="E26076" s="120"/>
    </row>
    <row r="26077" spans="5:5" x14ac:dyDescent="0.25">
      <c r="E26077" s="120"/>
    </row>
    <row r="26078" spans="5:5" x14ac:dyDescent="0.25">
      <c r="E26078" s="120"/>
    </row>
    <row r="26079" spans="5:5" x14ac:dyDescent="0.25">
      <c r="E26079" s="120"/>
    </row>
    <row r="26080" spans="5:5" x14ac:dyDescent="0.25">
      <c r="E26080" s="120"/>
    </row>
    <row r="26081" spans="5:5" x14ac:dyDescent="0.25">
      <c r="E26081" s="120"/>
    </row>
    <row r="26082" spans="5:5" x14ac:dyDescent="0.25">
      <c r="E26082" s="120"/>
    </row>
    <row r="26083" spans="5:5" x14ac:dyDescent="0.25">
      <c r="E26083" s="120"/>
    </row>
    <row r="26084" spans="5:5" x14ac:dyDescent="0.25">
      <c r="E26084" s="120"/>
    </row>
    <row r="26085" spans="5:5" x14ac:dyDescent="0.25">
      <c r="E26085" s="120"/>
    </row>
    <row r="26086" spans="5:5" x14ac:dyDescent="0.25">
      <c r="E26086" s="120"/>
    </row>
    <row r="26087" spans="5:5" x14ac:dyDescent="0.25">
      <c r="E26087" s="120"/>
    </row>
    <row r="26088" spans="5:5" x14ac:dyDescent="0.25">
      <c r="E26088" s="120"/>
    </row>
    <row r="26089" spans="5:5" x14ac:dyDescent="0.25">
      <c r="E26089" s="120"/>
    </row>
    <row r="26090" spans="5:5" x14ac:dyDescent="0.25">
      <c r="E26090" s="120"/>
    </row>
    <row r="26091" spans="5:5" x14ac:dyDescent="0.25">
      <c r="E26091" s="120"/>
    </row>
    <row r="26092" spans="5:5" x14ac:dyDescent="0.25">
      <c r="E26092" s="120"/>
    </row>
    <row r="26093" spans="5:5" x14ac:dyDescent="0.25">
      <c r="E26093" s="120"/>
    </row>
    <row r="26094" spans="5:5" x14ac:dyDescent="0.25">
      <c r="E26094" s="120"/>
    </row>
    <row r="26095" spans="5:5" x14ac:dyDescent="0.25">
      <c r="E26095" s="120"/>
    </row>
    <row r="26096" spans="5:5" x14ac:dyDescent="0.25">
      <c r="E26096" s="120"/>
    </row>
    <row r="26097" spans="5:5" x14ac:dyDescent="0.25">
      <c r="E26097" s="120"/>
    </row>
    <row r="26098" spans="5:5" x14ac:dyDescent="0.25">
      <c r="E26098" s="120"/>
    </row>
    <row r="26099" spans="5:5" x14ac:dyDescent="0.25">
      <c r="E26099" s="120"/>
    </row>
    <row r="26100" spans="5:5" x14ac:dyDescent="0.25">
      <c r="E26100" s="120"/>
    </row>
    <row r="26101" spans="5:5" x14ac:dyDescent="0.25">
      <c r="E26101" s="120"/>
    </row>
    <row r="26102" spans="5:5" x14ac:dyDescent="0.25">
      <c r="E26102" s="120"/>
    </row>
    <row r="26103" spans="5:5" x14ac:dyDescent="0.25">
      <c r="E26103" s="120"/>
    </row>
    <row r="26104" spans="5:5" x14ac:dyDescent="0.25">
      <c r="E26104" s="120"/>
    </row>
    <row r="26105" spans="5:5" x14ac:dyDescent="0.25">
      <c r="E26105" s="120"/>
    </row>
    <row r="26106" spans="5:5" x14ac:dyDescent="0.25">
      <c r="E26106" s="120"/>
    </row>
    <row r="26107" spans="5:5" x14ac:dyDescent="0.25">
      <c r="E26107" s="120"/>
    </row>
    <row r="26108" spans="5:5" x14ac:dyDescent="0.25">
      <c r="E26108" s="120"/>
    </row>
    <row r="26109" spans="5:5" x14ac:dyDescent="0.25">
      <c r="E26109" s="120"/>
    </row>
    <row r="26110" spans="5:5" x14ac:dyDescent="0.25">
      <c r="E26110" s="120"/>
    </row>
    <row r="26111" spans="5:5" x14ac:dyDescent="0.25">
      <c r="E26111" s="120"/>
    </row>
    <row r="26112" spans="5:5" x14ac:dyDescent="0.25">
      <c r="E26112" s="120"/>
    </row>
    <row r="26113" spans="5:5" x14ac:dyDescent="0.25">
      <c r="E26113" s="120"/>
    </row>
    <row r="26114" spans="5:5" x14ac:dyDescent="0.25">
      <c r="E26114" s="120"/>
    </row>
    <row r="26115" spans="5:5" x14ac:dyDescent="0.25">
      <c r="E26115" s="120"/>
    </row>
    <row r="26116" spans="5:5" x14ac:dyDescent="0.25">
      <c r="E26116" s="120"/>
    </row>
    <row r="26117" spans="5:5" x14ac:dyDescent="0.25">
      <c r="E26117" s="120"/>
    </row>
    <row r="26118" spans="5:5" x14ac:dyDescent="0.25">
      <c r="E26118" s="120"/>
    </row>
    <row r="26119" spans="5:5" x14ac:dyDescent="0.25">
      <c r="E26119" s="120"/>
    </row>
    <row r="26120" spans="5:5" x14ac:dyDescent="0.25">
      <c r="E26120" s="120"/>
    </row>
    <row r="26121" spans="5:5" x14ac:dyDescent="0.25">
      <c r="E26121" s="120"/>
    </row>
    <row r="26122" spans="5:5" x14ac:dyDescent="0.25">
      <c r="E26122" s="120"/>
    </row>
    <row r="26123" spans="5:5" x14ac:dyDescent="0.25">
      <c r="E26123" s="120"/>
    </row>
    <row r="26124" spans="5:5" x14ac:dyDescent="0.25">
      <c r="E26124" s="120"/>
    </row>
    <row r="26125" spans="5:5" x14ac:dyDescent="0.25">
      <c r="E26125" s="120"/>
    </row>
    <row r="26126" spans="5:5" x14ac:dyDescent="0.25">
      <c r="E26126" s="120"/>
    </row>
    <row r="26127" spans="5:5" x14ac:dyDescent="0.25">
      <c r="E26127" s="120"/>
    </row>
    <row r="26128" spans="5:5" x14ac:dyDescent="0.25">
      <c r="E26128" s="120"/>
    </row>
    <row r="26129" spans="5:5" x14ac:dyDescent="0.25">
      <c r="E26129" s="120"/>
    </row>
    <row r="26130" spans="5:5" x14ac:dyDescent="0.25">
      <c r="E26130" s="120"/>
    </row>
    <row r="26131" spans="5:5" x14ac:dyDescent="0.25">
      <c r="E26131" s="120"/>
    </row>
    <row r="26132" spans="5:5" x14ac:dyDescent="0.25">
      <c r="E26132" s="120"/>
    </row>
    <row r="26133" spans="5:5" x14ac:dyDescent="0.25">
      <c r="E26133" s="120"/>
    </row>
    <row r="26134" spans="5:5" x14ac:dyDescent="0.25">
      <c r="E26134" s="120"/>
    </row>
    <row r="26135" spans="5:5" x14ac:dyDescent="0.25">
      <c r="E26135" s="120"/>
    </row>
    <row r="26136" spans="5:5" x14ac:dyDescent="0.25">
      <c r="E26136" s="120"/>
    </row>
    <row r="26137" spans="5:5" x14ac:dyDescent="0.25">
      <c r="E26137" s="120"/>
    </row>
    <row r="26138" spans="5:5" x14ac:dyDescent="0.25">
      <c r="E26138" s="120"/>
    </row>
    <row r="26139" spans="5:5" x14ac:dyDescent="0.25">
      <c r="E26139" s="120"/>
    </row>
    <row r="26140" spans="5:5" x14ac:dyDescent="0.25">
      <c r="E26140" s="120"/>
    </row>
    <row r="26141" spans="5:5" x14ac:dyDescent="0.25">
      <c r="E26141" s="120"/>
    </row>
    <row r="26142" spans="5:5" x14ac:dyDescent="0.25">
      <c r="E26142" s="120"/>
    </row>
    <row r="26143" spans="5:5" x14ac:dyDescent="0.25">
      <c r="E26143" s="120"/>
    </row>
    <row r="26144" spans="5:5" x14ac:dyDescent="0.25">
      <c r="E26144" s="120"/>
    </row>
    <row r="26145" spans="5:5" x14ac:dyDescent="0.25">
      <c r="E26145" s="120"/>
    </row>
    <row r="26146" spans="5:5" x14ac:dyDescent="0.25">
      <c r="E26146" s="120"/>
    </row>
    <row r="26147" spans="5:5" x14ac:dyDescent="0.25">
      <c r="E26147" s="120"/>
    </row>
    <row r="26148" spans="5:5" x14ac:dyDescent="0.25">
      <c r="E26148" s="120"/>
    </row>
    <row r="26149" spans="5:5" x14ac:dyDescent="0.25">
      <c r="E26149" s="120"/>
    </row>
    <row r="26150" spans="5:5" x14ac:dyDescent="0.25">
      <c r="E26150" s="120"/>
    </row>
    <row r="26151" spans="5:5" x14ac:dyDescent="0.25">
      <c r="E26151" s="120"/>
    </row>
    <row r="26152" spans="5:5" x14ac:dyDescent="0.25">
      <c r="E26152" s="120"/>
    </row>
    <row r="26153" spans="5:5" x14ac:dyDescent="0.25">
      <c r="E26153" s="120"/>
    </row>
    <row r="26154" spans="5:5" x14ac:dyDescent="0.25">
      <c r="E26154" s="120"/>
    </row>
    <row r="26155" spans="5:5" x14ac:dyDescent="0.25">
      <c r="E26155" s="120"/>
    </row>
    <row r="26156" spans="5:5" x14ac:dyDescent="0.25">
      <c r="E26156" s="120"/>
    </row>
    <row r="26157" spans="5:5" x14ac:dyDescent="0.25">
      <c r="E26157" s="120"/>
    </row>
    <row r="26158" spans="5:5" x14ac:dyDescent="0.25">
      <c r="E26158" s="120"/>
    </row>
    <row r="26159" spans="5:5" x14ac:dyDescent="0.25">
      <c r="E26159" s="120"/>
    </row>
    <row r="26160" spans="5:5" x14ac:dyDescent="0.25">
      <c r="E26160" s="120"/>
    </row>
    <row r="26161" spans="5:5" x14ac:dyDescent="0.25">
      <c r="E26161" s="120"/>
    </row>
    <row r="26162" spans="5:5" x14ac:dyDescent="0.25">
      <c r="E26162" s="120"/>
    </row>
    <row r="26163" spans="5:5" x14ac:dyDescent="0.25">
      <c r="E26163" s="120"/>
    </row>
    <row r="26164" spans="5:5" x14ac:dyDescent="0.25">
      <c r="E26164" s="120"/>
    </row>
    <row r="26165" spans="5:5" x14ac:dyDescent="0.25">
      <c r="E26165" s="120"/>
    </row>
    <row r="26166" spans="5:5" x14ac:dyDescent="0.25">
      <c r="E26166" s="120"/>
    </row>
    <row r="26167" spans="5:5" x14ac:dyDescent="0.25">
      <c r="E26167" s="120"/>
    </row>
    <row r="26168" spans="5:5" x14ac:dyDescent="0.25">
      <c r="E26168" s="120"/>
    </row>
    <row r="26169" spans="5:5" x14ac:dyDescent="0.25">
      <c r="E26169" s="120"/>
    </row>
    <row r="26170" spans="5:5" x14ac:dyDescent="0.25">
      <c r="E26170" s="120"/>
    </row>
    <row r="26171" spans="5:5" x14ac:dyDescent="0.25">
      <c r="E26171" s="120"/>
    </row>
    <row r="26172" spans="5:5" x14ac:dyDescent="0.25">
      <c r="E26172" s="120"/>
    </row>
    <row r="26173" spans="5:5" x14ac:dyDescent="0.25">
      <c r="E26173" s="120"/>
    </row>
    <row r="26174" spans="5:5" x14ac:dyDescent="0.25">
      <c r="E26174" s="120"/>
    </row>
    <row r="26175" spans="5:5" x14ac:dyDescent="0.25">
      <c r="E26175" s="120"/>
    </row>
    <row r="26176" spans="5:5" x14ac:dyDescent="0.25">
      <c r="E26176" s="120"/>
    </row>
    <row r="26177" spans="5:5" x14ac:dyDescent="0.25">
      <c r="E26177" s="120"/>
    </row>
    <row r="26178" spans="5:5" x14ac:dyDescent="0.25">
      <c r="E26178" s="120"/>
    </row>
    <row r="26179" spans="5:5" x14ac:dyDescent="0.25">
      <c r="E26179" s="120"/>
    </row>
    <row r="26180" spans="5:5" x14ac:dyDescent="0.25">
      <c r="E26180" s="120"/>
    </row>
    <row r="26181" spans="5:5" x14ac:dyDescent="0.25">
      <c r="E26181" s="120"/>
    </row>
    <row r="26182" spans="5:5" x14ac:dyDescent="0.25">
      <c r="E26182" s="120"/>
    </row>
    <row r="26183" spans="5:5" x14ac:dyDescent="0.25">
      <c r="E26183" s="120"/>
    </row>
    <row r="26184" spans="5:5" x14ac:dyDescent="0.25">
      <c r="E26184" s="120"/>
    </row>
    <row r="26185" spans="5:5" x14ac:dyDescent="0.25">
      <c r="E26185" s="120"/>
    </row>
    <row r="26186" spans="5:5" x14ac:dyDescent="0.25">
      <c r="E26186" s="120"/>
    </row>
    <row r="26187" spans="5:5" x14ac:dyDescent="0.25">
      <c r="E26187" s="120"/>
    </row>
    <row r="26188" spans="5:5" x14ac:dyDescent="0.25">
      <c r="E26188" s="120"/>
    </row>
    <row r="26189" spans="5:5" x14ac:dyDescent="0.25">
      <c r="E26189" s="120"/>
    </row>
    <row r="26190" spans="5:5" x14ac:dyDescent="0.25">
      <c r="E26190" s="120"/>
    </row>
    <row r="26191" spans="5:5" x14ac:dyDescent="0.25">
      <c r="E26191" s="120"/>
    </row>
    <row r="26192" spans="5:5" x14ac:dyDescent="0.25">
      <c r="E26192" s="120"/>
    </row>
    <row r="26193" spans="5:5" x14ac:dyDescent="0.25">
      <c r="E26193" s="120"/>
    </row>
    <row r="26194" spans="5:5" x14ac:dyDescent="0.25">
      <c r="E26194" s="120"/>
    </row>
    <row r="26195" spans="5:5" x14ac:dyDescent="0.25">
      <c r="E26195" s="120"/>
    </row>
    <row r="26196" spans="5:5" x14ac:dyDescent="0.25">
      <c r="E26196" s="120"/>
    </row>
    <row r="26197" spans="5:5" x14ac:dyDescent="0.25">
      <c r="E26197" s="120"/>
    </row>
    <row r="26198" spans="5:5" x14ac:dyDescent="0.25">
      <c r="E26198" s="120"/>
    </row>
    <row r="26199" spans="5:5" x14ac:dyDescent="0.25">
      <c r="E26199" s="120"/>
    </row>
    <row r="26200" spans="5:5" x14ac:dyDescent="0.25">
      <c r="E26200" s="120"/>
    </row>
    <row r="26201" spans="5:5" x14ac:dyDescent="0.25">
      <c r="E26201" s="120"/>
    </row>
    <row r="26202" spans="5:5" x14ac:dyDescent="0.25">
      <c r="E26202" s="120"/>
    </row>
    <row r="26203" spans="5:5" x14ac:dyDescent="0.25">
      <c r="E26203" s="120"/>
    </row>
    <row r="26204" spans="5:5" x14ac:dyDescent="0.25">
      <c r="E26204" s="120"/>
    </row>
    <row r="26205" spans="5:5" x14ac:dyDescent="0.25">
      <c r="E26205" s="120"/>
    </row>
    <row r="26206" spans="5:5" x14ac:dyDescent="0.25">
      <c r="E26206" s="120"/>
    </row>
    <row r="26207" spans="5:5" x14ac:dyDescent="0.25">
      <c r="E26207" s="120"/>
    </row>
    <row r="26208" spans="5:5" x14ac:dyDescent="0.25">
      <c r="E26208" s="120"/>
    </row>
    <row r="26209" spans="5:5" x14ac:dyDescent="0.25">
      <c r="E26209" s="120"/>
    </row>
    <row r="26210" spans="5:5" x14ac:dyDescent="0.25">
      <c r="E26210" s="120"/>
    </row>
    <row r="26211" spans="5:5" x14ac:dyDescent="0.25">
      <c r="E26211" s="120"/>
    </row>
    <row r="26212" spans="5:5" x14ac:dyDescent="0.25">
      <c r="E26212" s="120"/>
    </row>
    <row r="26213" spans="5:5" x14ac:dyDescent="0.25">
      <c r="E26213" s="120"/>
    </row>
    <row r="26214" spans="5:5" x14ac:dyDescent="0.25">
      <c r="E26214" s="120"/>
    </row>
    <row r="26215" spans="5:5" x14ac:dyDescent="0.25">
      <c r="E26215" s="120"/>
    </row>
    <row r="26216" spans="5:5" x14ac:dyDescent="0.25">
      <c r="E26216" s="120"/>
    </row>
    <row r="26217" spans="5:5" x14ac:dyDescent="0.25">
      <c r="E26217" s="120"/>
    </row>
    <row r="26218" spans="5:5" x14ac:dyDescent="0.25">
      <c r="E26218" s="120"/>
    </row>
    <row r="26219" spans="5:5" x14ac:dyDescent="0.25">
      <c r="E26219" s="120"/>
    </row>
    <row r="26220" spans="5:5" x14ac:dyDescent="0.25">
      <c r="E26220" s="120"/>
    </row>
    <row r="26221" spans="5:5" x14ac:dyDescent="0.25">
      <c r="E26221" s="120"/>
    </row>
    <row r="26222" spans="5:5" x14ac:dyDescent="0.25">
      <c r="E26222" s="120"/>
    </row>
    <row r="26223" spans="5:5" x14ac:dyDescent="0.25">
      <c r="E26223" s="120"/>
    </row>
    <row r="26224" spans="5:5" x14ac:dyDescent="0.25">
      <c r="E26224" s="120"/>
    </row>
    <row r="26225" spans="5:5" x14ac:dyDescent="0.25">
      <c r="E26225" s="120"/>
    </row>
    <row r="26226" spans="5:5" x14ac:dyDescent="0.25">
      <c r="E26226" s="120"/>
    </row>
    <row r="26227" spans="5:5" x14ac:dyDescent="0.25">
      <c r="E26227" s="120"/>
    </row>
    <row r="26228" spans="5:5" x14ac:dyDescent="0.25">
      <c r="E26228" s="120"/>
    </row>
    <row r="26229" spans="5:5" x14ac:dyDescent="0.25">
      <c r="E26229" s="120"/>
    </row>
    <row r="26230" spans="5:5" x14ac:dyDescent="0.25">
      <c r="E26230" s="120"/>
    </row>
    <row r="26231" spans="5:5" x14ac:dyDescent="0.25">
      <c r="E26231" s="120"/>
    </row>
    <row r="26232" spans="5:5" x14ac:dyDescent="0.25">
      <c r="E26232" s="120"/>
    </row>
    <row r="26233" spans="5:5" x14ac:dyDescent="0.25">
      <c r="E26233" s="120"/>
    </row>
    <row r="26234" spans="5:5" x14ac:dyDescent="0.25">
      <c r="E26234" s="120"/>
    </row>
    <row r="26235" spans="5:5" x14ac:dyDescent="0.25">
      <c r="E26235" s="120"/>
    </row>
    <row r="26236" spans="5:5" x14ac:dyDescent="0.25">
      <c r="E26236" s="120"/>
    </row>
    <row r="26237" spans="5:5" x14ac:dyDescent="0.25">
      <c r="E26237" s="120"/>
    </row>
    <row r="26238" spans="5:5" x14ac:dyDescent="0.25">
      <c r="E26238" s="120"/>
    </row>
    <row r="26239" spans="5:5" x14ac:dyDescent="0.25">
      <c r="E26239" s="120"/>
    </row>
    <row r="26240" spans="5:5" x14ac:dyDescent="0.25">
      <c r="E26240" s="120"/>
    </row>
    <row r="26241" spans="5:5" x14ac:dyDescent="0.25">
      <c r="E26241" s="120"/>
    </row>
    <row r="26242" spans="5:5" x14ac:dyDescent="0.25">
      <c r="E26242" s="120"/>
    </row>
    <row r="26243" spans="5:5" x14ac:dyDescent="0.25">
      <c r="E26243" s="120"/>
    </row>
    <row r="26244" spans="5:5" x14ac:dyDescent="0.25">
      <c r="E26244" s="120"/>
    </row>
    <row r="26245" spans="5:5" x14ac:dyDescent="0.25">
      <c r="E26245" s="120"/>
    </row>
    <row r="26246" spans="5:5" x14ac:dyDescent="0.25">
      <c r="E26246" s="120"/>
    </row>
    <row r="26247" spans="5:5" x14ac:dyDescent="0.25">
      <c r="E26247" s="120"/>
    </row>
    <row r="26248" spans="5:5" x14ac:dyDescent="0.25">
      <c r="E26248" s="120"/>
    </row>
    <row r="26249" spans="5:5" x14ac:dyDescent="0.25">
      <c r="E26249" s="120"/>
    </row>
    <row r="26250" spans="5:5" x14ac:dyDescent="0.25">
      <c r="E26250" s="120"/>
    </row>
    <row r="26251" spans="5:5" x14ac:dyDescent="0.25">
      <c r="E26251" s="120"/>
    </row>
    <row r="26252" spans="5:5" x14ac:dyDescent="0.25">
      <c r="E26252" s="120"/>
    </row>
    <row r="26253" spans="5:5" x14ac:dyDescent="0.25">
      <c r="E26253" s="120"/>
    </row>
    <row r="26254" spans="5:5" x14ac:dyDescent="0.25">
      <c r="E26254" s="120"/>
    </row>
    <row r="26255" spans="5:5" x14ac:dyDescent="0.25">
      <c r="E26255" s="120"/>
    </row>
    <row r="26256" spans="5:5" x14ac:dyDescent="0.25">
      <c r="E26256" s="120"/>
    </row>
    <row r="26257" spans="5:5" x14ac:dyDescent="0.25">
      <c r="E26257" s="120"/>
    </row>
    <row r="26258" spans="5:5" x14ac:dyDescent="0.25">
      <c r="E26258" s="120"/>
    </row>
    <row r="26259" spans="5:5" x14ac:dyDescent="0.25">
      <c r="E26259" s="120"/>
    </row>
    <row r="26260" spans="5:5" x14ac:dyDescent="0.25">
      <c r="E26260" s="120"/>
    </row>
    <row r="26261" spans="5:5" x14ac:dyDescent="0.25">
      <c r="E26261" s="120"/>
    </row>
    <row r="26262" spans="5:5" x14ac:dyDescent="0.25">
      <c r="E26262" s="120"/>
    </row>
    <row r="26263" spans="5:5" x14ac:dyDescent="0.25">
      <c r="E26263" s="120"/>
    </row>
    <row r="26264" spans="5:5" x14ac:dyDescent="0.25">
      <c r="E26264" s="120"/>
    </row>
    <row r="26265" spans="5:5" x14ac:dyDescent="0.25">
      <c r="E26265" s="120"/>
    </row>
    <row r="26266" spans="5:5" x14ac:dyDescent="0.25">
      <c r="E26266" s="120"/>
    </row>
    <row r="26267" spans="5:5" x14ac:dyDescent="0.25">
      <c r="E26267" s="120"/>
    </row>
    <row r="26268" spans="5:5" x14ac:dyDescent="0.25">
      <c r="E26268" s="120"/>
    </row>
    <row r="26269" spans="5:5" x14ac:dyDescent="0.25">
      <c r="E26269" s="120"/>
    </row>
    <row r="26270" spans="5:5" x14ac:dyDescent="0.25">
      <c r="E26270" s="120"/>
    </row>
    <row r="26271" spans="5:5" x14ac:dyDescent="0.25">
      <c r="E26271" s="120"/>
    </row>
    <row r="26272" spans="5:5" x14ac:dyDescent="0.25">
      <c r="E26272" s="120"/>
    </row>
    <row r="26273" spans="5:5" x14ac:dyDescent="0.25">
      <c r="E26273" s="120"/>
    </row>
    <row r="26274" spans="5:5" x14ac:dyDescent="0.25">
      <c r="E26274" s="120"/>
    </row>
    <row r="26275" spans="5:5" x14ac:dyDescent="0.25">
      <c r="E26275" s="120"/>
    </row>
    <row r="26276" spans="5:5" x14ac:dyDescent="0.25">
      <c r="E26276" s="120"/>
    </row>
    <row r="26277" spans="5:5" x14ac:dyDescent="0.25">
      <c r="E26277" s="120"/>
    </row>
    <row r="26278" spans="5:5" x14ac:dyDescent="0.25">
      <c r="E26278" s="120"/>
    </row>
    <row r="26279" spans="5:5" x14ac:dyDescent="0.25">
      <c r="E26279" s="120"/>
    </row>
    <row r="26280" spans="5:5" x14ac:dyDescent="0.25">
      <c r="E26280" s="120"/>
    </row>
    <row r="26281" spans="5:5" x14ac:dyDescent="0.25">
      <c r="E26281" s="120"/>
    </row>
    <row r="26282" spans="5:5" x14ac:dyDescent="0.25">
      <c r="E26282" s="120"/>
    </row>
    <row r="26283" spans="5:5" x14ac:dyDescent="0.25">
      <c r="E26283" s="120"/>
    </row>
    <row r="26284" spans="5:5" x14ac:dyDescent="0.25">
      <c r="E26284" s="120"/>
    </row>
    <row r="26285" spans="5:5" x14ac:dyDescent="0.25">
      <c r="E26285" s="120"/>
    </row>
    <row r="26286" spans="5:5" x14ac:dyDescent="0.25">
      <c r="E26286" s="120"/>
    </row>
    <row r="26287" spans="5:5" x14ac:dyDescent="0.25">
      <c r="E26287" s="120"/>
    </row>
    <row r="26288" spans="5:5" x14ac:dyDescent="0.25">
      <c r="E26288" s="120"/>
    </row>
    <row r="26289" spans="5:5" x14ac:dyDescent="0.25">
      <c r="E26289" s="120"/>
    </row>
    <row r="26290" spans="5:5" x14ac:dyDescent="0.25">
      <c r="E26290" s="120"/>
    </row>
    <row r="26291" spans="5:5" x14ac:dyDescent="0.25">
      <c r="E26291" s="120"/>
    </row>
    <row r="26292" spans="5:5" x14ac:dyDescent="0.25">
      <c r="E26292" s="120"/>
    </row>
    <row r="26293" spans="5:5" x14ac:dyDescent="0.25">
      <c r="E26293" s="120"/>
    </row>
    <row r="26294" spans="5:5" x14ac:dyDescent="0.25">
      <c r="E26294" s="120"/>
    </row>
    <row r="26295" spans="5:5" x14ac:dyDescent="0.25">
      <c r="E26295" s="120"/>
    </row>
    <row r="26296" spans="5:5" x14ac:dyDescent="0.25">
      <c r="E26296" s="120"/>
    </row>
    <row r="26297" spans="5:5" x14ac:dyDescent="0.25">
      <c r="E26297" s="120"/>
    </row>
    <row r="26298" spans="5:5" x14ac:dyDescent="0.25">
      <c r="E26298" s="120"/>
    </row>
    <row r="26299" spans="5:5" x14ac:dyDescent="0.25">
      <c r="E26299" s="120"/>
    </row>
    <row r="26300" spans="5:5" x14ac:dyDescent="0.25">
      <c r="E26300" s="120"/>
    </row>
    <row r="26301" spans="5:5" x14ac:dyDescent="0.25">
      <c r="E26301" s="120"/>
    </row>
    <row r="26302" spans="5:5" x14ac:dyDescent="0.25">
      <c r="E26302" s="120"/>
    </row>
    <row r="26303" spans="5:5" x14ac:dyDescent="0.25">
      <c r="E26303" s="120"/>
    </row>
    <row r="26304" spans="5:5" x14ac:dyDescent="0.25">
      <c r="E26304" s="120"/>
    </row>
    <row r="26305" spans="5:5" x14ac:dyDescent="0.25">
      <c r="E26305" s="120"/>
    </row>
    <row r="26306" spans="5:5" x14ac:dyDescent="0.25">
      <c r="E26306" s="120"/>
    </row>
    <row r="26307" spans="5:5" x14ac:dyDescent="0.25">
      <c r="E26307" s="120"/>
    </row>
    <row r="26308" spans="5:5" x14ac:dyDescent="0.25">
      <c r="E26308" s="120"/>
    </row>
    <row r="26309" spans="5:5" x14ac:dyDescent="0.25">
      <c r="E26309" s="120"/>
    </row>
    <row r="26310" spans="5:5" x14ac:dyDescent="0.25">
      <c r="E26310" s="120"/>
    </row>
    <row r="26311" spans="5:5" x14ac:dyDescent="0.25">
      <c r="E26311" s="120"/>
    </row>
    <row r="26312" spans="5:5" x14ac:dyDescent="0.25">
      <c r="E26312" s="120"/>
    </row>
    <row r="26313" spans="5:5" x14ac:dyDescent="0.25">
      <c r="E26313" s="120"/>
    </row>
    <row r="26314" spans="5:5" x14ac:dyDescent="0.25">
      <c r="E26314" s="120"/>
    </row>
    <row r="26315" spans="5:5" x14ac:dyDescent="0.25">
      <c r="E26315" s="120"/>
    </row>
    <row r="26316" spans="5:5" x14ac:dyDescent="0.25">
      <c r="E26316" s="120"/>
    </row>
    <row r="26317" spans="5:5" x14ac:dyDescent="0.25">
      <c r="E26317" s="120"/>
    </row>
    <row r="26318" spans="5:5" x14ac:dyDescent="0.25">
      <c r="E26318" s="120"/>
    </row>
    <row r="26319" spans="5:5" x14ac:dyDescent="0.25">
      <c r="E26319" s="120"/>
    </row>
    <row r="26320" spans="5:5" x14ac:dyDescent="0.25">
      <c r="E26320" s="120"/>
    </row>
    <row r="26321" spans="5:5" x14ac:dyDescent="0.25">
      <c r="E26321" s="120"/>
    </row>
    <row r="26322" spans="5:5" x14ac:dyDescent="0.25">
      <c r="E26322" s="120"/>
    </row>
    <row r="26323" spans="5:5" x14ac:dyDescent="0.25">
      <c r="E26323" s="120"/>
    </row>
    <row r="26324" spans="5:5" x14ac:dyDescent="0.25">
      <c r="E26324" s="120"/>
    </row>
    <row r="26325" spans="5:5" x14ac:dyDescent="0.25">
      <c r="E26325" s="120"/>
    </row>
    <row r="26326" spans="5:5" x14ac:dyDescent="0.25">
      <c r="E26326" s="120"/>
    </row>
    <row r="26327" spans="5:5" x14ac:dyDescent="0.25">
      <c r="E26327" s="120"/>
    </row>
    <row r="26328" spans="5:5" x14ac:dyDescent="0.25">
      <c r="E26328" s="120"/>
    </row>
    <row r="26329" spans="5:5" x14ac:dyDescent="0.25">
      <c r="E26329" s="120"/>
    </row>
    <row r="26330" spans="5:5" x14ac:dyDescent="0.25">
      <c r="E26330" s="120"/>
    </row>
    <row r="26331" spans="5:5" x14ac:dyDescent="0.25">
      <c r="E26331" s="120"/>
    </row>
    <row r="26332" spans="5:5" x14ac:dyDescent="0.25">
      <c r="E26332" s="120"/>
    </row>
    <row r="26333" spans="5:5" x14ac:dyDescent="0.25">
      <c r="E26333" s="120"/>
    </row>
    <row r="26334" spans="5:5" x14ac:dyDescent="0.25">
      <c r="E26334" s="120"/>
    </row>
    <row r="26335" spans="5:5" x14ac:dyDescent="0.25">
      <c r="E26335" s="120"/>
    </row>
    <row r="26336" spans="5:5" x14ac:dyDescent="0.25">
      <c r="E26336" s="120"/>
    </row>
    <row r="26337" spans="5:5" x14ac:dyDescent="0.25">
      <c r="E26337" s="120"/>
    </row>
    <row r="26338" spans="5:5" x14ac:dyDescent="0.25">
      <c r="E26338" s="120"/>
    </row>
    <row r="26339" spans="5:5" x14ac:dyDescent="0.25">
      <c r="E26339" s="120"/>
    </row>
    <row r="26340" spans="5:5" x14ac:dyDescent="0.25">
      <c r="E26340" s="120"/>
    </row>
    <row r="26341" spans="5:5" x14ac:dyDescent="0.25">
      <c r="E26341" s="120"/>
    </row>
    <row r="26342" spans="5:5" x14ac:dyDescent="0.25">
      <c r="E26342" s="120"/>
    </row>
    <row r="26343" spans="5:5" x14ac:dyDescent="0.25">
      <c r="E26343" s="120"/>
    </row>
    <row r="26344" spans="5:5" x14ac:dyDescent="0.25">
      <c r="E26344" s="120"/>
    </row>
    <row r="26345" spans="5:5" x14ac:dyDescent="0.25">
      <c r="E26345" s="120"/>
    </row>
    <row r="26346" spans="5:5" x14ac:dyDescent="0.25">
      <c r="E26346" s="120"/>
    </row>
    <row r="26347" spans="5:5" x14ac:dyDescent="0.25">
      <c r="E26347" s="120"/>
    </row>
    <row r="26348" spans="5:5" x14ac:dyDescent="0.25">
      <c r="E26348" s="120"/>
    </row>
    <row r="26349" spans="5:5" x14ac:dyDescent="0.25">
      <c r="E26349" s="120"/>
    </row>
    <row r="26350" spans="5:5" x14ac:dyDescent="0.25">
      <c r="E26350" s="120"/>
    </row>
    <row r="26351" spans="5:5" x14ac:dyDescent="0.25">
      <c r="E26351" s="120"/>
    </row>
    <row r="26352" spans="5:5" x14ac:dyDescent="0.25">
      <c r="E26352" s="120"/>
    </row>
    <row r="26353" spans="5:5" x14ac:dyDescent="0.25">
      <c r="E26353" s="120"/>
    </row>
    <row r="26354" spans="5:5" x14ac:dyDescent="0.25">
      <c r="E26354" s="120"/>
    </row>
    <row r="26355" spans="5:5" x14ac:dyDescent="0.25">
      <c r="E26355" s="120"/>
    </row>
    <row r="26356" spans="5:5" x14ac:dyDescent="0.25">
      <c r="E26356" s="120"/>
    </row>
    <row r="26357" spans="5:5" x14ac:dyDescent="0.25">
      <c r="E26357" s="120"/>
    </row>
    <row r="26358" spans="5:5" x14ac:dyDescent="0.25">
      <c r="E26358" s="120"/>
    </row>
    <row r="26359" spans="5:5" x14ac:dyDescent="0.25">
      <c r="E26359" s="120"/>
    </row>
    <row r="26360" spans="5:5" x14ac:dyDescent="0.25">
      <c r="E26360" s="120"/>
    </row>
    <row r="26361" spans="5:5" x14ac:dyDescent="0.25">
      <c r="E26361" s="120"/>
    </row>
    <row r="26362" spans="5:5" x14ac:dyDescent="0.25">
      <c r="E26362" s="120"/>
    </row>
    <row r="26363" spans="5:5" x14ac:dyDescent="0.25">
      <c r="E26363" s="120"/>
    </row>
    <row r="26364" spans="5:5" x14ac:dyDescent="0.25">
      <c r="E26364" s="120"/>
    </row>
    <row r="26365" spans="5:5" x14ac:dyDescent="0.25">
      <c r="E26365" s="120"/>
    </row>
    <row r="26366" spans="5:5" x14ac:dyDescent="0.25">
      <c r="E26366" s="120"/>
    </row>
    <row r="26367" spans="5:5" x14ac:dyDescent="0.25">
      <c r="E26367" s="120"/>
    </row>
    <row r="26368" spans="5:5" x14ac:dyDescent="0.25">
      <c r="E26368" s="120"/>
    </row>
    <row r="26369" spans="5:5" x14ac:dyDescent="0.25">
      <c r="E26369" s="120"/>
    </row>
    <row r="26370" spans="5:5" x14ac:dyDescent="0.25">
      <c r="E26370" s="120"/>
    </row>
    <row r="26371" spans="5:5" x14ac:dyDescent="0.25">
      <c r="E26371" s="120"/>
    </row>
    <row r="26372" spans="5:5" x14ac:dyDescent="0.25">
      <c r="E26372" s="120"/>
    </row>
    <row r="26373" spans="5:5" x14ac:dyDescent="0.25">
      <c r="E26373" s="120"/>
    </row>
    <row r="26374" spans="5:5" x14ac:dyDescent="0.25">
      <c r="E26374" s="120"/>
    </row>
    <row r="26375" spans="5:5" x14ac:dyDescent="0.25">
      <c r="E26375" s="120"/>
    </row>
    <row r="26376" spans="5:5" x14ac:dyDescent="0.25">
      <c r="E26376" s="120"/>
    </row>
    <row r="26377" spans="5:5" x14ac:dyDescent="0.25">
      <c r="E26377" s="120"/>
    </row>
    <row r="26378" spans="5:5" x14ac:dyDescent="0.25">
      <c r="E26378" s="120"/>
    </row>
    <row r="26379" spans="5:5" x14ac:dyDescent="0.25">
      <c r="E26379" s="120"/>
    </row>
    <row r="26380" spans="5:5" x14ac:dyDescent="0.25">
      <c r="E26380" s="120"/>
    </row>
    <row r="26381" spans="5:5" x14ac:dyDescent="0.25">
      <c r="E26381" s="120"/>
    </row>
    <row r="26382" spans="5:5" x14ac:dyDescent="0.25">
      <c r="E26382" s="120"/>
    </row>
    <row r="26383" spans="5:5" x14ac:dyDescent="0.25">
      <c r="E26383" s="120"/>
    </row>
    <row r="26384" spans="5:5" x14ac:dyDescent="0.25">
      <c r="E26384" s="120"/>
    </row>
    <row r="26385" spans="5:5" x14ac:dyDescent="0.25">
      <c r="E26385" s="120"/>
    </row>
    <row r="26386" spans="5:5" x14ac:dyDescent="0.25">
      <c r="E26386" s="120"/>
    </row>
    <row r="26387" spans="5:5" x14ac:dyDescent="0.25">
      <c r="E26387" s="120"/>
    </row>
    <row r="26388" spans="5:5" x14ac:dyDescent="0.25">
      <c r="E26388" s="120"/>
    </row>
    <row r="26389" spans="5:5" x14ac:dyDescent="0.25">
      <c r="E26389" s="120"/>
    </row>
    <row r="26390" spans="5:5" x14ac:dyDescent="0.25">
      <c r="E26390" s="120"/>
    </row>
    <row r="26391" spans="5:5" x14ac:dyDescent="0.25">
      <c r="E26391" s="120"/>
    </row>
    <row r="26392" spans="5:5" x14ac:dyDescent="0.25">
      <c r="E26392" s="120"/>
    </row>
    <row r="26393" spans="5:5" x14ac:dyDescent="0.25">
      <c r="E26393" s="120"/>
    </row>
    <row r="26394" spans="5:5" x14ac:dyDescent="0.25">
      <c r="E26394" s="120"/>
    </row>
    <row r="26395" spans="5:5" x14ac:dyDescent="0.25">
      <c r="E26395" s="120"/>
    </row>
    <row r="26396" spans="5:5" x14ac:dyDescent="0.25">
      <c r="E26396" s="120"/>
    </row>
    <row r="26397" spans="5:5" x14ac:dyDescent="0.25">
      <c r="E26397" s="120"/>
    </row>
    <row r="26398" spans="5:5" x14ac:dyDescent="0.25">
      <c r="E26398" s="120"/>
    </row>
    <row r="26399" spans="5:5" x14ac:dyDescent="0.25">
      <c r="E26399" s="120"/>
    </row>
    <row r="26400" spans="5:5" x14ac:dyDescent="0.25">
      <c r="E26400" s="120"/>
    </row>
    <row r="26401" spans="5:5" x14ac:dyDescent="0.25">
      <c r="E26401" s="120"/>
    </row>
    <row r="26402" spans="5:5" x14ac:dyDescent="0.25">
      <c r="E26402" s="120"/>
    </row>
    <row r="26403" spans="5:5" x14ac:dyDescent="0.25">
      <c r="E26403" s="120"/>
    </row>
    <row r="26404" spans="5:5" x14ac:dyDescent="0.25">
      <c r="E26404" s="120"/>
    </row>
    <row r="26405" spans="5:5" x14ac:dyDescent="0.25">
      <c r="E26405" s="120"/>
    </row>
    <row r="26406" spans="5:5" x14ac:dyDescent="0.25">
      <c r="E26406" s="120"/>
    </row>
    <row r="26407" spans="5:5" x14ac:dyDescent="0.25">
      <c r="E26407" s="120"/>
    </row>
    <row r="26408" spans="5:5" x14ac:dyDescent="0.25">
      <c r="E26408" s="120"/>
    </row>
    <row r="26409" spans="5:5" x14ac:dyDescent="0.25">
      <c r="E26409" s="120"/>
    </row>
    <row r="26410" spans="5:5" x14ac:dyDescent="0.25">
      <c r="E26410" s="120"/>
    </row>
    <row r="26411" spans="5:5" x14ac:dyDescent="0.25">
      <c r="E26411" s="120"/>
    </row>
    <row r="26412" spans="5:5" x14ac:dyDescent="0.25">
      <c r="E26412" s="120"/>
    </row>
    <row r="26413" spans="5:5" x14ac:dyDescent="0.25">
      <c r="E26413" s="120"/>
    </row>
    <row r="26414" spans="5:5" x14ac:dyDescent="0.25">
      <c r="E26414" s="120"/>
    </row>
    <row r="26415" spans="5:5" x14ac:dyDescent="0.25">
      <c r="E26415" s="120"/>
    </row>
    <row r="26416" spans="5:5" x14ac:dyDescent="0.25">
      <c r="E26416" s="120"/>
    </row>
    <row r="26417" spans="5:5" x14ac:dyDescent="0.25">
      <c r="E26417" s="120"/>
    </row>
    <row r="26418" spans="5:5" x14ac:dyDescent="0.25">
      <c r="E26418" s="120"/>
    </row>
    <row r="26419" spans="5:5" x14ac:dyDescent="0.25">
      <c r="E26419" s="120"/>
    </row>
    <row r="26420" spans="5:5" x14ac:dyDescent="0.25">
      <c r="E26420" s="120"/>
    </row>
    <row r="26421" spans="5:5" x14ac:dyDescent="0.25">
      <c r="E26421" s="120"/>
    </row>
    <row r="26422" spans="5:5" x14ac:dyDescent="0.25">
      <c r="E26422" s="120"/>
    </row>
    <row r="26423" spans="5:5" x14ac:dyDescent="0.25">
      <c r="E26423" s="120"/>
    </row>
    <row r="26424" spans="5:5" x14ac:dyDescent="0.25">
      <c r="E26424" s="120"/>
    </row>
    <row r="26425" spans="5:5" x14ac:dyDescent="0.25">
      <c r="E26425" s="120"/>
    </row>
    <row r="26426" spans="5:5" x14ac:dyDescent="0.25">
      <c r="E26426" s="120"/>
    </row>
    <row r="26427" spans="5:5" x14ac:dyDescent="0.25">
      <c r="E26427" s="120"/>
    </row>
    <row r="26428" spans="5:5" x14ac:dyDescent="0.25">
      <c r="E26428" s="120"/>
    </row>
    <row r="26429" spans="5:5" x14ac:dyDescent="0.25">
      <c r="E26429" s="120"/>
    </row>
    <row r="26430" spans="5:5" x14ac:dyDescent="0.25">
      <c r="E26430" s="120"/>
    </row>
    <row r="26431" spans="5:5" x14ac:dyDescent="0.25">
      <c r="E26431" s="120"/>
    </row>
    <row r="26432" spans="5:5" x14ac:dyDescent="0.25">
      <c r="E26432" s="120"/>
    </row>
    <row r="26433" spans="5:5" x14ac:dyDescent="0.25">
      <c r="E26433" s="120"/>
    </row>
    <row r="26434" spans="5:5" x14ac:dyDescent="0.25">
      <c r="E26434" s="120"/>
    </row>
    <row r="26435" spans="5:5" x14ac:dyDescent="0.25">
      <c r="E26435" s="120"/>
    </row>
    <row r="26436" spans="5:5" x14ac:dyDescent="0.25">
      <c r="E26436" s="120"/>
    </row>
    <row r="26437" spans="5:5" x14ac:dyDescent="0.25">
      <c r="E26437" s="120"/>
    </row>
    <row r="26438" spans="5:5" x14ac:dyDescent="0.25">
      <c r="E26438" s="120"/>
    </row>
    <row r="26439" spans="5:5" x14ac:dyDescent="0.25">
      <c r="E26439" s="120"/>
    </row>
    <row r="26440" spans="5:5" x14ac:dyDescent="0.25">
      <c r="E26440" s="120"/>
    </row>
    <row r="26441" spans="5:5" x14ac:dyDescent="0.25">
      <c r="E26441" s="120"/>
    </row>
    <row r="26442" spans="5:5" x14ac:dyDescent="0.25">
      <c r="E26442" s="120"/>
    </row>
    <row r="26443" spans="5:5" x14ac:dyDescent="0.25">
      <c r="E26443" s="120"/>
    </row>
    <row r="26444" spans="5:5" x14ac:dyDescent="0.25">
      <c r="E26444" s="120"/>
    </row>
    <row r="26445" spans="5:5" x14ac:dyDescent="0.25">
      <c r="E26445" s="120"/>
    </row>
    <row r="26446" spans="5:5" x14ac:dyDescent="0.25">
      <c r="E26446" s="120"/>
    </row>
    <row r="26447" spans="5:5" x14ac:dyDescent="0.25">
      <c r="E26447" s="120"/>
    </row>
    <row r="26448" spans="5:5" x14ac:dyDescent="0.25">
      <c r="E26448" s="120"/>
    </row>
    <row r="26449" spans="5:5" x14ac:dyDescent="0.25">
      <c r="E26449" s="120"/>
    </row>
    <row r="26450" spans="5:5" x14ac:dyDescent="0.25">
      <c r="E26450" s="120"/>
    </row>
    <row r="26451" spans="5:5" x14ac:dyDescent="0.25">
      <c r="E26451" s="120"/>
    </row>
    <row r="26452" spans="5:5" x14ac:dyDescent="0.25">
      <c r="E26452" s="120"/>
    </row>
    <row r="26453" spans="5:5" x14ac:dyDescent="0.25">
      <c r="E26453" s="120"/>
    </row>
    <row r="26454" spans="5:5" x14ac:dyDescent="0.25">
      <c r="E26454" s="120"/>
    </row>
    <row r="26455" spans="5:5" x14ac:dyDescent="0.25">
      <c r="E26455" s="120"/>
    </row>
    <row r="26456" spans="5:5" x14ac:dyDescent="0.25">
      <c r="E26456" s="120"/>
    </row>
    <row r="26457" spans="5:5" x14ac:dyDescent="0.25">
      <c r="E26457" s="120"/>
    </row>
    <row r="26458" spans="5:5" x14ac:dyDescent="0.25">
      <c r="E26458" s="120"/>
    </row>
    <row r="26459" spans="5:5" x14ac:dyDescent="0.25">
      <c r="E26459" s="120"/>
    </row>
    <row r="26460" spans="5:5" x14ac:dyDescent="0.25">
      <c r="E26460" s="120"/>
    </row>
    <row r="26461" spans="5:5" x14ac:dyDescent="0.25">
      <c r="E26461" s="120"/>
    </row>
    <row r="26462" spans="5:5" x14ac:dyDescent="0.25">
      <c r="E26462" s="120"/>
    </row>
    <row r="26463" spans="5:5" x14ac:dyDescent="0.25">
      <c r="E26463" s="120"/>
    </row>
    <row r="26464" spans="5:5" x14ac:dyDescent="0.25">
      <c r="E26464" s="120"/>
    </row>
    <row r="26465" spans="5:5" x14ac:dyDescent="0.25">
      <c r="E26465" s="120"/>
    </row>
    <row r="26466" spans="5:5" x14ac:dyDescent="0.25">
      <c r="E26466" s="120"/>
    </row>
    <row r="26467" spans="5:5" x14ac:dyDescent="0.25">
      <c r="E26467" s="120"/>
    </row>
    <row r="26468" spans="5:5" x14ac:dyDescent="0.25">
      <c r="E26468" s="120"/>
    </row>
    <row r="26469" spans="5:5" x14ac:dyDescent="0.25">
      <c r="E26469" s="120"/>
    </row>
    <row r="26470" spans="5:5" x14ac:dyDescent="0.25">
      <c r="E26470" s="120"/>
    </row>
    <row r="26471" spans="5:5" x14ac:dyDescent="0.25">
      <c r="E26471" s="120"/>
    </row>
    <row r="26472" spans="5:5" x14ac:dyDescent="0.25">
      <c r="E26472" s="120"/>
    </row>
    <row r="26473" spans="5:5" x14ac:dyDescent="0.25">
      <c r="E26473" s="120"/>
    </row>
    <row r="26474" spans="5:5" x14ac:dyDescent="0.25">
      <c r="E26474" s="120"/>
    </row>
    <row r="26475" spans="5:5" x14ac:dyDescent="0.25">
      <c r="E26475" s="120"/>
    </row>
    <row r="26476" spans="5:5" x14ac:dyDescent="0.25">
      <c r="E26476" s="120"/>
    </row>
    <row r="26477" spans="5:5" x14ac:dyDescent="0.25">
      <c r="E26477" s="120"/>
    </row>
    <row r="26478" spans="5:5" x14ac:dyDescent="0.25">
      <c r="E26478" s="120"/>
    </row>
    <row r="26479" spans="5:5" x14ac:dyDescent="0.25">
      <c r="E26479" s="120"/>
    </row>
    <row r="26480" spans="5:5" x14ac:dyDescent="0.25">
      <c r="E26480" s="120"/>
    </row>
    <row r="26481" spans="5:5" x14ac:dyDescent="0.25">
      <c r="E26481" s="120"/>
    </row>
    <row r="26482" spans="5:5" x14ac:dyDescent="0.25">
      <c r="E26482" s="120"/>
    </row>
    <row r="26483" spans="5:5" x14ac:dyDescent="0.25">
      <c r="E26483" s="120"/>
    </row>
    <row r="26484" spans="5:5" x14ac:dyDescent="0.25">
      <c r="E26484" s="120"/>
    </row>
    <row r="26485" spans="5:5" x14ac:dyDescent="0.25">
      <c r="E26485" s="120"/>
    </row>
    <row r="26486" spans="5:5" x14ac:dyDescent="0.25">
      <c r="E26486" s="120"/>
    </row>
    <row r="26487" spans="5:5" x14ac:dyDescent="0.25">
      <c r="E26487" s="120"/>
    </row>
    <row r="26488" spans="5:5" x14ac:dyDescent="0.25">
      <c r="E26488" s="120"/>
    </row>
    <row r="26489" spans="5:5" x14ac:dyDescent="0.25">
      <c r="E26489" s="120"/>
    </row>
    <row r="26490" spans="5:5" x14ac:dyDescent="0.25">
      <c r="E26490" s="120"/>
    </row>
    <row r="26491" spans="5:5" x14ac:dyDescent="0.25">
      <c r="E26491" s="120"/>
    </row>
    <row r="26492" spans="5:5" x14ac:dyDescent="0.25">
      <c r="E26492" s="120"/>
    </row>
    <row r="26493" spans="5:5" x14ac:dyDescent="0.25">
      <c r="E26493" s="120"/>
    </row>
    <row r="26494" spans="5:5" x14ac:dyDescent="0.25">
      <c r="E26494" s="120"/>
    </row>
    <row r="26495" spans="5:5" x14ac:dyDescent="0.25">
      <c r="E26495" s="120"/>
    </row>
    <row r="26496" spans="5:5" x14ac:dyDescent="0.25">
      <c r="E26496" s="120"/>
    </row>
    <row r="26497" spans="5:5" x14ac:dyDescent="0.25">
      <c r="E26497" s="120"/>
    </row>
    <row r="26498" spans="5:5" x14ac:dyDescent="0.25">
      <c r="E26498" s="120"/>
    </row>
    <row r="26499" spans="5:5" x14ac:dyDescent="0.25">
      <c r="E26499" s="120"/>
    </row>
    <row r="26500" spans="5:5" x14ac:dyDescent="0.25">
      <c r="E26500" s="120"/>
    </row>
    <row r="26501" spans="5:5" x14ac:dyDescent="0.25">
      <c r="E26501" s="120"/>
    </row>
    <row r="26502" spans="5:5" x14ac:dyDescent="0.25">
      <c r="E26502" s="120"/>
    </row>
    <row r="26503" spans="5:5" x14ac:dyDescent="0.25">
      <c r="E26503" s="120"/>
    </row>
    <row r="26504" spans="5:5" x14ac:dyDescent="0.25">
      <c r="E26504" s="120"/>
    </row>
    <row r="26505" spans="5:5" x14ac:dyDescent="0.25">
      <c r="E26505" s="120"/>
    </row>
    <row r="26506" spans="5:5" x14ac:dyDescent="0.25">
      <c r="E26506" s="120"/>
    </row>
    <row r="26507" spans="5:5" x14ac:dyDescent="0.25">
      <c r="E26507" s="120"/>
    </row>
    <row r="26508" spans="5:5" x14ac:dyDescent="0.25">
      <c r="E26508" s="120"/>
    </row>
    <row r="26509" spans="5:5" x14ac:dyDescent="0.25">
      <c r="E26509" s="120"/>
    </row>
    <row r="26510" spans="5:5" x14ac:dyDescent="0.25">
      <c r="E26510" s="120"/>
    </row>
    <row r="26511" spans="5:5" x14ac:dyDescent="0.25">
      <c r="E26511" s="120"/>
    </row>
    <row r="26512" spans="5:5" x14ac:dyDescent="0.25">
      <c r="E26512" s="120"/>
    </row>
    <row r="26513" spans="5:5" x14ac:dyDescent="0.25">
      <c r="E26513" s="120"/>
    </row>
    <row r="26514" spans="5:5" x14ac:dyDescent="0.25">
      <c r="E26514" s="120"/>
    </row>
    <row r="26515" spans="5:5" x14ac:dyDescent="0.25">
      <c r="E26515" s="120"/>
    </row>
    <row r="26516" spans="5:5" x14ac:dyDescent="0.25">
      <c r="E26516" s="120"/>
    </row>
    <row r="26517" spans="5:5" x14ac:dyDescent="0.25">
      <c r="E26517" s="120"/>
    </row>
    <row r="26518" spans="5:5" x14ac:dyDescent="0.25">
      <c r="E26518" s="120"/>
    </row>
    <row r="26519" spans="5:5" x14ac:dyDescent="0.25">
      <c r="E26519" s="120"/>
    </row>
    <row r="26520" spans="5:5" x14ac:dyDescent="0.25">
      <c r="E26520" s="120"/>
    </row>
    <row r="26521" spans="5:5" x14ac:dyDescent="0.25">
      <c r="E26521" s="120"/>
    </row>
    <row r="26522" spans="5:5" x14ac:dyDescent="0.25">
      <c r="E26522" s="120"/>
    </row>
    <row r="26523" spans="5:5" x14ac:dyDescent="0.25">
      <c r="E26523" s="120"/>
    </row>
    <row r="26524" spans="5:5" x14ac:dyDescent="0.25">
      <c r="E26524" s="120"/>
    </row>
    <row r="26525" spans="5:5" x14ac:dyDescent="0.25">
      <c r="E26525" s="120"/>
    </row>
    <row r="26526" spans="5:5" x14ac:dyDescent="0.25">
      <c r="E26526" s="120"/>
    </row>
    <row r="26527" spans="5:5" x14ac:dyDescent="0.25">
      <c r="E26527" s="120"/>
    </row>
    <row r="26528" spans="5:5" x14ac:dyDescent="0.25">
      <c r="E26528" s="120"/>
    </row>
    <row r="26529" spans="5:5" x14ac:dyDescent="0.25">
      <c r="E26529" s="120"/>
    </row>
    <row r="26530" spans="5:5" x14ac:dyDescent="0.25">
      <c r="E26530" s="120"/>
    </row>
    <row r="26531" spans="5:5" x14ac:dyDescent="0.25">
      <c r="E26531" s="120"/>
    </row>
    <row r="26532" spans="5:5" x14ac:dyDescent="0.25">
      <c r="E26532" s="120"/>
    </row>
    <row r="26533" spans="5:5" x14ac:dyDescent="0.25">
      <c r="E26533" s="120"/>
    </row>
    <row r="26534" spans="5:5" x14ac:dyDescent="0.25">
      <c r="E26534" s="120"/>
    </row>
    <row r="26535" spans="5:5" x14ac:dyDescent="0.25">
      <c r="E26535" s="120"/>
    </row>
    <row r="26536" spans="5:5" x14ac:dyDescent="0.25">
      <c r="E26536" s="120"/>
    </row>
    <row r="26537" spans="5:5" x14ac:dyDescent="0.25">
      <c r="E26537" s="120"/>
    </row>
    <row r="26538" spans="5:5" x14ac:dyDescent="0.25">
      <c r="E26538" s="120"/>
    </row>
    <row r="26539" spans="5:5" x14ac:dyDescent="0.25">
      <c r="E26539" s="120"/>
    </row>
    <row r="26540" spans="5:5" x14ac:dyDescent="0.25">
      <c r="E26540" s="120"/>
    </row>
    <row r="26541" spans="5:5" x14ac:dyDescent="0.25">
      <c r="E26541" s="120"/>
    </row>
    <row r="26542" spans="5:5" x14ac:dyDescent="0.25">
      <c r="E26542" s="120"/>
    </row>
    <row r="26543" spans="5:5" x14ac:dyDescent="0.25">
      <c r="E26543" s="120"/>
    </row>
    <row r="26544" spans="5:5" x14ac:dyDescent="0.25">
      <c r="E26544" s="120"/>
    </row>
    <row r="26545" spans="5:5" x14ac:dyDescent="0.25">
      <c r="E26545" s="120"/>
    </row>
    <row r="26546" spans="5:5" x14ac:dyDescent="0.25">
      <c r="E26546" s="120"/>
    </row>
    <row r="26547" spans="5:5" x14ac:dyDescent="0.25">
      <c r="E26547" s="120"/>
    </row>
    <row r="26548" spans="5:5" x14ac:dyDescent="0.25">
      <c r="E26548" s="120"/>
    </row>
    <row r="26549" spans="5:5" x14ac:dyDescent="0.25">
      <c r="E26549" s="120"/>
    </row>
    <row r="26550" spans="5:5" x14ac:dyDescent="0.25">
      <c r="E26550" s="120"/>
    </row>
    <row r="26551" spans="5:5" x14ac:dyDescent="0.25">
      <c r="E26551" s="120"/>
    </row>
    <row r="26552" spans="5:5" x14ac:dyDescent="0.25">
      <c r="E26552" s="120"/>
    </row>
    <row r="26553" spans="5:5" x14ac:dyDescent="0.25">
      <c r="E26553" s="120"/>
    </row>
    <row r="26554" spans="5:5" x14ac:dyDescent="0.25">
      <c r="E26554" s="120"/>
    </row>
    <row r="26555" spans="5:5" x14ac:dyDescent="0.25">
      <c r="E26555" s="120"/>
    </row>
    <row r="26556" spans="5:5" x14ac:dyDescent="0.25">
      <c r="E26556" s="120"/>
    </row>
    <row r="26557" spans="5:5" x14ac:dyDescent="0.25">
      <c r="E26557" s="120"/>
    </row>
    <row r="26558" spans="5:5" x14ac:dyDescent="0.25">
      <c r="E26558" s="120"/>
    </row>
    <row r="26559" spans="5:5" x14ac:dyDescent="0.25">
      <c r="E26559" s="120"/>
    </row>
    <row r="26560" spans="5:5" x14ac:dyDescent="0.25">
      <c r="E26560" s="120"/>
    </row>
    <row r="26561" spans="5:5" x14ac:dyDescent="0.25">
      <c r="E26561" s="120"/>
    </row>
    <row r="26562" spans="5:5" x14ac:dyDescent="0.25">
      <c r="E26562" s="120"/>
    </row>
    <row r="26563" spans="5:5" x14ac:dyDescent="0.25">
      <c r="E26563" s="120"/>
    </row>
    <row r="26564" spans="5:5" x14ac:dyDescent="0.25">
      <c r="E26564" s="120"/>
    </row>
    <row r="26565" spans="5:5" x14ac:dyDescent="0.25">
      <c r="E26565" s="120"/>
    </row>
    <row r="26566" spans="5:5" x14ac:dyDescent="0.25">
      <c r="E26566" s="120"/>
    </row>
    <row r="26567" spans="5:5" x14ac:dyDescent="0.25">
      <c r="E26567" s="120"/>
    </row>
    <row r="26568" spans="5:5" x14ac:dyDescent="0.25">
      <c r="E26568" s="120"/>
    </row>
    <row r="26569" spans="5:5" x14ac:dyDescent="0.25">
      <c r="E26569" s="120"/>
    </row>
    <row r="26570" spans="5:5" x14ac:dyDescent="0.25">
      <c r="E26570" s="120"/>
    </row>
    <row r="26571" spans="5:5" x14ac:dyDescent="0.25">
      <c r="E26571" s="120"/>
    </row>
    <row r="26572" spans="5:5" x14ac:dyDescent="0.25">
      <c r="E26572" s="120"/>
    </row>
    <row r="26573" spans="5:5" x14ac:dyDescent="0.25">
      <c r="E26573" s="120"/>
    </row>
    <row r="26574" spans="5:5" x14ac:dyDescent="0.25">
      <c r="E26574" s="120"/>
    </row>
    <row r="26575" spans="5:5" x14ac:dyDescent="0.25">
      <c r="E26575" s="120"/>
    </row>
    <row r="26576" spans="5:5" x14ac:dyDescent="0.25">
      <c r="E26576" s="120"/>
    </row>
    <row r="26577" spans="5:5" x14ac:dyDescent="0.25">
      <c r="E26577" s="120"/>
    </row>
    <row r="26578" spans="5:5" x14ac:dyDescent="0.25">
      <c r="E26578" s="120"/>
    </row>
    <row r="26579" spans="5:5" x14ac:dyDescent="0.25">
      <c r="E26579" s="120"/>
    </row>
    <row r="26580" spans="5:5" x14ac:dyDescent="0.25">
      <c r="E26580" s="120"/>
    </row>
    <row r="26581" spans="5:5" x14ac:dyDescent="0.25">
      <c r="E26581" s="120"/>
    </row>
    <row r="26582" spans="5:5" x14ac:dyDescent="0.25">
      <c r="E26582" s="120"/>
    </row>
    <row r="26583" spans="5:5" x14ac:dyDescent="0.25">
      <c r="E26583" s="120"/>
    </row>
    <row r="26584" spans="5:5" x14ac:dyDescent="0.25">
      <c r="E26584" s="120"/>
    </row>
    <row r="26585" spans="5:5" x14ac:dyDescent="0.25">
      <c r="E26585" s="120"/>
    </row>
    <row r="26586" spans="5:5" x14ac:dyDescent="0.25">
      <c r="E26586" s="120"/>
    </row>
    <row r="26587" spans="5:5" x14ac:dyDescent="0.25">
      <c r="E26587" s="120"/>
    </row>
    <row r="26588" spans="5:5" x14ac:dyDescent="0.25">
      <c r="E26588" s="120"/>
    </row>
    <row r="26589" spans="5:5" x14ac:dyDescent="0.25">
      <c r="E26589" s="120"/>
    </row>
    <row r="26590" spans="5:5" x14ac:dyDescent="0.25">
      <c r="E26590" s="120"/>
    </row>
    <row r="26591" spans="5:5" x14ac:dyDescent="0.25">
      <c r="E26591" s="120"/>
    </row>
    <row r="26592" spans="5:5" x14ac:dyDescent="0.25">
      <c r="E26592" s="120"/>
    </row>
    <row r="26593" spans="5:5" x14ac:dyDescent="0.25">
      <c r="E26593" s="120"/>
    </row>
    <row r="26594" spans="5:5" x14ac:dyDescent="0.25">
      <c r="E26594" s="120"/>
    </row>
    <row r="26595" spans="5:5" x14ac:dyDescent="0.25">
      <c r="E26595" s="120"/>
    </row>
    <row r="26596" spans="5:5" x14ac:dyDescent="0.25">
      <c r="E26596" s="120"/>
    </row>
    <row r="26597" spans="5:5" x14ac:dyDescent="0.25">
      <c r="E26597" s="120"/>
    </row>
    <row r="26598" spans="5:5" x14ac:dyDescent="0.25">
      <c r="E26598" s="120"/>
    </row>
    <row r="26599" spans="5:5" x14ac:dyDescent="0.25">
      <c r="E26599" s="120"/>
    </row>
    <row r="26600" spans="5:5" x14ac:dyDescent="0.25">
      <c r="E26600" s="120"/>
    </row>
    <row r="26601" spans="5:5" x14ac:dyDescent="0.25">
      <c r="E26601" s="120"/>
    </row>
    <row r="26602" spans="5:5" x14ac:dyDescent="0.25">
      <c r="E26602" s="120"/>
    </row>
    <row r="26603" spans="5:5" x14ac:dyDescent="0.25">
      <c r="E26603" s="120"/>
    </row>
    <row r="26604" spans="5:5" x14ac:dyDescent="0.25">
      <c r="E26604" s="120"/>
    </row>
    <row r="26605" spans="5:5" x14ac:dyDescent="0.25">
      <c r="E26605" s="120"/>
    </row>
    <row r="26606" spans="5:5" x14ac:dyDescent="0.25">
      <c r="E26606" s="120"/>
    </row>
    <row r="26607" spans="5:5" x14ac:dyDescent="0.25">
      <c r="E26607" s="120"/>
    </row>
    <row r="26608" spans="5:5" x14ac:dyDescent="0.25">
      <c r="E26608" s="120"/>
    </row>
    <row r="26609" spans="5:5" x14ac:dyDescent="0.25">
      <c r="E26609" s="120"/>
    </row>
    <row r="26610" spans="5:5" x14ac:dyDescent="0.25">
      <c r="E26610" s="120"/>
    </row>
    <row r="26611" spans="5:5" x14ac:dyDescent="0.25">
      <c r="E26611" s="120"/>
    </row>
    <row r="26612" spans="5:5" x14ac:dyDescent="0.25">
      <c r="E26612" s="120"/>
    </row>
    <row r="26613" spans="5:5" x14ac:dyDescent="0.25">
      <c r="E26613" s="120"/>
    </row>
    <row r="26614" spans="5:5" x14ac:dyDescent="0.25">
      <c r="E26614" s="120"/>
    </row>
    <row r="26615" spans="5:5" x14ac:dyDescent="0.25">
      <c r="E26615" s="120"/>
    </row>
    <row r="26616" spans="5:5" x14ac:dyDescent="0.25">
      <c r="E26616" s="120"/>
    </row>
    <row r="26617" spans="5:5" x14ac:dyDescent="0.25">
      <c r="E26617" s="120"/>
    </row>
    <row r="26618" spans="5:5" x14ac:dyDescent="0.25">
      <c r="E26618" s="120"/>
    </row>
    <row r="26619" spans="5:5" x14ac:dyDescent="0.25">
      <c r="E26619" s="120"/>
    </row>
    <row r="26620" spans="5:5" x14ac:dyDescent="0.25">
      <c r="E26620" s="120"/>
    </row>
    <row r="26621" spans="5:5" x14ac:dyDescent="0.25">
      <c r="E26621" s="120"/>
    </row>
    <row r="26622" spans="5:5" x14ac:dyDescent="0.25">
      <c r="E26622" s="120"/>
    </row>
    <row r="26623" spans="5:5" x14ac:dyDescent="0.25">
      <c r="E26623" s="120"/>
    </row>
    <row r="26624" spans="5:5" x14ac:dyDescent="0.25">
      <c r="E26624" s="120"/>
    </row>
    <row r="26625" spans="5:5" x14ac:dyDescent="0.25">
      <c r="E26625" s="120"/>
    </row>
    <row r="26626" spans="5:5" x14ac:dyDescent="0.25">
      <c r="E26626" s="120"/>
    </row>
    <row r="26627" spans="5:5" x14ac:dyDescent="0.25">
      <c r="E26627" s="120"/>
    </row>
    <row r="26628" spans="5:5" x14ac:dyDescent="0.25">
      <c r="E26628" s="120"/>
    </row>
    <row r="26629" spans="5:5" x14ac:dyDescent="0.25">
      <c r="E26629" s="120"/>
    </row>
    <row r="26630" spans="5:5" x14ac:dyDescent="0.25">
      <c r="E26630" s="120"/>
    </row>
    <row r="26631" spans="5:5" x14ac:dyDescent="0.25">
      <c r="E26631" s="120"/>
    </row>
    <row r="26632" spans="5:5" x14ac:dyDescent="0.25">
      <c r="E26632" s="120"/>
    </row>
    <row r="26633" spans="5:5" x14ac:dyDescent="0.25">
      <c r="E26633" s="120"/>
    </row>
    <row r="26634" spans="5:5" x14ac:dyDescent="0.25">
      <c r="E26634" s="120"/>
    </row>
    <row r="26635" spans="5:5" x14ac:dyDescent="0.25">
      <c r="E26635" s="120"/>
    </row>
    <row r="26636" spans="5:5" x14ac:dyDescent="0.25">
      <c r="E26636" s="120"/>
    </row>
    <row r="26637" spans="5:5" x14ac:dyDescent="0.25">
      <c r="E26637" s="120"/>
    </row>
    <row r="26638" spans="5:5" x14ac:dyDescent="0.25">
      <c r="E26638" s="120"/>
    </row>
    <row r="26639" spans="5:5" x14ac:dyDescent="0.25">
      <c r="E26639" s="120"/>
    </row>
    <row r="26640" spans="5:5" x14ac:dyDescent="0.25">
      <c r="E26640" s="120"/>
    </row>
    <row r="26641" spans="5:5" x14ac:dyDescent="0.25">
      <c r="E26641" s="120"/>
    </row>
    <row r="26642" spans="5:5" x14ac:dyDescent="0.25">
      <c r="E26642" s="120"/>
    </row>
    <row r="26643" spans="5:5" x14ac:dyDescent="0.25">
      <c r="E26643" s="120"/>
    </row>
    <row r="26644" spans="5:5" x14ac:dyDescent="0.25">
      <c r="E26644" s="120"/>
    </row>
    <row r="26645" spans="5:5" x14ac:dyDescent="0.25">
      <c r="E26645" s="120"/>
    </row>
    <row r="26646" spans="5:5" x14ac:dyDescent="0.25">
      <c r="E26646" s="120"/>
    </row>
    <row r="26647" spans="5:5" x14ac:dyDescent="0.25">
      <c r="E26647" s="120"/>
    </row>
    <row r="26648" spans="5:5" x14ac:dyDescent="0.25">
      <c r="E26648" s="120"/>
    </row>
    <row r="26649" spans="5:5" x14ac:dyDescent="0.25">
      <c r="E26649" s="120"/>
    </row>
    <row r="26650" spans="5:5" x14ac:dyDescent="0.25">
      <c r="E26650" s="120"/>
    </row>
    <row r="26651" spans="5:5" x14ac:dyDescent="0.25">
      <c r="E26651" s="120"/>
    </row>
    <row r="26652" spans="5:5" x14ac:dyDescent="0.25">
      <c r="E26652" s="120"/>
    </row>
    <row r="26653" spans="5:5" x14ac:dyDescent="0.25">
      <c r="E26653" s="120"/>
    </row>
    <row r="26654" spans="5:5" x14ac:dyDescent="0.25">
      <c r="E26654" s="120"/>
    </row>
    <row r="26655" spans="5:5" x14ac:dyDescent="0.25">
      <c r="E26655" s="120"/>
    </row>
    <row r="26656" spans="5:5" x14ac:dyDescent="0.25">
      <c r="E26656" s="120"/>
    </row>
    <row r="26657" spans="5:5" x14ac:dyDescent="0.25">
      <c r="E26657" s="120"/>
    </row>
    <row r="26658" spans="5:5" x14ac:dyDescent="0.25">
      <c r="E26658" s="120"/>
    </row>
    <row r="26659" spans="5:5" x14ac:dyDescent="0.25">
      <c r="E26659" s="120"/>
    </row>
    <row r="26660" spans="5:5" x14ac:dyDescent="0.25">
      <c r="E26660" s="120"/>
    </row>
    <row r="26661" spans="5:5" x14ac:dyDescent="0.25">
      <c r="E26661" s="120"/>
    </row>
    <row r="26662" spans="5:5" x14ac:dyDescent="0.25">
      <c r="E26662" s="120"/>
    </row>
    <row r="26663" spans="5:5" x14ac:dyDescent="0.25">
      <c r="E26663" s="120"/>
    </row>
    <row r="26664" spans="5:5" x14ac:dyDescent="0.25">
      <c r="E26664" s="120"/>
    </row>
    <row r="26665" spans="5:5" x14ac:dyDescent="0.25">
      <c r="E26665" s="120"/>
    </row>
    <row r="26666" spans="5:5" x14ac:dyDescent="0.25">
      <c r="E26666" s="120"/>
    </row>
    <row r="26667" spans="5:5" x14ac:dyDescent="0.25">
      <c r="E26667" s="120"/>
    </row>
    <row r="26668" spans="5:5" x14ac:dyDescent="0.25">
      <c r="E26668" s="120"/>
    </row>
    <row r="26669" spans="5:5" x14ac:dyDescent="0.25">
      <c r="E26669" s="120"/>
    </row>
    <row r="26670" spans="5:5" x14ac:dyDescent="0.25">
      <c r="E26670" s="120"/>
    </row>
    <row r="26671" spans="5:5" x14ac:dyDescent="0.25">
      <c r="E26671" s="120"/>
    </row>
    <row r="26672" spans="5:5" x14ac:dyDescent="0.25">
      <c r="E26672" s="120"/>
    </row>
    <row r="26673" spans="5:5" x14ac:dyDescent="0.25">
      <c r="E26673" s="120"/>
    </row>
    <row r="26674" spans="5:5" x14ac:dyDescent="0.25">
      <c r="E26674" s="120"/>
    </row>
    <row r="26675" spans="5:5" x14ac:dyDescent="0.25">
      <c r="E26675" s="120"/>
    </row>
    <row r="26676" spans="5:5" x14ac:dyDescent="0.25">
      <c r="E26676" s="120"/>
    </row>
    <row r="26677" spans="5:5" x14ac:dyDescent="0.25">
      <c r="E26677" s="120"/>
    </row>
    <row r="26678" spans="5:5" x14ac:dyDescent="0.25">
      <c r="E26678" s="120"/>
    </row>
    <row r="26679" spans="5:5" x14ac:dyDescent="0.25">
      <c r="E26679" s="120"/>
    </row>
    <row r="26680" spans="5:5" x14ac:dyDescent="0.25">
      <c r="E26680" s="120"/>
    </row>
    <row r="26681" spans="5:5" x14ac:dyDescent="0.25">
      <c r="E26681" s="120"/>
    </row>
    <row r="26682" spans="5:5" x14ac:dyDescent="0.25">
      <c r="E26682" s="120"/>
    </row>
    <row r="26683" spans="5:5" x14ac:dyDescent="0.25">
      <c r="E26683" s="120"/>
    </row>
    <row r="26684" spans="5:5" x14ac:dyDescent="0.25">
      <c r="E26684" s="120"/>
    </row>
    <row r="26685" spans="5:5" x14ac:dyDescent="0.25">
      <c r="E26685" s="120"/>
    </row>
    <row r="26686" spans="5:5" x14ac:dyDescent="0.25">
      <c r="E26686" s="120"/>
    </row>
    <row r="26687" spans="5:5" x14ac:dyDescent="0.25">
      <c r="E26687" s="120"/>
    </row>
    <row r="26688" spans="5:5" x14ac:dyDescent="0.25">
      <c r="E26688" s="120"/>
    </row>
    <row r="26689" spans="5:5" x14ac:dyDescent="0.25">
      <c r="E26689" s="120"/>
    </row>
    <row r="26690" spans="5:5" x14ac:dyDescent="0.25">
      <c r="E26690" s="120"/>
    </row>
    <row r="26691" spans="5:5" x14ac:dyDescent="0.25">
      <c r="E26691" s="120"/>
    </row>
    <row r="26692" spans="5:5" x14ac:dyDescent="0.25">
      <c r="E26692" s="120"/>
    </row>
    <row r="26693" spans="5:5" x14ac:dyDescent="0.25">
      <c r="E26693" s="120"/>
    </row>
    <row r="26694" spans="5:5" x14ac:dyDescent="0.25">
      <c r="E26694" s="120"/>
    </row>
    <row r="26695" spans="5:5" x14ac:dyDescent="0.25">
      <c r="E26695" s="120"/>
    </row>
    <row r="26696" spans="5:5" x14ac:dyDescent="0.25">
      <c r="E26696" s="120"/>
    </row>
    <row r="26697" spans="5:5" x14ac:dyDescent="0.25">
      <c r="E26697" s="120"/>
    </row>
    <row r="26698" spans="5:5" x14ac:dyDescent="0.25">
      <c r="E26698" s="120"/>
    </row>
    <row r="26699" spans="5:5" x14ac:dyDescent="0.25">
      <c r="E26699" s="120"/>
    </row>
    <row r="26700" spans="5:5" x14ac:dyDescent="0.25">
      <c r="E26700" s="120"/>
    </row>
    <row r="26701" spans="5:5" x14ac:dyDescent="0.25">
      <c r="E26701" s="120"/>
    </row>
    <row r="26702" spans="5:5" x14ac:dyDescent="0.25">
      <c r="E26702" s="120"/>
    </row>
    <row r="26703" spans="5:5" x14ac:dyDescent="0.25">
      <c r="E26703" s="120"/>
    </row>
    <row r="26704" spans="5:5" x14ac:dyDescent="0.25">
      <c r="E26704" s="120"/>
    </row>
    <row r="26705" spans="5:5" x14ac:dyDescent="0.25">
      <c r="E26705" s="120"/>
    </row>
    <row r="26706" spans="5:5" x14ac:dyDescent="0.25">
      <c r="E26706" s="120"/>
    </row>
    <row r="26707" spans="5:5" x14ac:dyDescent="0.25">
      <c r="E26707" s="120"/>
    </row>
    <row r="26708" spans="5:5" x14ac:dyDescent="0.25">
      <c r="E26708" s="120"/>
    </row>
    <row r="26709" spans="5:5" x14ac:dyDescent="0.25">
      <c r="E26709" s="120"/>
    </row>
    <row r="26710" spans="5:5" x14ac:dyDescent="0.25">
      <c r="E26710" s="120"/>
    </row>
    <row r="26711" spans="5:5" x14ac:dyDescent="0.25">
      <c r="E26711" s="120"/>
    </row>
    <row r="26712" spans="5:5" x14ac:dyDescent="0.25">
      <c r="E26712" s="120"/>
    </row>
    <row r="26713" spans="5:5" x14ac:dyDescent="0.25">
      <c r="E26713" s="120"/>
    </row>
    <row r="26714" spans="5:5" x14ac:dyDescent="0.25">
      <c r="E26714" s="120"/>
    </row>
    <row r="26715" spans="5:5" x14ac:dyDescent="0.25">
      <c r="E26715" s="120"/>
    </row>
    <row r="26716" spans="5:5" x14ac:dyDescent="0.25">
      <c r="E26716" s="120"/>
    </row>
    <row r="26717" spans="5:5" x14ac:dyDescent="0.25">
      <c r="E26717" s="120"/>
    </row>
    <row r="26718" spans="5:5" x14ac:dyDescent="0.25">
      <c r="E26718" s="120"/>
    </row>
    <row r="26719" spans="5:5" x14ac:dyDescent="0.25">
      <c r="E26719" s="120"/>
    </row>
    <row r="26720" spans="5:5" x14ac:dyDescent="0.25">
      <c r="E26720" s="120"/>
    </row>
    <row r="26721" spans="5:5" x14ac:dyDescent="0.25">
      <c r="E26721" s="120"/>
    </row>
    <row r="26722" spans="5:5" x14ac:dyDescent="0.25">
      <c r="E26722" s="120"/>
    </row>
    <row r="26723" spans="5:5" x14ac:dyDescent="0.25">
      <c r="E26723" s="120"/>
    </row>
    <row r="26724" spans="5:5" x14ac:dyDescent="0.25">
      <c r="E26724" s="120"/>
    </row>
    <row r="26725" spans="5:5" x14ac:dyDescent="0.25">
      <c r="E26725" s="120"/>
    </row>
    <row r="26726" spans="5:5" x14ac:dyDescent="0.25">
      <c r="E26726" s="120"/>
    </row>
    <row r="26727" spans="5:5" x14ac:dyDescent="0.25">
      <c r="E26727" s="120"/>
    </row>
    <row r="26728" spans="5:5" x14ac:dyDescent="0.25">
      <c r="E26728" s="120"/>
    </row>
    <row r="26729" spans="5:5" x14ac:dyDescent="0.25">
      <c r="E26729" s="120"/>
    </row>
    <row r="26730" spans="5:5" x14ac:dyDescent="0.25">
      <c r="E26730" s="120"/>
    </row>
    <row r="26731" spans="5:5" x14ac:dyDescent="0.25">
      <c r="E26731" s="120"/>
    </row>
    <row r="26732" spans="5:5" x14ac:dyDescent="0.25">
      <c r="E26732" s="120"/>
    </row>
    <row r="26733" spans="5:5" x14ac:dyDescent="0.25">
      <c r="E26733" s="120"/>
    </row>
    <row r="26734" spans="5:5" x14ac:dyDescent="0.25">
      <c r="E26734" s="120"/>
    </row>
    <row r="26735" spans="5:5" x14ac:dyDescent="0.25">
      <c r="E26735" s="120"/>
    </row>
    <row r="26736" spans="5:5" x14ac:dyDescent="0.25">
      <c r="E26736" s="120"/>
    </row>
    <row r="26737" spans="5:5" x14ac:dyDescent="0.25">
      <c r="E26737" s="120"/>
    </row>
    <row r="26738" spans="5:5" x14ac:dyDescent="0.25">
      <c r="E26738" s="120"/>
    </row>
    <row r="26739" spans="5:5" x14ac:dyDescent="0.25">
      <c r="E26739" s="120"/>
    </row>
    <row r="26740" spans="5:5" x14ac:dyDescent="0.25">
      <c r="E26740" s="120"/>
    </row>
    <row r="26741" spans="5:5" x14ac:dyDescent="0.25">
      <c r="E26741" s="120"/>
    </row>
    <row r="26742" spans="5:5" x14ac:dyDescent="0.25">
      <c r="E26742" s="120"/>
    </row>
    <row r="26743" spans="5:5" x14ac:dyDescent="0.25">
      <c r="E26743" s="120"/>
    </row>
    <row r="26744" spans="5:5" x14ac:dyDescent="0.25">
      <c r="E26744" s="120"/>
    </row>
    <row r="26745" spans="5:5" x14ac:dyDescent="0.25">
      <c r="E26745" s="120"/>
    </row>
    <row r="26746" spans="5:5" x14ac:dyDescent="0.25">
      <c r="E26746" s="120"/>
    </row>
    <row r="26747" spans="5:5" x14ac:dyDescent="0.25">
      <c r="E26747" s="120"/>
    </row>
    <row r="26748" spans="5:5" x14ac:dyDescent="0.25">
      <c r="E26748" s="120"/>
    </row>
    <row r="26749" spans="5:5" x14ac:dyDescent="0.25">
      <c r="E26749" s="120"/>
    </row>
    <row r="26750" spans="5:5" x14ac:dyDescent="0.25">
      <c r="E26750" s="120"/>
    </row>
    <row r="26751" spans="5:5" x14ac:dyDescent="0.25">
      <c r="E26751" s="120"/>
    </row>
    <row r="26752" spans="5:5" x14ac:dyDescent="0.25">
      <c r="E26752" s="120"/>
    </row>
    <row r="26753" spans="5:5" x14ac:dyDescent="0.25">
      <c r="E26753" s="120"/>
    </row>
    <row r="26754" spans="5:5" x14ac:dyDescent="0.25">
      <c r="E26754" s="120"/>
    </row>
    <row r="26755" spans="5:5" x14ac:dyDescent="0.25">
      <c r="E26755" s="120"/>
    </row>
    <row r="26756" spans="5:5" x14ac:dyDescent="0.25">
      <c r="E26756" s="120"/>
    </row>
    <row r="26757" spans="5:5" x14ac:dyDescent="0.25">
      <c r="E26757" s="120"/>
    </row>
    <row r="26758" spans="5:5" x14ac:dyDescent="0.25">
      <c r="E26758" s="120"/>
    </row>
    <row r="26759" spans="5:5" x14ac:dyDescent="0.25">
      <c r="E26759" s="120"/>
    </row>
    <row r="26760" spans="5:5" x14ac:dyDescent="0.25">
      <c r="E26760" s="120"/>
    </row>
    <row r="26761" spans="5:5" x14ac:dyDescent="0.25">
      <c r="E26761" s="120"/>
    </row>
    <row r="26762" spans="5:5" x14ac:dyDescent="0.25">
      <c r="E26762" s="120"/>
    </row>
    <row r="26763" spans="5:5" x14ac:dyDescent="0.25">
      <c r="E26763" s="120"/>
    </row>
    <row r="26764" spans="5:5" x14ac:dyDescent="0.25">
      <c r="E26764" s="120"/>
    </row>
    <row r="26765" spans="5:5" x14ac:dyDescent="0.25">
      <c r="E26765" s="120"/>
    </row>
    <row r="26766" spans="5:5" x14ac:dyDescent="0.25">
      <c r="E26766" s="120"/>
    </row>
    <row r="26767" spans="5:5" x14ac:dyDescent="0.25">
      <c r="E26767" s="120"/>
    </row>
    <row r="26768" spans="5:5" x14ac:dyDescent="0.25">
      <c r="E26768" s="120"/>
    </row>
    <row r="26769" spans="5:5" x14ac:dyDescent="0.25">
      <c r="E26769" s="120"/>
    </row>
    <row r="26770" spans="5:5" x14ac:dyDescent="0.25">
      <c r="E26770" s="120"/>
    </row>
    <row r="26771" spans="5:5" x14ac:dyDescent="0.25">
      <c r="E26771" s="120"/>
    </row>
    <row r="26772" spans="5:5" x14ac:dyDescent="0.25">
      <c r="E26772" s="120"/>
    </row>
    <row r="26773" spans="5:5" x14ac:dyDescent="0.25">
      <c r="E26773" s="120"/>
    </row>
    <row r="26774" spans="5:5" x14ac:dyDescent="0.25">
      <c r="E26774" s="120"/>
    </row>
    <row r="26775" spans="5:5" x14ac:dyDescent="0.25">
      <c r="E26775" s="120"/>
    </row>
    <row r="26776" spans="5:5" x14ac:dyDescent="0.25">
      <c r="E26776" s="120"/>
    </row>
    <row r="26777" spans="5:5" x14ac:dyDescent="0.25">
      <c r="E26777" s="120"/>
    </row>
    <row r="26778" spans="5:5" x14ac:dyDescent="0.25">
      <c r="E26778" s="120"/>
    </row>
    <row r="26779" spans="5:5" x14ac:dyDescent="0.25">
      <c r="E26779" s="120"/>
    </row>
    <row r="26780" spans="5:5" x14ac:dyDescent="0.25">
      <c r="E26780" s="120"/>
    </row>
    <row r="26781" spans="5:5" x14ac:dyDescent="0.25">
      <c r="E26781" s="120"/>
    </row>
    <row r="26782" spans="5:5" x14ac:dyDescent="0.25">
      <c r="E26782" s="120"/>
    </row>
    <row r="26783" spans="5:5" x14ac:dyDescent="0.25">
      <c r="E26783" s="120"/>
    </row>
    <row r="26784" spans="5:5" x14ac:dyDescent="0.25">
      <c r="E26784" s="120"/>
    </row>
    <row r="26785" spans="5:5" x14ac:dyDescent="0.25">
      <c r="E26785" s="120"/>
    </row>
    <row r="26786" spans="5:5" x14ac:dyDescent="0.25">
      <c r="E26786" s="120"/>
    </row>
    <row r="26787" spans="5:5" x14ac:dyDescent="0.25">
      <c r="E26787" s="120"/>
    </row>
    <row r="26788" spans="5:5" x14ac:dyDescent="0.25">
      <c r="E26788" s="120"/>
    </row>
    <row r="26789" spans="5:5" x14ac:dyDescent="0.25">
      <c r="E26789" s="120"/>
    </row>
    <row r="26790" spans="5:5" x14ac:dyDescent="0.25">
      <c r="E26790" s="120"/>
    </row>
    <row r="26791" spans="5:5" x14ac:dyDescent="0.25">
      <c r="E26791" s="120"/>
    </row>
    <row r="26792" spans="5:5" x14ac:dyDescent="0.25">
      <c r="E26792" s="120"/>
    </row>
    <row r="26793" spans="5:5" x14ac:dyDescent="0.25">
      <c r="E26793" s="120"/>
    </row>
    <row r="26794" spans="5:5" x14ac:dyDescent="0.25">
      <c r="E26794" s="120"/>
    </row>
    <row r="26795" spans="5:5" x14ac:dyDescent="0.25">
      <c r="E26795" s="120"/>
    </row>
    <row r="26796" spans="5:5" x14ac:dyDescent="0.25">
      <c r="E26796" s="120"/>
    </row>
    <row r="26797" spans="5:5" x14ac:dyDescent="0.25">
      <c r="E26797" s="120"/>
    </row>
    <row r="26798" spans="5:5" x14ac:dyDescent="0.25">
      <c r="E26798" s="120"/>
    </row>
    <row r="26799" spans="5:5" x14ac:dyDescent="0.25">
      <c r="E26799" s="120"/>
    </row>
    <row r="26800" spans="5:5" x14ac:dyDescent="0.25">
      <c r="E26800" s="120"/>
    </row>
    <row r="26801" spans="5:5" x14ac:dyDescent="0.25">
      <c r="E26801" s="120"/>
    </row>
    <row r="26802" spans="5:5" x14ac:dyDescent="0.25">
      <c r="E26802" s="120"/>
    </row>
    <row r="26803" spans="5:5" x14ac:dyDescent="0.25">
      <c r="E26803" s="120"/>
    </row>
    <row r="26804" spans="5:5" x14ac:dyDescent="0.25">
      <c r="E26804" s="120"/>
    </row>
    <row r="26805" spans="5:5" x14ac:dyDescent="0.25">
      <c r="E26805" s="120"/>
    </row>
    <row r="26806" spans="5:5" x14ac:dyDescent="0.25">
      <c r="E26806" s="120"/>
    </row>
    <row r="26807" spans="5:5" x14ac:dyDescent="0.25">
      <c r="E26807" s="120"/>
    </row>
    <row r="26808" spans="5:5" x14ac:dyDescent="0.25">
      <c r="E26808" s="120"/>
    </row>
    <row r="26809" spans="5:5" x14ac:dyDescent="0.25">
      <c r="E26809" s="120"/>
    </row>
    <row r="26810" spans="5:5" x14ac:dyDescent="0.25">
      <c r="E26810" s="120"/>
    </row>
    <row r="26811" spans="5:5" x14ac:dyDescent="0.25">
      <c r="E26811" s="120"/>
    </row>
    <row r="26812" spans="5:5" x14ac:dyDescent="0.25">
      <c r="E26812" s="120"/>
    </row>
    <row r="26813" spans="5:5" x14ac:dyDescent="0.25">
      <c r="E26813" s="120"/>
    </row>
    <row r="26814" spans="5:5" x14ac:dyDescent="0.25">
      <c r="E26814" s="120"/>
    </row>
    <row r="26815" spans="5:5" x14ac:dyDescent="0.25">
      <c r="E26815" s="120"/>
    </row>
    <row r="26816" spans="5:5" x14ac:dyDescent="0.25">
      <c r="E26816" s="120"/>
    </row>
    <row r="26817" spans="5:5" x14ac:dyDescent="0.25">
      <c r="E26817" s="120"/>
    </row>
    <row r="26818" spans="5:5" x14ac:dyDescent="0.25">
      <c r="E26818" s="120"/>
    </row>
    <row r="26819" spans="5:5" x14ac:dyDescent="0.25">
      <c r="E26819" s="120"/>
    </row>
    <row r="26820" spans="5:5" x14ac:dyDescent="0.25">
      <c r="E26820" s="120"/>
    </row>
    <row r="26821" spans="5:5" x14ac:dyDescent="0.25">
      <c r="E26821" s="120"/>
    </row>
    <row r="26822" spans="5:5" x14ac:dyDescent="0.25">
      <c r="E26822" s="120"/>
    </row>
    <row r="26823" spans="5:5" x14ac:dyDescent="0.25">
      <c r="E26823" s="120"/>
    </row>
    <row r="26824" spans="5:5" x14ac:dyDescent="0.25">
      <c r="E26824" s="120"/>
    </row>
    <row r="26825" spans="5:5" x14ac:dyDescent="0.25">
      <c r="E26825" s="120"/>
    </row>
    <row r="26826" spans="5:5" x14ac:dyDescent="0.25">
      <c r="E26826" s="120"/>
    </row>
    <row r="26827" spans="5:5" x14ac:dyDescent="0.25">
      <c r="E26827" s="120"/>
    </row>
    <row r="26828" spans="5:5" x14ac:dyDescent="0.25">
      <c r="E26828" s="120"/>
    </row>
    <row r="26829" spans="5:5" x14ac:dyDescent="0.25">
      <c r="E26829" s="120"/>
    </row>
    <row r="26830" spans="5:5" x14ac:dyDescent="0.25">
      <c r="E26830" s="120"/>
    </row>
    <row r="26831" spans="5:5" x14ac:dyDescent="0.25">
      <c r="E26831" s="120"/>
    </row>
    <row r="26832" spans="5:5" x14ac:dyDescent="0.25">
      <c r="E26832" s="120"/>
    </row>
    <row r="26833" spans="5:5" x14ac:dyDescent="0.25">
      <c r="E26833" s="120"/>
    </row>
    <row r="26834" spans="5:5" x14ac:dyDescent="0.25">
      <c r="E26834" s="120"/>
    </row>
    <row r="26835" spans="5:5" x14ac:dyDescent="0.25">
      <c r="E26835" s="120"/>
    </row>
    <row r="26836" spans="5:5" x14ac:dyDescent="0.25">
      <c r="E26836" s="120"/>
    </row>
    <row r="26837" spans="5:5" x14ac:dyDescent="0.25">
      <c r="E26837" s="120"/>
    </row>
    <row r="26838" spans="5:5" x14ac:dyDescent="0.25">
      <c r="E26838" s="120"/>
    </row>
    <row r="26839" spans="5:5" x14ac:dyDescent="0.25">
      <c r="E26839" s="120"/>
    </row>
    <row r="26840" spans="5:5" x14ac:dyDescent="0.25">
      <c r="E26840" s="120"/>
    </row>
    <row r="26841" spans="5:5" x14ac:dyDescent="0.25">
      <c r="E26841" s="120"/>
    </row>
    <row r="26842" spans="5:5" x14ac:dyDescent="0.25">
      <c r="E26842" s="120"/>
    </row>
    <row r="26843" spans="5:5" x14ac:dyDescent="0.25">
      <c r="E26843" s="120"/>
    </row>
    <row r="26844" spans="5:5" x14ac:dyDescent="0.25">
      <c r="E26844" s="120"/>
    </row>
    <row r="26845" spans="5:5" x14ac:dyDescent="0.25">
      <c r="E26845" s="120"/>
    </row>
    <row r="26846" spans="5:5" x14ac:dyDescent="0.25">
      <c r="E26846" s="120"/>
    </row>
    <row r="26847" spans="5:5" x14ac:dyDescent="0.25">
      <c r="E26847" s="120"/>
    </row>
    <row r="26848" spans="5:5" x14ac:dyDescent="0.25">
      <c r="E26848" s="120"/>
    </row>
    <row r="26849" spans="5:5" x14ac:dyDescent="0.25">
      <c r="E26849" s="120"/>
    </row>
    <row r="26850" spans="5:5" x14ac:dyDescent="0.25">
      <c r="E26850" s="120"/>
    </row>
    <row r="26851" spans="5:5" x14ac:dyDescent="0.25">
      <c r="E26851" s="120"/>
    </row>
    <row r="26852" spans="5:5" x14ac:dyDescent="0.25">
      <c r="E26852" s="120"/>
    </row>
    <row r="26853" spans="5:5" x14ac:dyDescent="0.25">
      <c r="E26853" s="120"/>
    </row>
    <row r="26854" spans="5:5" x14ac:dyDescent="0.25">
      <c r="E26854" s="120"/>
    </row>
    <row r="26855" spans="5:5" x14ac:dyDescent="0.25">
      <c r="E26855" s="120"/>
    </row>
    <row r="26856" spans="5:5" x14ac:dyDescent="0.25">
      <c r="E26856" s="120"/>
    </row>
    <row r="26857" spans="5:5" x14ac:dyDescent="0.25">
      <c r="E26857" s="120"/>
    </row>
    <row r="26858" spans="5:5" x14ac:dyDescent="0.25">
      <c r="E26858" s="120"/>
    </row>
    <row r="26859" spans="5:5" x14ac:dyDescent="0.25">
      <c r="E26859" s="120"/>
    </row>
    <row r="26860" spans="5:5" x14ac:dyDescent="0.25">
      <c r="E26860" s="120"/>
    </row>
    <row r="26861" spans="5:5" x14ac:dyDescent="0.25">
      <c r="E26861" s="120"/>
    </row>
    <row r="26862" spans="5:5" x14ac:dyDescent="0.25">
      <c r="E26862" s="120"/>
    </row>
    <row r="26863" spans="5:5" x14ac:dyDescent="0.25">
      <c r="E26863" s="120"/>
    </row>
    <row r="26864" spans="5:5" x14ac:dyDescent="0.25">
      <c r="E26864" s="120"/>
    </row>
    <row r="26865" spans="5:5" x14ac:dyDescent="0.25">
      <c r="E26865" s="120"/>
    </row>
    <row r="26866" spans="5:5" x14ac:dyDescent="0.25">
      <c r="E26866" s="120"/>
    </row>
    <row r="26867" spans="5:5" x14ac:dyDescent="0.25">
      <c r="E26867" s="120"/>
    </row>
    <row r="26868" spans="5:5" x14ac:dyDescent="0.25">
      <c r="E26868" s="120"/>
    </row>
    <row r="26869" spans="5:5" x14ac:dyDescent="0.25">
      <c r="E26869" s="120"/>
    </row>
    <row r="26870" spans="5:5" x14ac:dyDescent="0.25">
      <c r="E26870" s="120"/>
    </row>
    <row r="26871" spans="5:5" x14ac:dyDescent="0.25">
      <c r="E26871" s="120"/>
    </row>
    <row r="26872" spans="5:5" x14ac:dyDescent="0.25">
      <c r="E26872" s="120"/>
    </row>
    <row r="26873" spans="5:5" x14ac:dyDescent="0.25">
      <c r="E26873" s="120"/>
    </row>
    <row r="26874" spans="5:5" x14ac:dyDescent="0.25">
      <c r="E26874" s="120"/>
    </row>
    <row r="26875" spans="5:5" x14ac:dyDescent="0.25">
      <c r="E26875" s="120"/>
    </row>
    <row r="26876" spans="5:5" x14ac:dyDescent="0.25">
      <c r="E26876" s="120"/>
    </row>
    <row r="26877" spans="5:5" x14ac:dyDescent="0.25">
      <c r="E26877" s="120"/>
    </row>
    <row r="26878" spans="5:5" x14ac:dyDescent="0.25">
      <c r="E26878" s="120"/>
    </row>
    <row r="26879" spans="5:5" x14ac:dyDescent="0.25">
      <c r="E26879" s="120"/>
    </row>
    <row r="26880" spans="5:5" x14ac:dyDescent="0.25">
      <c r="E26880" s="120"/>
    </row>
    <row r="26881" spans="5:5" x14ac:dyDescent="0.25">
      <c r="E26881" s="120"/>
    </row>
    <row r="26882" spans="5:5" x14ac:dyDescent="0.25">
      <c r="E26882" s="120"/>
    </row>
    <row r="26883" spans="5:5" x14ac:dyDescent="0.25">
      <c r="E26883" s="120"/>
    </row>
    <row r="26884" spans="5:5" x14ac:dyDescent="0.25">
      <c r="E26884" s="120"/>
    </row>
    <row r="26885" spans="5:5" x14ac:dyDescent="0.25">
      <c r="E26885" s="120"/>
    </row>
    <row r="26886" spans="5:5" x14ac:dyDescent="0.25">
      <c r="E26886" s="120"/>
    </row>
    <row r="26887" spans="5:5" x14ac:dyDescent="0.25">
      <c r="E26887" s="120"/>
    </row>
    <row r="26888" spans="5:5" x14ac:dyDescent="0.25">
      <c r="E26888" s="120"/>
    </row>
    <row r="26889" spans="5:5" x14ac:dyDescent="0.25">
      <c r="E26889" s="120"/>
    </row>
    <row r="26890" spans="5:5" x14ac:dyDescent="0.25">
      <c r="E26890" s="120"/>
    </row>
    <row r="26891" spans="5:5" x14ac:dyDescent="0.25">
      <c r="E26891" s="120"/>
    </row>
    <row r="26892" spans="5:5" x14ac:dyDescent="0.25">
      <c r="E26892" s="120"/>
    </row>
    <row r="26893" spans="5:5" x14ac:dyDescent="0.25">
      <c r="E26893" s="120"/>
    </row>
    <row r="26894" spans="5:5" x14ac:dyDescent="0.25">
      <c r="E26894" s="120"/>
    </row>
    <row r="26895" spans="5:5" x14ac:dyDescent="0.25">
      <c r="E26895" s="120"/>
    </row>
    <row r="26896" spans="5:5" x14ac:dyDescent="0.25">
      <c r="E26896" s="120"/>
    </row>
    <row r="26897" spans="5:5" x14ac:dyDescent="0.25">
      <c r="E26897" s="120"/>
    </row>
    <row r="26898" spans="5:5" x14ac:dyDescent="0.25">
      <c r="E26898" s="120"/>
    </row>
    <row r="26899" spans="5:5" x14ac:dyDescent="0.25">
      <c r="E26899" s="120"/>
    </row>
    <row r="26900" spans="5:5" x14ac:dyDescent="0.25">
      <c r="E26900" s="120"/>
    </row>
    <row r="26901" spans="5:5" x14ac:dyDescent="0.25">
      <c r="E26901" s="120"/>
    </row>
    <row r="26902" spans="5:5" x14ac:dyDescent="0.25">
      <c r="E26902" s="120"/>
    </row>
    <row r="26903" spans="5:5" x14ac:dyDescent="0.25">
      <c r="E26903" s="120"/>
    </row>
    <row r="26904" spans="5:5" x14ac:dyDescent="0.25">
      <c r="E26904" s="120"/>
    </row>
    <row r="26905" spans="5:5" x14ac:dyDescent="0.25">
      <c r="E26905" s="120"/>
    </row>
    <row r="26906" spans="5:5" x14ac:dyDescent="0.25">
      <c r="E26906" s="120"/>
    </row>
    <row r="26907" spans="5:5" x14ac:dyDescent="0.25">
      <c r="E26907" s="120"/>
    </row>
    <row r="26908" spans="5:5" x14ac:dyDescent="0.25">
      <c r="E26908" s="120"/>
    </row>
    <row r="26909" spans="5:5" x14ac:dyDescent="0.25">
      <c r="E26909" s="120"/>
    </row>
    <row r="26910" spans="5:5" x14ac:dyDescent="0.25">
      <c r="E26910" s="120"/>
    </row>
    <row r="26911" spans="5:5" x14ac:dyDescent="0.25">
      <c r="E26911" s="120"/>
    </row>
    <row r="26912" spans="5:5" x14ac:dyDescent="0.25">
      <c r="E26912" s="120"/>
    </row>
    <row r="26913" spans="5:5" x14ac:dyDescent="0.25">
      <c r="E26913" s="120"/>
    </row>
    <row r="26914" spans="5:5" x14ac:dyDescent="0.25">
      <c r="E26914" s="120"/>
    </row>
    <row r="26915" spans="5:5" x14ac:dyDescent="0.25">
      <c r="E26915" s="120"/>
    </row>
    <row r="26916" spans="5:5" x14ac:dyDescent="0.25">
      <c r="E26916" s="120"/>
    </row>
    <row r="26917" spans="5:5" x14ac:dyDescent="0.25">
      <c r="E26917" s="120"/>
    </row>
    <row r="26918" spans="5:5" x14ac:dyDescent="0.25">
      <c r="E26918" s="120"/>
    </row>
    <row r="26919" spans="5:5" x14ac:dyDescent="0.25">
      <c r="E26919" s="120"/>
    </row>
    <row r="26920" spans="5:5" x14ac:dyDescent="0.25">
      <c r="E26920" s="120"/>
    </row>
    <row r="26921" spans="5:5" x14ac:dyDescent="0.25">
      <c r="E26921" s="120"/>
    </row>
    <row r="26922" spans="5:5" x14ac:dyDescent="0.25">
      <c r="E26922" s="120"/>
    </row>
    <row r="26923" spans="5:5" x14ac:dyDescent="0.25">
      <c r="E26923" s="120"/>
    </row>
    <row r="26924" spans="5:5" x14ac:dyDescent="0.25">
      <c r="E26924" s="120"/>
    </row>
    <row r="26925" spans="5:5" x14ac:dyDescent="0.25">
      <c r="E26925" s="120"/>
    </row>
    <row r="26926" spans="5:5" x14ac:dyDescent="0.25">
      <c r="E26926" s="120"/>
    </row>
    <row r="26927" spans="5:5" x14ac:dyDescent="0.25">
      <c r="E26927" s="120"/>
    </row>
    <row r="26928" spans="5:5" x14ac:dyDescent="0.25">
      <c r="E26928" s="120"/>
    </row>
    <row r="26929" spans="5:5" x14ac:dyDescent="0.25">
      <c r="E26929" s="120"/>
    </row>
    <row r="26930" spans="5:5" x14ac:dyDescent="0.25">
      <c r="E26930" s="120"/>
    </row>
    <row r="26931" spans="5:5" x14ac:dyDescent="0.25">
      <c r="E26931" s="120"/>
    </row>
    <row r="26932" spans="5:5" x14ac:dyDescent="0.25">
      <c r="E26932" s="120"/>
    </row>
    <row r="26933" spans="5:5" x14ac:dyDescent="0.25">
      <c r="E26933" s="120"/>
    </row>
    <row r="26934" spans="5:5" x14ac:dyDescent="0.25">
      <c r="E26934" s="120"/>
    </row>
    <row r="26935" spans="5:5" x14ac:dyDescent="0.25">
      <c r="E26935" s="120"/>
    </row>
    <row r="26936" spans="5:5" x14ac:dyDescent="0.25">
      <c r="E26936" s="120"/>
    </row>
    <row r="26937" spans="5:5" x14ac:dyDescent="0.25">
      <c r="E26937" s="120"/>
    </row>
    <row r="26938" spans="5:5" x14ac:dyDescent="0.25">
      <c r="E26938" s="120"/>
    </row>
    <row r="26939" spans="5:5" x14ac:dyDescent="0.25">
      <c r="E26939" s="120"/>
    </row>
    <row r="26940" spans="5:5" x14ac:dyDescent="0.25">
      <c r="E26940" s="120"/>
    </row>
    <row r="26941" spans="5:5" x14ac:dyDescent="0.25">
      <c r="E26941" s="120"/>
    </row>
    <row r="26942" spans="5:5" x14ac:dyDescent="0.25">
      <c r="E26942" s="120"/>
    </row>
    <row r="26943" spans="5:5" x14ac:dyDescent="0.25">
      <c r="E26943" s="120"/>
    </row>
    <row r="26944" spans="5:5" x14ac:dyDescent="0.25">
      <c r="E26944" s="120"/>
    </row>
    <row r="26945" spans="5:5" x14ac:dyDescent="0.25">
      <c r="E26945" s="120"/>
    </row>
    <row r="26946" spans="5:5" x14ac:dyDescent="0.25">
      <c r="E26946" s="120"/>
    </row>
    <row r="26947" spans="5:5" x14ac:dyDescent="0.25">
      <c r="E26947" s="120"/>
    </row>
    <row r="26948" spans="5:5" x14ac:dyDescent="0.25">
      <c r="E26948" s="120"/>
    </row>
    <row r="26949" spans="5:5" x14ac:dyDescent="0.25">
      <c r="E26949" s="120"/>
    </row>
    <row r="26950" spans="5:5" x14ac:dyDescent="0.25">
      <c r="E26950" s="120"/>
    </row>
    <row r="26951" spans="5:5" x14ac:dyDescent="0.25">
      <c r="E26951" s="120"/>
    </row>
    <row r="26952" spans="5:5" x14ac:dyDescent="0.25">
      <c r="E26952" s="120"/>
    </row>
    <row r="26953" spans="5:5" x14ac:dyDescent="0.25">
      <c r="E26953" s="120"/>
    </row>
    <row r="26954" spans="5:5" x14ac:dyDescent="0.25">
      <c r="E26954" s="120"/>
    </row>
    <row r="26955" spans="5:5" x14ac:dyDescent="0.25">
      <c r="E26955" s="120"/>
    </row>
    <row r="26956" spans="5:5" x14ac:dyDescent="0.25">
      <c r="E26956" s="120"/>
    </row>
    <row r="26957" spans="5:5" x14ac:dyDescent="0.25">
      <c r="E26957" s="120"/>
    </row>
    <row r="26958" spans="5:5" x14ac:dyDescent="0.25">
      <c r="E26958" s="120"/>
    </row>
    <row r="26959" spans="5:5" x14ac:dyDescent="0.25">
      <c r="E26959" s="120"/>
    </row>
    <row r="26960" spans="5:5" x14ac:dyDescent="0.25">
      <c r="E26960" s="120"/>
    </row>
    <row r="26961" spans="5:5" x14ac:dyDescent="0.25">
      <c r="E26961" s="120"/>
    </row>
    <row r="26962" spans="5:5" x14ac:dyDescent="0.25">
      <c r="E26962" s="120"/>
    </row>
    <row r="26963" spans="5:5" x14ac:dyDescent="0.25">
      <c r="E26963" s="120"/>
    </row>
    <row r="26964" spans="5:5" x14ac:dyDescent="0.25">
      <c r="E26964" s="120"/>
    </row>
    <row r="26965" spans="5:5" x14ac:dyDescent="0.25">
      <c r="E26965" s="120"/>
    </row>
    <row r="26966" spans="5:5" x14ac:dyDescent="0.25">
      <c r="E26966" s="120"/>
    </row>
    <row r="26967" spans="5:5" x14ac:dyDescent="0.25">
      <c r="E26967" s="120"/>
    </row>
    <row r="26968" spans="5:5" x14ac:dyDescent="0.25">
      <c r="E26968" s="120"/>
    </row>
    <row r="26969" spans="5:5" x14ac:dyDescent="0.25">
      <c r="E26969" s="120"/>
    </row>
    <row r="26970" spans="5:5" x14ac:dyDescent="0.25">
      <c r="E26970" s="120"/>
    </row>
    <row r="26971" spans="5:5" x14ac:dyDescent="0.25">
      <c r="E26971" s="120"/>
    </row>
    <row r="26972" spans="5:5" x14ac:dyDescent="0.25">
      <c r="E26972" s="120"/>
    </row>
    <row r="26973" spans="5:5" x14ac:dyDescent="0.25">
      <c r="E26973" s="120"/>
    </row>
    <row r="26974" spans="5:5" x14ac:dyDescent="0.25">
      <c r="E26974" s="120"/>
    </row>
    <row r="26975" spans="5:5" x14ac:dyDescent="0.25">
      <c r="E26975" s="120"/>
    </row>
    <row r="26976" spans="5:5" x14ac:dyDescent="0.25">
      <c r="E26976" s="120"/>
    </row>
    <row r="26977" spans="5:5" x14ac:dyDescent="0.25">
      <c r="E26977" s="120"/>
    </row>
    <row r="26978" spans="5:5" x14ac:dyDescent="0.25">
      <c r="E26978" s="120"/>
    </row>
    <row r="26979" spans="5:5" x14ac:dyDescent="0.25">
      <c r="E26979" s="120"/>
    </row>
    <row r="26980" spans="5:5" x14ac:dyDescent="0.25">
      <c r="E26980" s="120"/>
    </row>
    <row r="26981" spans="5:5" x14ac:dyDescent="0.25">
      <c r="E26981" s="120"/>
    </row>
    <row r="26982" spans="5:5" x14ac:dyDescent="0.25">
      <c r="E26982" s="120"/>
    </row>
    <row r="26983" spans="5:5" x14ac:dyDescent="0.25">
      <c r="E26983" s="120"/>
    </row>
    <row r="26984" spans="5:5" x14ac:dyDescent="0.25">
      <c r="E26984" s="120"/>
    </row>
    <row r="26985" spans="5:5" x14ac:dyDescent="0.25">
      <c r="E26985" s="120"/>
    </row>
    <row r="26986" spans="5:5" x14ac:dyDescent="0.25">
      <c r="E26986" s="120"/>
    </row>
    <row r="26987" spans="5:5" x14ac:dyDescent="0.25">
      <c r="E26987" s="120"/>
    </row>
    <row r="26988" spans="5:5" x14ac:dyDescent="0.25">
      <c r="E26988" s="120"/>
    </row>
    <row r="26989" spans="5:5" x14ac:dyDescent="0.25">
      <c r="E26989" s="120"/>
    </row>
    <row r="26990" spans="5:5" x14ac:dyDescent="0.25">
      <c r="E26990" s="120"/>
    </row>
    <row r="26991" spans="5:5" x14ac:dyDescent="0.25">
      <c r="E26991" s="120"/>
    </row>
    <row r="26992" spans="5:5" x14ac:dyDescent="0.25">
      <c r="E26992" s="120"/>
    </row>
    <row r="26993" spans="5:5" x14ac:dyDescent="0.25">
      <c r="E26993" s="120"/>
    </row>
    <row r="26994" spans="5:5" x14ac:dyDescent="0.25">
      <c r="E26994" s="120"/>
    </row>
    <row r="26995" spans="5:5" x14ac:dyDescent="0.25">
      <c r="E26995" s="120"/>
    </row>
    <row r="26996" spans="5:5" x14ac:dyDescent="0.25">
      <c r="E26996" s="120"/>
    </row>
    <row r="26997" spans="5:5" x14ac:dyDescent="0.25">
      <c r="E26997" s="120"/>
    </row>
    <row r="26998" spans="5:5" x14ac:dyDescent="0.25">
      <c r="E26998" s="120"/>
    </row>
    <row r="26999" spans="5:5" x14ac:dyDescent="0.25">
      <c r="E26999" s="120"/>
    </row>
    <row r="27000" spans="5:5" x14ac:dyDescent="0.25">
      <c r="E27000" s="120"/>
    </row>
    <row r="27001" spans="5:5" x14ac:dyDescent="0.25">
      <c r="E27001" s="120"/>
    </row>
    <row r="27002" spans="5:5" x14ac:dyDescent="0.25">
      <c r="E27002" s="120"/>
    </row>
    <row r="27003" spans="5:5" x14ac:dyDescent="0.25">
      <c r="E27003" s="120"/>
    </row>
    <row r="27004" spans="5:5" x14ac:dyDescent="0.25">
      <c r="E27004" s="120"/>
    </row>
    <row r="27005" spans="5:5" x14ac:dyDescent="0.25">
      <c r="E27005" s="120"/>
    </row>
    <row r="27006" spans="5:5" x14ac:dyDescent="0.25">
      <c r="E27006" s="120"/>
    </row>
    <row r="27007" spans="5:5" x14ac:dyDescent="0.25">
      <c r="E27007" s="120"/>
    </row>
    <row r="27008" spans="5:5" x14ac:dyDescent="0.25">
      <c r="E27008" s="120"/>
    </row>
    <row r="27009" spans="5:5" x14ac:dyDescent="0.25">
      <c r="E27009" s="120"/>
    </row>
    <row r="27010" spans="5:5" x14ac:dyDescent="0.25">
      <c r="E27010" s="120"/>
    </row>
    <row r="27011" spans="5:5" x14ac:dyDescent="0.25">
      <c r="E27011" s="120"/>
    </row>
    <row r="27012" spans="5:5" x14ac:dyDescent="0.25">
      <c r="E27012" s="120"/>
    </row>
    <row r="27013" spans="5:5" x14ac:dyDescent="0.25">
      <c r="E27013" s="120"/>
    </row>
    <row r="27014" spans="5:5" x14ac:dyDescent="0.25">
      <c r="E27014" s="120"/>
    </row>
    <row r="27015" spans="5:5" x14ac:dyDescent="0.25">
      <c r="E27015" s="120"/>
    </row>
    <row r="27016" spans="5:5" x14ac:dyDescent="0.25">
      <c r="E27016" s="120"/>
    </row>
    <row r="27017" spans="5:5" x14ac:dyDescent="0.25">
      <c r="E27017" s="120"/>
    </row>
    <row r="27018" spans="5:5" x14ac:dyDescent="0.25">
      <c r="E27018" s="120"/>
    </row>
    <row r="27019" spans="5:5" x14ac:dyDescent="0.25">
      <c r="E27019" s="120"/>
    </row>
    <row r="27020" spans="5:5" x14ac:dyDescent="0.25">
      <c r="E27020" s="120"/>
    </row>
    <row r="27021" spans="5:5" x14ac:dyDescent="0.25">
      <c r="E27021" s="120"/>
    </row>
    <row r="27022" spans="5:5" x14ac:dyDescent="0.25">
      <c r="E27022" s="120"/>
    </row>
    <row r="27023" spans="5:5" x14ac:dyDescent="0.25">
      <c r="E27023" s="120"/>
    </row>
    <row r="27024" spans="5:5" x14ac:dyDescent="0.25">
      <c r="E27024" s="120"/>
    </row>
    <row r="27025" spans="5:5" x14ac:dyDescent="0.25">
      <c r="E27025" s="120"/>
    </row>
    <row r="27026" spans="5:5" x14ac:dyDescent="0.25">
      <c r="E27026" s="120"/>
    </row>
    <row r="27027" spans="5:5" x14ac:dyDescent="0.25">
      <c r="E27027" s="120"/>
    </row>
    <row r="27028" spans="5:5" x14ac:dyDescent="0.25">
      <c r="E27028" s="120"/>
    </row>
    <row r="27029" spans="5:5" x14ac:dyDescent="0.25">
      <c r="E27029" s="120"/>
    </row>
    <row r="27030" spans="5:5" x14ac:dyDescent="0.25">
      <c r="E27030" s="120"/>
    </row>
    <row r="27031" spans="5:5" x14ac:dyDescent="0.25">
      <c r="E27031" s="120"/>
    </row>
    <row r="27032" spans="5:5" x14ac:dyDescent="0.25">
      <c r="E27032" s="120"/>
    </row>
    <row r="27033" spans="5:5" x14ac:dyDescent="0.25">
      <c r="E27033" s="120"/>
    </row>
    <row r="27034" spans="5:5" x14ac:dyDescent="0.25">
      <c r="E27034" s="120"/>
    </row>
    <row r="27035" spans="5:5" x14ac:dyDescent="0.25">
      <c r="E27035" s="120"/>
    </row>
    <row r="27036" spans="5:5" x14ac:dyDescent="0.25">
      <c r="E27036" s="120"/>
    </row>
    <row r="27037" spans="5:5" x14ac:dyDescent="0.25">
      <c r="E27037" s="120"/>
    </row>
    <row r="27038" spans="5:5" x14ac:dyDescent="0.25">
      <c r="E27038" s="120"/>
    </row>
    <row r="27039" spans="5:5" x14ac:dyDescent="0.25">
      <c r="E27039" s="120"/>
    </row>
    <row r="27040" spans="5:5" x14ac:dyDescent="0.25">
      <c r="E27040" s="120"/>
    </row>
    <row r="27041" spans="5:5" x14ac:dyDescent="0.25">
      <c r="E27041" s="120"/>
    </row>
    <row r="27042" spans="5:5" x14ac:dyDescent="0.25">
      <c r="E27042" s="120"/>
    </row>
    <row r="27043" spans="5:5" x14ac:dyDescent="0.25">
      <c r="E27043" s="120"/>
    </row>
    <row r="27044" spans="5:5" x14ac:dyDescent="0.25">
      <c r="E27044" s="120"/>
    </row>
    <row r="27045" spans="5:5" x14ac:dyDescent="0.25">
      <c r="E27045" s="120"/>
    </row>
    <row r="27046" spans="5:5" x14ac:dyDescent="0.25">
      <c r="E27046" s="120"/>
    </row>
    <row r="27047" spans="5:5" x14ac:dyDescent="0.25">
      <c r="E27047" s="120"/>
    </row>
    <row r="27048" spans="5:5" x14ac:dyDescent="0.25">
      <c r="E27048" s="120"/>
    </row>
    <row r="27049" spans="5:5" x14ac:dyDescent="0.25">
      <c r="E27049" s="120"/>
    </row>
    <row r="27050" spans="5:5" x14ac:dyDescent="0.25">
      <c r="E27050" s="120"/>
    </row>
    <row r="27051" spans="5:5" x14ac:dyDescent="0.25">
      <c r="E27051" s="120"/>
    </row>
    <row r="27052" spans="5:5" x14ac:dyDescent="0.25">
      <c r="E27052" s="120"/>
    </row>
    <row r="27053" spans="5:5" x14ac:dyDescent="0.25">
      <c r="E27053" s="120"/>
    </row>
    <row r="27054" spans="5:5" x14ac:dyDescent="0.25">
      <c r="E27054" s="120"/>
    </row>
    <row r="27055" spans="5:5" x14ac:dyDescent="0.25">
      <c r="E27055" s="120"/>
    </row>
    <row r="27056" spans="5:5" x14ac:dyDescent="0.25">
      <c r="E27056" s="120"/>
    </row>
    <row r="27057" spans="5:5" x14ac:dyDescent="0.25">
      <c r="E27057" s="120"/>
    </row>
    <row r="27058" spans="5:5" x14ac:dyDescent="0.25">
      <c r="E27058" s="120"/>
    </row>
    <row r="27059" spans="5:5" x14ac:dyDescent="0.25">
      <c r="E27059" s="120"/>
    </row>
    <row r="27060" spans="5:5" x14ac:dyDescent="0.25">
      <c r="E27060" s="120"/>
    </row>
    <row r="27061" spans="5:5" x14ac:dyDescent="0.25">
      <c r="E27061" s="120"/>
    </row>
    <row r="27062" spans="5:5" x14ac:dyDescent="0.25">
      <c r="E27062" s="120"/>
    </row>
    <row r="27063" spans="5:5" x14ac:dyDescent="0.25">
      <c r="E27063" s="120"/>
    </row>
    <row r="27064" spans="5:5" x14ac:dyDescent="0.25">
      <c r="E27064" s="120"/>
    </row>
    <row r="27065" spans="5:5" x14ac:dyDescent="0.25">
      <c r="E27065" s="120"/>
    </row>
    <row r="27066" spans="5:5" x14ac:dyDescent="0.25">
      <c r="E27066" s="120"/>
    </row>
    <row r="27067" spans="5:5" x14ac:dyDescent="0.25">
      <c r="E27067" s="120"/>
    </row>
    <row r="27068" spans="5:5" x14ac:dyDescent="0.25">
      <c r="E27068" s="120"/>
    </row>
    <row r="27069" spans="5:5" x14ac:dyDescent="0.25">
      <c r="E27069" s="120"/>
    </row>
    <row r="27070" spans="5:5" x14ac:dyDescent="0.25">
      <c r="E27070" s="120"/>
    </row>
    <row r="27071" spans="5:5" x14ac:dyDescent="0.25">
      <c r="E27071" s="120"/>
    </row>
    <row r="27072" spans="5:5" x14ac:dyDescent="0.25">
      <c r="E27072" s="120"/>
    </row>
    <row r="27073" spans="5:5" x14ac:dyDescent="0.25">
      <c r="E27073" s="120"/>
    </row>
    <row r="27074" spans="5:5" x14ac:dyDescent="0.25">
      <c r="E27074" s="120"/>
    </row>
    <row r="27075" spans="5:5" x14ac:dyDescent="0.25">
      <c r="E27075" s="120"/>
    </row>
    <row r="27076" spans="5:5" x14ac:dyDescent="0.25">
      <c r="E27076" s="120"/>
    </row>
    <row r="27077" spans="5:5" x14ac:dyDescent="0.25">
      <c r="E27077" s="120"/>
    </row>
    <row r="27078" spans="5:5" x14ac:dyDescent="0.25">
      <c r="E27078" s="120"/>
    </row>
    <row r="27079" spans="5:5" x14ac:dyDescent="0.25">
      <c r="E27079" s="120"/>
    </row>
    <row r="27080" spans="5:5" x14ac:dyDescent="0.25">
      <c r="E27080" s="120"/>
    </row>
    <row r="27081" spans="5:5" x14ac:dyDescent="0.25">
      <c r="E27081" s="120"/>
    </row>
    <row r="27082" spans="5:5" x14ac:dyDescent="0.25">
      <c r="E27082" s="120"/>
    </row>
    <row r="27083" spans="5:5" x14ac:dyDescent="0.25">
      <c r="E27083" s="120"/>
    </row>
    <row r="27084" spans="5:5" x14ac:dyDescent="0.25">
      <c r="E27084" s="120"/>
    </row>
    <row r="27085" spans="5:5" x14ac:dyDescent="0.25">
      <c r="E27085" s="120"/>
    </row>
    <row r="27086" spans="5:5" x14ac:dyDescent="0.25">
      <c r="E27086" s="120"/>
    </row>
    <row r="27087" spans="5:5" x14ac:dyDescent="0.25">
      <c r="E27087" s="120"/>
    </row>
    <row r="27088" spans="5:5" x14ac:dyDescent="0.25">
      <c r="E27088" s="120"/>
    </row>
    <row r="27089" spans="5:5" x14ac:dyDescent="0.25">
      <c r="E27089" s="120"/>
    </row>
    <row r="27090" spans="5:5" x14ac:dyDescent="0.25">
      <c r="E27090" s="120"/>
    </row>
    <row r="27091" spans="5:5" x14ac:dyDescent="0.25">
      <c r="E27091" s="120"/>
    </row>
    <row r="27092" spans="5:5" x14ac:dyDescent="0.25">
      <c r="E27092" s="120"/>
    </row>
    <row r="27093" spans="5:5" x14ac:dyDescent="0.25">
      <c r="E27093" s="120"/>
    </row>
    <row r="27094" spans="5:5" x14ac:dyDescent="0.25">
      <c r="E27094" s="120"/>
    </row>
    <row r="27095" spans="5:5" x14ac:dyDescent="0.25">
      <c r="E27095" s="120"/>
    </row>
    <row r="27096" spans="5:5" x14ac:dyDescent="0.25">
      <c r="E27096" s="120"/>
    </row>
    <row r="27097" spans="5:5" x14ac:dyDescent="0.25">
      <c r="E27097" s="120"/>
    </row>
    <row r="27098" spans="5:5" x14ac:dyDescent="0.25">
      <c r="E27098" s="120"/>
    </row>
    <row r="27099" spans="5:5" x14ac:dyDescent="0.25">
      <c r="E27099" s="120"/>
    </row>
    <row r="27100" spans="5:5" x14ac:dyDescent="0.25">
      <c r="E27100" s="120"/>
    </row>
    <row r="27101" spans="5:5" x14ac:dyDescent="0.25">
      <c r="E27101" s="120"/>
    </row>
    <row r="27102" spans="5:5" x14ac:dyDescent="0.25">
      <c r="E27102" s="120"/>
    </row>
    <row r="27103" spans="5:5" x14ac:dyDescent="0.25">
      <c r="E27103" s="120"/>
    </row>
    <row r="27104" spans="5:5" x14ac:dyDescent="0.25">
      <c r="E27104" s="120"/>
    </row>
    <row r="27105" spans="5:5" x14ac:dyDescent="0.25">
      <c r="E27105" s="120"/>
    </row>
    <row r="27106" spans="5:5" x14ac:dyDescent="0.25">
      <c r="E27106" s="120"/>
    </row>
    <row r="27107" spans="5:5" x14ac:dyDescent="0.25">
      <c r="E27107" s="120"/>
    </row>
    <row r="27108" spans="5:5" x14ac:dyDescent="0.25">
      <c r="E27108" s="120"/>
    </row>
    <row r="27109" spans="5:5" x14ac:dyDescent="0.25">
      <c r="E27109" s="120"/>
    </row>
    <row r="27110" spans="5:5" x14ac:dyDescent="0.25">
      <c r="E27110" s="120"/>
    </row>
    <row r="27111" spans="5:5" x14ac:dyDescent="0.25">
      <c r="E27111" s="120"/>
    </row>
    <row r="27112" spans="5:5" x14ac:dyDescent="0.25">
      <c r="E27112" s="120"/>
    </row>
    <row r="27113" spans="5:5" x14ac:dyDescent="0.25">
      <c r="E27113" s="120"/>
    </row>
    <row r="27114" spans="5:5" x14ac:dyDescent="0.25">
      <c r="E27114" s="120"/>
    </row>
    <row r="27115" spans="5:5" x14ac:dyDescent="0.25">
      <c r="E27115" s="120"/>
    </row>
    <row r="27116" spans="5:5" x14ac:dyDescent="0.25">
      <c r="E27116" s="120"/>
    </row>
    <row r="27117" spans="5:5" x14ac:dyDescent="0.25">
      <c r="E27117" s="120"/>
    </row>
    <row r="27118" spans="5:5" x14ac:dyDescent="0.25">
      <c r="E27118" s="120"/>
    </row>
    <row r="27119" spans="5:5" x14ac:dyDescent="0.25">
      <c r="E27119" s="120"/>
    </row>
    <row r="27120" spans="5:5" x14ac:dyDescent="0.25">
      <c r="E27120" s="120"/>
    </row>
    <row r="27121" spans="5:5" x14ac:dyDescent="0.25">
      <c r="E27121" s="120"/>
    </row>
    <row r="27122" spans="5:5" x14ac:dyDescent="0.25">
      <c r="E27122" s="120"/>
    </row>
    <row r="27123" spans="5:5" x14ac:dyDescent="0.25">
      <c r="E27123" s="120"/>
    </row>
    <row r="27124" spans="5:5" x14ac:dyDescent="0.25">
      <c r="E27124" s="120"/>
    </row>
    <row r="27125" spans="5:5" x14ac:dyDescent="0.25">
      <c r="E27125" s="120"/>
    </row>
    <row r="27126" spans="5:5" x14ac:dyDescent="0.25">
      <c r="E27126" s="120"/>
    </row>
    <row r="27127" spans="5:5" x14ac:dyDescent="0.25">
      <c r="E27127" s="120"/>
    </row>
    <row r="27128" spans="5:5" x14ac:dyDescent="0.25">
      <c r="E27128" s="120"/>
    </row>
    <row r="27129" spans="5:5" x14ac:dyDescent="0.25">
      <c r="E27129" s="120"/>
    </row>
    <row r="27130" spans="5:5" x14ac:dyDescent="0.25">
      <c r="E27130" s="120"/>
    </row>
    <row r="27131" spans="5:5" x14ac:dyDescent="0.25">
      <c r="E27131" s="120"/>
    </row>
    <row r="27132" spans="5:5" x14ac:dyDescent="0.25">
      <c r="E27132" s="120"/>
    </row>
    <row r="27133" spans="5:5" x14ac:dyDescent="0.25">
      <c r="E27133" s="120"/>
    </row>
    <row r="27134" spans="5:5" x14ac:dyDescent="0.25">
      <c r="E27134" s="120"/>
    </row>
    <row r="27135" spans="5:5" x14ac:dyDescent="0.25">
      <c r="E27135" s="120"/>
    </row>
    <row r="27136" spans="5:5" x14ac:dyDescent="0.25">
      <c r="E27136" s="120"/>
    </row>
    <row r="27137" spans="5:5" x14ac:dyDescent="0.25">
      <c r="E27137" s="120"/>
    </row>
    <row r="27138" spans="5:5" x14ac:dyDescent="0.25">
      <c r="E27138" s="120"/>
    </row>
    <row r="27139" spans="5:5" x14ac:dyDescent="0.25">
      <c r="E27139" s="120"/>
    </row>
    <row r="27140" spans="5:5" x14ac:dyDescent="0.25">
      <c r="E27140" s="120"/>
    </row>
    <row r="27141" spans="5:5" x14ac:dyDescent="0.25">
      <c r="E27141" s="120"/>
    </row>
    <row r="27142" spans="5:5" x14ac:dyDescent="0.25">
      <c r="E27142" s="120"/>
    </row>
    <row r="27143" spans="5:5" x14ac:dyDescent="0.25">
      <c r="E27143" s="120"/>
    </row>
    <row r="27144" spans="5:5" x14ac:dyDescent="0.25">
      <c r="E27144" s="120"/>
    </row>
    <row r="27145" spans="5:5" x14ac:dyDescent="0.25">
      <c r="E27145" s="120"/>
    </row>
    <row r="27146" spans="5:5" x14ac:dyDescent="0.25">
      <c r="E27146" s="120"/>
    </row>
    <row r="27147" spans="5:5" x14ac:dyDescent="0.25">
      <c r="E27147" s="120"/>
    </row>
    <row r="27148" spans="5:5" x14ac:dyDescent="0.25">
      <c r="E27148" s="120"/>
    </row>
    <row r="27149" spans="5:5" x14ac:dyDescent="0.25">
      <c r="E27149" s="120"/>
    </row>
    <row r="27150" spans="5:5" x14ac:dyDescent="0.25">
      <c r="E27150" s="120"/>
    </row>
    <row r="27151" spans="5:5" x14ac:dyDescent="0.25">
      <c r="E27151" s="120"/>
    </row>
    <row r="27152" spans="5:5" x14ac:dyDescent="0.25">
      <c r="E27152" s="120"/>
    </row>
    <row r="27153" spans="5:5" x14ac:dyDescent="0.25">
      <c r="E27153" s="120"/>
    </row>
    <row r="27154" spans="5:5" x14ac:dyDescent="0.25">
      <c r="E27154" s="120"/>
    </row>
    <row r="27155" spans="5:5" x14ac:dyDescent="0.25">
      <c r="E27155" s="120"/>
    </row>
    <row r="27156" spans="5:5" x14ac:dyDescent="0.25">
      <c r="E27156" s="120"/>
    </row>
    <row r="27157" spans="5:5" x14ac:dyDescent="0.25">
      <c r="E27157" s="120"/>
    </row>
    <row r="27158" spans="5:5" x14ac:dyDescent="0.25">
      <c r="E27158" s="120"/>
    </row>
    <row r="27159" spans="5:5" x14ac:dyDescent="0.25">
      <c r="E27159" s="120"/>
    </row>
    <row r="27160" spans="5:5" x14ac:dyDescent="0.25">
      <c r="E27160" s="120"/>
    </row>
    <row r="27161" spans="5:5" x14ac:dyDescent="0.25">
      <c r="E27161" s="120"/>
    </row>
    <row r="27162" spans="5:5" x14ac:dyDescent="0.25">
      <c r="E27162" s="120"/>
    </row>
    <row r="27163" spans="5:5" x14ac:dyDescent="0.25">
      <c r="E27163" s="120"/>
    </row>
    <row r="27164" spans="5:5" x14ac:dyDescent="0.25">
      <c r="E27164" s="120"/>
    </row>
    <row r="27165" spans="5:5" x14ac:dyDescent="0.25">
      <c r="E27165" s="120"/>
    </row>
    <row r="27166" spans="5:5" x14ac:dyDescent="0.25">
      <c r="E27166" s="120"/>
    </row>
    <row r="27167" spans="5:5" x14ac:dyDescent="0.25">
      <c r="E27167" s="120"/>
    </row>
    <row r="27168" spans="5:5" x14ac:dyDescent="0.25">
      <c r="E27168" s="120"/>
    </row>
    <row r="27169" spans="5:5" x14ac:dyDescent="0.25">
      <c r="E27169" s="120"/>
    </row>
    <row r="27170" spans="5:5" x14ac:dyDescent="0.25">
      <c r="E27170" s="120"/>
    </row>
    <row r="27171" spans="5:5" x14ac:dyDescent="0.25">
      <c r="E27171" s="120"/>
    </row>
    <row r="27172" spans="5:5" x14ac:dyDescent="0.25">
      <c r="E27172" s="120"/>
    </row>
    <row r="27173" spans="5:5" x14ac:dyDescent="0.25">
      <c r="E27173" s="120"/>
    </row>
    <row r="27174" spans="5:5" x14ac:dyDescent="0.25">
      <c r="E27174" s="120"/>
    </row>
    <row r="27175" spans="5:5" x14ac:dyDescent="0.25">
      <c r="E27175" s="120"/>
    </row>
    <row r="27176" spans="5:5" x14ac:dyDescent="0.25">
      <c r="E27176" s="120"/>
    </row>
    <row r="27177" spans="5:5" x14ac:dyDescent="0.25">
      <c r="E27177" s="120"/>
    </row>
    <row r="27178" spans="5:5" x14ac:dyDescent="0.25">
      <c r="E27178" s="120"/>
    </row>
    <row r="27179" spans="5:5" x14ac:dyDescent="0.25">
      <c r="E27179" s="120"/>
    </row>
    <row r="27180" spans="5:5" x14ac:dyDescent="0.25">
      <c r="E27180" s="120"/>
    </row>
    <row r="27181" spans="5:5" x14ac:dyDescent="0.25">
      <c r="E27181" s="120"/>
    </row>
    <row r="27182" spans="5:5" x14ac:dyDescent="0.25">
      <c r="E27182" s="120"/>
    </row>
    <row r="27183" spans="5:5" x14ac:dyDescent="0.25">
      <c r="E27183" s="120"/>
    </row>
    <row r="27184" spans="5:5" x14ac:dyDescent="0.25">
      <c r="E27184" s="120"/>
    </row>
    <row r="27185" spans="5:5" x14ac:dyDescent="0.25">
      <c r="E27185" s="120"/>
    </row>
    <row r="27186" spans="5:5" x14ac:dyDescent="0.25">
      <c r="E27186" s="120"/>
    </row>
    <row r="27187" spans="5:5" x14ac:dyDescent="0.25">
      <c r="E27187" s="120"/>
    </row>
    <row r="27188" spans="5:5" x14ac:dyDescent="0.25">
      <c r="E27188" s="120"/>
    </row>
    <row r="27189" spans="5:5" x14ac:dyDescent="0.25">
      <c r="E27189" s="120"/>
    </row>
    <row r="27190" spans="5:5" x14ac:dyDescent="0.25">
      <c r="E27190" s="120"/>
    </row>
    <row r="27191" spans="5:5" x14ac:dyDescent="0.25">
      <c r="E27191" s="120"/>
    </row>
    <row r="27192" spans="5:5" x14ac:dyDescent="0.25">
      <c r="E27192" s="120"/>
    </row>
    <row r="27193" spans="5:5" x14ac:dyDescent="0.25">
      <c r="E27193" s="120"/>
    </row>
    <row r="27194" spans="5:5" x14ac:dyDescent="0.25">
      <c r="E27194" s="120"/>
    </row>
    <row r="27195" spans="5:5" x14ac:dyDescent="0.25">
      <c r="E27195" s="120"/>
    </row>
    <row r="27196" spans="5:5" x14ac:dyDescent="0.25">
      <c r="E27196" s="120"/>
    </row>
    <row r="27197" spans="5:5" x14ac:dyDescent="0.25">
      <c r="E27197" s="120"/>
    </row>
    <row r="27198" spans="5:5" x14ac:dyDescent="0.25">
      <c r="E27198" s="120"/>
    </row>
    <row r="27199" spans="5:5" x14ac:dyDescent="0.25">
      <c r="E27199" s="120"/>
    </row>
    <row r="27200" spans="5:5" x14ac:dyDescent="0.25">
      <c r="E27200" s="120"/>
    </row>
    <row r="27201" spans="5:5" x14ac:dyDescent="0.25">
      <c r="E27201" s="120"/>
    </row>
    <row r="27202" spans="5:5" x14ac:dyDescent="0.25">
      <c r="E27202" s="120"/>
    </row>
    <row r="27203" spans="5:5" x14ac:dyDescent="0.25">
      <c r="E27203" s="120"/>
    </row>
    <row r="27204" spans="5:5" x14ac:dyDescent="0.25">
      <c r="E27204" s="120"/>
    </row>
    <row r="27205" spans="5:5" x14ac:dyDescent="0.25">
      <c r="E27205" s="120"/>
    </row>
    <row r="27206" spans="5:5" x14ac:dyDescent="0.25">
      <c r="E27206" s="120"/>
    </row>
    <row r="27207" spans="5:5" x14ac:dyDescent="0.25">
      <c r="E27207" s="120"/>
    </row>
    <row r="27208" spans="5:5" x14ac:dyDescent="0.25">
      <c r="E27208" s="120"/>
    </row>
    <row r="27209" spans="5:5" x14ac:dyDescent="0.25">
      <c r="E27209" s="120"/>
    </row>
    <row r="27210" spans="5:5" x14ac:dyDescent="0.25">
      <c r="E27210" s="120"/>
    </row>
    <row r="27211" spans="5:5" x14ac:dyDescent="0.25">
      <c r="E27211" s="120"/>
    </row>
    <row r="27212" spans="5:5" x14ac:dyDescent="0.25">
      <c r="E27212" s="120"/>
    </row>
    <row r="27213" spans="5:5" x14ac:dyDescent="0.25">
      <c r="E27213" s="120"/>
    </row>
    <row r="27214" spans="5:5" x14ac:dyDescent="0.25">
      <c r="E27214" s="120"/>
    </row>
    <row r="27215" spans="5:5" x14ac:dyDescent="0.25">
      <c r="E27215" s="120"/>
    </row>
    <row r="27216" spans="5:5" x14ac:dyDescent="0.25">
      <c r="E27216" s="120"/>
    </row>
    <row r="27217" spans="5:5" x14ac:dyDescent="0.25">
      <c r="E27217" s="120"/>
    </row>
    <row r="27218" spans="5:5" x14ac:dyDescent="0.25">
      <c r="E27218" s="120"/>
    </row>
    <row r="27219" spans="5:5" x14ac:dyDescent="0.25">
      <c r="E27219" s="120"/>
    </row>
    <row r="27220" spans="5:5" x14ac:dyDescent="0.25">
      <c r="E27220" s="120"/>
    </row>
    <row r="27221" spans="5:5" x14ac:dyDescent="0.25">
      <c r="E27221" s="120"/>
    </row>
    <row r="27222" spans="5:5" x14ac:dyDescent="0.25">
      <c r="E27222" s="120"/>
    </row>
    <row r="27223" spans="5:5" x14ac:dyDescent="0.25">
      <c r="E27223" s="120"/>
    </row>
    <row r="27224" spans="5:5" x14ac:dyDescent="0.25">
      <c r="E27224" s="120"/>
    </row>
    <row r="27225" spans="5:5" x14ac:dyDescent="0.25">
      <c r="E27225" s="120"/>
    </row>
    <row r="27226" spans="5:5" x14ac:dyDescent="0.25">
      <c r="E27226" s="120"/>
    </row>
    <row r="27227" spans="5:5" x14ac:dyDescent="0.25">
      <c r="E27227" s="120"/>
    </row>
    <row r="27228" spans="5:5" x14ac:dyDescent="0.25">
      <c r="E27228" s="120"/>
    </row>
    <row r="27229" spans="5:5" x14ac:dyDescent="0.25">
      <c r="E27229" s="120"/>
    </row>
    <row r="27230" spans="5:5" x14ac:dyDescent="0.25">
      <c r="E27230" s="120"/>
    </row>
    <row r="27231" spans="5:5" x14ac:dyDescent="0.25">
      <c r="E27231" s="120"/>
    </row>
    <row r="27232" spans="5:5" x14ac:dyDescent="0.25">
      <c r="E27232" s="120"/>
    </row>
    <row r="27233" spans="5:5" x14ac:dyDescent="0.25">
      <c r="E27233" s="120"/>
    </row>
    <row r="27234" spans="5:5" x14ac:dyDescent="0.25">
      <c r="E27234" s="120"/>
    </row>
    <row r="27235" spans="5:5" x14ac:dyDescent="0.25">
      <c r="E27235" s="120"/>
    </row>
    <row r="27236" spans="5:5" x14ac:dyDescent="0.25">
      <c r="E27236" s="120"/>
    </row>
    <row r="27237" spans="5:5" x14ac:dyDescent="0.25">
      <c r="E27237" s="120"/>
    </row>
    <row r="27238" spans="5:5" x14ac:dyDescent="0.25">
      <c r="E27238" s="120"/>
    </row>
    <row r="27239" spans="5:5" x14ac:dyDescent="0.25">
      <c r="E27239" s="120"/>
    </row>
    <row r="27240" spans="5:5" x14ac:dyDescent="0.25">
      <c r="E27240" s="120"/>
    </row>
    <row r="27241" spans="5:5" x14ac:dyDescent="0.25">
      <c r="E27241" s="120"/>
    </row>
    <row r="27242" spans="5:5" x14ac:dyDescent="0.25">
      <c r="E27242" s="120"/>
    </row>
    <row r="27243" spans="5:5" x14ac:dyDescent="0.25">
      <c r="E27243" s="120"/>
    </row>
    <row r="27244" spans="5:5" x14ac:dyDescent="0.25">
      <c r="E27244" s="120"/>
    </row>
    <row r="27245" spans="5:5" x14ac:dyDescent="0.25">
      <c r="E27245" s="120"/>
    </row>
    <row r="27246" spans="5:5" x14ac:dyDescent="0.25">
      <c r="E27246" s="120"/>
    </row>
    <row r="27247" spans="5:5" x14ac:dyDescent="0.25">
      <c r="E27247" s="120"/>
    </row>
    <row r="27248" spans="5:5" x14ac:dyDescent="0.25">
      <c r="E27248" s="120"/>
    </row>
    <row r="27249" spans="5:5" x14ac:dyDescent="0.25">
      <c r="E27249" s="120"/>
    </row>
    <row r="27250" spans="5:5" x14ac:dyDescent="0.25">
      <c r="E27250" s="120"/>
    </row>
    <row r="27251" spans="5:5" x14ac:dyDescent="0.25">
      <c r="E27251" s="120"/>
    </row>
    <row r="27252" spans="5:5" x14ac:dyDescent="0.25">
      <c r="E27252" s="120"/>
    </row>
    <row r="27253" spans="5:5" x14ac:dyDescent="0.25">
      <c r="E27253" s="120"/>
    </row>
    <row r="27254" spans="5:5" x14ac:dyDescent="0.25">
      <c r="E27254" s="120"/>
    </row>
    <row r="27255" spans="5:5" x14ac:dyDescent="0.25">
      <c r="E27255" s="120"/>
    </row>
    <row r="27256" spans="5:5" x14ac:dyDescent="0.25">
      <c r="E27256" s="120"/>
    </row>
    <row r="27257" spans="5:5" x14ac:dyDescent="0.25">
      <c r="E27257" s="120"/>
    </row>
    <row r="27258" spans="5:5" x14ac:dyDescent="0.25">
      <c r="E27258" s="120"/>
    </row>
    <row r="27259" spans="5:5" x14ac:dyDescent="0.25">
      <c r="E27259" s="120"/>
    </row>
    <row r="27260" spans="5:5" x14ac:dyDescent="0.25">
      <c r="E27260" s="120"/>
    </row>
    <row r="27261" spans="5:5" x14ac:dyDescent="0.25">
      <c r="E27261" s="120"/>
    </row>
    <row r="27262" spans="5:5" x14ac:dyDescent="0.25">
      <c r="E27262" s="120"/>
    </row>
    <row r="27263" spans="5:5" x14ac:dyDescent="0.25">
      <c r="E27263" s="120"/>
    </row>
    <row r="27264" spans="5:5" x14ac:dyDescent="0.25">
      <c r="E27264" s="120"/>
    </row>
    <row r="27265" spans="5:5" x14ac:dyDescent="0.25">
      <c r="E27265" s="120"/>
    </row>
    <row r="27266" spans="5:5" x14ac:dyDescent="0.25">
      <c r="E27266" s="120"/>
    </row>
    <row r="27267" spans="5:5" x14ac:dyDescent="0.25">
      <c r="E27267" s="120"/>
    </row>
    <row r="27268" spans="5:5" x14ac:dyDescent="0.25">
      <c r="E27268" s="120"/>
    </row>
    <row r="27269" spans="5:5" x14ac:dyDescent="0.25">
      <c r="E27269" s="120"/>
    </row>
    <row r="27270" spans="5:5" x14ac:dyDescent="0.25">
      <c r="E27270" s="120"/>
    </row>
    <row r="27271" spans="5:5" x14ac:dyDescent="0.25">
      <c r="E27271" s="120"/>
    </row>
    <row r="27272" spans="5:5" x14ac:dyDescent="0.25">
      <c r="E27272" s="120"/>
    </row>
    <row r="27273" spans="5:5" x14ac:dyDescent="0.25">
      <c r="E27273" s="120"/>
    </row>
    <row r="27274" spans="5:5" x14ac:dyDescent="0.25">
      <c r="E27274" s="120"/>
    </row>
    <row r="27275" spans="5:5" x14ac:dyDescent="0.25">
      <c r="E27275" s="120"/>
    </row>
    <row r="27276" spans="5:5" x14ac:dyDescent="0.25">
      <c r="E27276" s="120"/>
    </row>
    <row r="27277" spans="5:5" x14ac:dyDescent="0.25">
      <c r="E27277" s="120"/>
    </row>
    <row r="27278" spans="5:5" x14ac:dyDescent="0.25">
      <c r="E27278" s="120"/>
    </row>
    <row r="27279" spans="5:5" x14ac:dyDescent="0.25">
      <c r="E27279" s="120"/>
    </row>
    <row r="27280" spans="5:5" x14ac:dyDescent="0.25">
      <c r="E27280" s="120"/>
    </row>
    <row r="27281" spans="5:5" x14ac:dyDescent="0.25">
      <c r="E27281" s="120"/>
    </row>
    <row r="27282" spans="5:5" x14ac:dyDescent="0.25">
      <c r="E27282" s="120"/>
    </row>
    <row r="27283" spans="5:5" x14ac:dyDescent="0.25">
      <c r="E27283" s="120"/>
    </row>
    <row r="27284" spans="5:5" x14ac:dyDescent="0.25">
      <c r="E27284" s="120"/>
    </row>
    <row r="27285" spans="5:5" x14ac:dyDescent="0.25">
      <c r="E27285" s="120"/>
    </row>
    <row r="27286" spans="5:5" x14ac:dyDescent="0.25">
      <c r="E27286" s="120"/>
    </row>
    <row r="27287" spans="5:5" x14ac:dyDescent="0.25">
      <c r="E27287" s="120"/>
    </row>
    <row r="27288" spans="5:5" x14ac:dyDescent="0.25">
      <c r="E27288" s="120"/>
    </row>
    <row r="27289" spans="5:5" x14ac:dyDescent="0.25">
      <c r="E27289" s="120"/>
    </row>
    <row r="27290" spans="5:5" x14ac:dyDescent="0.25">
      <c r="E27290" s="120"/>
    </row>
    <row r="27291" spans="5:5" x14ac:dyDescent="0.25">
      <c r="E27291" s="120"/>
    </row>
    <row r="27292" spans="5:5" x14ac:dyDescent="0.25">
      <c r="E27292" s="120"/>
    </row>
    <row r="27293" spans="5:5" x14ac:dyDescent="0.25">
      <c r="E27293" s="120"/>
    </row>
    <row r="27294" spans="5:5" x14ac:dyDescent="0.25">
      <c r="E27294" s="120"/>
    </row>
    <row r="27295" spans="5:5" x14ac:dyDescent="0.25">
      <c r="E27295" s="120"/>
    </row>
    <row r="27296" spans="5:5" x14ac:dyDescent="0.25">
      <c r="E27296" s="120"/>
    </row>
    <row r="27297" spans="5:5" x14ac:dyDescent="0.25">
      <c r="E27297" s="120"/>
    </row>
    <row r="27298" spans="5:5" x14ac:dyDescent="0.25">
      <c r="E27298" s="120"/>
    </row>
    <row r="27299" spans="5:5" x14ac:dyDescent="0.25">
      <c r="E27299" s="120"/>
    </row>
    <row r="27300" spans="5:5" x14ac:dyDescent="0.25">
      <c r="E27300" s="120"/>
    </row>
    <row r="27301" spans="5:5" x14ac:dyDescent="0.25">
      <c r="E27301" s="120"/>
    </row>
    <row r="27302" spans="5:5" x14ac:dyDescent="0.25">
      <c r="E27302" s="120"/>
    </row>
    <row r="27303" spans="5:5" x14ac:dyDescent="0.25">
      <c r="E27303" s="120"/>
    </row>
    <row r="27304" spans="5:5" x14ac:dyDescent="0.25">
      <c r="E27304" s="120"/>
    </row>
    <row r="27305" spans="5:5" x14ac:dyDescent="0.25">
      <c r="E27305" s="120"/>
    </row>
    <row r="27306" spans="5:5" x14ac:dyDescent="0.25">
      <c r="E27306" s="120"/>
    </row>
    <row r="27307" spans="5:5" x14ac:dyDescent="0.25">
      <c r="E27307" s="120"/>
    </row>
    <row r="27308" spans="5:5" x14ac:dyDescent="0.25">
      <c r="E27308" s="120"/>
    </row>
    <row r="27309" spans="5:5" x14ac:dyDescent="0.25">
      <c r="E27309" s="120"/>
    </row>
    <row r="27310" spans="5:5" x14ac:dyDescent="0.25">
      <c r="E27310" s="120"/>
    </row>
    <row r="27311" spans="5:5" x14ac:dyDescent="0.25">
      <c r="E27311" s="120"/>
    </row>
    <row r="27312" spans="5:5" x14ac:dyDescent="0.25">
      <c r="E27312" s="120"/>
    </row>
    <row r="27313" spans="5:5" x14ac:dyDescent="0.25">
      <c r="E27313" s="120"/>
    </row>
    <row r="27314" spans="5:5" x14ac:dyDescent="0.25">
      <c r="E27314" s="120"/>
    </row>
    <row r="27315" spans="5:5" x14ac:dyDescent="0.25">
      <c r="E27315" s="120"/>
    </row>
    <row r="27316" spans="5:5" x14ac:dyDescent="0.25">
      <c r="E27316" s="120"/>
    </row>
    <row r="27317" spans="5:5" x14ac:dyDescent="0.25">
      <c r="E27317" s="120"/>
    </row>
    <row r="27318" spans="5:5" x14ac:dyDescent="0.25">
      <c r="E27318" s="120"/>
    </row>
    <row r="27319" spans="5:5" x14ac:dyDescent="0.25">
      <c r="E27319" s="120"/>
    </row>
    <row r="27320" spans="5:5" x14ac:dyDescent="0.25">
      <c r="E27320" s="120"/>
    </row>
    <row r="27321" spans="5:5" x14ac:dyDescent="0.25">
      <c r="E27321" s="120"/>
    </row>
    <row r="27322" spans="5:5" x14ac:dyDescent="0.25">
      <c r="E27322" s="120"/>
    </row>
    <row r="27323" spans="5:5" x14ac:dyDescent="0.25">
      <c r="E27323" s="120"/>
    </row>
    <row r="27324" spans="5:5" x14ac:dyDescent="0.25">
      <c r="E27324" s="120"/>
    </row>
    <row r="27325" spans="5:5" x14ac:dyDescent="0.25">
      <c r="E27325" s="120"/>
    </row>
    <row r="27326" spans="5:5" x14ac:dyDescent="0.25">
      <c r="E27326" s="120"/>
    </row>
    <row r="27327" spans="5:5" x14ac:dyDescent="0.25">
      <c r="E27327" s="120"/>
    </row>
    <row r="27328" spans="5:5" x14ac:dyDescent="0.25">
      <c r="E27328" s="120"/>
    </row>
    <row r="27329" spans="5:5" x14ac:dyDescent="0.25">
      <c r="E27329" s="120"/>
    </row>
    <row r="27330" spans="5:5" x14ac:dyDescent="0.25">
      <c r="E27330" s="120"/>
    </row>
    <row r="27331" spans="5:5" x14ac:dyDescent="0.25">
      <c r="E27331" s="120"/>
    </row>
    <row r="27332" spans="5:5" x14ac:dyDescent="0.25">
      <c r="E27332" s="120"/>
    </row>
    <row r="27333" spans="5:5" x14ac:dyDescent="0.25">
      <c r="E27333" s="120"/>
    </row>
    <row r="27334" spans="5:5" x14ac:dyDescent="0.25">
      <c r="E27334" s="120"/>
    </row>
    <row r="27335" spans="5:5" x14ac:dyDescent="0.25">
      <c r="E27335" s="120"/>
    </row>
    <row r="27336" spans="5:5" x14ac:dyDescent="0.25">
      <c r="E27336" s="120"/>
    </row>
    <row r="27337" spans="5:5" x14ac:dyDescent="0.25">
      <c r="E27337" s="120"/>
    </row>
    <row r="27338" spans="5:5" x14ac:dyDescent="0.25">
      <c r="E27338" s="120"/>
    </row>
    <row r="27339" spans="5:5" x14ac:dyDescent="0.25">
      <c r="E27339" s="120"/>
    </row>
    <row r="27340" spans="5:5" x14ac:dyDescent="0.25">
      <c r="E27340" s="120"/>
    </row>
    <row r="27341" spans="5:5" x14ac:dyDescent="0.25">
      <c r="E27341" s="120"/>
    </row>
    <row r="27342" spans="5:5" x14ac:dyDescent="0.25">
      <c r="E27342" s="120"/>
    </row>
    <row r="27343" spans="5:5" x14ac:dyDescent="0.25">
      <c r="E27343" s="120"/>
    </row>
    <row r="27344" spans="5:5" x14ac:dyDescent="0.25">
      <c r="E27344" s="120"/>
    </row>
    <row r="27345" spans="5:5" x14ac:dyDescent="0.25">
      <c r="E27345" s="120"/>
    </row>
    <row r="27346" spans="5:5" x14ac:dyDescent="0.25">
      <c r="E27346" s="120"/>
    </row>
    <row r="27347" spans="5:5" x14ac:dyDescent="0.25">
      <c r="E27347" s="120"/>
    </row>
    <row r="27348" spans="5:5" x14ac:dyDescent="0.25">
      <c r="E27348" s="120"/>
    </row>
    <row r="27349" spans="5:5" x14ac:dyDescent="0.25">
      <c r="E27349" s="120"/>
    </row>
    <row r="27350" spans="5:5" x14ac:dyDescent="0.25">
      <c r="E27350" s="120"/>
    </row>
    <row r="27351" spans="5:5" x14ac:dyDescent="0.25">
      <c r="E27351" s="120"/>
    </row>
    <row r="27352" spans="5:5" x14ac:dyDescent="0.25">
      <c r="E27352" s="120"/>
    </row>
    <row r="27353" spans="5:5" x14ac:dyDescent="0.25">
      <c r="E27353" s="120"/>
    </row>
    <row r="27354" spans="5:5" x14ac:dyDescent="0.25">
      <c r="E27354" s="120"/>
    </row>
    <row r="27355" spans="5:5" x14ac:dyDescent="0.25">
      <c r="E27355" s="120"/>
    </row>
    <row r="27356" spans="5:5" x14ac:dyDescent="0.25">
      <c r="E27356" s="120"/>
    </row>
    <row r="27357" spans="5:5" x14ac:dyDescent="0.25">
      <c r="E27357" s="120"/>
    </row>
    <row r="27358" spans="5:5" x14ac:dyDescent="0.25">
      <c r="E27358" s="120"/>
    </row>
    <row r="27359" spans="5:5" x14ac:dyDescent="0.25">
      <c r="E27359" s="120"/>
    </row>
    <row r="27360" spans="5:5" x14ac:dyDescent="0.25">
      <c r="E27360" s="120"/>
    </row>
    <row r="27361" spans="5:5" x14ac:dyDescent="0.25">
      <c r="E27361" s="120"/>
    </row>
    <row r="27362" spans="5:5" x14ac:dyDescent="0.25">
      <c r="E27362" s="120"/>
    </row>
    <row r="27363" spans="5:5" x14ac:dyDescent="0.25">
      <c r="E27363" s="120"/>
    </row>
    <row r="27364" spans="5:5" x14ac:dyDescent="0.25">
      <c r="E27364" s="120"/>
    </row>
    <row r="27365" spans="5:5" x14ac:dyDescent="0.25">
      <c r="E27365" s="120"/>
    </row>
    <row r="27366" spans="5:5" x14ac:dyDescent="0.25">
      <c r="E27366" s="120"/>
    </row>
    <row r="27367" spans="5:5" x14ac:dyDescent="0.25">
      <c r="E27367" s="120"/>
    </row>
    <row r="27368" spans="5:5" x14ac:dyDescent="0.25">
      <c r="E27368" s="120"/>
    </row>
    <row r="27369" spans="5:5" x14ac:dyDescent="0.25">
      <c r="E27369" s="120"/>
    </row>
    <row r="27370" spans="5:5" x14ac:dyDescent="0.25">
      <c r="E27370" s="120"/>
    </row>
    <row r="27371" spans="5:5" x14ac:dyDescent="0.25">
      <c r="E27371" s="120"/>
    </row>
    <row r="27372" spans="5:5" x14ac:dyDescent="0.25">
      <c r="E27372" s="120"/>
    </row>
    <row r="27373" spans="5:5" x14ac:dyDescent="0.25">
      <c r="E27373" s="120"/>
    </row>
    <row r="27374" spans="5:5" x14ac:dyDescent="0.25">
      <c r="E27374" s="120"/>
    </row>
    <row r="27375" spans="5:5" x14ac:dyDescent="0.25">
      <c r="E27375" s="120"/>
    </row>
    <row r="27376" spans="5:5" x14ac:dyDescent="0.25">
      <c r="E27376" s="120"/>
    </row>
    <row r="27377" spans="5:5" x14ac:dyDescent="0.25">
      <c r="E27377" s="120"/>
    </row>
    <row r="27378" spans="5:5" x14ac:dyDescent="0.25">
      <c r="E27378" s="120"/>
    </row>
    <row r="27379" spans="5:5" x14ac:dyDescent="0.25">
      <c r="E27379" s="120"/>
    </row>
    <row r="27380" spans="5:5" x14ac:dyDescent="0.25">
      <c r="E27380" s="120"/>
    </row>
    <row r="27381" spans="5:5" x14ac:dyDescent="0.25">
      <c r="E27381" s="120"/>
    </row>
    <row r="27382" spans="5:5" x14ac:dyDescent="0.25">
      <c r="E27382" s="120"/>
    </row>
    <row r="27383" spans="5:5" x14ac:dyDescent="0.25">
      <c r="E27383" s="120"/>
    </row>
    <row r="27384" spans="5:5" x14ac:dyDescent="0.25">
      <c r="E27384" s="120"/>
    </row>
    <row r="27385" spans="5:5" x14ac:dyDescent="0.25">
      <c r="E27385" s="120"/>
    </row>
    <row r="27386" spans="5:5" x14ac:dyDescent="0.25">
      <c r="E27386" s="120"/>
    </row>
    <row r="27387" spans="5:5" x14ac:dyDescent="0.25">
      <c r="E27387" s="120"/>
    </row>
    <row r="27388" spans="5:5" x14ac:dyDescent="0.25">
      <c r="E27388" s="120"/>
    </row>
    <row r="27389" spans="5:5" x14ac:dyDescent="0.25">
      <c r="E27389" s="120"/>
    </row>
    <row r="27390" spans="5:5" x14ac:dyDescent="0.25">
      <c r="E27390" s="120"/>
    </row>
    <row r="27391" spans="5:5" x14ac:dyDescent="0.25">
      <c r="E27391" s="120"/>
    </row>
    <row r="27392" spans="5:5" x14ac:dyDescent="0.25">
      <c r="E27392" s="120"/>
    </row>
    <row r="27393" spans="5:5" x14ac:dyDescent="0.25">
      <c r="E27393" s="120"/>
    </row>
    <row r="27394" spans="5:5" x14ac:dyDescent="0.25">
      <c r="E27394" s="120"/>
    </row>
    <row r="27395" spans="5:5" x14ac:dyDescent="0.25">
      <c r="E27395" s="120"/>
    </row>
    <row r="27396" spans="5:5" x14ac:dyDescent="0.25">
      <c r="E27396" s="120"/>
    </row>
    <row r="27397" spans="5:5" x14ac:dyDescent="0.25">
      <c r="E27397" s="120"/>
    </row>
    <row r="27398" spans="5:5" x14ac:dyDescent="0.25">
      <c r="E27398" s="120"/>
    </row>
    <row r="27399" spans="5:5" x14ac:dyDescent="0.25">
      <c r="E27399" s="120"/>
    </row>
    <row r="27400" spans="5:5" x14ac:dyDescent="0.25">
      <c r="E27400" s="120"/>
    </row>
    <row r="27401" spans="5:5" x14ac:dyDescent="0.25">
      <c r="E27401" s="120"/>
    </row>
    <row r="27402" spans="5:5" x14ac:dyDescent="0.25">
      <c r="E27402" s="120"/>
    </row>
    <row r="27403" spans="5:5" x14ac:dyDescent="0.25">
      <c r="E27403" s="120"/>
    </row>
    <row r="27404" spans="5:5" x14ac:dyDescent="0.25">
      <c r="E27404" s="120"/>
    </row>
    <row r="27405" spans="5:5" x14ac:dyDescent="0.25">
      <c r="E27405" s="120"/>
    </row>
    <row r="27406" spans="5:5" x14ac:dyDescent="0.25">
      <c r="E27406" s="120"/>
    </row>
    <row r="27407" spans="5:5" x14ac:dyDescent="0.25">
      <c r="E27407" s="120"/>
    </row>
    <row r="27408" spans="5:5" x14ac:dyDescent="0.25">
      <c r="E27408" s="120"/>
    </row>
    <row r="27409" spans="5:5" x14ac:dyDescent="0.25">
      <c r="E27409" s="120"/>
    </row>
    <row r="27410" spans="5:5" x14ac:dyDescent="0.25">
      <c r="E27410" s="120"/>
    </row>
    <row r="27411" spans="5:5" x14ac:dyDescent="0.25">
      <c r="E27411" s="120"/>
    </row>
    <row r="27412" spans="5:5" x14ac:dyDescent="0.25">
      <c r="E27412" s="120"/>
    </row>
    <row r="27413" spans="5:5" x14ac:dyDescent="0.25">
      <c r="E27413" s="120"/>
    </row>
    <row r="27414" spans="5:5" x14ac:dyDescent="0.25">
      <c r="E27414" s="120"/>
    </row>
    <row r="27415" spans="5:5" x14ac:dyDescent="0.25">
      <c r="E27415" s="120"/>
    </row>
    <row r="27416" spans="5:5" x14ac:dyDescent="0.25">
      <c r="E27416" s="120"/>
    </row>
    <row r="27417" spans="5:5" x14ac:dyDescent="0.25">
      <c r="E27417" s="120"/>
    </row>
    <row r="27418" spans="5:5" x14ac:dyDescent="0.25">
      <c r="E27418" s="120"/>
    </row>
    <row r="27419" spans="5:5" x14ac:dyDescent="0.25">
      <c r="E27419" s="120"/>
    </row>
    <row r="27420" spans="5:5" x14ac:dyDescent="0.25">
      <c r="E27420" s="120"/>
    </row>
    <row r="27421" spans="5:5" x14ac:dyDescent="0.25">
      <c r="E27421" s="120"/>
    </row>
    <row r="27422" spans="5:5" x14ac:dyDescent="0.25">
      <c r="E27422" s="120"/>
    </row>
    <row r="27423" spans="5:5" x14ac:dyDescent="0.25">
      <c r="E27423" s="120"/>
    </row>
    <row r="27424" spans="5:5" x14ac:dyDescent="0.25">
      <c r="E27424" s="120"/>
    </row>
    <row r="27425" spans="5:5" x14ac:dyDescent="0.25">
      <c r="E27425" s="120"/>
    </row>
    <row r="27426" spans="5:5" x14ac:dyDescent="0.25">
      <c r="E27426" s="120"/>
    </row>
    <row r="27427" spans="5:5" x14ac:dyDescent="0.25">
      <c r="E27427" s="120"/>
    </row>
    <row r="27428" spans="5:5" x14ac:dyDescent="0.25">
      <c r="E27428" s="120"/>
    </row>
    <row r="27429" spans="5:5" x14ac:dyDescent="0.25">
      <c r="E27429" s="120"/>
    </row>
    <row r="27430" spans="5:5" x14ac:dyDescent="0.25">
      <c r="E27430" s="120"/>
    </row>
    <row r="27431" spans="5:5" x14ac:dyDescent="0.25">
      <c r="E27431" s="120"/>
    </row>
    <row r="27432" spans="5:5" x14ac:dyDescent="0.25">
      <c r="E27432" s="120"/>
    </row>
    <row r="27433" spans="5:5" x14ac:dyDescent="0.25">
      <c r="E27433" s="120"/>
    </row>
    <row r="27434" spans="5:5" x14ac:dyDescent="0.25">
      <c r="E27434" s="120"/>
    </row>
    <row r="27435" spans="5:5" x14ac:dyDescent="0.25">
      <c r="E27435" s="120"/>
    </row>
    <row r="27436" spans="5:5" x14ac:dyDescent="0.25">
      <c r="E27436" s="120"/>
    </row>
    <row r="27437" spans="5:5" x14ac:dyDescent="0.25">
      <c r="E27437" s="120"/>
    </row>
    <row r="27438" spans="5:5" x14ac:dyDescent="0.25">
      <c r="E27438" s="120"/>
    </row>
    <row r="27439" spans="5:5" x14ac:dyDescent="0.25">
      <c r="E27439" s="120"/>
    </row>
    <row r="27440" spans="5:5" x14ac:dyDescent="0.25">
      <c r="E27440" s="120"/>
    </row>
    <row r="27441" spans="5:5" x14ac:dyDescent="0.25">
      <c r="E27441" s="120"/>
    </row>
    <row r="27442" spans="5:5" x14ac:dyDescent="0.25">
      <c r="E27442" s="120"/>
    </row>
    <row r="27443" spans="5:5" x14ac:dyDescent="0.25">
      <c r="E27443" s="120"/>
    </row>
    <row r="27444" spans="5:5" x14ac:dyDescent="0.25">
      <c r="E27444" s="120"/>
    </row>
    <row r="27445" spans="5:5" x14ac:dyDescent="0.25">
      <c r="E27445" s="120"/>
    </row>
    <row r="27446" spans="5:5" x14ac:dyDescent="0.25">
      <c r="E27446" s="120"/>
    </row>
    <row r="27447" spans="5:5" x14ac:dyDescent="0.25">
      <c r="E27447" s="120"/>
    </row>
    <row r="27448" spans="5:5" x14ac:dyDescent="0.25">
      <c r="E27448" s="120"/>
    </row>
    <row r="27449" spans="5:5" x14ac:dyDescent="0.25">
      <c r="E27449" s="120"/>
    </row>
    <row r="27450" spans="5:5" x14ac:dyDescent="0.25">
      <c r="E27450" s="120"/>
    </row>
    <row r="27451" spans="5:5" x14ac:dyDescent="0.25">
      <c r="E27451" s="120"/>
    </row>
    <row r="27452" spans="5:5" x14ac:dyDescent="0.25">
      <c r="E27452" s="120"/>
    </row>
    <row r="27453" spans="5:5" x14ac:dyDescent="0.25">
      <c r="E27453" s="120"/>
    </row>
    <row r="27454" spans="5:5" x14ac:dyDescent="0.25">
      <c r="E27454" s="120"/>
    </row>
    <row r="27455" spans="5:5" x14ac:dyDescent="0.25">
      <c r="E27455" s="120"/>
    </row>
    <row r="27456" spans="5:5" x14ac:dyDescent="0.25">
      <c r="E27456" s="120"/>
    </row>
    <row r="27457" spans="5:5" x14ac:dyDescent="0.25">
      <c r="E27457" s="120"/>
    </row>
    <row r="27458" spans="5:5" x14ac:dyDescent="0.25">
      <c r="E27458" s="120"/>
    </row>
    <row r="27459" spans="5:5" x14ac:dyDescent="0.25">
      <c r="E27459" s="120"/>
    </row>
    <row r="27460" spans="5:5" x14ac:dyDescent="0.25">
      <c r="E27460" s="120"/>
    </row>
    <row r="27461" spans="5:5" x14ac:dyDescent="0.25">
      <c r="E27461" s="120"/>
    </row>
    <row r="27462" spans="5:5" x14ac:dyDescent="0.25">
      <c r="E27462" s="120"/>
    </row>
    <row r="27463" spans="5:5" x14ac:dyDescent="0.25">
      <c r="E27463" s="120"/>
    </row>
    <row r="27464" spans="5:5" x14ac:dyDescent="0.25">
      <c r="E27464" s="120"/>
    </row>
    <row r="27465" spans="5:5" x14ac:dyDescent="0.25">
      <c r="E27465" s="120"/>
    </row>
    <row r="27466" spans="5:5" x14ac:dyDescent="0.25">
      <c r="E27466" s="120"/>
    </row>
    <row r="27467" spans="5:5" x14ac:dyDescent="0.25">
      <c r="E27467" s="120"/>
    </row>
    <row r="27468" spans="5:5" x14ac:dyDescent="0.25">
      <c r="E27468" s="120"/>
    </row>
    <row r="27469" spans="5:5" x14ac:dyDescent="0.25">
      <c r="E27469" s="120"/>
    </row>
    <row r="27470" spans="5:5" x14ac:dyDescent="0.25">
      <c r="E27470" s="120"/>
    </row>
    <row r="27471" spans="5:5" x14ac:dyDescent="0.25">
      <c r="E27471" s="120"/>
    </row>
    <row r="27472" spans="5:5" x14ac:dyDescent="0.25">
      <c r="E27472" s="120"/>
    </row>
    <row r="27473" spans="5:5" x14ac:dyDescent="0.25">
      <c r="E27473" s="120"/>
    </row>
    <row r="27474" spans="5:5" x14ac:dyDescent="0.25">
      <c r="E27474" s="120"/>
    </row>
    <row r="27475" spans="5:5" x14ac:dyDescent="0.25">
      <c r="E27475" s="120"/>
    </row>
    <row r="27476" spans="5:5" x14ac:dyDescent="0.25">
      <c r="E27476" s="120"/>
    </row>
    <row r="27477" spans="5:5" x14ac:dyDescent="0.25">
      <c r="E27477" s="120"/>
    </row>
    <row r="27478" spans="5:5" x14ac:dyDescent="0.25">
      <c r="E27478" s="120"/>
    </row>
    <row r="27479" spans="5:5" x14ac:dyDescent="0.25">
      <c r="E27479" s="120"/>
    </row>
    <row r="27480" spans="5:5" x14ac:dyDescent="0.25">
      <c r="E27480" s="120"/>
    </row>
    <row r="27481" spans="5:5" x14ac:dyDescent="0.25">
      <c r="E27481" s="120"/>
    </row>
    <row r="27482" spans="5:5" x14ac:dyDescent="0.25">
      <c r="E27482" s="120"/>
    </row>
    <row r="27483" spans="5:5" x14ac:dyDescent="0.25">
      <c r="E27483" s="120"/>
    </row>
    <row r="27484" spans="5:5" x14ac:dyDescent="0.25">
      <c r="E27484" s="120"/>
    </row>
    <row r="27485" spans="5:5" x14ac:dyDescent="0.25">
      <c r="E27485" s="120"/>
    </row>
    <row r="27486" spans="5:5" x14ac:dyDescent="0.25">
      <c r="E27486" s="120"/>
    </row>
    <row r="27487" spans="5:5" x14ac:dyDescent="0.25">
      <c r="E27487" s="120"/>
    </row>
    <row r="27488" spans="5:5" x14ac:dyDescent="0.25">
      <c r="E27488" s="120"/>
    </row>
    <row r="27489" spans="5:5" x14ac:dyDescent="0.25">
      <c r="E27489" s="120"/>
    </row>
    <row r="27490" spans="5:5" x14ac:dyDescent="0.25">
      <c r="E27490" s="120"/>
    </row>
    <row r="27491" spans="5:5" x14ac:dyDescent="0.25">
      <c r="E27491" s="120"/>
    </row>
    <row r="27492" spans="5:5" x14ac:dyDescent="0.25">
      <c r="E27492" s="120"/>
    </row>
    <row r="27493" spans="5:5" x14ac:dyDescent="0.25">
      <c r="E27493" s="120"/>
    </row>
    <row r="27494" spans="5:5" x14ac:dyDescent="0.25">
      <c r="E27494" s="120"/>
    </row>
    <row r="27495" spans="5:5" x14ac:dyDescent="0.25">
      <c r="E27495" s="120"/>
    </row>
    <row r="27496" spans="5:5" x14ac:dyDescent="0.25">
      <c r="E27496" s="120"/>
    </row>
    <row r="27497" spans="5:5" x14ac:dyDescent="0.25">
      <c r="E27497" s="120"/>
    </row>
    <row r="27498" spans="5:5" x14ac:dyDescent="0.25">
      <c r="E27498" s="120"/>
    </row>
    <row r="27499" spans="5:5" x14ac:dyDescent="0.25">
      <c r="E27499" s="120"/>
    </row>
    <row r="27500" spans="5:5" x14ac:dyDescent="0.25">
      <c r="E27500" s="120"/>
    </row>
    <row r="27501" spans="5:5" x14ac:dyDescent="0.25">
      <c r="E27501" s="120"/>
    </row>
    <row r="27502" spans="5:5" x14ac:dyDescent="0.25">
      <c r="E27502" s="120"/>
    </row>
    <row r="27503" spans="5:5" x14ac:dyDescent="0.25">
      <c r="E27503" s="120"/>
    </row>
    <row r="27504" spans="5:5" x14ac:dyDescent="0.25">
      <c r="E27504" s="120"/>
    </row>
    <row r="27505" spans="5:5" x14ac:dyDescent="0.25">
      <c r="E27505" s="120"/>
    </row>
    <row r="27506" spans="5:5" x14ac:dyDescent="0.25">
      <c r="E27506" s="120"/>
    </row>
    <row r="27507" spans="5:5" x14ac:dyDescent="0.25">
      <c r="E27507" s="120"/>
    </row>
    <row r="27508" spans="5:5" x14ac:dyDescent="0.25">
      <c r="E27508" s="120"/>
    </row>
    <row r="27509" spans="5:5" x14ac:dyDescent="0.25">
      <c r="E27509" s="120"/>
    </row>
    <row r="27510" spans="5:5" x14ac:dyDescent="0.25">
      <c r="E27510" s="120"/>
    </row>
    <row r="27511" spans="5:5" x14ac:dyDescent="0.25">
      <c r="E27511" s="120"/>
    </row>
    <row r="27512" spans="5:5" x14ac:dyDescent="0.25">
      <c r="E27512" s="120"/>
    </row>
    <row r="27513" spans="5:5" x14ac:dyDescent="0.25">
      <c r="E27513" s="120"/>
    </row>
    <row r="27514" spans="5:5" x14ac:dyDescent="0.25">
      <c r="E27514" s="120"/>
    </row>
    <row r="27515" spans="5:5" x14ac:dyDescent="0.25">
      <c r="E27515" s="120"/>
    </row>
    <row r="27516" spans="5:5" x14ac:dyDescent="0.25">
      <c r="E27516" s="120"/>
    </row>
    <row r="27517" spans="5:5" x14ac:dyDescent="0.25">
      <c r="E27517" s="120"/>
    </row>
    <row r="27518" spans="5:5" x14ac:dyDescent="0.25">
      <c r="E27518" s="120"/>
    </row>
    <row r="27519" spans="5:5" x14ac:dyDescent="0.25">
      <c r="E27519" s="120"/>
    </row>
    <row r="27520" spans="5:5" x14ac:dyDescent="0.25">
      <c r="E27520" s="120"/>
    </row>
    <row r="27521" spans="5:5" x14ac:dyDescent="0.25">
      <c r="E27521" s="120"/>
    </row>
    <row r="27522" spans="5:5" x14ac:dyDescent="0.25">
      <c r="E27522" s="120"/>
    </row>
    <row r="27523" spans="5:5" x14ac:dyDescent="0.25">
      <c r="E27523" s="120"/>
    </row>
    <row r="27524" spans="5:5" x14ac:dyDescent="0.25">
      <c r="E27524" s="120"/>
    </row>
    <row r="27525" spans="5:5" x14ac:dyDescent="0.25">
      <c r="E27525" s="120"/>
    </row>
    <row r="27526" spans="5:5" x14ac:dyDescent="0.25">
      <c r="E27526" s="120"/>
    </row>
    <row r="27527" spans="5:5" x14ac:dyDescent="0.25">
      <c r="E27527" s="120"/>
    </row>
    <row r="27528" spans="5:5" x14ac:dyDescent="0.25">
      <c r="E27528" s="120"/>
    </row>
    <row r="27529" spans="5:5" x14ac:dyDescent="0.25">
      <c r="E27529" s="120"/>
    </row>
    <row r="27530" spans="5:5" x14ac:dyDescent="0.25">
      <c r="E27530" s="120"/>
    </row>
    <row r="27531" spans="5:5" x14ac:dyDescent="0.25">
      <c r="E27531" s="120"/>
    </row>
    <row r="27532" spans="5:5" x14ac:dyDescent="0.25">
      <c r="E27532" s="120"/>
    </row>
    <row r="27533" spans="5:5" x14ac:dyDescent="0.25">
      <c r="E27533" s="120"/>
    </row>
    <row r="27534" spans="5:5" x14ac:dyDescent="0.25">
      <c r="E27534" s="120"/>
    </row>
    <row r="27535" spans="5:5" x14ac:dyDescent="0.25">
      <c r="E27535" s="120"/>
    </row>
    <row r="27536" spans="5:5" x14ac:dyDescent="0.25">
      <c r="E27536" s="120"/>
    </row>
    <row r="27537" spans="5:5" x14ac:dyDescent="0.25">
      <c r="E27537" s="120"/>
    </row>
    <row r="27538" spans="5:5" x14ac:dyDescent="0.25">
      <c r="E27538" s="120"/>
    </row>
    <row r="27539" spans="5:5" x14ac:dyDescent="0.25">
      <c r="E27539" s="120"/>
    </row>
    <row r="27540" spans="5:5" x14ac:dyDescent="0.25">
      <c r="E27540" s="120"/>
    </row>
    <row r="27541" spans="5:5" x14ac:dyDescent="0.25">
      <c r="E27541" s="120"/>
    </row>
    <row r="27542" spans="5:5" x14ac:dyDescent="0.25">
      <c r="E27542" s="120"/>
    </row>
    <row r="27543" spans="5:5" x14ac:dyDescent="0.25">
      <c r="E27543" s="120"/>
    </row>
    <row r="27544" spans="5:5" x14ac:dyDescent="0.25">
      <c r="E27544" s="120"/>
    </row>
    <row r="27545" spans="5:5" x14ac:dyDescent="0.25">
      <c r="E27545" s="120"/>
    </row>
    <row r="27546" spans="5:5" x14ac:dyDescent="0.25">
      <c r="E27546" s="120"/>
    </row>
    <row r="27547" spans="5:5" x14ac:dyDescent="0.25">
      <c r="E27547" s="120"/>
    </row>
    <row r="27548" spans="5:5" x14ac:dyDescent="0.25">
      <c r="E27548" s="120"/>
    </row>
    <row r="27549" spans="5:5" x14ac:dyDescent="0.25">
      <c r="E27549" s="120"/>
    </row>
    <row r="27550" spans="5:5" x14ac:dyDescent="0.25">
      <c r="E27550" s="120"/>
    </row>
    <row r="27551" spans="5:5" x14ac:dyDescent="0.25">
      <c r="E27551" s="120"/>
    </row>
    <row r="27552" spans="5:5" x14ac:dyDescent="0.25">
      <c r="E27552" s="120"/>
    </row>
    <row r="27553" spans="5:5" x14ac:dyDescent="0.25">
      <c r="E27553" s="120"/>
    </row>
    <row r="27554" spans="5:5" x14ac:dyDescent="0.25">
      <c r="E27554" s="120"/>
    </row>
    <row r="27555" spans="5:5" x14ac:dyDescent="0.25">
      <c r="E27555" s="120"/>
    </row>
    <row r="27556" spans="5:5" x14ac:dyDescent="0.25">
      <c r="E27556" s="120"/>
    </row>
    <row r="27557" spans="5:5" x14ac:dyDescent="0.25">
      <c r="E27557" s="120"/>
    </row>
    <row r="27558" spans="5:5" x14ac:dyDescent="0.25">
      <c r="E27558" s="120"/>
    </row>
    <row r="27559" spans="5:5" x14ac:dyDescent="0.25">
      <c r="E27559" s="120"/>
    </row>
    <row r="27560" spans="5:5" x14ac:dyDescent="0.25">
      <c r="E27560" s="120"/>
    </row>
    <row r="27561" spans="5:5" x14ac:dyDescent="0.25">
      <c r="E27561" s="120"/>
    </row>
    <row r="27562" spans="5:5" x14ac:dyDescent="0.25">
      <c r="E27562" s="120"/>
    </row>
    <row r="27563" spans="5:5" x14ac:dyDescent="0.25">
      <c r="E27563" s="120"/>
    </row>
    <row r="27564" spans="5:5" x14ac:dyDescent="0.25">
      <c r="E27564" s="120"/>
    </row>
    <row r="27565" spans="5:5" x14ac:dyDescent="0.25">
      <c r="E27565" s="120"/>
    </row>
    <row r="27566" spans="5:5" x14ac:dyDescent="0.25">
      <c r="E27566" s="120"/>
    </row>
    <row r="27567" spans="5:5" x14ac:dyDescent="0.25">
      <c r="E27567" s="120"/>
    </row>
    <row r="27568" spans="5:5" x14ac:dyDescent="0.25">
      <c r="E27568" s="120"/>
    </row>
    <row r="27569" spans="5:5" x14ac:dyDescent="0.25">
      <c r="E27569" s="120"/>
    </row>
    <row r="27570" spans="5:5" x14ac:dyDescent="0.25">
      <c r="E27570" s="120"/>
    </row>
    <row r="27571" spans="5:5" x14ac:dyDescent="0.25">
      <c r="E27571" s="120"/>
    </row>
    <row r="27572" spans="5:5" x14ac:dyDescent="0.25">
      <c r="E27572" s="120"/>
    </row>
    <row r="27573" spans="5:5" x14ac:dyDescent="0.25">
      <c r="E27573" s="120"/>
    </row>
    <row r="27574" spans="5:5" x14ac:dyDescent="0.25">
      <c r="E27574" s="120"/>
    </row>
    <row r="27575" spans="5:5" x14ac:dyDescent="0.25">
      <c r="E27575" s="120"/>
    </row>
    <row r="27576" spans="5:5" x14ac:dyDescent="0.25">
      <c r="E27576" s="120"/>
    </row>
    <row r="27577" spans="5:5" x14ac:dyDescent="0.25">
      <c r="E27577" s="120"/>
    </row>
    <row r="27578" spans="5:5" x14ac:dyDescent="0.25">
      <c r="E27578" s="120"/>
    </row>
    <row r="27579" spans="5:5" x14ac:dyDescent="0.25">
      <c r="E27579" s="120"/>
    </row>
    <row r="27580" spans="5:5" x14ac:dyDescent="0.25">
      <c r="E27580" s="120"/>
    </row>
    <row r="27581" spans="5:5" x14ac:dyDescent="0.25">
      <c r="E27581" s="120"/>
    </row>
    <row r="27582" spans="5:5" x14ac:dyDescent="0.25">
      <c r="E27582" s="120"/>
    </row>
    <row r="27583" spans="5:5" x14ac:dyDescent="0.25">
      <c r="E27583" s="120"/>
    </row>
    <row r="27584" spans="5:5" x14ac:dyDescent="0.25">
      <c r="E27584" s="120"/>
    </row>
    <row r="27585" spans="5:5" x14ac:dyDescent="0.25">
      <c r="E27585" s="120"/>
    </row>
    <row r="27586" spans="5:5" x14ac:dyDescent="0.25">
      <c r="E27586" s="120"/>
    </row>
    <row r="27587" spans="5:5" x14ac:dyDescent="0.25">
      <c r="E27587" s="120"/>
    </row>
    <row r="27588" spans="5:5" x14ac:dyDescent="0.25">
      <c r="E27588" s="120"/>
    </row>
    <row r="27589" spans="5:5" x14ac:dyDescent="0.25">
      <c r="E27589" s="120"/>
    </row>
    <row r="27590" spans="5:5" x14ac:dyDescent="0.25">
      <c r="E27590" s="120"/>
    </row>
    <row r="27591" spans="5:5" x14ac:dyDescent="0.25">
      <c r="E27591" s="120"/>
    </row>
    <row r="27592" spans="5:5" x14ac:dyDescent="0.25">
      <c r="E27592" s="120"/>
    </row>
    <row r="27593" spans="5:5" x14ac:dyDescent="0.25">
      <c r="E27593" s="120"/>
    </row>
    <row r="27594" spans="5:5" x14ac:dyDescent="0.25">
      <c r="E27594" s="120"/>
    </row>
    <row r="27595" spans="5:5" x14ac:dyDescent="0.25">
      <c r="E27595" s="120"/>
    </row>
    <row r="27596" spans="5:5" x14ac:dyDescent="0.25">
      <c r="E27596" s="120"/>
    </row>
    <row r="27597" spans="5:5" x14ac:dyDescent="0.25">
      <c r="E27597" s="120"/>
    </row>
    <row r="27598" spans="5:5" x14ac:dyDescent="0.25">
      <c r="E27598" s="120"/>
    </row>
    <row r="27599" spans="5:5" x14ac:dyDescent="0.25">
      <c r="E27599" s="120"/>
    </row>
    <row r="27600" spans="5:5" x14ac:dyDescent="0.25">
      <c r="E27600" s="120"/>
    </row>
    <row r="27601" spans="5:5" x14ac:dyDescent="0.25">
      <c r="E27601" s="120"/>
    </row>
    <row r="27602" spans="5:5" x14ac:dyDescent="0.25">
      <c r="E27602" s="120"/>
    </row>
    <row r="27603" spans="5:5" x14ac:dyDescent="0.25">
      <c r="E27603" s="120"/>
    </row>
    <row r="27604" spans="5:5" x14ac:dyDescent="0.25">
      <c r="E27604" s="120"/>
    </row>
    <row r="27605" spans="5:5" x14ac:dyDescent="0.25">
      <c r="E27605" s="120"/>
    </row>
    <row r="27606" spans="5:5" x14ac:dyDescent="0.25">
      <c r="E27606" s="120"/>
    </row>
    <row r="27607" spans="5:5" x14ac:dyDescent="0.25">
      <c r="E27607" s="120"/>
    </row>
    <row r="27608" spans="5:5" x14ac:dyDescent="0.25">
      <c r="E27608" s="120"/>
    </row>
    <row r="27609" spans="5:5" x14ac:dyDescent="0.25">
      <c r="E27609" s="120"/>
    </row>
    <row r="27610" spans="5:5" x14ac:dyDescent="0.25">
      <c r="E27610" s="120"/>
    </row>
    <row r="27611" spans="5:5" x14ac:dyDescent="0.25">
      <c r="E27611" s="120"/>
    </row>
    <row r="27612" spans="5:5" x14ac:dyDescent="0.25">
      <c r="E27612" s="120"/>
    </row>
    <row r="27613" spans="5:5" x14ac:dyDescent="0.25">
      <c r="E27613" s="120"/>
    </row>
    <row r="27614" spans="5:5" x14ac:dyDescent="0.25">
      <c r="E27614" s="120"/>
    </row>
    <row r="27615" spans="5:5" x14ac:dyDescent="0.25">
      <c r="E27615" s="120"/>
    </row>
    <row r="27616" spans="5:5" x14ac:dyDescent="0.25">
      <c r="E27616" s="120"/>
    </row>
    <row r="27617" spans="5:5" x14ac:dyDescent="0.25">
      <c r="E27617" s="120"/>
    </row>
    <row r="27618" spans="5:5" x14ac:dyDescent="0.25">
      <c r="E27618" s="120"/>
    </row>
    <row r="27619" spans="5:5" x14ac:dyDescent="0.25">
      <c r="E27619" s="120"/>
    </row>
    <row r="27620" spans="5:5" x14ac:dyDescent="0.25">
      <c r="E27620" s="120"/>
    </row>
    <row r="27621" spans="5:5" x14ac:dyDescent="0.25">
      <c r="E27621" s="120"/>
    </row>
    <row r="27622" spans="5:5" x14ac:dyDescent="0.25">
      <c r="E27622" s="120"/>
    </row>
    <row r="27623" spans="5:5" x14ac:dyDescent="0.25">
      <c r="E27623" s="120"/>
    </row>
    <row r="27624" spans="5:5" x14ac:dyDescent="0.25">
      <c r="E27624" s="120"/>
    </row>
    <row r="27625" spans="5:5" x14ac:dyDescent="0.25">
      <c r="E27625" s="120"/>
    </row>
    <row r="27626" spans="5:5" x14ac:dyDescent="0.25">
      <c r="E27626" s="120"/>
    </row>
    <row r="27627" spans="5:5" x14ac:dyDescent="0.25">
      <c r="E27627" s="120"/>
    </row>
    <row r="27628" spans="5:5" x14ac:dyDescent="0.25">
      <c r="E27628" s="120"/>
    </row>
    <row r="27629" spans="5:5" x14ac:dyDescent="0.25">
      <c r="E27629" s="120"/>
    </row>
    <row r="27630" spans="5:5" x14ac:dyDescent="0.25">
      <c r="E27630" s="120"/>
    </row>
    <row r="27631" spans="5:5" x14ac:dyDescent="0.25">
      <c r="E27631" s="120"/>
    </row>
    <row r="27632" spans="5:5" x14ac:dyDescent="0.25">
      <c r="E27632" s="120"/>
    </row>
    <row r="27633" spans="5:5" x14ac:dyDescent="0.25">
      <c r="E27633" s="120"/>
    </row>
    <row r="27634" spans="5:5" x14ac:dyDescent="0.25">
      <c r="E27634" s="120"/>
    </row>
    <row r="27635" spans="5:5" x14ac:dyDescent="0.25">
      <c r="E27635" s="120"/>
    </row>
    <row r="27636" spans="5:5" x14ac:dyDescent="0.25">
      <c r="E27636" s="120"/>
    </row>
    <row r="27637" spans="5:5" x14ac:dyDescent="0.25">
      <c r="E27637" s="120"/>
    </row>
    <row r="27638" spans="5:5" x14ac:dyDescent="0.25">
      <c r="E27638" s="120"/>
    </row>
    <row r="27639" spans="5:5" x14ac:dyDescent="0.25">
      <c r="E27639" s="120"/>
    </row>
    <row r="27640" spans="5:5" x14ac:dyDescent="0.25">
      <c r="E27640" s="120"/>
    </row>
    <row r="27641" spans="5:5" x14ac:dyDescent="0.25">
      <c r="E27641" s="120"/>
    </row>
    <row r="27642" spans="5:5" x14ac:dyDescent="0.25">
      <c r="E27642" s="120"/>
    </row>
    <row r="27643" spans="5:5" x14ac:dyDescent="0.25">
      <c r="E27643" s="120"/>
    </row>
    <row r="27644" spans="5:5" x14ac:dyDescent="0.25">
      <c r="E27644" s="120"/>
    </row>
    <row r="27645" spans="5:5" x14ac:dyDescent="0.25">
      <c r="E27645" s="120"/>
    </row>
    <row r="27646" spans="5:5" x14ac:dyDescent="0.25">
      <c r="E27646" s="120"/>
    </row>
    <row r="27647" spans="5:5" x14ac:dyDescent="0.25">
      <c r="E27647" s="120"/>
    </row>
    <row r="27648" spans="5:5" x14ac:dyDescent="0.25">
      <c r="E27648" s="120"/>
    </row>
    <row r="27649" spans="5:5" x14ac:dyDescent="0.25">
      <c r="E27649" s="120"/>
    </row>
    <row r="27650" spans="5:5" x14ac:dyDescent="0.25">
      <c r="E27650" s="120"/>
    </row>
    <row r="27651" spans="5:5" x14ac:dyDescent="0.25">
      <c r="E27651" s="120"/>
    </row>
    <row r="27652" spans="5:5" x14ac:dyDescent="0.25">
      <c r="E27652" s="120"/>
    </row>
    <row r="27653" spans="5:5" x14ac:dyDescent="0.25">
      <c r="E27653" s="120"/>
    </row>
    <row r="27654" spans="5:5" x14ac:dyDescent="0.25">
      <c r="E27654" s="120"/>
    </row>
    <row r="27655" spans="5:5" x14ac:dyDescent="0.25">
      <c r="E27655" s="120"/>
    </row>
    <row r="27656" spans="5:5" x14ac:dyDescent="0.25">
      <c r="E27656" s="120"/>
    </row>
    <row r="27657" spans="5:5" x14ac:dyDescent="0.25">
      <c r="E27657" s="120"/>
    </row>
    <row r="27658" spans="5:5" x14ac:dyDescent="0.25">
      <c r="E27658" s="120"/>
    </row>
    <row r="27659" spans="5:5" x14ac:dyDescent="0.25">
      <c r="E27659" s="120"/>
    </row>
    <row r="27660" spans="5:5" x14ac:dyDescent="0.25">
      <c r="E27660" s="120"/>
    </row>
    <row r="27661" spans="5:5" x14ac:dyDescent="0.25">
      <c r="E27661" s="120"/>
    </row>
    <row r="27662" spans="5:5" x14ac:dyDescent="0.25">
      <c r="E27662" s="120"/>
    </row>
    <row r="27663" spans="5:5" x14ac:dyDescent="0.25">
      <c r="E27663" s="120"/>
    </row>
    <row r="27664" spans="5:5" x14ac:dyDescent="0.25">
      <c r="E27664" s="120"/>
    </row>
    <row r="27665" spans="5:5" x14ac:dyDescent="0.25">
      <c r="E27665" s="120"/>
    </row>
    <row r="27666" spans="5:5" x14ac:dyDescent="0.25">
      <c r="E27666" s="120"/>
    </row>
    <row r="27667" spans="5:5" x14ac:dyDescent="0.25">
      <c r="E27667" s="120"/>
    </row>
    <row r="27668" spans="5:5" x14ac:dyDescent="0.25">
      <c r="E27668" s="120"/>
    </row>
    <row r="27669" spans="5:5" x14ac:dyDescent="0.25">
      <c r="E27669" s="120"/>
    </row>
    <row r="27670" spans="5:5" x14ac:dyDescent="0.25">
      <c r="E27670" s="120"/>
    </row>
    <row r="27671" spans="5:5" x14ac:dyDescent="0.25">
      <c r="E27671" s="120"/>
    </row>
    <row r="27672" spans="5:5" x14ac:dyDescent="0.25">
      <c r="E27672" s="120"/>
    </row>
    <row r="27673" spans="5:5" x14ac:dyDescent="0.25">
      <c r="E27673" s="120"/>
    </row>
    <row r="27674" spans="5:5" x14ac:dyDescent="0.25">
      <c r="E27674" s="120"/>
    </row>
    <row r="27675" spans="5:5" x14ac:dyDescent="0.25">
      <c r="E27675" s="120"/>
    </row>
    <row r="27676" spans="5:5" x14ac:dyDescent="0.25">
      <c r="E27676" s="120"/>
    </row>
    <row r="27677" spans="5:5" x14ac:dyDescent="0.25">
      <c r="E27677" s="120"/>
    </row>
    <row r="27678" spans="5:5" x14ac:dyDescent="0.25">
      <c r="E27678" s="120"/>
    </row>
    <row r="27679" spans="5:5" x14ac:dyDescent="0.25">
      <c r="E27679" s="120"/>
    </row>
    <row r="27680" spans="5:5" x14ac:dyDescent="0.25">
      <c r="E27680" s="120"/>
    </row>
    <row r="27681" spans="5:5" x14ac:dyDescent="0.25">
      <c r="E27681" s="120"/>
    </row>
    <row r="27682" spans="5:5" x14ac:dyDescent="0.25">
      <c r="E27682" s="120"/>
    </row>
    <row r="27683" spans="5:5" x14ac:dyDescent="0.25">
      <c r="E27683" s="120"/>
    </row>
    <row r="27684" spans="5:5" x14ac:dyDescent="0.25">
      <c r="E27684" s="120"/>
    </row>
    <row r="27685" spans="5:5" x14ac:dyDescent="0.25">
      <c r="E27685" s="120"/>
    </row>
    <row r="27686" spans="5:5" x14ac:dyDescent="0.25">
      <c r="E27686" s="120"/>
    </row>
    <row r="27687" spans="5:5" x14ac:dyDescent="0.25">
      <c r="E27687" s="120"/>
    </row>
    <row r="27688" spans="5:5" x14ac:dyDescent="0.25">
      <c r="E27688" s="120"/>
    </row>
    <row r="27689" spans="5:5" x14ac:dyDescent="0.25">
      <c r="E27689" s="120"/>
    </row>
    <row r="27690" spans="5:5" x14ac:dyDescent="0.25">
      <c r="E27690" s="120"/>
    </row>
    <row r="27691" spans="5:5" x14ac:dyDescent="0.25">
      <c r="E27691" s="120"/>
    </row>
    <row r="27692" spans="5:5" x14ac:dyDescent="0.25">
      <c r="E27692" s="120"/>
    </row>
    <row r="27693" spans="5:5" x14ac:dyDescent="0.25">
      <c r="E27693" s="120"/>
    </row>
    <row r="27694" spans="5:5" x14ac:dyDescent="0.25">
      <c r="E27694" s="120"/>
    </row>
    <row r="27695" spans="5:5" x14ac:dyDescent="0.25">
      <c r="E27695" s="120"/>
    </row>
    <row r="27696" spans="5:5" x14ac:dyDescent="0.25">
      <c r="E27696" s="120"/>
    </row>
    <row r="27697" spans="5:5" x14ac:dyDescent="0.25">
      <c r="E27697" s="120"/>
    </row>
    <row r="27698" spans="5:5" x14ac:dyDescent="0.25">
      <c r="E27698" s="120"/>
    </row>
    <row r="27699" spans="5:5" x14ac:dyDescent="0.25">
      <c r="E27699" s="120"/>
    </row>
    <row r="27700" spans="5:5" x14ac:dyDescent="0.25">
      <c r="E27700" s="120"/>
    </row>
    <row r="27701" spans="5:5" x14ac:dyDescent="0.25">
      <c r="E27701" s="120"/>
    </row>
    <row r="27702" spans="5:5" x14ac:dyDescent="0.25">
      <c r="E27702" s="120"/>
    </row>
    <row r="27703" spans="5:5" x14ac:dyDescent="0.25">
      <c r="E27703" s="120"/>
    </row>
    <row r="27704" spans="5:5" x14ac:dyDescent="0.25">
      <c r="E27704" s="120"/>
    </row>
    <row r="27705" spans="5:5" x14ac:dyDescent="0.25">
      <c r="E27705" s="120"/>
    </row>
    <row r="27706" spans="5:5" x14ac:dyDescent="0.25">
      <c r="E27706" s="120"/>
    </row>
    <row r="27707" spans="5:5" x14ac:dyDescent="0.25">
      <c r="E27707" s="120"/>
    </row>
    <row r="27708" spans="5:5" x14ac:dyDescent="0.25">
      <c r="E27708" s="120"/>
    </row>
    <row r="27709" spans="5:5" x14ac:dyDescent="0.25">
      <c r="E27709" s="120"/>
    </row>
    <row r="27710" spans="5:5" x14ac:dyDescent="0.25">
      <c r="E27710" s="120"/>
    </row>
    <row r="27711" spans="5:5" x14ac:dyDescent="0.25">
      <c r="E27711" s="120"/>
    </row>
    <row r="27712" spans="5:5" x14ac:dyDescent="0.25">
      <c r="E27712" s="120"/>
    </row>
    <row r="27713" spans="5:5" x14ac:dyDescent="0.25">
      <c r="E27713" s="120"/>
    </row>
    <row r="27714" spans="5:5" x14ac:dyDescent="0.25">
      <c r="E27714" s="120"/>
    </row>
    <row r="27715" spans="5:5" x14ac:dyDescent="0.25">
      <c r="E27715" s="120"/>
    </row>
    <row r="27716" spans="5:5" x14ac:dyDescent="0.25">
      <c r="E27716" s="120"/>
    </row>
    <row r="27717" spans="5:5" x14ac:dyDescent="0.25">
      <c r="E27717" s="120"/>
    </row>
    <row r="27718" spans="5:5" x14ac:dyDescent="0.25">
      <c r="E27718" s="120"/>
    </row>
    <row r="27719" spans="5:5" x14ac:dyDescent="0.25">
      <c r="E27719" s="120"/>
    </row>
    <row r="27720" spans="5:5" x14ac:dyDescent="0.25">
      <c r="E27720" s="120"/>
    </row>
    <row r="27721" spans="5:5" x14ac:dyDescent="0.25">
      <c r="E27721" s="120"/>
    </row>
    <row r="27722" spans="5:5" x14ac:dyDescent="0.25">
      <c r="E27722" s="120"/>
    </row>
    <row r="27723" spans="5:5" x14ac:dyDescent="0.25">
      <c r="E27723" s="120"/>
    </row>
    <row r="27724" spans="5:5" x14ac:dyDescent="0.25">
      <c r="E27724" s="120"/>
    </row>
    <row r="27725" spans="5:5" x14ac:dyDescent="0.25">
      <c r="E27725" s="120"/>
    </row>
    <row r="27726" spans="5:5" x14ac:dyDescent="0.25">
      <c r="E27726" s="120"/>
    </row>
    <row r="27727" spans="5:5" x14ac:dyDescent="0.25">
      <c r="E27727" s="120"/>
    </row>
    <row r="27728" spans="5:5" x14ac:dyDescent="0.25">
      <c r="E27728" s="120"/>
    </row>
    <row r="27729" spans="5:5" x14ac:dyDescent="0.25">
      <c r="E27729" s="120"/>
    </row>
    <row r="27730" spans="5:5" x14ac:dyDescent="0.25">
      <c r="E27730" s="120"/>
    </row>
    <row r="27731" spans="5:5" x14ac:dyDescent="0.25">
      <c r="E27731" s="120"/>
    </row>
    <row r="27732" spans="5:5" x14ac:dyDescent="0.25">
      <c r="E27732" s="120"/>
    </row>
    <row r="27733" spans="5:5" x14ac:dyDescent="0.25">
      <c r="E27733" s="120"/>
    </row>
    <row r="27734" spans="5:5" x14ac:dyDescent="0.25">
      <c r="E27734" s="120"/>
    </row>
    <row r="27735" spans="5:5" x14ac:dyDescent="0.25">
      <c r="E27735" s="120"/>
    </row>
    <row r="27736" spans="5:5" x14ac:dyDescent="0.25">
      <c r="E27736" s="120"/>
    </row>
    <row r="27737" spans="5:5" x14ac:dyDescent="0.25">
      <c r="E27737" s="120"/>
    </row>
    <row r="27738" spans="5:5" x14ac:dyDescent="0.25">
      <c r="E27738" s="120"/>
    </row>
    <row r="27739" spans="5:5" x14ac:dyDescent="0.25">
      <c r="E27739" s="120"/>
    </row>
    <row r="27740" spans="5:5" x14ac:dyDescent="0.25">
      <c r="E27740" s="120"/>
    </row>
    <row r="27741" spans="5:5" x14ac:dyDescent="0.25">
      <c r="E27741" s="120"/>
    </row>
    <row r="27742" spans="5:5" x14ac:dyDescent="0.25">
      <c r="E27742" s="120"/>
    </row>
    <row r="27743" spans="5:5" x14ac:dyDescent="0.25">
      <c r="E27743" s="120"/>
    </row>
    <row r="27744" spans="5:5" x14ac:dyDescent="0.25">
      <c r="E27744" s="120"/>
    </row>
    <row r="27745" spans="5:5" x14ac:dyDescent="0.25">
      <c r="E27745" s="120"/>
    </row>
    <row r="27746" spans="5:5" x14ac:dyDescent="0.25">
      <c r="E27746" s="120"/>
    </row>
    <row r="27747" spans="5:5" x14ac:dyDescent="0.25">
      <c r="E27747" s="120"/>
    </row>
    <row r="27748" spans="5:5" x14ac:dyDescent="0.25">
      <c r="E27748" s="120"/>
    </row>
    <row r="27749" spans="5:5" x14ac:dyDescent="0.25">
      <c r="E27749" s="120"/>
    </row>
    <row r="27750" spans="5:5" x14ac:dyDescent="0.25">
      <c r="E27750" s="120"/>
    </row>
    <row r="27751" spans="5:5" x14ac:dyDescent="0.25">
      <c r="E27751" s="120"/>
    </row>
    <row r="27752" spans="5:5" x14ac:dyDescent="0.25">
      <c r="E27752" s="120"/>
    </row>
    <row r="27753" spans="5:5" x14ac:dyDescent="0.25">
      <c r="E27753" s="120"/>
    </row>
    <row r="27754" spans="5:5" x14ac:dyDescent="0.25">
      <c r="E27754" s="120"/>
    </row>
    <row r="27755" spans="5:5" x14ac:dyDescent="0.25">
      <c r="E27755" s="120"/>
    </row>
    <row r="27756" spans="5:5" x14ac:dyDescent="0.25">
      <c r="E27756" s="120"/>
    </row>
    <row r="27757" spans="5:5" x14ac:dyDescent="0.25">
      <c r="E27757" s="120"/>
    </row>
    <row r="27758" spans="5:5" x14ac:dyDescent="0.25">
      <c r="E27758" s="120"/>
    </row>
    <row r="27759" spans="5:5" x14ac:dyDescent="0.25">
      <c r="E27759" s="120"/>
    </row>
    <row r="27760" spans="5:5" x14ac:dyDescent="0.25">
      <c r="E27760" s="120"/>
    </row>
    <row r="27761" spans="5:5" x14ac:dyDescent="0.25">
      <c r="E27761" s="120"/>
    </row>
    <row r="27762" spans="5:5" x14ac:dyDescent="0.25">
      <c r="E27762" s="120"/>
    </row>
    <row r="27763" spans="5:5" x14ac:dyDescent="0.25">
      <c r="E27763" s="120"/>
    </row>
    <row r="27764" spans="5:5" x14ac:dyDescent="0.25">
      <c r="E27764" s="120"/>
    </row>
    <row r="27765" spans="5:5" x14ac:dyDescent="0.25">
      <c r="E27765" s="120"/>
    </row>
    <row r="27766" spans="5:5" x14ac:dyDescent="0.25">
      <c r="E27766" s="120"/>
    </row>
    <row r="27767" spans="5:5" x14ac:dyDescent="0.25">
      <c r="E27767" s="120"/>
    </row>
    <row r="27768" spans="5:5" x14ac:dyDescent="0.25">
      <c r="E27768" s="120"/>
    </row>
    <row r="27769" spans="5:5" x14ac:dyDescent="0.25">
      <c r="E27769" s="120"/>
    </row>
    <row r="27770" spans="5:5" x14ac:dyDescent="0.25">
      <c r="E27770" s="120"/>
    </row>
    <row r="27771" spans="5:5" x14ac:dyDescent="0.25">
      <c r="E27771" s="120"/>
    </row>
    <row r="27772" spans="5:5" x14ac:dyDescent="0.25">
      <c r="E27772" s="120"/>
    </row>
    <row r="27773" spans="5:5" x14ac:dyDescent="0.25">
      <c r="E27773" s="120"/>
    </row>
    <row r="27774" spans="5:5" x14ac:dyDescent="0.25">
      <c r="E27774" s="120"/>
    </row>
    <row r="27775" spans="5:5" x14ac:dyDescent="0.25">
      <c r="E27775" s="120"/>
    </row>
    <row r="27776" spans="5:5" x14ac:dyDescent="0.25">
      <c r="E27776" s="120"/>
    </row>
    <row r="27777" spans="5:5" x14ac:dyDescent="0.25">
      <c r="E27777" s="120"/>
    </row>
    <row r="27778" spans="5:5" x14ac:dyDescent="0.25">
      <c r="E27778" s="120"/>
    </row>
    <row r="27779" spans="5:5" x14ac:dyDescent="0.25">
      <c r="E27779" s="120"/>
    </row>
    <row r="27780" spans="5:5" x14ac:dyDescent="0.25">
      <c r="E27780" s="120"/>
    </row>
    <row r="27781" spans="5:5" x14ac:dyDescent="0.25">
      <c r="E27781" s="120"/>
    </row>
    <row r="27782" spans="5:5" x14ac:dyDescent="0.25">
      <c r="E27782" s="120"/>
    </row>
    <row r="27783" spans="5:5" x14ac:dyDescent="0.25">
      <c r="E27783" s="120"/>
    </row>
    <row r="27784" spans="5:5" x14ac:dyDescent="0.25">
      <c r="E27784" s="120"/>
    </row>
    <row r="27785" spans="5:5" x14ac:dyDescent="0.25">
      <c r="E27785" s="120"/>
    </row>
    <row r="27786" spans="5:5" x14ac:dyDescent="0.25">
      <c r="E27786" s="120"/>
    </row>
    <row r="27787" spans="5:5" x14ac:dyDescent="0.25">
      <c r="E27787" s="120"/>
    </row>
    <row r="27788" spans="5:5" x14ac:dyDescent="0.25">
      <c r="E27788" s="120"/>
    </row>
    <row r="27789" spans="5:5" x14ac:dyDescent="0.25">
      <c r="E27789" s="120"/>
    </row>
    <row r="27790" spans="5:5" x14ac:dyDescent="0.25">
      <c r="E27790" s="120"/>
    </row>
    <row r="27791" spans="5:5" x14ac:dyDescent="0.25">
      <c r="E27791" s="120"/>
    </row>
    <row r="27792" spans="5:5" x14ac:dyDescent="0.25">
      <c r="E27792" s="120"/>
    </row>
    <row r="27793" spans="5:5" x14ac:dyDescent="0.25">
      <c r="E27793" s="120"/>
    </row>
    <row r="27794" spans="5:5" x14ac:dyDescent="0.25">
      <c r="E27794" s="120"/>
    </row>
    <row r="27795" spans="5:5" x14ac:dyDescent="0.25">
      <c r="E27795" s="120"/>
    </row>
    <row r="27796" spans="5:5" x14ac:dyDescent="0.25">
      <c r="E27796" s="120"/>
    </row>
    <row r="27797" spans="5:5" x14ac:dyDescent="0.25">
      <c r="E27797" s="120"/>
    </row>
    <row r="27798" spans="5:5" x14ac:dyDescent="0.25">
      <c r="E27798" s="120"/>
    </row>
    <row r="27799" spans="5:5" x14ac:dyDescent="0.25">
      <c r="E27799" s="120"/>
    </row>
    <row r="27800" spans="5:5" x14ac:dyDescent="0.25">
      <c r="E27800" s="120"/>
    </row>
    <row r="27801" spans="5:5" x14ac:dyDescent="0.25">
      <c r="E27801" s="120"/>
    </row>
    <row r="27802" spans="5:5" x14ac:dyDescent="0.25">
      <c r="E27802" s="120"/>
    </row>
    <row r="27803" spans="5:5" x14ac:dyDescent="0.25">
      <c r="E27803" s="120"/>
    </row>
    <row r="27804" spans="5:5" x14ac:dyDescent="0.25">
      <c r="E27804" s="120"/>
    </row>
    <row r="27805" spans="5:5" x14ac:dyDescent="0.25">
      <c r="E27805" s="120"/>
    </row>
    <row r="27806" spans="5:5" x14ac:dyDescent="0.25">
      <c r="E27806" s="120"/>
    </row>
    <row r="27807" spans="5:5" x14ac:dyDescent="0.25">
      <c r="E27807" s="120"/>
    </row>
    <row r="27808" spans="5:5" x14ac:dyDescent="0.25">
      <c r="E27808" s="120"/>
    </row>
    <row r="27809" spans="5:5" x14ac:dyDescent="0.25">
      <c r="E27809" s="120"/>
    </row>
    <row r="27810" spans="5:5" x14ac:dyDescent="0.25">
      <c r="E27810" s="120"/>
    </row>
    <row r="27811" spans="5:5" x14ac:dyDescent="0.25">
      <c r="E27811" s="120"/>
    </row>
    <row r="27812" spans="5:5" x14ac:dyDescent="0.25">
      <c r="E27812" s="120"/>
    </row>
    <row r="27813" spans="5:5" x14ac:dyDescent="0.25">
      <c r="E27813" s="120"/>
    </row>
    <row r="27814" spans="5:5" x14ac:dyDescent="0.25">
      <c r="E27814" s="120"/>
    </row>
    <row r="27815" spans="5:5" x14ac:dyDescent="0.25">
      <c r="E27815" s="120"/>
    </row>
    <row r="27816" spans="5:5" x14ac:dyDescent="0.25">
      <c r="E27816" s="120"/>
    </row>
    <row r="27817" spans="5:5" x14ac:dyDescent="0.25">
      <c r="E27817" s="120"/>
    </row>
    <row r="27818" spans="5:5" x14ac:dyDescent="0.25">
      <c r="E27818" s="120"/>
    </row>
    <row r="27819" spans="5:5" x14ac:dyDescent="0.25">
      <c r="E27819" s="120"/>
    </row>
    <row r="27820" spans="5:5" x14ac:dyDescent="0.25">
      <c r="E27820" s="120"/>
    </row>
    <row r="27821" spans="5:5" x14ac:dyDescent="0.25">
      <c r="E27821" s="120"/>
    </row>
    <row r="27822" spans="5:5" x14ac:dyDescent="0.25">
      <c r="E27822" s="120"/>
    </row>
    <row r="27823" spans="5:5" x14ac:dyDescent="0.25">
      <c r="E27823" s="120"/>
    </row>
    <row r="27824" spans="5:5" x14ac:dyDescent="0.25">
      <c r="E27824" s="120"/>
    </row>
    <row r="27825" spans="5:5" x14ac:dyDescent="0.25">
      <c r="E27825" s="120"/>
    </row>
    <row r="27826" spans="5:5" x14ac:dyDescent="0.25">
      <c r="E27826" s="120"/>
    </row>
    <row r="27827" spans="5:5" x14ac:dyDescent="0.25">
      <c r="E27827" s="120"/>
    </row>
    <row r="27828" spans="5:5" x14ac:dyDescent="0.25">
      <c r="E27828" s="120"/>
    </row>
    <row r="27829" spans="5:5" x14ac:dyDescent="0.25">
      <c r="E27829" s="120"/>
    </row>
    <row r="27830" spans="5:5" x14ac:dyDescent="0.25">
      <c r="E27830" s="120"/>
    </row>
    <row r="27831" spans="5:5" x14ac:dyDescent="0.25">
      <c r="E27831" s="120"/>
    </row>
    <row r="27832" spans="5:5" x14ac:dyDescent="0.25">
      <c r="E27832" s="120"/>
    </row>
    <row r="27833" spans="5:5" x14ac:dyDescent="0.25">
      <c r="E27833" s="120"/>
    </row>
    <row r="27834" spans="5:5" x14ac:dyDescent="0.25">
      <c r="E27834" s="120"/>
    </row>
    <row r="27835" spans="5:5" x14ac:dyDescent="0.25">
      <c r="E27835" s="120"/>
    </row>
    <row r="27836" spans="5:5" x14ac:dyDescent="0.25">
      <c r="E27836" s="120"/>
    </row>
    <row r="27837" spans="5:5" x14ac:dyDescent="0.25">
      <c r="E27837" s="120"/>
    </row>
    <row r="27838" spans="5:5" x14ac:dyDescent="0.25">
      <c r="E27838" s="120"/>
    </row>
    <row r="27839" spans="5:5" x14ac:dyDescent="0.25">
      <c r="E27839" s="120"/>
    </row>
    <row r="27840" spans="5:5" x14ac:dyDescent="0.25">
      <c r="E27840" s="120"/>
    </row>
    <row r="27841" spans="5:5" x14ac:dyDescent="0.25">
      <c r="E27841" s="120"/>
    </row>
    <row r="27842" spans="5:5" x14ac:dyDescent="0.25">
      <c r="E27842" s="120"/>
    </row>
    <row r="27843" spans="5:5" x14ac:dyDescent="0.25">
      <c r="E27843" s="120"/>
    </row>
    <row r="27844" spans="5:5" x14ac:dyDescent="0.25">
      <c r="E27844" s="120"/>
    </row>
    <row r="27845" spans="5:5" x14ac:dyDescent="0.25">
      <c r="E27845" s="120"/>
    </row>
    <row r="27846" spans="5:5" x14ac:dyDescent="0.25">
      <c r="E27846" s="120"/>
    </row>
    <row r="27847" spans="5:5" x14ac:dyDescent="0.25">
      <c r="E27847" s="120"/>
    </row>
    <row r="27848" spans="5:5" x14ac:dyDescent="0.25">
      <c r="E27848" s="120"/>
    </row>
    <row r="27849" spans="5:5" x14ac:dyDescent="0.25">
      <c r="E27849" s="120"/>
    </row>
    <row r="27850" spans="5:5" x14ac:dyDescent="0.25">
      <c r="E27850" s="120"/>
    </row>
    <row r="27851" spans="5:5" x14ac:dyDescent="0.25">
      <c r="E27851" s="120"/>
    </row>
    <row r="27852" spans="5:5" x14ac:dyDescent="0.25">
      <c r="E27852" s="120"/>
    </row>
    <row r="27853" spans="5:5" x14ac:dyDescent="0.25">
      <c r="E27853" s="120"/>
    </row>
    <row r="27854" spans="5:5" x14ac:dyDescent="0.25">
      <c r="E27854" s="120"/>
    </row>
    <row r="27855" spans="5:5" x14ac:dyDescent="0.25">
      <c r="E27855" s="120"/>
    </row>
    <row r="27856" spans="5:5" x14ac:dyDescent="0.25">
      <c r="E27856" s="120"/>
    </row>
    <row r="27857" spans="5:5" x14ac:dyDescent="0.25">
      <c r="E27857" s="120"/>
    </row>
    <row r="27858" spans="5:5" x14ac:dyDescent="0.25">
      <c r="E27858" s="120"/>
    </row>
    <row r="27859" spans="5:5" x14ac:dyDescent="0.25">
      <c r="E27859" s="120"/>
    </row>
    <row r="27860" spans="5:5" x14ac:dyDescent="0.25">
      <c r="E27860" s="120"/>
    </row>
    <row r="27861" spans="5:5" x14ac:dyDescent="0.25">
      <c r="E27861" s="120"/>
    </row>
    <row r="27862" spans="5:5" x14ac:dyDescent="0.25">
      <c r="E27862" s="120"/>
    </row>
    <row r="27863" spans="5:5" x14ac:dyDescent="0.25">
      <c r="E27863" s="120"/>
    </row>
    <row r="27864" spans="5:5" x14ac:dyDescent="0.25">
      <c r="E27864" s="120"/>
    </row>
    <row r="27865" spans="5:5" x14ac:dyDescent="0.25">
      <c r="E27865" s="120"/>
    </row>
    <row r="27866" spans="5:5" x14ac:dyDescent="0.25">
      <c r="E27866" s="120"/>
    </row>
    <row r="27867" spans="5:5" x14ac:dyDescent="0.25">
      <c r="E27867" s="120"/>
    </row>
    <row r="27868" spans="5:5" x14ac:dyDescent="0.25">
      <c r="E27868" s="120"/>
    </row>
    <row r="27869" spans="5:5" x14ac:dyDescent="0.25">
      <c r="E27869" s="120"/>
    </row>
    <row r="27870" spans="5:5" x14ac:dyDescent="0.25">
      <c r="E27870" s="120"/>
    </row>
    <row r="27871" spans="5:5" x14ac:dyDescent="0.25">
      <c r="E27871" s="120"/>
    </row>
    <row r="27872" spans="5:5" x14ac:dyDescent="0.25">
      <c r="E27872" s="120"/>
    </row>
    <row r="27873" spans="5:5" x14ac:dyDescent="0.25">
      <c r="E27873" s="120"/>
    </row>
    <row r="27874" spans="5:5" x14ac:dyDescent="0.25">
      <c r="E27874" s="120"/>
    </row>
    <row r="27875" spans="5:5" x14ac:dyDescent="0.25">
      <c r="E27875" s="120"/>
    </row>
    <row r="27876" spans="5:5" x14ac:dyDescent="0.25">
      <c r="E27876" s="120"/>
    </row>
    <row r="27877" spans="5:5" x14ac:dyDescent="0.25">
      <c r="E27877" s="120"/>
    </row>
    <row r="27878" spans="5:5" x14ac:dyDescent="0.25">
      <c r="E27878" s="120"/>
    </row>
    <row r="27879" spans="5:5" x14ac:dyDescent="0.25">
      <c r="E27879" s="120"/>
    </row>
    <row r="27880" spans="5:5" x14ac:dyDescent="0.25">
      <c r="E27880" s="120"/>
    </row>
    <row r="27881" spans="5:5" x14ac:dyDescent="0.25">
      <c r="E27881" s="120"/>
    </row>
    <row r="27882" spans="5:5" x14ac:dyDescent="0.25">
      <c r="E27882" s="120"/>
    </row>
    <row r="27883" spans="5:5" x14ac:dyDescent="0.25">
      <c r="E27883" s="120"/>
    </row>
    <row r="27884" spans="5:5" x14ac:dyDescent="0.25">
      <c r="E27884" s="120"/>
    </row>
    <row r="27885" spans="5:5" x14ac:dyDescent="0.25">
      <c r="E27885" s="120"/>
    </row>
    <row r="27886" spans="5:5" x14ac:dyDescent="0.25">
      <c r="E27886" s="120"/>
    </row>
    <row r="27887" spans="5:5" x14ac:dyDescent="0.25">
      <c r="E27887" s="120"/>
    </row>
    <row r="27888" spans="5:5" x14ac:dyDescent="0.25">
      <c r="E27888" s="120"/>
    </row>
    <row r="27889" spans="5:5" x14ac:dyDescent="0.25">
      <c r="E27889" s="120"/>
    </row>
    <row r="27890" spans="5:5" x14ac:dyDescent="0.25">
      <c r="E27890" s="120"/>
    </row>
    <row r="27891" spans="5:5" x14ac:dyDescent="0.25">
      <c r="E27891" s="120"/>
    </row>
    <row r="27892" spans="5:5" x14ac:dyDescent="0.25">
      <c r="E27892" s="120"/>
    </row>
    <row r="27893" spans="5:5" x14ac:dyDescent="0.25">
      <c r="E27893" s="120"/>
    </row>
    <row r="27894" spans="5:5" x14ac:dyDescent="0.25">
      <c r="E27894" s="120"/>
    </row>
    <row r="27895" spans="5:5" x14ac:dyDescent="0.25">
      <c r="E27895" s="120"/>
    </row>
    <row r="27896" spans="5:5" x14ac:dyDescent="0.25">
      <c r="E27896" s="120"/>
    </row>
    <row r="27897" spans="5:5" x14ac:dyDescent="0.25">
      <c r="E27897" s="120"/>
    </row>
    <row r="27898" spans="5:5" x14ac:dyDescent="0.25">
      <c r="E27898" s="120"/>
    </row>
    <row r="27899" spans="5:5" x14ac:dyDescent="0.25">
      <c r="E27899" s="120"/>
    </row>
    <row r="27900" spans="5:5" x14ac:dyDescent="0.25">
      <c r="E27900" s="120"/>
    </row>
    <row r="27901" spans="5:5" x14ac:dyDescent="0.25">
      <c r="E27901" s="120"/>
    </row>
    <row r="27902" spans="5:5" x14ac:dyDescent="0.25">
      <c r="E27902" s="120"/>
    </row>
    <row r="27903" spans="5:5" x14ac:dyDescent="0.25">
      <c r="E27903" s="120"/>
    </row>
    <row r="27904" spans="5:5" x14ac:dyDescent="0.25">
      <c r="E27904" s="120"/>
    </row>
    <row r="27905" spans="5:5" x14ac:dyDescent="0.25">
      <c r="E27905" s="120"/>
    </row>
    <row r="27906" spans="5:5" x14ac:dyDescent="0.25">
      <c r="E27906" s="120"/>
    </row>
    <row r="27907" spans="5:5" x14ac:dyDescent="0.25">
      <c r="E27907" s="120"/>
    </row>
    <row r="27908" spans="5:5" x14ac:dyDescent="0.25">
      <c r="E27908" s="120"/>
    </row>
    <row r="27909" spans="5:5" x14ac:dyDescent="0.25">
      <c r="E27909" s="120"/>
    </row>
    <row r="27910" spans="5:5" x14ac:dyDescent="0.25">
      <c r="E27910" s="120"/>
    </row>
    <row r="27911" spans="5:5" x14ac:dyDescent="0.25">
      <c r="E27911" s="120"/>
    </row>
    <row r="27912" spans="5:5" x14ac:dyDescent="0.25">
      <c r="E27912" s="120"/>
    </row>
    <row r="27913" spans="5:5" x14ac:dyDescent="0.25">
      <c r="E27913" s="120"/>
    </row>
    <row r="27914" spans="5:5" x14ac:dyDescent="0.25">
      <c r="E27914" s="120"/>
    </row>
    <row r="27915" spans="5:5" x14ac:dyDescent="0.25">
      <c r="E27915" s="120"/>
    </row>
    <row r="27916" spans="5:5" x14ac:dyDescent="0.25">
      <c r="E27916" s="120"/>
    </row>
    <row r="27917" spans="5:5" x14ac:dyDescent="0.25">
      <c r="E27917" s="120"/>
    </row>
    <row r="27918" spans="5:5" x14ac:dyDescent="0.25">
      <c r="E27918" s="120"/>
    </row>
    <row r="27919" spans="5:5" x14ac:dyDescent="0.25">
      <c r="E27919" s="120"/>
    </row>
    <row r="27920" spans="5:5" x14ac:dyDescent="0.25">
      <c r="E27920" s="120"/>
    </row>
    <row r="27921" spans="5:5" x14ac:dyDescent="0.25">
      <c r="E27921" s="120"/>
    </row>
    <row r="27922" spans="5:5" x14ac:dyDescent="0.25">
      <c r="E27922" s="120"/>
    </row>
    <row r="27923" spans="5:5" x14ac:dyDescent="0.25">
      <c r="E27923" s="120"/>
    </row>
    <row r="27924" spans="5:5" x14ac:dyDescent="0.25">
      <c r="E27924" s="120"/>
    </row>
    <row r="27925" spans="5:5" x14ac:dyDescent="0.25">
      <c r="E27925" s="120"/>
    </row>
    <row r="27926" spans="5:5" x14ac:dyDescent="0.25">
      <c r="E27926" s="120"/>
    </row>
    <row r="27927" spans="5:5" x14ac:dyDescent="0.25">
      <c r="E27927" s="120"/>
    </row>
    <row r="27928" spans="5:5" x14ac:dyDescent="0.25">
      <c r="E27928" s="120"/>
    </row>
    <row r="27929" spans="5:5" x14ac:dyDescent="0.25">
      <c r="E27929" s="120"/>
    </row>
    <row r="27930" spans="5:5" x14ac:dyDescent="0.25">
      <c r="E27930" s="120"/>
    </row>
    <row r="27931" spans="5:5" x14ac:dyDescent="0.25">
      <c r="E27931" s="120"/>
    </row>
    <row r="27932" spans="5:5" x14ac:dyDescent="0.25">
      <c r="E27932" s="120"/>
    </row>
    <row r="27933" spans="5:5" x14ac:dyDescent="0.25">
      <c r="E27933" s="120"/>
    </row>
    <row r="27934" spans="5:5" x14ac:dyDescent="0.25">
      <c r="E27934" s="120"/>
    </row>
    <row r="27935" spans="5:5" x14ac:dyDescent="0.25">
      <c r="E27935" s="120"/>
    </row>
    <row r="27936" spans="5:5" x14ac:dyDescent="0.25">
      <c r="E27936" s="120"/>
    </row>
    <row r="27937" spans="5:5" x14ac:dyDescent="0.25">
      <c r="E27937" s="120"/>
    </row>
    <row r="27938" spans="5:5" x14ac:dyDescent="0.25">
      <c r="E27938" s="120"/>
    </row>
    <row r="27939" spans="5:5" x14ac:dyDescent="0.25">
      <c r="E27939" s="120"/>
    </row>
    <row r="27940" spans="5:5" x14ac:dyDescent="0.25">
      <c r="E27940" s="120"/>
    </row>
    <row r="27941" spans="5:5" x14ac:dyDescent="0.25">
      <c r="E27941" s="120"/>
    </row>
    <row r="27942" spans="5:5" x14ac:dyDescent="0.25">
      <c r="E27942" s="120"/>
    </row>
    <row r="27943" spans="5:5" x14ac:dyDescent="0.25">
      <c r="E27943" s="120"/>
    </row>
    <row r="27944" spans="5:5" x14ac:dyDescent="0.25">
      <c r="E27944" s="120"/>
    </row>
    <row r="27945" spans="5:5" x14ac:dyDescent="0.25">
      <c r="E27945" s="120"/>
    </row>
    <row r="27946" spans="5:5" x14ac:dyDescent="0.25">
      <c r="E27946" s="120"/>
    </row>
    <row r="27947" spans="5:5" x14ac:dyDescent="0.25">
      <c r="E27947" s="120"/>
    </row>
    <row r="27948" spans="5:5" x14ac:dyDescent="0.25">
      <c r="E27948" s="120"/>
    </row>
    <row r="27949" spans="5:5" x14ac:dyDescent="0.25">
      <c r="E27949" s="120"/>
    </row>
    <row r="27950" spans="5:5" x14ac:dyDescent="0.25">
      <c r="E27950" s="120"/>
    </row>
    <row r="27951" spans="5:5" x14ac:dyDescent="0.25">
      <c r="E27951" s="120"/>
    </row>
    <row r="27952" spans="5:5" x14ac:dyDescent="0.25">
      <c r="E27952" s="120"/>
    </row>
    <row r="27953" spans="5:5" x14ac:dyDescent="0.25">
      <c r="E27953" s="120"/>
    </row>
    <row r="27954" spans="5:5" x14ac:dyDescent="0.25">
      <c r="E27954" s="120"/>
    </row>
    <row r="27955" spans="5:5" x14ac:dyDescent="0.25">
      <c r="E27955" s="120"/>
    </row>
    <row r="27956" spans="5:5" x14ac:dyDescent="0.25">
      <c r="E27956" s="120"/>
    </row>
    <row r="27957" spans="5:5" x14ac:dyDescent="0.25">
      <c r="E27957" s="120"/>
    </row>
    <row r="27958" spans="5:5" x14ac:dyDescent="0.25">
      <c r="E27958" s="120"/>
    </row>
    <row r="27959" spans="5:5" x14ac:dyDescent="0.25">
      <c r="E27959" s="120"/>
    </row>
    <row r="27960" spans="5:5" x14ac:dyDescent="0.25">
      <c r="E27960" s="120"/>
    </row>
    <row r="27961" spans="5:5" x14ac:dyDescent="0.25">
      <c r="E27961" s="120"/>
    </row>
    <row r="27962" spans="5:5" x14ac:dyDescent="0.25">
      <c r="E27962" s="120"/>
    </row>
    <row r="27963" spans="5:5" x14ac:dyDescent="0.25">
      <c r="E27963" s="120"/>
    </row>
    <row r="27964" spans="5:5" x14ac:dyDescent="0.25">
      <c r="E27964" s="120"/>
    </row>
    <row r="27965" spans="5:5" x14ac:dyDescent="0.25">
      <c r="E27965" s="120"/>
    </row>
    <row r="27966" spans="5:5" x14ac:dyDescent="0.25">
      <c r="E27966" s="120"/>
    </row>
    <row r="27967" spans="5:5" x14ac:dyDescent="0.25">
      <c r="E27967" s="120"/>
    </row>
    <row r="27968" spans="5:5" x14ac:dyDescent="0.25">
      <c r="E27968" s="120"/>
    </row>
    <row r="27969" spans="5:5" x14ac:dyDescent="0.25">
      <c r="E27969" s="120"/>
    </row>
    <row r="27970" spans="5:5" x14ac:dyDescent="0.25">
      <c r="E27970" s="120"/>
    </row>
    <row r="27971" spans="5:5" x14ac:dyDescent="0.25">
      <c r="E27971" s="120"/>
    </row>
    <row r="27972" spans="5:5" x14ac:dyDescent="0.25">
      <c r="E27972" s="120"/>
    </row>
    <row r="27973" spans="5:5" x14ac:dyDescent="0.25">
      <c r="E27973" s="120"/>
    </row>
    <row r="27974" spans="5:5" x14ac:dyDescent="0.25">
      <c r="E27974" s="120"/>
    </row>
    <row r="27975" spans="5:5" x14ac:dyDescent="0.25">
      <c r="E27975" s="120"/>
    </row>
    <row r="27976" spans="5:5" x14ac:dyDescent="0.25">
      <c r="E27976" s="120"/>
    </row>
    <row r="27977" spans="5:5" x14ac:dyDescent="0.25">
      <c r="E27977" s="120"/>
    </row>
    <row r="27978" spans="5:5" x14ac:dyDescent="0.25">
      <c r="E27978" s="120"/>
    </row>
    <row r="27979" spans="5:5" x14ac:dyDescent="0.25">
      <c r="E27979" s="120"/>
    </row>
    <row r="27980" spans="5:5" x14ac:dyDescent="0.25">
      <c r="E27980" s="120"/>
    </row>
    <row r="27981" spans="5:5" x14ac:dyDescent="0.25">
      <c r="E27981" s="120"/>
    </row>
    <row r="27982" spans="5:5" x14ac:dyDescent="0.25">
      <c r="E27982" s="120"/>
    </row>
    <row r="27983" spans="5:5" x14ac:dyDescent="0.25">
      <c r="E27983" s="120"/>
    </row>
    <row r="27984" spans="5:5" x14ac:dyDescent="0.25">
      <c r="E27984" s="120"/>
    </row>
    <row r="27985" spans="5:5" x14ac:dyDescent="0.25">
      <c r="E27985" s="120"/>
    </row>
    <row r="27986" spans="5:5" x14ac:dyDescent="0.25">
      <c r="E27986" s="120"/>
    </row>
    <row r="27987" spans="5:5" x14ac:dyDescent="0.25">
      <c r="E27987" s="120"/>
    </row>
    <row r="27988" spans="5:5" x14ac:dyDescent="0.25">
      <c r="E27988" s="120"/>
    </row>
    <row r="27989" spans="5:5" x14ac:dyDescent="0.25">
      <c r="E27989" s="120"/>
    </row>
    <row r="27990" spans="5:5" x14ac:dyDescent="0.25">
      <c r="E27990" s="120"/>
    </row>
    <row r="27991" spans="5:5" x14ac:dyDescent="0.25">
      <c r="E27991" s="120"/>
    </row>
    <row r="27992" spans="5:5" x14ac:dyDescent="0.25">
      <c r="E27992" s="120"/>
    </row>
    <row r="27993" spans="5:5" x14ac:dyDescent="0.25">
      <c r="E27993" s="120"/>
    </row>
    <row r="27994" spans="5:5" x14ac:dyDescent="0.25">
      <c r="E27994" s="120"/>
    </row>
    <row r="27995" spans="5:5" x14ac:dyDescent="0.25">
      <c r="E27995" s="120"/>
    </row>
    <row r="27996" spans="5:5" x14ac:dyDescent="0.25">
      <c r="E27996" s="120"/>
    </row>
    <row r="27997" spans="5:5" x14ac:dyDescent="0.25">
      <c r="E27997" s="120"/>
    </row>
    <row r="27998" spans="5:5" x14ac:dyDescent="0.25">
      <c r="E27998" s="120"/>
    </row>
    <row r="27999" spans="5:5" x14ac:dyDescent="0.25">
      <c r="E27999" s="120"/>
    </row>
    <row r="28000" spans="5:5" x14ac:dyDescent="0.25">
      <c r="E28000" s="120"/>
    </row>
    <row r="28001" spans="5:5" x14ac:dyDescent="0.25">
      <c r="E28001" s="120"/>
    </row>
    <row r="28002" spans="5:5" x14ac:dyDescent="0.25">
      <c r="E28002" s="120"/>
    </row>
    <row r="28003" spans="5:5" x14ac:dyDescent="0.25">
      <c r="E28003" s="120"/>
    </row>
    <row r="28004" spans="5:5" x14ac:dyDescent="0.25">
      <c r="E28004" s="120"/>
    </row>
    <row r="28005" spans="5:5" x14ac:dyDescent="0.25">
      <c r="E28005" s="120"/>
    </row>
    <row r="28006" spans="5:5" x14ac:dyDescent="0.25">
      <c r="E28006" s="120"/>
    </row>
    <row r="28007" spans="5:5" x14ac:dyDescent="0.25">
      <c r="E28007" s="120"/>
    </row>
    <row r="28008" spans="5:5" x14ac:dyDescent="0.25">
      <c r="E28008" s="120"/>
    </row>
    <row r="28009" spans="5:5" x14ac:dyDescent="0.25">
      <c r="E28009" s="120"/>
    </row>
    <row r="28010" spans="5:5" x14ac:dyDescent="0.25">
      <c r="E28010" s="120"/>
    </row>
    <row r="28011" spans="5:5" x14ac:dyDescent="0.25">
      <c r="E28011" s="120"/>
    </row>
    <row r="28012" spans="5:5" x14ac:dyDescent="0.25">
      <c r="E28012" s="120"/>
    </row>
    <row r="28013" spans="5:5" x14ac:dyDescent="0.25">
      <c r="E28013" s="120"/>
    </row>
    <row r="28014" spans="5:5" x14ac:dyDescent="0.25">
      <c r="E28014" s="120"/>
    </row>
    <row r="28015" spans="5:5" x14ac:dyDescent="0.25">
      <c r="E28015" s="120"/>
    </row>
    <row r="28016" spans="5:5" x14ac:dyDescent="0.25">
      <c r="E28016" s="120"/>
    </row>
    <row r="28017" spans="5:5" x14ac:dyDescent="0.25">
      <c r="E28017" s="120"/>
    </row>
    <row r="28018" spans="5:5" x14ac:dyDescent="0.25">
      <c r="E28018" s="120"/>
    </row>
    <row r="28019" spans="5:5" x14ac:dyDescent="0.25">
      <c r="E28019" s="120"/>
    </row>
    <row r="28020" spans="5:5" x14ac:dyDescent="0.25">
      <c r="E28020" s="120"/>
    </row>
    <row r="28021" spans="5:5" x14ac:dyDescent="0.25">
      <c r="E28021" s="120"/>
    </row>
    <row r="28022" spans="5:5" x14ac:dyDescent="0.25">
      <c r="E28022" s="120"/>
    </row>
    <row r="28023" spans="5:5" x14ac:dyDescent="0.25">
      <c r="E28023" s="120"/>
    </row>
    <row r="28024" spans="5:5" x14ac:dyDescent="0.25">
      <c r="E28024" s="120"/>
    </row>
    <row r="28025" spans="5:5" x14ac:dyDescent="0.25">
      <c r="E28025" s="120"/>
    </row>
    <row r="28026" spans="5:5" x14ac:dyDescent="0.25">
      <c r="E28026" s="120"/>
    </row>
    <row r="28027" spans="5:5" x14ac:dyDescent="0.25">
      <c r="E28027" s="120"/>
    </row>
    <row r="28028" spans="5:5" x14ac:dyDescent="0.25">
      <c r="E28028" s="120"/>
    </row>
    <row r="28029" spans="5:5" x14ac:dyDescent="0.25">
      <c r="E28029" s="120"/>
    </row>
    <row r="28030" spans="5:5" x14ac:dyDescent="0.25">
      <c r="E28030" s="120"/>
    </row>
    <row r="28031" spans="5:5" x14ac:dyDescent="0.25">
      <c r="E28031" s="120"/>
    </row>
    <row r="28032" spans="5:5" x14ac:dyDescent="0.25">
      <c r="E28032" s="120"/>
    </row>
    <row r="28033" spans="5:5" x14ac:dyDescent="0.25">
      <c r="E28033" s="120"/>
    </row>
    <row r="28034" spans="5:5" x14ac:dyDescent="0.25">
      <c r="E28034" s="120"/>
    </row>
    <row r="28035" spans="5:5" x14ac:dyDescent="0.25">
      <c r="E28035" s="120"/>
    </row>
    <row r="28036" spans="5:5" x14ac:dyDescent="0.25">
      <c r="E28036" s="120"/>
    </row>
    <row r="28037" spans="5:5" x14ac:dyDescent="0.25">
      <c r="E28037" s="120"/>
    </row>
    <row r="28038" spans="5:5" x14ac:dyDescent="0.25">
      <c r="E28038" s="120"/>
    </row>
    <row r="28039" spans="5:5" x14ac:dyDescent="0.25">
      <c r="E28039" s="120"/>
    </row>
    <row r="28040" spans="5:5" x14ac:dyDescent="0.25">
      <c r="E28040" s="120"/>
    </row>
    <row r="28041" spans="5:5" x14ac:dyDescent="0.25">
      <c r="E28041" s="120"/>
    </row>
    <row r="28042" spans="5:5" x14ac:dyDescent="0.25">
      <c r="E28042" s="120"/>
    </row>
    <row r="28043" spans="5:5" x14ac:dyDescent="0.25">
      <c r="E28043" s="120"/>
    </row>
    <row r="28044" spans="5:5" x14ac:dyDescent="0.25">
      <c r="E28044" s="120"/>
    </row>
    <row r="28045" spans="5:5" x14ac:dyDescent="0.25">
      <c r="E28045" s="120"/>
    </row>
    <row r="28046" spans="5:5" x14ac:dyDescent="0.25">
      <c r="E28046" s="120"/>
    </row>
    <row r="28047" spans="5:5" x14ac:dyDescent="0.25">
      <c r="E28047" s="120"/>
    </row>
    <row r="28048" spans="5:5" x14ac:dyDescent="0.25">
      <c r="E28048" s="120"/>
    </row>
    <row r="28049" spans="5:5" x14ac:dyDescent="0.25">
      <c r="E28049" s="120"/>
    </row>
    <row r="28050" spans="5:5" x14ac:dyDescent="0.25">
      <c r="E28050" s="120"/>
    </row>
    <row r="28051" spans="5:5" x14ac:dyDescent="0.25">
      <c r="E28051" s="120"/>
    </row>
    <row r="28052" spans="5:5" x14ac:dyDescent="0.25">
      <c r="E28052" s="120"/>
    </row>
    <row r="28053" spans="5:5" x14ac:dyDescent="0.25">
      <c r="E28053" s="120"/>
    </row>
    <row r="28054" spans="5:5" x14ac:dyDescent="0.25">
      <c r="E28054" s="120"/>
    </row>
    <row r="28055" spans="5:5" x14ac:dyDescent="0.25">
      <c r="E28055" s="120"/>
    </row>
    <row r="28056" spans="5:5" x14ac:dyDescent="0.25">
      <c r="E28056" s="120"/>
    </row>
    <row r="28057" spans="5:5" x14ac:dyDescent="0.25">
      <c r="E28057" s="120"/>
    </row>
    <row r="28058" spans="5:5" x14ac:dyDescent="0.25">
      <c r="E28058" s="120"/>
    </row>
    <row r="28059" spans="5:5" x14ac:dyDescent="0.25">
      <c r="E28059" s="120"/>
    </row>
    <row r="28060" spans="5:5" x14ac:dyDescent="0.25">
      <c r="E28060" s="120"/>
    </row>
    <row r="28061" spans="5:5" x14ac:dyDescent="0.25">
      <c r="E28061" s="120"/>
    </row>
    <row r="28062" spans="5:5" x14ac:dyDescent="0.25">
      <c r="E28062" s="120"/>
    </row>
    <row r="28063" spans="5:5" x14ac:dyDescent="0.25">
      <c r="E28063" s="120"/>
    </row>
    <row r="28064" spans="5:5" x14ac:dyDescent="0.25">
      <c r="E28064" s="120"/>
    </row>
    <row r="28065" spans="5:5" x14ac:dyDescent="0.25">
      <c r="E28065" s="120"/>
    </row>
    <row r="28066" spans="5:5" x14ac:dyDescent="0.25">
      <c r="E28066" s="120"/>
    </row>
    <row r="28067" spans="5:5" x14ac:dyDescent="0.25">
      <c r="E28067" s="120"/>
    </row>
    <row r="28068" spans="5:5" x14ac:dyDescent="0.25">
      <c r="E28068" s="120"/>
    </row>
    <row r="28069" spans="5:5" x14ac:dyDescent="0.25">
      <c r="E28069" s="120"/>
    </row>
    <row r="28070" spans="5:5" x14ac:dyDescent="0.25">
      <c r="E28070" s="120"/>
    </row>
    <row r="28071" spans="5:5" x14ac:dyDescent="0.25">
      <c r="E28071" s="120"/>
    </row>
    <row r="28072" spans="5:5" x14ac:dyDescent="0.25">
      <c r="E28072" s="120"/>
    </row>
    <row r="28073" spans="5:5" x14ac:dyDescent="0.25">
      <c r="E28073" s="120"/>
    </row>
    <row r="28074" spans="5:5" x14ac:dyDescent="0.25">
      <c r="E28074" s="120"/>
    </row>
    <row r="28075" spans="5:5" x14ac:dyDescent="0.25">
      <c r="E28075" s="120"/>
    </row>
    <row r="28076" spans="5:5" x14ac:dyDescent="0.25">
      <c r="E28076" s="120"/>
    </row>
    <row r="28077" spans="5:5" x14ac:dyDescent="0.25">
      <c r="E28077" s="120"/>
    </row>
    <row r="28078" spans="5:5" x14ac:dyDescent="0.25">
      <c r="E28078" s="120"/>
    </row>
    <row r="28079" spans="5:5" x14ac:dyDescent="0.25">
      <c r="E28079" s="120"/>
    </row>
    <row r="28080" spans="5:5" x14ac:dyDescent="0.25">
      <c r="E28080" s="120"/>
    </row>
    <row r="28081" spans="5:5" x14ac:dyDescent="0.25">
      <c r="E28081" s="120"/>
    </row>
    <row r="28082" spans="5:5" x14ac:dyDescent="0.25">
      <c r="E28082" s="120"/>
    </row>
    <row r="28083" spans="5:5" x14ac:dyDescent="0.25">
      <c r="E28083" s="120"/>
    </row>
    <row r="28084" spans="5:5" x14ac:dyDescent="0.25">
      <c r="E28084" s="120"/>
    </row>
    <row r="28085" spans="5:5" x14ac:dyDescent="0.25">
      <c r="E28085" s="120"/>
    </row>
    <row r="28086" spans="5:5" x14ac:dyDescent="0.25">
      <c r="E28086" s="120"/>
    </row>
    <row r="28087" spans="5:5" x14ac:dyDescent="0.25">
      <c r="E28087" s="120"/>
    </row>
    <row r="28088" spans="5:5" x14ac:dyDescent="0.25">
      <c r="E28088" s="120"/>
    </row>
    <row r="28089" spans="5:5" x14ac:dyDescent="0.25">
      <c r="E28089" s="120"/>
    </row>
    <row r="28090" spans="5:5" x14ac:dyDescent="0.25">
      <c r="E28090" s="120"/>
    </row>
    <row r="28091" spans="5:5" x14ac:dyDescent="0.25">
      <c r="E28091" s="120"/>
    </row>
    <row r="28092" spans="5:5" x14ac:dyDescent="0.25">
      <c r="E28092" s="120"/>
    </row>
    <row r="28093" spans="5:5" x14ac:dyDescent="0.25">
      <c r="E28093" s="120"/>
    </row>
    <row r="28094" spans="5:5" x14ac:dyDescent="0.25">
      <c r="E28094" s="120"/>
    </row>
    <row r="28095" spans="5:5" x14ac:dyDescent="0.25">
      <c r="E28095" s="120"/>
    </row>
    <row r="28096" spans="5:5" x14ac:dyDescent="0.25">
      <c r="E28096" s="120"/>
    </row>
    <row r="28097" spans="5:5" x14ac:dyDescent="0.25">
      <c r="E28097" s="120"/>
    </row>
    <row r="28098" spans="5:5" x14ac:dyDescent="0.25">
      <c r="E28098" s="120"/>
    </row>
    <row r="28099" spans="5:5" x14ac:dyDescent="0.25">
      <c r="E28099" s="120"/>
    </row>
    <row r="28100" spans="5:5" x14ac:dyDescent="0.25">
      <c r="E28100" s="120"/>
    </row>
    <row r="28101" spans="5:5" x14ac:dyDescent="0.25">
      <c r="E28101" s="120"/>
    </row>
    <row r="28102" spans="5:5" x14ac:dyDescent="0.25">
      <c r="E28102" s="120"/>
    </row>
    <row r="28103" spans="5:5" x14ac:dyDescent="0.25">
      <c r="E28103" s="120"/>
    </row>
    <row r="28104" spans="5:5" x14ac:dyDescent="0.25">
      <c r="E28104" s="120"/>
    </row>
    <row r="28105" spans="5:5" x14ac:dyDescent="0.25">
      <c r="E28105" s="120"/>
    </row>
    <row r="28106" spans="5:5" x14ac:dyDescent="0.25">
      <c r="E28106" s="120"/>
    </row>
    <row r="28107" spans="5:5" x14ac:dyDescent="0.25">
      <c r="E28107" s="120"/>
    </row>
    <row r="28108" spans="5:5" x14ac:dyDescent="0.25">
      <c r="E28108" s="120"/>
    </row>
    <row r="28109" spans="5:5" x14ac:dyDescent="0.25">
      <c r="E28109" s="120"/>
    </row>
    <row r="28110" spans="5:5" x14ac:dyDescent="0.25">
      <c r="E28110" s="120"/>
    </row>
    <row r="28111" spans="5:5" x14ac:dyDescent="0.25">
      <c r="E28111" s="120"/>
    </row>
    <row r="28112" spans="5:5" x14ac:dyDescent="0.25">
      <c r="E28112" s="120"/>
    </row>
    <row r="28113" spans="5:5" x14ac:dyDescent="0.25">
      <c r="E28113" s="120"/>
    </row>
    <row r="28114" spans="5:5" x14ac:dyDescent="0.25">
      <c r="E28114" s="120"/>
    </row>
    <row r="28115" spans="5:5" x14ac:dyDescent="0.25">
      <c r="E28115" s="120"/>
    </row>
    <row r="28116" spans="5:5" x14ac:dyDescent="0.25">
      <c r="E28116" s="120"/>
    </row>
    <row r="28117" spans="5:5" x14ac:dyDescent="0.25">
      <c r="E28117" s="120"/>
    </row>
    <row r="28118" spans="5:5" x14ac:dyDescent="0.25">
      <c r="E28118" s="120"/>
    </row>
    <row r="28119" spans="5:5" x14ac:dyDescent="0.25">
      <c r="E28119" s="120"/>
    </row>
    <row r="28120" spans="5:5" x14ac:dyDescent="0.25">
      <c r="E28120" s="120"/>
    </row>
    <row r="28121" spans="5:5" x14ac:dyDescent="0.25">
      <c r="E28121" s="120"/>
    </row>
    <row r="28122" spans="5:5" x14ac:dyDescent="0.25">
      <c r="E28122" s="120"/>
    </row>
    <row r="28123" spans="5:5" x14ac:dyDescent="0.25">
      <c r="E28123" s="120"/>
    </row>
    <row r="28124" spans="5:5" x14ac:dyDescent="0.25">
      <c r="E28124" s="120"/>
    </row>
    <row r="28125" spans="5:5" x14ac:dyDescent="0.25">
      <c r="E28125" s="120"/>
    </row>
    <row r="28126" spans="5:5" x14ac:dyDescent="0.25">
      <c r="E28126" s="120"/>
    </row>
    <row r="28127" spans="5:5" x14ac:dyDescent="0.25">
      <c r="E28127" s="120"/>
    </row>
    <row r="28128" spans="5:5" x14ac:dyDescent="0.25">
      <c r="E28128" s="120"/>
    </row>
    <row r="28129" spans="5:5" x14ac:dyDescent="0.25">
      <c r="E28129" s="120"/>
    </row>
    <row r="28130" spans="5:5" x14ac:dyDescent="0.25">
      <c r="E28130" s="120"/>
    </row>
    <row r="28131" spans="5:5" x14ac:dyDescent="0.25">
      <c r="E28131" s="120"/>
    </row>
    <row r="28132" spans="5:5" x14ac:dyDescent="0.25">
      <c r="E28132" s="120"/>
    </row>
    <row r="28133" spans="5:5" x14ac:dyDescent="0.25">
      <c r="E28133" s="120"/>
    </row>
    <row r="28134" spans="5:5" x14ac:dyDescent="0.25">
      <c r="E28134" s="120"/>
    </row>
    <row r="28135" spans="5:5" x14ac:dyDescent="0.25">
      <c r="E28135" s="120"/>
    </row>
    <row r="28136" spans="5:5" x14ac:dyDescent="0.25">
      <c r="E28136" s="120"/>
    </row>
    <row r="28137" spans="5:5" x14ac:dyDescent="0.25">
      <c r="E28137" s="120"/>
    </row>
    <row r="28138" spans="5:5" x14ac:dyDescent="0.25">
      <c r="E28138" s="120"/>
    </row>
    <row r="28139" spans="5:5" x14ac:dyDescent="0.25">
      <c r="E28139" s="120"/>
    </row>
    <row r="28140" spans="5:5" x14ac:dyDescent="0.25">
      <c r="E28140" s="120"/>
    </row>
    <row r="28141" spans="5:5" x14ac:dyDescent="0.25">
      <c r="E28141" s="120"/>
    </row>
    <row r="28142" spans="5:5" x14ac:dyDescent="0.25">
      <c r="E28142" s="120"/>
    </row>
    <row r="28143" spans="5:5" x14ac:dyDescent="0.25">
      <c r="E28143" s="120"/>
    </row>
    <row r="28144" spans="5:5" x14ac:dyDescent="0.25">
      <c r="E28144" s="120"/>
    </row>
    <row r="28145" spans="5:5" x14ac:dyDescent="0.25">
      <c r="E28145" s="120"/>
    </row>
    <row r="28146" spans="5:5" x14ac:dyDescent="0.25">
      <c r="E28146" s="120"/>
    </row>
    <row r="28147" spans="5:5" x14ac:dyDescent="0.25">
      <c r="E28147" s="120"/>
    </row>
    <row r="28148" spans="5:5" x14ac:dyDescent="0.25">
      <c r="E28148" s="120"/>
    </row>
    <row r="28149" spans="5:5" x14ac:dyDescent="0.25">
      <c r="E28149" s="120"/>
    </row>
    <row r="28150" spans="5:5" x14ac:dyDescent="0.25">
      <c r="E28150" s="120"/>
    </row>
    <row r="28151" spans="5:5" x14ac:dyDescent="0.25">
      <c r="E28151" s="120"/>
    </row>
    <row r="28152" spans="5:5" x14ac:dyDescent="0.25">
      <c r="E28152" s="120"/>
    </row>
    <row r="28153" spans="5:5" x14ac:dyDescent="0.25">
      <c r="E28153" s="120"/>
    </row>
    <row r="28154" spans="5:5" x14ac:dyDescent="0.25">
      <c r="E28154" s="120"/>
    </row>
    <row r="28155" spans="5:5" x14ac:dyDescent="0.25">
      <c r="E28155" s="120"/>
    </row>
    <row r="28156" spans="5:5" x14ac:dyDescent="0.25">
      <c r="E28156" s="120"/>
    </row>
    <row r="28157" spans="5:5" x14ac:dyDescent="0.25">
      <c r="E28157" s="120"/>
    </row>
    <row r="28158" spans="5:5" x14ac:dyDescent="0.25">
      <c r="E28158" s="120"/>
    </row>
    <row r="28159" spans="5:5" x14ac:dyDescent="0.25">
      <c r="E28159" s="120"/>
    </row>
    <row r="28160" spans="5:5" x14ac:dyDescent="0.25">
      <c r="E28160" s="120"/>
    </row>
    <row r="28161" spans="5:5" x14ac:dyDescent="0.25">
      <c r="E28161" s="120"/>
    </row>
    <row r="28162" spans="5:5" x14ac:dyDescent="0.25">
      <c r="E28162" s="120"/>
    </row>
    <row r="28163" spans="5:5" x14ac:dyDescent="0.25">
      <c r="E28163" s="120"/>
    </row>
    <row r="28164" spans="5:5" x14ac:dyDescent="0.25">
      <c r="E28164" s="120"/>
    </row>
    <row r="28165" spans="5:5" x14ac:dyDescent="0.25">
      <c r="E28165" s="120"/>
    </row>
    <row r="28166" spans="5:5" x14ac:dyDescent="0.25">
      <c r="E28166" s="120"/>
    </row>
    <row r="28167" spans="5:5" x14ac:dyDescent="0.25">
      <c r="E28167" s="120"/>
    </row>
    <row r="28168" spans="5:5" x14ac:dyDescent="0.25">
      <c r="E28168" s="120"/>
    </row>
    <row r="28169" spans="5:5" x14ac:dyDescent="0.25">
      <c r="E28169" s="120"/>
    </row>
    <row r="28170" spans="5:5" x14ac:dyDescent="0.25">
      <c r="E28170" s="120"/>
    </row>
    <row r="28171" spans="5:5" x14ac:dyDescent="0.25">
      <c r="E28171" s="120"/>
    </row>
    <row r="28172" spans="5:5" x14ac:dyDescent="0.25">
      <c r="E28172" s="120"/>
    </row>
    <row r="28173" spans="5:5" x14ac:dyDescent="0.25">
      <c r="E28173" s="120"/>
    </row>
    <row r="28174" spans="5:5" x14ac:dyDescent="0.25">
      <c r="E28174" s="120"/>
    </row>
    <row r="28175" spans="5:5" x14ac:dyDescent="0.25">
      <c r="E28175" s="120"/>
    </row>
    <row r="28176" spans="5:5" x14ac:dyDescent="0.25">
      <c r="E28176" s="120"/>
    </row>
    <row r="28177" spans="5:5" x14ac:dyDescent="0.25">
      <c r="E28177" s="120"/>
    </row>
    <row r="28178" spans="5:5" x14ac:dyDescent="0.25">
      <c r="E28178" s="120"/>
    </row>
    <row r="28179" spans="5:5" x14ac:dyDescent="0.25">
      <c r="E28179" s="120"/>
    </row>
    <row r="28180" spans="5:5" x14ac:dyDescent="0.25">
      <c r="E28180" s="120"/>
    </row>
    <row r="28181" spans="5:5" x14ac:dyDescent="0.25">
      <c r="E28181" s="120"/>
    </row>
    <row r="28182" spans="5:5" x14ac:dyDescent="0.25">
      <c r="E28182" s="120"/>
    </row>
    <row r="28183" spans="5:5" x14ac:dyDescent="0.25">
      <c r="E28183" s="120"/>
    </row>
    <row r="28184" spans="5:5" x14ac:dyDescent="0.25">
      <c r="E28184" s="120"/>
    </row>
    <row r="28185" spans="5:5" x14ac:dyDescent="0.25">
      <c r="E28185" s="120"/>
    </row>
    <row r="28186" spans="5:5" x14ac:dyDescent="0.25">
      <c r="E28186" s="120"/>
    </row>
    <row r="28187" spans="5:5" x14ac:dyDescent="0.25">
      <c r="E28187" s="120"/>
    </row>
    <row r="28188" spans="5:5" x14ac:dyDescent="0.25">
      <c r="E28188" s="120"/>
    </row>
    <row r="28189" spans="5:5" x14ac:dyDescent="0.25">
      <c r="E28189" s="120"/>
    </row>
    <row r="28190" spans="5:5" x14ac:dyDescent="0.25">
      <c r="E28190" s="120"/>
    </row>
    <row r="28191" spans="5:5" x14ac:dyDescent="0.25">
      <c r="E28191" s="120"/>
    </row>
    <row r="28192" spans="5:5" x14ac:dyDescent="0.25">
      <c r="E28192" s="120"/>
    </row>
    <row r="28193" spans="5:5" x14ac:dyDescent="0.25">
      <c r="E28193" s="120"/>
    </row>
    <row r="28194" spans="5:5" x14ac:dyDescent="0.25">
      <c r="E28194" s="120"/>
    </row>
    <row r="28195" spans="5:5" x14ac:dyDescent="0.25">
      <c r="E28195" s="120"/>
    </row>
    <row r="28196" spans="5:5" x14ac:dyDescent="0.25">
      <c r="E28196" s="120"/>
    </row>
    <row r="28197" spans="5:5" x14ac:dyDescent="0.25">
      <c r="E28197" s="120"/>
    </row>
    <row r="28198" spans="5:5" x14ac:dyDescent="0.25">
      <c r="E28198" s="120"/>
    </row>
    <row r="28199" spans="5:5" x14ac:dyDescent="0.25">
      <c r="E28199" s="120"/>
    </row>
    <row r="28200" spans="5:5" x14ac:dyDescent="0.25">
      <c r="E28200" s="120"/>
    </row>
    <row r="28201" spans="5:5" x14ac:dyDescent="0.25">
      <c r="E28201" s="120"/>
    </row>
    <row r="28202" spans="5:5" x14ac:dyDescent="0.25">
      <c r="E28202" s="120"/>
    </row>
    <row r="28203" spans="5:5" x14ac:dyDescent="0.25">
      <c r="E28203" s="120"/>
    </row>
    <row r="28204" spans="5:5" x14ac:dyDescent="0.25">
      <c r="E28204" s="120"/>
    </row>
    <row r="28205" spans="5:5" x14ac:dyDescent="0.25">
      <c r="E28205" s="120"/>
    </row>
    <row r="28206" spans="5:5" x14ac:dyDescent="0.25">
      <c r="E28206" s="120"/>
    </row>
    <row r="28207" spans="5:5" x14ac:dyDescent="0.25">
      <c r="E28207" s="120"/>
    </row>
    <row r="28208" spans="5:5" x14ac:dyDescent="0.25">
      <c r="E28208" s="120"/>
    </row>
    <row r="28209" spans="5:5" x14ac:dyDescent="0.25">
      <c r="E28209" s="120"/>
    </row>
    <row r="28210" spans="5:5" x14ac:dyDescent="0.25">
      <c r="E28210" s="120"/>
    </row>
    <row r="28211" spans="5:5" x14ac:dyDescent="0.25">
      <c r="E28211" s="120"/>
    </row>
    <row r="28212" spans="5:5" x14ac:dyDescent="0.25">
      <c r="E28212" s="120"/>
    </row>
    <row r="28213" spans="5:5" x14ac:dyDescent="0.25">
      <c r="E28213" s="120"/>
    </row>
    <row r="28214" spans="5:5" x14ac:dyDescent="0.25">
      <c r="E28214" s="120"/>
    </row>
    <row r="28215" spans="5:5" x14ac:dyDescent="0.25">
      <c r="E28215" s="120"/>
    </row>
    <row r="28216" spans="5:5" x14ac:dyDescent="0.25">
      <c r="E28216" s="120"/>
    </row>
    <row r="28217" spans="5:5" x14ac:dyDescent="0.25">
      <c r="E28217" s="120"/>
    </row>
    <row r="28218" spans="5:5" x14ac:dyDescent="0.25">
      <c r="E28218" s="120"/>
    </row>
    <row r="28219" spans="5:5" x14ac:dyDescent="0.25">
      <c r="E28219" s="120"/>
    </row>
    <row r="28220" spans="5:5" x14ac:dyDescent="0.25">
      <c r="E28220" s="120"/>
    </row>
    <row r="28221" spans="5:5" x14ac:dyDescent="0.25">
      <c r="E28221" s="120"/>
    </row>
    <row r="28222" spans="5:5" x14ac:dyDescent="0.25">
      <c r="E28222" s="120"/>
    </row>
    <row r="28223" spans="5:5" x14ac:dyDescent="0.25">
      <c r="E28223" s="120"/>
    </row>
    <row r="28224" spans="5:5" x14ac:dyDescent="0.25">
      <c r="E28224" s="120"/>
    </row>
    <row r="28225" spans="5:5" x14ac:dyDescent="0.25">
      <c r="E28225" s="120"/>
    </row>
    <row r="28226" spans="5:5" x14ac:dyDescent="0.25">
      <c r="E28226" s="120"/>
    </row>
    <row r="28227" spans="5:5" x14ac:dyDescent="0.25">
      <c r="E28227" s="120"/>
    </row>
    <row r="28228" spans="5:5" x14ac:dyDescent="0.25">
      <c r="E28228" s="120"/>
    </row>
    <row r="28229" spans="5:5" x14ac:dyDescent="0.25">
      <c r="E28229" s="120"/>
    </row>
    <row r="28230" spans="5:5" x14ac:dyDescent="0.25">
      <c r="E28230" s="120"/>
    </row>
    <row r="28231" spans="5:5" x14ac:dyDescent="0.25">
      <c r="E28231" s="120"/>
    </row>
    <row r="28232" spans="5:5" x14ac:dyDescent="0.25">
      <c r="E28232" s="120"/>
    </row>
    <row r="28233" spans="5:5" x14ac:dyDescent="0.25">
      <c r="E28233" s="120"/>
    </row>
    <row r="28234" spans="5:5" x14ac:dyDescent="0.25">
      <c r="E28234" s="120"/>
    </row>
    <row r="28235" spans="5:5" x14ac:dyDescent="0.25">
      <c r="E28235" s="120"/>
    </row>
    <row r="28236" spans="5:5" x14ac:dyDescent="0.25">
      <c r="E28236" s="120"/>
    </row>
    <row r="28237" spans="5:5" x14ac:dyDescent="0.25">
      <c r="E28237" s="120"/>
    </row>
    <row r="28238" spans="5:5" x14ac:dyDescent="0.25">
      <c r="E28238" s="120"/>
    </row>
    <row r="28239" spans="5:5" x14ac:dyDescent="0.25">
      <c r="E28239" s="120"/>
    </row>
    <row r="28240" spans="5:5" x14ac:dyDescent="0.25">
      <c r="E28240" s="120"/>
    </row>
    <row r="28241" spans="5:5" x14ac:dyDescent="0.25">
      <c r="E28241" s="120"/>
    </row>
    <row r="28242" spans="5:5" x14ac:dyDescent="0.25">
      <c r="E28242" s="120"/>
    </row>
    <row r="28243" spans="5:5" x14ac:dyDescent="0.25">
      <c r="E28243" s="120"/>
    </row>
    <row r="28244" spans="5:5" x14ac:dyDescent="0.25">
      <c r="E28244" s="120"/>
    </row>
    <row r="28245" spans="5:5" x14ac:dyDescent="0.25">
      <c r="E28245" s="120"/>
    </row>
    <row r="28246" spans="5:5" x14ac:dyDescent="0.25">
      <c r="E28246" s="120"/>
    </row>
    <row r="28247" spans="5:5" x14ac:dyDescent="0.25">
      <c r="E28247" s="120"/>
    </row>
    <row r="28248" spans="5:5" x14ac:dyDescent="0.25">
      <c r="E28248" s="120"/>
    </row>
    <row r="28249" spans="5:5" x14ac:dyDescent="0.25">
      <c r="E28249" s="120"/>
    </row>
    <row r="28250" spans="5:5" x14ac:dyDescent="0.25">
      <c r="E28250" s="120"/>
    </row>
    <row r="28251" spans="5:5" x14ac:dyDescent="0.25">
      <c r="E28251" s="120"/>
    </row>
    <row r="28252" spans="5:5" x14ac:dyDescent="0.25">
      <c r="E28252" s="120"/>
    </row>
    <row r="28253" spans="5:5" x14ac:dyDescent="0.25">
      <c r="E28253" s="120"/>
    </row>
    <row r="28254" spans="5:5" x14ac:dyDescent="0.25">
      <c r="E28254" s="120"/>
    </row>
    <row r="28255" spans="5:5" x14ac:dyDescent="0.25">
      <c r="E28255" s="120"/>
    </row>
    <row r="28256" spans="5:5" x14ac:dyDescent="0.25">
      <c r="E28256" s="120"/>
    </row>
    <row r="28257" spans="5:5" x14ac:dyDescent="0.25">
      <c r="E28257" s="120"/>
    </row>
    <row r="28258" spans="5:5" x14ac:dyDescent="0.25">
      <c r="E28258" s="120"/>
    </row>
    <row r="28259" spans="5:5" x14ac:dyDescent="0.25">
      <c r="E28259" s="120"/>
    </row>
    <row r="28260" spans="5:5" x14ac:dyDescent="0.25">
      <c r="E28260" s="120"/>
    </row>
    <row r="28261" spans="5:5" x14ac:dyDescent="0.25">
      <c r="E28261" s="120"/>
    </row>
    <row r="28262" spans="5:5" x14ac:dyDescent="0.25">
      <c r="E28262" s="120"/>
    </row>
    <row r="28263" spans="5:5" x14ac:dyDescent="0.25">
      <c r="E28263" s="120"/>
    </row>
    <row r="28264" spans="5:5" x14ac:dyDescent="0.25">
      <c r="E28264" s="120"/>
    </row>
    <row r="28265" spans="5:5" x14ac:dyDescent="0.25">
      <c r="E28265" s="120"/>
    </row>
    <row r="28266" spans="5:5" x14ac:dyDescent="0.25">
      <c r="E28266" s="120"/>
    </row>
    <row r="28267" spans="5:5" x14ac:dyDescent="0.25">
      <c r="E28267" s="120"/>
    </row>
    <row r="28268" spans="5:5" x14ac:dyDescent="0.25">
      <c r="E28268" s="120"/>
    </row>
    <row r="28269" spans="5:5" x14ac:dyDescent="0.25">
      <c r="E28269" s="120"/>
    </row>
    <row r="28270" spans="5:5" x14ac:dyDescent="0.25">
      <c r="E28270" s="120"/>
    </row>
    <row r="28271" spans="5:5" x14ac:dyDescent="0.25">
      <c r="E28271" s="120"/>
    </row>
    <row r="28272" spans="5:5" x14ac:dyDescent="0.25">
      <c r="E28272" s="120"/>
    </row>
    <row r="28273" spans="5:5" x14ac:dyDescent="0.25">
      <c r="E28273" s="120"/>
    </row>
    <row r="28274" spans="5:5" x14ac:dyDescent="0.25">
      <c r="E28274" s="120"/>
    </row>
    <row r="28275" spans="5:5" x14ac:dyDescent="0.25">
      <c r="E28275" s="120"/>
    </row>
    <row r="28276" spans="5:5" x14ac:dyDescent="0.25">
      <c r="E28276" s="120"/>
    </row>
    <row r="28277" spans="5:5" x14ac:dyDescent="0.25">
      <c r="E28277" s="120"/>
    </row>
    <row r="28278" spans="5:5" x14ac:dyDescent="0.25">
      <c r="E28278" s="120"/>
    </row>
    <row r="28279" spans="5:5" x14ac:dyDescent="0.25">
      <c r="E28279" s="120"/>
    </row>
    <row r="28280" spans="5:5" x14ac:dyDescent="0.25">
      <c r="E28280" s="120"/>
    </row>
    <row r="28281" spans="5:5" x14ac:dyDescent="0.25">
      <c r="E28281" s="120"/>
    </row>
    <row r="28282" spans="5:5" x14ac:dyDescent="0.25">
      <c r="E28282" s="120"/>
    </row>
    <row r="28283" spans="5:5" x14ac:dyDescent="0.25">
      <c r="E28283" s="120"/>
    </row>
    <row r="28284" spans="5:5" x14ac:dyDescent="0.25">
      <c r="E28284" s="120"/>
    </row>
    <row r="28285" spans="5:5" x14ac:dyDescent="0.25">
      <c r="E28285" s="120"/>
    </row>
    <row r="28286" spans="5:5" x14ac:dyDescent="0.25">
      <c r="E28286" s="120"/>
    </row>
    <row r="28287" spans="5:5" x14ac:dyDescent="0.25">
      <c r="E28287" s="120"/>
    </row>
    <row r="28288" spans="5:5" x14ac:dyDescent="0.25">
      <c r="E28288" s="120"/>
    </row>
    <row r="28289" spans="5:5" x14ac:dyDescent="0.25">
      <c r="E28289" s="120"/>
    </row>
    <row r="28290" spans="5:5" x14ac:dyDescent="0.25">
      <c r="E28290" s="120"/>
    </row>
    <row r="28291" spans="5:5" x14ac:dyDescent="0.25">
      <c r="E28291" s="120"/>
    </row>
    <row r="28292" spans="5:5" x14ac:dyDescent="0.25">
      <c r="E28292" s="120"/>
    </row>
    <row r="28293" spans="5:5" x14ac:dyDescent="0.25">
      <c r="E28293" s="120"/>
    </row>
    <row r="28294" spans="5:5" x14ac:dyDescent="0.25">
      <c r="E28294" s="120"/>
    </row>
    <row r="28295" spans="5:5" x14ac:dyDescent="0.25">
      <c r="E28295" s="120"/>
    </row>
    <row r="28296" spans="5:5" x14ac:dyDescent="0.25">
      <c r="E28296" s="120"/>
    </row>
    <row r="28297" spans="5:5" x14ac:dyDescent="0.25">
      <c r="E28297" s="120"/>
    </row>
    <row r="28298" spans="5:5" x14ac:dyDescent="0.25">
      <c r="E28298" s="120"/>
    </row>
    <row r="28299" spans="5:5" x14ac:dyDescent="0.25">
      <c r="E28299" s="120"/>
    </row>
    <row r="28300" spans="5:5" x14ac:dyDescent="0.25">
      <c r="E28300" s="120"/>
    </row>
    <row r="28301" spans="5:5" x14ac:dyDescent="0.25">
      <c r="E28301" s="120"/>
    </row>
    <row r="28302" spans="5:5" x14ac:dyDescent="0.25">
      <c r="E28302" s="120"/>
    </row>
    <row r="28303" spans="5:5" x14ac:dyDescent="0.25">
      <c r="E28303" s="120"/>
    </row>
    <row r="28304" spans="5:5" x14ac:dyDescent="0.25">
      <c r="E28304" s="120"/>
    </row>
    <row r="28305" spans="5:5" x14ac:dyDescent="0.25">
      <c r="E28305" s="120"/>
    </row>
    <row r="28306" spans="5:5" x14ac:dyDescent="0.25">
      <c r="E28306" s="120"/>
    </row>
    <row r="28307" spans="5:5" x14ac:dyDescent="0.25">
      <c r="E28307" s="120"/>
    </row>
    <row r="28308" spans="5:5" x14ac:dyDescent="0.25">
      <c r="E28308" s="120"/>
    </row>
    <row r="28309" spans="5:5" x14ac:dyDescent="0.25">
      <c r="E28309" s="120"/>
    </row>
    <row r="28310" spans="5:5" x14ac:dyDescent="0.25">
      <c r="E28310" s="120"/>
    </row>
    <row r="28311" spans="5:5" x14ac:dyDescent="0.25">
      <c r="E28311" s="120"/>
    </row>
    <row r="28312" spans="5:5" x14ac:dyDescent="0.25">
      <c r="E28312" s="120"/>
    </row>
    <row r="28313" spans="5:5" x14ac:dyDescent="0.25">
      <c r="E28313" s="120"/>
    </row>
    <row r="28314" spans="5:5" x14ac:dyDescent="0.25">
      <c r="E28314" s="120"/>
    </row>
    <row r="28315" spans="5:5" x14ac:dyDescent="0.25">
      <c r="E28315" s="120"/>
    </row>
    <row r="28316" spans="5:5" x14ac:dyDescent="0.25">
      <c r="E28316" s="120"/>
    </row>
    <row r="28317" spans="5:5" x14ac:dyDescent="0.25">
      <c r="E28317" s="120"/>
    </row>
    <row r="28318" spans="5:5" x14ac:dyDescent="0.25">
      <c r="E28318" s="120"/>
    </row>
    <row r="28319" spans="5:5" x14ac:dyDescent="0.25">
      <c r="E28319" s="120"/>
    </row>
    <row r="28320" spans="5:5" x14ac:dyDescent="0.25">
      <c r="E28320" s="120"/>
    </row>
    <row r="28321" spans="5:5" x14ac:dyDescent="0.25">
      <c r="E28321" s="120"/>
    </row>
    <row r="28322" spans="5:5" x14ac:dyDescent="0.25">
      <c r="E28322" s="120"/>
    </row>
    <row r="28323" spans="5:5" x14ac:dyDescent="0.25">
      <c r="E28323" s="120"/>
    </row>
    <row r="28324" spans="5:5" x14ac:dyDescent="0.25">
      <c r="E28324" s="120"/>
    </row>
    <row r="28325" spans="5:5" x14ac:dyDescent="0.25">
      <c r="E28325" s="120"/>
    </row>
    <row r="28326" spans="5:5" x14ac:dyDescent="0.25">
      <c r="E28326" s="120"/>
    </row>
    <row r="28327" spans="5:5" x14ac:dyDescent="0.25">
      <c r="E28327" s="120"/>
    </row>
    <row r="28328" spans="5:5" x14ac:dyDescent="0.25">
      <c r="E28328" s="120"/>
    </row>
    <row r="28329" spans="5:5" x14ac:dyDescent="0.25">
      <c r="E28329" s="120"/>
    </row>
    <row r="28330" spans="5:5" x14ac:dyDescent="0.25">
      <c r="E28330" s="120"/>
    </row>
    <row r="28331" spans="5:5" x14ac:dyDescent="0.25">
      <c r="E28331" s="120"/>
    </row>
    <row r="28332" spans="5:5" x14ac:dyDescent="0.25">
      <c r="E28332" s="120"/>
    </row>
    <row r="28333" spans="5:5" x14ac:dyDescent="0.25">
      <c r="E28333" s="120"/>
    </row>
    <row r="28334" spans="5:5" x14ac:dyDescent="0.25">
      <c r="E28334" s="120"/>
    </row>
    <row r="28335" spans="5:5" x14ac:dyDescent="0.25">
      <c r="E28335" s="120"/>
    </row>
    <row r="28336" spans="5:5" x14ac:dyDescent="0.25">
      <c r="E28336" s="120"/>
    </row>
    <row r="28337" spans="5:5" x14ac:dyDescent="0.25">
      <c r="E28337" s="120"/>
    </row>
    <row r="28338" spans="5:5" x14ac:dyDescent="0.25">
      <c r="E28338" s="120"/>
    </row>
    <row r="28339" spans="5:5" x14ac:dyDescent="0.25">
      <c r="E28339" s="120"/>
    </row>
    <row r="28340" spans="5:5" x14ac:dyDescent="0.25">
      <c r="E28340" s="120"/>
    </row>
    <row r="28341" spans="5:5" x14ac:dyDescent="0.25">
      <c r="E28341" s="120"/>
    </row>
    <row r="28342" spans="5:5" x14ac:dyDescent="0.25">
      <c r="E28342" s="120"/>
    </row>
    <row r="28343" spans="5:5" x14ac:dyDescent="0.25">
      <c r="E28343" s="120"/>
    </row>
    <row r="28344" spans="5:5" x14ac:dyDescent="0.25">
      <c r="E28344" s="120"/>
    </row>
    <row r="28345" spans="5:5" x14ac:dyDescent="0.25">
      <c r="E28345" s="120"/>
    </row>
    <row r="28346" spans="5:5" x14ac:dyDescent="0.25">
      <c r="E28346" s="120"/>
    </row>
    <row r="28347" spans="5:5" x14ac:dyDescent="0.25">
      <c r="E28347" s="120"/>
    </row>
    <row r="28348" spans="5:5" x14ac:dyDescent="0.25">
      <c r="E28348" s="120"/>
    </row>
    <row r="28349" spans="5:5" x14ac:dyDescent="0.25">
      <c r="E28349" s="120"/>
    </row>
    <row r="28350" spans="5:5" x14ac:dyDescent="0.25">
      <c r="E28350" s="120"/>
    </row>
    <row r="28351" spans="5:5" x14ac:dyDescent="0.25">
      <c r="E28351" s="120"/>
    </row>
    <row r="28352" spans="5:5" x14ac:dyDescent="0.25">
      <c r="E28352" s="120"/>
    </row>
    <row r="28353" spans="5:5" x14ac:dyDescent="0.25">
      <c r="E28353" s="120"/>
    </row>
    <row r="28354" spans="5:5" x14ac:dyDescent="0.25">
      <c r="E28354" s="120"/>
    </row>
    <row r="28355" spans="5:5" x14ac:dyDescent="0.25">
      <c r="E28355" s="120"/>
    </row>
    <row r="28356" spans="5:5" x14ac:dyDescent="0.25">
      <c r="E28356" s="120"/>
    </row>
    <row r="28357" spans="5:5" x14ac:dyDescent="0.25">
      <c r="E28357" s="120"/>
    </row>
    <row r="28358" spans="5:5" x14ac:dyDescent="0.25">
      <c r="E28358" s="120"/>
    </row>
    <row r="28359" spans="5:5" x14ac:dyDescent="0.25">
      <c r="E28359" s="120"/>
    </row>
    <row r="28360" spans="5:5" x14ac:dyDescent="0.25">
      <c r="E28360" s="120"/>
    </row>
    <row r="28361" spans="5:5" x14ac:dyDescent="0.25">
      <c r="E28361" s="120"/>
    </row>
    <row r="28362" spans="5:5" x14ac:dyDescent="0.25">
      <c r="E28362" s="120"/>
    </row>
    <row r="28363" spans="5:5" x14ac:dyDescent="0.25">
      <c r="E28363" s="120"/>
    </row>
    <row r="28364" spans="5:5" x14ac:dyDescent="0.25">
      <c r="E28364" s="120"/>
    </row>
    <row r="28365" spans="5:5" x14ac:dyDescent="0.25">
      <c r="E28365" s="120"/>
    </row>
    <row r="28366" spans="5:5" x14ac:dyDescent="0.25">
      <c r="E28366" s="120"/>
    </row>
    <row r="28367" spans="5:5" x14ac:dyDescent="0.25">
      <c r="E28367" s="120"/>
    </row>
    <row r="28368" spans="5:5" x14ac:dyDescent="0.25">
      <c r="E28368" s="120"/>
    </row>
    <row r="28369" spans="5:5" x14ac:dyDescent="0.25">
      <c r="E28369" s="120"/>
    </row>
    <row r="28370" spans="5:5" x14ac:dyDescent="0.25">
      <c r="E28370" s="120"/>
    </row>
    <row r="28371" spans="5:5" x14ac:dyDescent="0.25">
      <c r="E28371" s="120"/>
    </row>
    <row r="28372" spans="5:5" x14ac:dyDescent="0.25">
      <c r="E28372" s="120"/>
    </row>
    <row r="28373" spans="5:5" x14ac:dyDescent="0.25">
      <c r="E28373" s="120"/>
    </row>
    <row r="28374" spans="5:5" x14ac:dyDescent="0.25">
      <c r="E28374" s="120"/>
    </row>
    <row r="28375" spans="5:5" x14ac:dyDescent="0.25">
      <c r="E28375" s="120"/>
    </row>
    <row r="28376" spans="5:5" x14ac:dyDescent="0.25">
      <c r="E28376" s="120"/>
    </row>
    <row r="28377" spans="5:5" x14ac:dyDescent="0.25">
      <c r="E28377" s="120"/>
    </row>
    <row r="28378" spans="5:5" x14ac:dyDescent="0.25">
      <c r="E28378" s="120"/>
    </row>
    <row r="28379" spans="5:5" x14ac:dyDescent="0.25">
      <c r="E28379" s="120"/>
    </row>
    <row r="28380" spans="5:5" x14ac:dyDescent="0.25">
      <c r="E28380" s="120"/>
    </row>
    <row r="28381" spans="5:5" x14ac:dyDescent="0.25">
      <c r="E28381" s="120"/>
    </row>
    <row r="28382" spans="5:5" x14ac:dyDescent="0.25">
      <c r="E28382" s="120"/>
    </row>
    <row r="28383" spans="5:5" x14ac:dyDescent="0.25">
      <c r="E28383" s="120"/>
    </row>
    <row r="28384" spans="5:5" x14ac:dyDescent="0.25">
      <c r="E28384" s="120"/>
    </row>
    <row r="28385" spans="5:5" x14ac:dyDescent="0.25">
      <c r="E28385" s="120"/>
    </row>
    <row r="28386" spans="5:5" x14ac:dyDescent="0.25">
      <c r="E28386" s="120"/>
    </row>
    <row r="28387" spans="5:5" x14ac:dyDescent="0.25">
      <c r="E28387" s="120"/>
    </row>
    <row r="28388" spans="5:5" x14ac:dyDescent="0.25">
      <c r="E28388" s="120"/>
    </row>
    <row r="28389" spans="5:5" x14ac:dyDescent="0.25">
      <c r="E28389" s="120"/>
    </row>
    <row r="28390" spans="5:5" x14ac:dyDescent="0.25">
      <c r="E28390" s="120"/>
    </row>
    <row r="28391" spans="5:5" x14ac:dyDescent="0.25">
      <c r="E28391" s="120"/>
    </row>
    <row r="28392" spans="5:5" x14ac:dyDescent="0.25">
      <c r="E28392" s="120"/>
    </row>
    <row r="28393" spans="5:5" x14ac:dyDescent="0.25">
      <c r="E28393" s="120"/>
    </row>
    <row r="28394" spans="5:5" x14ac:dyDescent="0.25">
      <c r="E28394" s="120"/>
    </row>
    <row r="28395" spans="5:5" x14ac:dyDescent="0.25">
      <c r="E28395" s="120"/>
    </row>
    <row r="28396" spans="5:5" x14ac:dyDescent="0.25">
      <c r="E28396" s="120"/>
    </row>
    <row r="28397" spans="5:5" x14ac:dyDescent="0.25">
      <c r="E28397" s="120"/>
    </row>
    <row r="28398" spans="5:5" x14ac:dyDescent="0.25">
      <c r="E28398" s="120"/>
    </row>
    <row r="28399" spans="5:5" x14ac:dyDescent="0.25">
      <c r="E28399" s="120"/>
    </row>
    <row r="28400" spans="5:5" x14ac:dyDescent="0.25">
      <c r="E28400" s="120"/>
    </row>
    <row r="28401" spans="5:5" x14ac:dyDescent="0.25">
      <c r="E28401" s="120"/>
    </row>
    <row r="28402" spans="5:5" x14ac:dyDescent="0.25">
      <c r="E28402" s="120"/>
    </row>
    <row r="28403" spans="5:5" x14ac:dyDescent="0.25">
      <c r="E28403" s="120"/>
    </row>
    <row r="28404" spans="5:5" x14ac:dyDescent="0.25">
      <c r="E28404" s="120"/>
    </row>
    <row r="28405" spans="5:5" x14ac:dyDescent="0.25">
      <c r="E28405" s="120"/>
    </row>
    <row r="28406" spans="5:5" x14ac:dyDescent="0.25">
      <c r="E28406" s="120"/>
    </row>
    <row r="28407" spans="5:5" x14ac:dyDescent="0.25">
      <c r="E28407" s="120"/>
    </row>
    <row r="28408" spans="5:5" x14ac:dyDescent="0.25">
      <c r="E28408" s="120"/>
    </row>
    <row r="28409" spans="5:5" x14ac:dyDescent="0.25">
      <c r="E28409" s="120"/>
    </row>
    <row r="28410" spans="5:5" x14ac:dyDescent="0.25">
      <c r="E28410" s="120"/>
    </row>
    <row r="28411" spans="5:5" x14ac:dyDescent="0.25">
      <c r="E28411" s="120"/>
    </row>
    <row r="28412" spans="5:5" x14ac:dyDescent="0.25">
      <c r="E28412" s="120"/>
    </row>
    <row r="28413" spans="5:5" x14ac:dyDescent="0.25">
      <c r="E28413" s="120"/>
    </row>
    <row r="28414" spans="5:5" x14ac:dyDescent="0.25">
      <c r="E28414" s="120"/>
    </row>
    <row r="28415" spans="5:5" x14ac:dyDescent="0.25">
      <c r="E28415" s="120"/>
    </row>
    <row r="28416" spans="5:5" x14ac:dyDescent="0.25">
      <c r="E28416" s="120"/>
    </row>
    <row r="28417" spans="5:5" x14ac:dyDescent="0.25">
      <c r="E28417" s="120"/>
    </row>
    <row r="28418" spans="5:5" x14ac:dyDescent="0.25">
      <c r="E28418" s="120"/>
    </row>
    <row r="28419" spans="5:5" x14ac:dyDescent="0.25">
      <c r="E28419" s="120"/>
    </row>
    <row r="28420" spans="5:5" x14ac:dyDescent="0.25">
      <c r="E28420" s="120"/>
    </row>
    <row r="28421" spans="5:5" x14ac:dyDescent="0.25">
      <c r="E28421" s="120"/>
    </row>
    <row r="28422" spans="5:5" x14ac:dyDescent="0.25">
      <c r="E28422" s="120"/>
    </row>
    <row r="28423" spans="5:5" x14ac:dyDescent="0.25">
      <c r="E28423" s="120"/>
    </row>
    <row r="28424" spans="5:5" x14ac:dyDescent="0.25">
      <c r="E28424" s="120"/>
    </row>
    <row r="28425" spans="5:5" x14ac:dyDescent="0.25">
      <c r="E28425" s="120"/>
    </row>
    <row r="28426" spans="5:5" x14ac:dyDescent="0.25">
      <c r="E28426" s="120"/>
    </row>
    <row r="28427" spans="5:5" x14ac:dyDescent="0.25">
      <c r="E28427" s="120"/>
    </row>
    <row r="28428" spans="5:5" x14ac:dyDescent="0.25">
      <c r="E28428" s="120"/>
    </row>
    <row r="28429" spans="5:5" x14ac:dyDescent="0.25">
      <c r="E28429" s="120"/>
    </row>
    <row r="28430" spans="5:5" x14ac:dyDescent="0.25">
      <c r="E28430" s="120"/>
    </row>
    <row r="28431" spans="5:5" x14ac:dyDescent="0.25">
      <c r="E28431" s="120"/>
    </row>
    <row r="28432" spans="5:5" x14ac:dyDescent="0.25">
      <c r="E28432" s="120"/>
    </row>
    <row r="28433" spans="5:5" x14ac:dyDescent="0.25">
      <c r="E28433" s="120"/>
    </row>
    <row r="28434" spans="5:5" x14ac:dyDescent="0.25">
      <c r="E28434" s="120"/>
    </row>
    <row r="28435" spans="5:5" x14ac:dyDescent="0.25">
      <c r="E28435" s="120"/>
    </row>
    <row r="28436" spans="5:5" x14ac:dyDescent="0.25">
      <c r="E28436" s="120"/>
    </row>
    <row r="28437" spans="5:5" x14ac:dyDescent="0.25">
      <c r="E28437" s="120"/>
    </row>
    <row r="28438" spans="5:5" x14ac:dyDescent="0.25">
      <c r="E28438" s="120"/>
    </row>
    <row r="28439" spans="5:5" x14ac:dyDescent="0.25">
      <c r="E28439" s="120"/>
    </row>
    <row r="28440" spans="5:5" x14ac:dyDescent="0.25">
      <c r="E28440" s="120"/>
    </row>
    <row r="28441" spans="5:5" x14ac:dyDescent="0.25">
      <c r="E28441" s="120"/>
    </row>
    <row r="28442" spans="5:5" x14ac:dyDescent="0.25">
      <c r="E28442" s="120"/>
    </row>
    <row r="28443" spans="5:5" x14ac:dyDescent="0.25">
      <c r="E28443" s="120"/>
    </row>
    <row r="28444" spans="5:5" x14ac:dyDescent="0.25">
      <c r="E28444" s="120"/>
    </row>
    <row r="28445" spans="5:5" x14ac:dyDescent="0.25">
      <c r="E28445" s="120"/>
    </row>
    <row r="28446" spans="5:5" x14ac:dyDescent="0.25">
      <c r="E28446" s="120"/>
    </row>
    <row r="28447" spans="5:5" x14ac:dyDescent="0.25">
      <c r="E28447" s="120"/>
    </row>
    <row r="28448" spans="5:5" x14ac:dyDescent="0.25">
      <c r="E28448" s="120"/>
    </row>
    <row r="28449" spans="5:5" x14ac:dyDescent="0.25">
      <c r="E28449" s="120"/>
    </row>
    <row r="28450" spans="5:5" x14ac:dyDescent="0.25">
      <c r="E28450" s="120"/>
    </row>
    <row r="28451" spans="5:5" x14ac:dyDescent="0.25">
      <c r="E28451" s="120"/>
    </row>
    <row r="28452" spans="5:5" x14ac:dyDescent="0.25">
      <c r="E28452" s="120"/>
    </row>
    <row r="28453" spans="5:5" x14ac:dyDescent="0.25">
      <c r="E28453" s="120"/>
    </row>
    <row r="28454" spans="5:5" x14ac:dyDescent="0.25">
      <c r="E28454" s="120"/>
    </row>
    <row r="28455" spans="5:5" x14ac:dyDescent="0.25">
      <c r="E28455" s="120"/>
    </row>
    <row r="28456" spans="5:5" x14ac:dyDescent="0.25">
      <c r="E28456" s="120"/>
    </row>
    <row r="28457" spans="5:5" x14ac:dyDescent="0.25">
      <c r="E28457" s="120"/>
    </row>
    <row r="28458" spans="5:5" x14ac:dyDescent="0.25">
      <c r="E28458" s="120"/>
    </row>
    <row r="28459" spans="5:5" x14ac:dyDescent="0.25">
      <c r="E28459" s="120"/>
    </row>
    <row r="28460" spans="5:5" x14ac:dyDescent="0.25">
      <c r="E28460" s="120"/>
    </row>
    <row r="28461" spans="5:5" x14ac:dyDescent="0.25">
      <c r="E28461" s="120"/>
    </row>
    <row r="28462" spans="5:5" x14ac:dyDescent="0.25">
      <c r="E28462" s="120"/>
    </row>
    <row r="28463" spans="5:5" x14ac:dyDescent="0.25">
      <c r="E28463" s="120"/>
    </row>
    <row r="28464" spans="5:5" x14ac:dyDescent="0.25">
      <c r="E28464" s="120"/>
    </row>
    <row r="28465" spans="5:5" x14ac:dyDescent="0.25">
      <c r="E28465" s="120"/>
    </row>
    <row r="28466" spans="5:5" x14ac:dyDescent="0.25">
      <c r="E28466" s="120"/>
    </row>
    <row r="28467" spans="5:5" x14ac:dyDescent="0.25">
      <c r="E28467" s="120"/>
    </row>
    <row r="28468" spans="5:5" x14ac:dyDescent="0.25">
      <c r="E28468" s="120"/>
    </row>
    <row r="28469" spans="5:5" x14ac:dyDescent="0.25">
      <c r="E28469" s="120"/>
    </row>
    <row r="28470" spans="5:5" x14ac:dyDescent="0.25">
      <c r="E28470" s="120"/>
    </row>
    <row r="28471" spans="5:5" x14ac:dyDescent="0.25">
      <c r="E28471" s="120"/>
    </row>
    <row r="28472" spans="5:5" x14ac:dyDescent="0.25">
      <c r="E28472" s="120"/>
    </row>
    <row r="28473" spans="5:5" x14ac:dyDescent="0.25">
      <c r="E28473" s="120"/>
    </row>
    <row r="28474" spans="5:5" x14ac:dyDescent="0.25">
      <c r="E28474" s="120"/>
    </row>
    <row r="28475" spans="5:5" x14ac:dyDescent="0.25">
      <c r="E28475" s="120"/>
    </row>
    <row r="28476" spans="5:5" x14ac:dyDescent="0.25">
      <c r="E28476" s="120"/>
    </row>
    <row r="28477" spans="5:5" x14ac:dyDescent="0.25">
      <c r="E28477" s="120"/>
    </row>
    <row r="28478" spans="5:5" x14ac:dyDescent="0.25">
      <c r="E28478" s="120"/>
    </row>
    <row r="28479" spans="5:5" x14ac:dyDescent="0.25">
      <c r="E28479" s="120"/>
    </row>
    <row r="28480" spans="5:5" x14ac:dyDescent="0.25">
      <c r="E28480" s="120"/>
    </row>
    <row r="28481" spans="5:5" x14ac:dyDescent="0.25">
      <c r="E28481" s="120"/>
    </row>
    <row r="28482" spans="5:5" x14ac:dyDescent="0.25">
      <c r="E28482" s="120"/>
    </row>
    <row r="28483" spans="5:5" x14ac:dyDescent="0.25">
      <c r="E28483" s="120"/>
    </row>
    <row r="28484" spans="5:5" x14ac:dyDescent="0.25">
      <c r="E28484" s="120"/>
    </row>
    <row r="28485" spans="5:5" x14ac:dyDescent="0.25">
      <c r="E28485" s="120"/>
    </row>
    <row r="28486" spans="5:5" x14ac:dyDescent="0.25">
      <c r="E28486" s="120"/>
    </row>
    <row r="28487" spans="5:5" x14ac:dyDescent="0.25">
      <c r="E28487" s="120"/>
    </row>
    <row r="28488" spans="5:5" x14ac:dyDescent="0.25">
      <c r="E28488" s="120"/>
    </row>
    <row r="28489" spans="5:5" x14ac:dyDescent="0.25">
      <c r="E28489" s="120"/>
    </row>
    <row r="28490" spans="5:5" x14ac:dyDescent="0.25">
      <c r="E28490" s="120"/>
    </row>
    <row r="28491" spans="5:5" x14ac:dyDescent="0.25">
      <c r="E28491" s="120"/>
    </row>
    <row r="28492" spans="5:5" x14ac:dyDescent="0.25">
      <c r="E28492" s="120"/>
    </row>
    <row r="28493" spans="5:5" x14ac:dyDescent="0.25">
      <c r="E28493" s="120"/>
    </row>
    <row r="28494" spans="5:5" x14ac:dyDescent="0.25">
      <c r="E28494" s="120"/>
    </row>
    <row r="28495" spans="5:5" x14ac:dyDescent="0.25">
      <c r="E28495" s="120"/>
    </row>
    <row r="28496" spans="5:5" x14ac:dyDescent="0.25">
      <c r="E28496" s="120"/>
    </row>
    <row r="28497" spans="5:5" x14ac:dyDescent="0.25">
      <c r="E28497" s="120"/>
    </row>
    <row r="28498" spans="5:5" x14ac:dyDescent="0.25">
      <c r="E28498" s="120"/>
    </row>
    <row r="28499" spans="5:5" x14ac:dyDescent="0.25">
      <c r="E28499" s="120"/>
    </row>
    <row r="28500" spans="5:5" x14ac:dyDescent="0.25">
      <c r="E28500" s="120"/>
    </row>
    <row r="28501" spans="5:5" x14ac:dyDescent="0.25">
      <c r="E28501" s="120"/>
    </row>
    <row r="28502" spans="5:5" x14ac:dyDescent="0.25">
      <c r="E28502" s="120"/>
    </row>
    <row r="28503" spans="5:5" x14ac:dyDescent="0.25">
      <c r="E28503" s="120"/>
    </row>
    <row r="28504" spans="5:5" x14ac:dyDescent="0.25">
      <c r="E28504" s="120"/>
    </row>
    <row r="28505" spans="5:5" x14ac:dyDescent="0.25">
      <c r="E28505" s="120"/>
    </row>
    <row r="28506" spans="5:5" x14ac:dyDescent="0.25">
      <c r="E28506" s="120"/>
    </row>
    <row r="28507" spans="5:5" x14ac:dyDescent="0.25">
      <c r="E28507" s="120"/>
    </row>
    <row r="28508" spans="5:5" x14ac:dyDescent="0.25">
      <c r="E28508" s="120"/>
    </row>
    <row r="28509" spans="5:5" x14ac:dyDescent="0.25">
      <c r="E28509" s="120"/>
    </row>
    <row r="28510" spans="5:5" x14ac:dyDescent="0.25">
      <c r="E28510" s="120"/>
    </row>
    <row r="28511" spans="5:5" x14ac:dyDescent="0.25">
      <c r="E28511" s="120"/>
    </row>
    <row r="28512" spans="5:5" x14ac:dyDescent="0.25">
      <c r="E28512" s="120"/>
    </row>
    <row r="28513" spans="5:5" x14ac:dyDescent="0.25">
      <c r="E28513" s="120"/>
    </row>
    <row r="28514" spans="5:5" x14ac:dyDescent="0.25">
      <c r="E28514" s="120"/>
    </row>
    <row r="28515" spans="5:5" x14ac:dyDescent="0.25">
      <c r="E28515" s="120"/>
    </row>
    <row r="28516" spans="5:5" x14ac:dyDescent="0.25">
      <c r="E28516" s="120"/>
    </row>
    <row r="28517" spans="5:5" x14ac:dyDescent="0.25">
      <c r="E28517" s="120"/>
    </row>
    <row r="28518" spans="5:5" x14ac:dyDescent="0.25">
      <c r="E28518" s="120"/>
    </row>
    <row r="28519" spans="5:5" x14ac:dyDescent="0.25">
      <c r="E28519" s="120"/>
    </row>
    <row r="28520" spans="5:5" x14ac:dyDescent="0.25">
      <c r="E28520" s="120"/>
    </row>
    <row r="28521" spans="5:5" x14ac:dyDescent="0.25">
      <c r="E28521" s="120"/>
    </row>
    <row r="28522" spans="5:5" x14ac:dyDescent="0.25">
      <c r="E28522" s="120"/>
    </row>
    <row r="28523" spans="5:5" x14ac:dyDescent="0.25">
      <c r="E28523" s="120"/>
    </row>
    <row r="28524" spans="5:5" x14ac:dyDescent="0.25">
      <c r="E28524" s="120"/>
    </row>
    <row r="28525" spans="5:5" x14ac:dyDescent="0.25">
      <c r="E28525" s="120"/>
    </row>
    <row r="28526" spans="5:5" x14ac:dyDescent="0.25">
      <c r="E28526" s="120"/>
    </row>
    <row r="28527" spans="5:5" x14ac:dyDescent="0.25">
      <c r="E28527" s="120"/>
    </row>
    <row r="28528" spans="5:5" x14ac:dyDescent="0.25">
      <c r="E28528" s="120"/>
    </row>
    <row r="28529" spans="5:5" x14ac:dyDescent="0.25">
      <c r="E28529" s="120"/>
    </row>
    <row r="28530" spans="5:5" x14ac:dyDescent="0.25">
      <c r="E28530" s="120"/>
    </row>
    <row r="28531" spans="5:5" x14ac:dyDescent="0.25">
      <c r="E28531" s="120"/>
    </row>
    <row r="28532" spans="5:5" x14ac:dyDescent="0.25">
      <c r="E28532" s="120"/>
    </row>
    <row r="28533" spans="5:5" x14ac:dyDescent="0.25">
      <c r="E28533" s="120"/>
    </row>
    <row r="28534" spans="5:5" x14ac:dyDescent="0.25">
      <c r="E28534" s="120"/>
    </row>
    <row r="28535" spans="5:5" x14ac:dyDescent="0.25">
      <c r="E28535" s="120"/>
    </row>
    <row r="28536" spans="5:5" x14ac:dyDescent="0.25">
      <c r="E28536" s="120"/>
    </row>
    <row r="28537" spans="5:5" x14ac:dyDescent="0.25">
      <c r="E28537" s="120"/>
    </row>
    <row r="28538" spans="5:5" x14ac:dyDescent="0.25">
      <c r="E28538" s="120"/>
    </row>
    <row r="28539" spans="5:5" x14ac:dyDescent="0.25">
      <c r="E28539" s="120"/>
    </row>
    <row r="28540" spans="5:5" x14ac:dyDescent="0.25">
      <c r="E28540" s="120"/>
    </row>
    <row r="28541" spans="5:5" x14ac:dyDescent="0.25">
      <c r="E28541" s="120"/>
    </row>
    <row r="28542" spans="5:5" x14ac:dyDescent="0.25">
      <c r="E28542" s="120"/>
    </row>
    <row r="28543" spans="5:5" x14ac:dyDescent="0.25">
      <c r="E28543" s="120"/>
    </row>
    <row r="28544" spans="5:5" x14ac:dyDescent="0.25">
      <c r="E28544" s="120"/>
    </row>
    <row r="28545" spans="5:5" x14ac:dyDescent="0.25">
      <c r="E28545" s="120"/>
    </row>
    <row r="28546" spans="5:5" x14ac:dyDescent="0.25">
      <c r="E28546" s="120"/>
    </row>
    <row r="28547" spans="5:5" x14ac:dyDescent="0.25">
      <c r="E28547" s="120"/>
    </row>
    <row r="28548" spans="5:5" x14ac:dyDescent="0.25">
      <c r="E28548" s="120"/>
    </row>
    <row r="28549" spans="5:5" x14ac:dyDescent="0.25">
      <c r="E28549" s="120"/>
    </row>
    <row r="28550" spans="5:5" x14ac:dyDescent="0.25">
      <c r="E28550" s="120"/>
    </row>
    <row r="28551" spans="5:5" x14ac:dyDescent="0.25">
      <c r="E28551" s="120"/>
    </row>
    <row r="28552" spans="5:5" x14ac:dyDescent="0.25">
      <c r="E28552" s="120"/>
    </row>
    <row r="28553" spans="5:5" x14ac:dyDescent="0.25">
      <c r="E28553" s="120"/>
    </row>
    <row r="28554" spans="5:5" x14ac:dyDescent="0.25">
      <c r="E28554" s="120"/>
    </row>
    <row r="28555" spans="5:5" x14ac:dyDescent="0.25">
      <c r="E28555" s="120"/>
    </row>
    <row r="28556" spans="5:5" x14ac:dyDescent="0.25">
      <c r="E28556" s="120"/>
    </row>
    <row r="28557" spans="5:5" x14ac:dyDescent="0.25">
      <c r="E28557" s="120"/>
    </row>
    <row r="28558" spans="5:5" x14ac:dyDescent="0.25">
      <c r="E28558" s="120"/>
    </row>
    <row r="28559" spans="5:5" x14ac:dyDescent="0.25">
      <c r="E28559" s="120"/>
    </row>
    <row r="28560" spans="5:5" x14ac:dyDescent="0.25">
      <c r="E28560" s="120"/>
    </row>
    <row r="28561" spans="5:5" x14ac:dyDescent="0.25">
      <c r="E28561" s="120"/>
    </row>
    <row r="28562" spans="5:5" x14ac:dyDescent="0.25">
      <c r="E28562" s="120"/>
    </row>
    <row r="28563" spans="5:5" x14ac:dyDescent="0.25">
      <c r="E28563" s="120"/>
    </row>
    <row r="28564" spans="5:5" x14ac:dyDescent="0.25">
      <c r="E28564" s="120"/>
    </row>
    <row r="28565" spans="5:5" x14ac:dyDescent="0.25">
      <c r="E28565" s="120"/>
    </row>
    <row r="28566" spans="5:5" x14ac:dyDescent="0.25">
      <c r="E28566" s="120"/>
    </row>
    <row r="28567" spans="5:5" x14ac:dyDescent="0.25">
      <c r="E28567" s="120"/>
    </row>
    <row r="28568" spans="5:5" x14ac:dyDescent="0.25">
      <c r="E28568" s="120"/>
    </row>
    <row r="28569" spans="5:5" x14ac:dyDescent="0.25">
      <c r="E28569" s="120"/>
    </row>
    <row r="28570" spans="5:5" x14ac:dyDescent="0.25">
      <c r="E28570" s="120"/>
    </row>
    <row r="28571" spans="5:5" x14ac:dyDescent="0.25">
      <c r="E28571" s="120"/>
    </row>
    <row r="28572" spans="5:5" x14ac:dyDescent="0.25">
      <c r="E28572" s="120"/>
    </row>
    <row r="28573" spans="5:5" x14ac:dyDescent="0.25">
      <c r="E28573" s="120"/>
    </row>
    <row r="28574" spans="5:5" x14ac:dyDescent="0.25">
      <c r="E28574" s="120"/>
    </row>
    <row r="28575" spans="5:5" x14ac:dyDescent="0.25">
      <c r="E28575" s="120"/>
    </row>
    <row r="28576" spans="5:5" x14ac:dyDescent="0.25">
      <c r="E28576" s="120"/>
    </row>
    <row r="28577" spans="5:5" x14ac:dyDescent="0.25">
      <c r="E28577" s="120"/>
    </row>
    <row r="28578" spans="5:5" x14ac:dyDescent="0.25">
      <c r="E28578" s="120"/>
    </row>
    <row r="28579" spans="5:5" x14ac:dyDescent="0.25">
      <c r="E28579" s="120"/>
    </row>
    <row r="28580" spans="5:5" x14ac:dyDescent="0.25">
      <c r="E28580" s="120"/>
    </row>
    <row r="28581" spans="5:5" x14ac:dyDescent="0.25">
      <c r="E28581" s="120"/>
    </row>
    <row r="28582" spans="5:5" x14ac:dyDescent="0.25">
      <c r="E28582" s="120"/>
    </row>
    <row r="28583" spans="5:5" x14ac:dyDescent="0.25">
      <c r="E28583" s="120"/>
    </row>
    <row r="28584" spans="5:5" x14ac:dyDescent="0.25">
      <c r="E28584" s="120"/>
    </row>
    <row r="28585" spans="5:5" x14ac:dyDescent="0.25">
      <c r="E28585" s="120"/>
    </row>
    <row r="28586" spans="5:5" x14ac:dyDescent="0.25">
      <c r="E28586" s="120"/>
    </row>
    <row r="28587" spans="5:5" x14ac:dyDescent="0.25">
      <c r="E28587" s="120"/>
    </row>
    <row r="28588" spans="5:5" x14ac:dyDescent="0.25">
      <c r="E28588" s="120"/>
    </row>
    <row r="28589" spans="5:5" x14ac:dyDescent="0.25">
      <c r="E28589" s="120"/>
    </row>
    <row r="28590" spans="5:5" x14ac:dyDescent="0.25">
      <c r="E28590" s="120"/>
    </row>
    <row r="28591" spans="5:5" x14ac:dyDescent="0.25">
      <c r="E28591" s="120"/>
    </row>
    <row r="28592" spans="5:5" x14ac:dyDescent="0.25">
      <c r="E28592" s="120"/>
    </row>
    <row r="28593" spans="5:5" x14ac:dyDescent="0.25">
      <c r="E28593" s="120"/>
    </row>
    <row r="28594" spans="5:5" x14ac:dyDescent="0.25">
      <c r="E28594" s="120"/>
    </row>
    <row r="28595" spans="5:5" x14ac:dyDescent="0.25">
      <c r="E28595" s="120"/>
    </row>
    <row r="28596" spans="5:5" x14ac:dyDescent="0.25">
      <c r="E28596" s="120"/>
    </row>
    <row r="28597" spans="5:5" x14ac:dyDescent="0.25">
      <c r="E28597" s="120"/>
    </row>
    <row r="28598" spans="5:5" x14ac:dyDescent="0.25">
      <c r="E28598" s="120"/>
    </row>
    <row r="28599" spans="5:5" x14ac:dyDescent="0.25">
      <c r="E28599" s="120"/>
    </row>
    <row r="28600" spans="5:5" x14ac:dyDescent="0.25">
      <c r="E28600" s="120"/>
    </row>
    <row r="28601" spans="5:5" x14ac:dyDescent="0.25">
      <c r="E28601" s="120"/>
    </row>
    <row r="28602" spans="5:5" x14ac:dyDescent="0.25">
      <c r="E28602" s="120"/>
    </row>
    <row r="28603" spans="5:5" x14ac:dyDescent="0.25">
      <c r="E28603" s="120"/>
    </row>
    <row r="28604" spans="5:5" x14ac:dyDescent="0.25">
      <c r="E28604" s="120"/>
    </row>
    <row r="28605" spans="5:5" x14ac:dyDescent="0.25">
      <c r="E28605" s="120"/>
    </row>
    <row r="28606" spans="5:5" x14ac:dyDescent="0.25">
      <c r="E28606" s="120"/>
    </row>
    <row r="28607" spans="5:5" x14ac:dyDescent="0.25">
      <c r="E28607" s="120"/>
    </row>
    <row r="28608" spans="5:5" x14ac:dyDescent="0.25">
      <c r="E28608" s="120"/>
    </row>
    <row r="28609" spans="5:5" x14ac:dyDescent="0.25">
      <c r="E28609" s="120"/>
    </row>
    <row r="28610" spans="5:5" x14ac:dyDescent="0.25">
      <c r="E28610" s="120"/>
    </row>
    <row r="28611" spans="5:5" x14ac:dyDescent="0.25">
      <c r="E28611" s="120"/>
    </row>
    <row r="28612" spans="5:5" x14ac:dyDescent="0.25">
      <c r="E28612" s="120"/>
    </row>
    <row r="28613" spans="5:5" x14ac:dyDescent="0.25">
      <c r="E28613" s="120"/>
    </row>
    <row r="28614" spans="5:5" x14ac:dyDescent="0.25">
      <c r="E28614" s="120"/>
    </row>
    <row r="28615" spans="5:5" x14ac:dyDescent="0.25">
      <c r="E28615" s="120"/>
    </row>
    <row r="28616" spans="5:5" x14ac:dyDescent="0.25">
      <c r="E28616" s="120"/>
    </row>
    <row r="28617" spans="5:5" x14ac:dyDescent="0.25">
      <c r="E28617" s="120"/>
    </row>
    <row r="28618" spans="5:5" x14ac:dyDescent="0.25">
      <c r="E28618" s="120"/>
    </row>
    <row r="28619" spans="5:5" x14ac:dyDescent="0.25">
      <c r="E28619" s="120"/>
    </row>
    <row r="28620" spans="5:5" x14ac:dyDescent="0.25">
      <c r="E28620" s="120"/>
    </row>
    <row r="28621" spans="5:5" x14ac:dyDescent="0.25">
      <c r="E28621" s="120"/>
    </row>
    <row r="28622" spans="5:5" x14ac:dyDescent="0.25">
      <c r="E28622" s="120"/>
    </row>
    <row r="28623" spans="5:5" x14ac:dyDescent="0.25">
      <c r="E28623" s="120"/>
    </row>
    <row r="28624" spans="5:5" x14ac:dyDescent="0.25">
      <c r="E28624" s="120"/>
    </row>
    <row r="28625" spans="5:5" x14ac:dyDescent="0.25">
      <c r="E28625" s="120"/>
    </row>
    <row r="28626" spans="5:5" x14ac:dyDescent="0.25">
      <c r="E28626" s="120"/>
    </row>
    <row r="28627" spans="5:5" x14ac:dyDescent="0.25">
      <c r="E28627" s="120"/>
    </row>
    <row r="28628" spans="5:5" x14ac:dyDescent="0.25">
      <c r="E28628" s="120"/>
    </row>
    <row r="28629" spans="5:5" x14ac:dyDescent="0.25">
      <c r="E28629" s="120"/>
    </row>
    <row r="28630" spans="5:5" x14ac:dyDescent="0.25">
      <c r="E28630" s="120"/>
    </row>
    <row r="28631" spans="5:5" x14ac:dyDescent="0.25">
      <c r="E28631" s="120"/>
    </row>
    <row r="28632" spans="5:5" x14ac:dyDescent="0.25">
      <c r="E28632" s="120"/>
    </row>
    <row r="28633" spans="5:5" x14ac:dyDescent="0.25">
      <c r="E28633" s="120"/>
    </row>
    <row r="28634" spans="5:5" x14ac:dyDescent="0.25">
      <c r="E28634" s="120"/>
    </row>
    <row r="28635" spans="5:5" x14ac:dyDescent="0.25">
      <c r="E28635" s="120"/>
    </row>
    <row r="28636" spans="5:5" x14ac:dyDescent="0.25">
      <c r="E28636" s="120"/>
    </row>
    <row r="28637" spans="5:5" x14ac:dyDescent="0.25">
      <c r="E28637" s="120"/>
    </row>
    <row r="28638" spans="5:5" x14ac:dyDescent="0.25">
      <c r="E28638" s="120"/>
    </row>
    <row r="28639" spans="5:5" x14ac:dyDescent="0.25">
      <c r="E28639" s="120"/>
    </row>
    <row r="28640" spans="5:5" x14ac:dyDescent="0.25">
      <c r="E28640" s="120"/>
    </row>
    <row r="28641" spans="5:5" x14ac:dyDescent="0.25">
      <c r="E28641" s="120"/>
    </row>
    <row r="28642" spans="5:5" x14ac:dyDescent="0.25">
      <c r="E28642" s="120"/>
    </row>
    <row r="28643" spans="5:5" x14ac:dyDescent="0.25">
      <c r="E28643" s="120"/>
    </row>
    <row r="28644" spans="5:5" x14ac:dyDescent="0.25">
      <c r="E28644" s="120"/>
    </row>
    <row r="28645" spans="5:5" x14ac:dyDescent="0.25">
      <c r="E28645" s="120"/>
    </row>
    <row r="28646" spans="5:5" x14ac:dyDescent="0.25">
      <c r="E28646" s="120"/>
    </row>
    <row r="28647" spans="5:5" x14ac:dyDescent="0.25">
      <c r="E28647" s="120"/>
    </row>
    <row r="28648" spans="5:5" x14ac:dyDescent="0.25">
      <c r="E28648" s="120"/>
    </row>
    <row r="28649" spans="5:5" x14ac:dyDescent="0.25">
      <c r="E28649" s="120"/>
    </row>
    <row r="28650" spans="5:5" x14ac:dyDescent="0.25">
      <c r="E28650" s="120"/>
    </row>
    <row r="28651" spans="5:5" x14ac:dyDescent="0.25">
      <c r="E28651" s="120"/>
    </row>
    <row r="28652" spans="5:5" x14ac:dyDescent="0.25">
      <c r="E28652" s="120"/>
    </row>
    <row r="28653" spans="5:5" x14ac:dyDescent="0.25">
      <c r="E28653" s="120"/>
    </row>
    <row r="28654" spans="5:5" x14ac:dyDescent="0.25">
      <c r="E28654" s="120"/>
    </row>
    <row r="28655" spans="5:5" x14ac:dyDescent="0.25">
      <c r="E28655" s="120"/>
    </row>
    <row r="28656" spans="5:5" x14ac:dyDescent="0.25">
      <c r="E28656" s="120"/>
    </row>
    <row r="28657" spans="5:5" x14ac:dyDescent="0.25">
      <c r="E28657" s="120"/>
    </row>
    <row r="28658" spans="5:5" x14ac:dyDescent="0.25">
      <c r="E28658" s="120"/>
    </row>
    <row r="28659" spans="5:5" x14ac:dyDescent="0.25">
      <c r="E28659" s="120"/>
    </row>
    <row r="28660" spans="5:5" x14ac:dyDescent="0.25">
      <c r="E28660" s="120"/>
    </row>
    <row r="28661" spans="5:5" x14ac:dyDescent="0.25">
      <c r="E28661" s="120"/>
    </row>
    <row r="28662" spans="5:5" x14ac:dyDescent="0.25">
      <c r="E28662" s="120"/>
    </row>
    <row r="28663" spans="5:5" x14ac:dyDescent="0.25">
      <c r="E28663" s="120"/>
    </row>
    <row r="28664" spans="5:5" x14ac:dyDescent="0.25">
      <c r="E28664" s="120"/>
    </row>
    <row r="28665" spans="5:5" x14ac:dyDescent="0.25">
      <c r="E28665" s="120"/>
    </row>
    <row r="28666" spans="5:5" x14ac:dyDescent="0.25">
      <c r="E28666" s="120"/>
    </row>
    <row r="28667" spans="5:5" x14ac:dyDescent="0.25">
      <c r="E28667" s="120"/>
    </row>
    <row r="28668" spans="5:5" x14ac:dyDescent="0.25">
      <c r="E28668" s="120"/>
    </row>
    <row r="28669" spans="5:5" x14ac:dyDescent="0.25">
      <c r="E28669" s="120"/>
    </row>
    <row r="28670" spans="5:5" x14ac:dyDescent="0.25">
      <c r="E28670" s="120"/>
    </row>
    <row r="28671" spans="5:5" x14ac:dyDescent="0.25">
      <c r="E28671" s="120"/>
    </row>
    <row r="28672" spans="5:5" x14ac:dyDescent="0.25">
      <c r="E28672" s="120"/>
    </row>
    <row r="28673" spans="5:5" x14ac:dyDescent="0.25">
      <c r="E28673" s="120"/>
    </row>
    <row r="28674" spans="5:5" x14ac:dyDescent="0.25">
      <c r="E28674" s="120"/>
    </row>
    <row r="28675" spans="5:5" x14ac:dyDescent="0.25">
      <c r="E28675" s="120"/>
    </row>
    <row r="28676" spans="5:5" x14ac:dyDescent="0.25">
      <c r="E28676" s="120"/>
    </row>
    <row r="28677" spans="5:5" x14ac:dyDescent="0.25">
      <c r="E28677" s="120"/>
    </row>
    <row r="28678" spans="5:5" x14ac:dyDescent="0.25">
      <c r="E28678" s="120"/>
    </row>
    <row r="28679" spans="5:5" x14ac:dyDescent="0.25">
      <c r="E28679" s="120"/>
    </row>
    <row r="28680" spans="5:5" x14ac:dyDescent="0.25">
      <c r="E28680" s="120"/>
    </row>
    <row r="28681" spans="5:5" x14ac:dyDescent="0.25">
      <c r="E28681" s="120"/>
    </row>
    <row r="28682" spans="5:5" x14ac:dyDescent="0.25">
      <c r="E28682" s="120"/>
    </row>
    <row r="28683" spans="5:5" x14ac:dyDescent="0.25">
      <c r="E28683" s="120"/>
    </row>
    <row r="28684" spans="5:5" x14ac:dyDescent="0.25">
      <c r="E28684" s="120"/>
    </row>
    <row r="28685" spans="5:5" x14ac:dyDescent="0.25">
      <c r="E28685" s="120"/>
    </row>
    <row r="28686" spans="5:5" x14ac:dyDescent="0.25">
      <c r="E28686" s="120"/>
    </row>
    <row r="28687" spans="5:5" x14ac:dyDescent="0.25">
      <c r="E28687" s="120"/>
    </row>
    <row r="28688" spans="5:5" x14ac:dyDescent="0.25">
      <c r="E28688" s="120"/>
    </row>
    <row r="28689" spans="5:5" x14ac:dyDescent="0.25">
      <c r="E28689" s="120"/>
    </row>
    <row r="28690" spans="5:5" x14ac:dyDescent="0.25">
      <c r="E28690" s="120"/>
    </row>
    <row r="28691" spans="5:5" x14ac:dyDescent="0.25">
      <c r="E28691" s="120"/>
    </row>
    <row r="28692" spans="5:5" x14ac:dyDescent="0.25">
      <c r="E28692" s="120"/>
    </row>
    <row r="28693" spans="5:5" x14ac:dyDescent="0.25">
      <c r="E28693" s="120"/>
    </row>
    <row r="28694" spans="5:5" x14ac:dyDescent="0.25">
      <c r="E28694" s="120"/>
    </row>
    <row r="28695" spans="5:5" x14ac:dyDescent="0.25">
      <c r="E28695" s="120"/>
    </row>
    <row r="28696" spans="5:5" x14ac:dyDescent="0.25">
      <c r="E28696" s="120"/>
    </row>
    <row r="28697" spans="5:5" x14ac:dyDescent="0.25">
      <c r="E28697" s="120"/>
    </row>
    <row r="28698" spans="5:5" x14ac:dyDescent="0.25">
      <c r="E28698" s="120"/>
    </row>
    <row r="28699" spans="5:5" x14ac:dyDescent="0.25">
      <c r="E28699" s="120"/>
    </row>
    <row r="28700" spans="5:5" x14ac:dyDescent="0.25">
      <c r="E28700" s="120"/>
    </row>
    <row r="28701" spans="5:5" x14ac:dyDescent="0.25">
      <c r="E28701" s="120"/>
    </row>
    <row r="28702" spans="5:5" x14ac:dyDescent="0.25">
      <c r="E28702" s="120"/>
    </row>
    <row r="28703" spans="5:5" x14ac:dyDescent="0.25">
      <c r="E28703" s="120"/>
    </row>
    <row r="28704" spans="5:5" x14ac:dyDescent="0.25">
      <c r="E28704" s="120"/>
    </row>
    <row r="28705" spans="5:5" x14ac:dyDescent="0.25">
      <c r="E28705" s="120"/>
    </row>
    <row r="28706" spans="5:5" x14ac:dyDescent="0.25">
      <c r="E28706" s="120"/>
    </row>
    <row r="28707" spans="5:5" x14ac:dyDescent="0.25">
      <c r="E28707" s="120"/>
    </row>
    <row r="28708" spans="5:5" x14ac:dyDescent="0.25">
      <c r="E28708" s="120"/>
    </row>
    <row r="28709" spans="5:5" x14ac:dyDescent="0.25">
      <c r="E28709" s="120"/>
    </row>
    <row r="28710" spans="5:5" x14ac:dyDescent="0.25">
      <c r="E28710" s="120"/>
    </row>
    <row r="28711" spans="5:5" x14ac:dyDescent="0.25">
      <c r="E28711" s="120"/>
    </row>
    <row r="28712" spans="5:5" x14ac:dyDescent="0.25">
      <c r="E28712" s="120"/>
    </row>
    <row r="28713" spans="5:5" x14ac:dyDescent="0.25">
      <c r="E28713" s="120"/>
    </row>
    <row r="28714" spans="5:5" x14ac:dyDescent="0.25">
      <c r="E28714" s="120"/>
    </row>
    <row r="28715" spans="5:5" x14ac:dyDescent="0.25">
      <c r="E28715" s="120"/>
    </row>
    <row r="28716" spans="5:5" x14ac:dyDescent="0.25">
      <c r="E28716" s="120"/>
    </row>
    <row r="28717" spans="5:5" x14ac:dyDescent="0.25">
      <c r="E28717" s="120"/>
    </row>
    <row r="28718" spans="5:5" x14ac:dyDescent="0.25">
      <c r="E28718" s="120"/>
    </row>
    <row r="28719" spans="5:5" x14ac:dyDescent="0.25">
      <c r="E28719" s="120"/>
    </row>
    <row r="28720" spans="5:5" x14ac:dyDescent="0.25">
      <c r="E28720" s="120"/>
    </row>
    <row r="28721" spans="5:5" x14ac:dyDescent="0.25">
      <c r="E28721" s="120"/>
    </row>
    <row r="28722" spans="5:5" x14ac:dyDescent="0.25">
      <c r="E28722" s="120"/>
    </row>
    <row r="28723" spans="5:5" x14ac:dyDescent="0.25">
      <c r="E28723" s="120"/>
    </row>
    <row r="28724" spans="5:5" x14ac:dyDescent="0.25">
      <c r="E28724" s="120"/>
    </row>
    <row r="28725" spans="5:5" x14ac:dyDescent="0.25">
      <c r="E28725" s="120"/>
    </row>
    <row r="28726" spans="5:5" x14ac:dyDescent="0.25">
      <c r="E28726" s="120"/>
    </row>
    <row r="28727" spans="5:5" x14ac:dyDescent="0.25">
      <c r="E28727" s="120"/>
    </row>
    <row r="28728" spans="5:5" x14ac:dyDescent="0.25">
      <c r="E28728" s="120"/>
    </row>
    <row r="28729" spans="5:5" x14ac:dyDescent="0.25">
      <c r="E28729" s="120"/>
    </row>
    <row r="28730" spans="5:5" x14ac:dyDescent="0.25">
      <c r="E28730" s="120"/>
    </row>
    <row r="28731" spans="5:5" x14ac:dyDescent="0.25">
      <c r="E28731" s="120"/>
    </row>
    <row r="28732" spans="5:5" x14ac:dyDescent="0.25">
      <c r="E28732" s="120"/>
    </row>
    <row r="28733" spans="5:5" x14ac:dyDescent="0.25">
      <c r="E28733" s="120"/>
    </row>
    <row r="28734" spans="5:5" x14ac:dyDescent="0.25">
      <c r="E28734" s="120"/>
    </row>
    <row r="28735" spans="5:5" x14ac:dyDescent="0.25">
      <c r="E28735" s="120"/>
    </row>
    <row r="28736" spans="5:5" x14ac:dyDescent="0.25">
      <c r="E28736" s="120"/>
    </row>
    <row r="28737" spans="5:5" x14ac:dyDescent="0.25">
      <c r="E28737" s="120"/>
    </row>
    <row r="28738" spans="5:5" x14ac:dyDescent="0.25">
      <c r="E28738" s="120"/>
    </row>
    <row r="28739" spans="5:5" x14ac:dyDescent="0.25">
      <c r="E28739" s="120"/>
    </row>
    <row r="28740" spans="5:5" x14ac:dyDescent="0.25">
      <c r="E28740" s="120"/>
    </row>
    <row r="28741" spans="5:5" x14ac:dyDescent="0.25">
      <c r="E28741" s="120"/>
    </row>
    <row r="28742" spans="5:5" x14ac:dyDescent="0.25">
      <c r="E28742" s="120"/>
    </row>
    <row r="28743" spans="5:5" x14ac:dyDescent="0.25">
      <c r="E28743" s="120"/>
    </row>
    <row r="28744" spans="5:5" x14ac:dyDescent="0.25">
      <c r="E28744" s="120"/>
    </row>
    <row r="28745" spans="5:5" x14ac:dyDescent="0.25">
      <c r="E28745" s="120"/>
    </row>
    <row r="28746" spans="5:5" x14ac:dyDescent="0.25">
      <c r="E28746" s="120"/>
    </row>
    <row r="28747" spans="5:5" x14ac:dyDescent="0.25">
      <c r="E28747" s="120"/>
    </row>
    <row r="28748" spans="5:5" x14ac:dyDescent="0.25">
      <c r="E28748" s="120"/>
    </row>
    <row r="28749" spans="5:5" x14ac:dyDescent="0.25">
      <c r="E28749" s="120"/>
    </row>
    <row r="28750" spans="5:5" x14ac:dyDescent="0.25">
      <c r="E28750" s="120"/>
    </row>
    <row r="28751" spans="5:5" x14ac:dyDescent="0.25">
      <c r="E28751" s="120"/>
    </row>
    <row r="28752" spans="5:5" x14ac:dyDescent="0.25">
      <c r="E28752" s="120"/>
    </row>
    <row r="28753" spans="5:5" x14ac:dyDescent="0.25">
      <c r="E28753" s="120"/>
    </row>
    <row r="28754" spans="5:5" x14ac:dyDescent="0.25">
      <c r="E28754" s="120"/>
    </row>
    <row r="28755" spans="5:5" x14ac:dyDescent="0.25">
      <c r="E28755" s="120"/>
    </row>
    <row r="28756" spans="5:5" x14ac:dyDescent="0.25">
      <c r="E28756" s="120"/>
    </row>
    <row r="28757" spans="5:5" x14ac:dyDescent="0.25">
      <c r="E28757" s="120"/>
    </row>
    <row r="28758" spans="5:5" x14ac:dyDescent="0.25">
      <c r="E28758" s="120"/>
    </row>
    <row r="28759" spans="5:5" x14ac:dyDescent="0.25">
      <c r="E28759" s="120"/>
    </row>
    <row r="28760" spans="5:5" x14ac:dyDescent="0.25">
      <c r="E28760" s="120"/>
    </row>
    <row r="28761" spans="5:5" x14ac:dyDescent="0.25">
      <c r="E28761" s="120"/>
    </row>
    <row r="28762" spans="5:5" x14ac:dyDescent="0.25">
      <c r="E28762" s="120"/>
    </row>
    <row r="28763" spans="5:5" x14ac:dyDescent="0.25">
      <c r="E28763" s="120"/>
    </row>
    <row r="28764" spans="5:5" x14ac:dyDescent="0.25">
      <c r="E28764" s="120"/>
    </row>
    <row r="28765" spans="5:5" x14ac:dyDescent="0.25">
      <c r="E28765" s="120"/>
    </row>
    <row r="28766" spans="5:5" x14ac:dyDescent="0.25">
      <c r="E28766" s="120"/>
    </row>
    <row r="28767" spans="5:5" x14ac:dyDescent="0.25">
      <c r="E28767" s="120"/>
    </row>
    <row r="28768" spans="5:5" x14ac:dyDescent="0.25">
      <c r="E28768" s="120"/>
    </row>
    <row r="28769" spans="5:5" x14ac:dyDescent="0.25">
      <c r="E28769" s="120"/>
    </row>
    <row r="28770" spans="5:5" x14ac:dyDescent="0.25">
      <c r="E28770" s="120"/>
    </row>
    <row r="28771" spans="5:5" x14ac:dyDescent="0.25">
      <c r="E28771" s="120"/>
    </row>
    <row r="28772" spans="5:5" x14ac:dyDescent="0.25">
      <c r="E28772" s="120"/>
    </row>
    <row r="28773" spans="5:5" x14ac:dyDescent="0.25">
      <c r="E28773" s="120"/>
    </row>
    <row r="28774" spans="5:5" x14ac:dyDescent="0.25">
      <c r="E28774" s="120"/>
    </row>
    <row r="28775" spans="5:5" x14ac:dyDescent="0.25">
      <c r="E28775" s="120"/>
    </row>
    <row r="28776" spans="5:5" x14ac:dyDescent="0.25">
      <c r="E28776" s="120"/>
    </row>
    <row r="28777" spans="5:5" x14ac:dyDescent="0.25">
      <c r="E28777" s="120"/>
    </row>
    <row r="28778" spans="5:5" x14ac:dyDescent="0.25">
      <c r="E28778" s="120"/>
    </row>
    <row r="28779" spans="5:5" x14ac:dyDescent="0.25">
      <c r="E28779" s="120"/>
    </row>
    <row r="28780" spans="5:5" x14ac:dyDescent="0.25">
      <c r="E28780" s="120"/>
    </row>
    <row r="28781" spans="5:5" x14ac:dyDescent="0.25">
      <c r="E28781" s="120"/>
    </row>
    <row r="28782" spans="5:5" x14ac:dyDescent="0.25">
      <c r="E28782" s="120"/>
    </row>
    <row r="28783" spans="5:5" x14ac:dyDescent="0.25">
      <c r="E28783" s="120"/>
    </row>
    <row r="28784" spans="5:5" x14ac:dyDescent="0.25">
      <c r="E28784" s="120"/>
    </row>
    <row r="28785" spans="5:5" x14ac:dyDescent="0.25">
      <c r="E28785" s="120"/>
    </row>
    <row r="28786" spans="5:5" x14ac:dyDescent="0.25">
      <c r="E28786" s="120"/>
    </row>
    <row r="28787" spans="5:5" x14ac:dyDescent="0.25">
      <c r="E28787" s="120"/>
    </row>
    <row r="28788" spans="5:5" x14ac:dyDescent="0.25">
      <c r="E28788" s="120"/>
    </row>
    <row r="28789" spans="5:5" x14ac:dyDescent="0.25">
      <c r="E28789" s="120"/>
    </row>
    <row r="28790" spans="5:5" x14ac:dyDescent="0.25">
      <c r="E28790" s="120"/>
    </row>
    <row r="28791" spans="5:5" x14ac:dyDescent="0.25">
      <c r="E28791" s="120"/>
    </row>
    <row r="28792" spans="5:5" x14ac:dyDescent="0.25">
      <c r="E28792" s="120"/>
    </row>
    <row r="28793" spans="5:5" x14ac:dyDescent="0.25">
      <c r="E28793" s="120"/>
    </row>
    <row r="28794" spans="5:5" x14ac:dyDescent="0.25">
      <c r="E28794" s="120"/>
    </row>
    <row r="28795" spans="5:5" x14ac:dyDescent="0.25">
      <c r="E28795" s="120"/>
    </row>
    <row r="28796" spans="5:5" x14ac:dyDescent="0.25">
      <c r="E28796" s="120"/>
    </row>
    <row r="28797" spans="5:5" x14ac:dyDescent="0.25">
      <c r="E28797" s="120"/>
    </row>
    <row r="28798" spans="5:5" x14ac:dyDescent="0.25">
      <c r="E28798" s="120"/>
    </row>
    <row r="28799" spans="5:5" x14ac:dyDescent="0.25">
      <c r="E28799" s="120"/>
    </row>
    <row r="28800" spans="5:5" x14ac:dyDescent="0.25">
      <c r="E28800" s="120"/>
    </row>
    <row r="28801" spans="5:5" x14ac:dyDescent="0.25">
      <c r="E28801" s="120"/>
    </row>
    <row r="28802" spans="5:5" x14ac:dyDescent="0.25">
      <c r="E28802" s="120"/>
    </row>
    <row r="28803" spans="5:5" x14ac:dyDescent="0.25">
      <c r="E28803" s="120"/>
    </row>
    <row r="28804" spans="5:5" x14ac:dyDescent="0.25">
      <c r="E28804" s="120"/>
    </row>
    <row r="28805" spans="5:5" x14ac:dyDescent="0.25">
      <c r="E28805" s="120"/>
    </row>
    <row r="28806" spans="5:5" x14ac:dyDescent="0.25">
      <c r="E28806" s="120"/>
    </row>
    <row r="28807" spans="5:5" x14ac:dyDescent="0.25">
      <c r="E28807" s="120"/>
    </row>
    <row r="28808" spans="5:5" x14ac:dyDescent="0.25">
      <c r="E28808" s="120"/>
    </row>
    <row r="28809" spans="5:5" x14ac:dyDescent="0.25">
      <c r="E28809" s="120"/>
    </row>
    <row r="28810" spans="5:5" x14ac:dyDescent="0.25">
      <c r="E28810" s="120"/>
    </row>
    <row r="28811" spans="5:5" x14ac:dyDescent="0.25">
      <c r="E28811" s="120"/>
    </row>
    <row r="28812" spans="5:5" x14ac:dyDescent="0.25">
      <c r="E28812" s="120"/>
    </row>
    <row r="28813" spans="5:5" x14ac:dyDescent="0.25">
      <c r="E28813" s="120"/>
    </row>
    <row r="28814" spans="5:5" x14ac:dyDescent="0.25">
      <c r="E28814" s="120"/>
    </row>
    <row r="28815" spans="5:5" x14ac:dyDescent="0.25">
      <c r="E28815" s="120"/>
    </row>
    <row r="28816" spans="5:5" x14ac:dyDescent="0.25">
      <c r="E28816" s="120"/>
    </row>
    <row r="28817" spans="5:5" x14ac:dyDescent="0.25">
      <c r="E28817" s="120"/>
    </row>
    <row r="28818" spans="5:5" x14ac:dyDescent="0.25">
      <c r="E28818" s="120"/>
    </row>
    <row r="28819" spans="5:5" x14ac:dyDescent="0.25">
      <c r="E28819" s="120"/>
    </row>
    <row r="28820" spans="5:5" x14ac:dyDescent="0.25">
      <c r="E28820" s="120"/>
    </row>
    <row r="28821" spans="5:5" x14ac:dyDescent="0.25">
      <c r="E28821" s="120"/>
    </row>
    <row r="28822" spans="5:5" x14ac:dyDescent="0.25">
      <c r="E28822" s="120"/>
    </row>
    <row r="28823" spans="5:5" x14ac:dyDescent="0.25">
      <c r="E28823" s="120"/>
    </row>
    <row r="28824" spans="5:5" x14ac:dyDescent="0.25">
      <c r="E28824" s="120"/>
    </row>
    <row r="28825" spans="5:5" x14ac:dyDescent="0.25">
      <c r="E28825" s="120"/>
    </row>
    <row r="28826" spans="5:5" x14ac:dyDescent="0.25">
      <c r="E28826" s="120"/>
    </row>
    <row r="28827" spans="5:5" x14ac:dyDescent="0.25">
      <c r="E28827" s="120"/>
    </row>
    <row r="28828" spans="5:5" x14ac:dyDescent="0.25">
      <c r="E28828" s="120"/>
    </row>
    <row r="28829" spans="5:5" x14ac:dyDescent="0.25">
      <c r="E28829" s="120"/>
    </row>
    <row r="28830" spans="5:5" x14ac:dyDescent="0.25">
      <c r="E28830" s="120"/>
    </row>
    <row r="28831" spans="5:5" x14ac:dyDescent="0.25">
      <c r="E28831" s="120"/>
    </row>
    <row r="28832" spans="5:5" x14ac:dyDescent="0.25">
      <c r="E28832" s="120"/>
    </row>
    <row r="28833" spans="5:5" x14ac:dyDescent="0.25">
      <c r="E28833" s="120"/>
    </row>
    <row r="28834" spans="5:5" x14ac:dyDescent="0.25">
      <c r="E28834" s="120"/>
    </row>
    <row r="28835" spans="5:5" x14ac:dyDescent="0.25">
      <c r="E28835" s="120"/>
    </row>
    <row r="28836" spans="5:5" x14ac:dyDescent="0.25">
      <c r="E28836" s="120"/>
    </row>
    <row r="28837" spans="5:5" x14ac:dyDescent="0.25">
      <c r="E28837" s="120"/>
    </row>
    <row r="28838" spans="5:5" x14ac:dyDescent="0.25">
      <c r="E28838" s="120"/>
    </row>
    <row r="28839" spans="5:5" x14ac:dyDescent="0.25">
      <c r="E28839" s="120"/>
    </row>
    <row r="28840" spans="5:5" x14ac:dyDescent="0.25">
      <c r="E28840" s="120"/>
    </row>
    <row r="28841" spans="5:5" x14ac:dyDescent="0.25">
      <c r="E28841" s="120"/>
    </row>
    <row r="28842" spans="5:5" x14ac:dyDescent="0.25">
      <c r="E28842" s="120"/>
    </row>
    <row r="28843" spans="5:5" x14ac:dyDescent="0.25">
      <c r="E28843" s="120"/>
    </row>
    <row r="28844" spans="5:5" x14ac:dyDescent="0.25">
      <c r="E28844" s="120"/>
    </row>
    <row r="28845" spans="5:5" x14ac:dyDescent="0.25">
      <c r="E28845" s="120"/>
    </row>
    <row r="28846" spans="5:5" x14ac:dyDescent="0.25">
      <c r="E28846" s="120"/>
    </row>
    <row r="28847" spans="5:5" x14ac:dyDescent="0.25">
      <c r="E28847" s="120"/>
    </row>
    <row r="28848" spans="5:5" x14ac:dyDescent="0.25">
      <c r="E28848" s="120"/>
    </row>
    <row r="28849" spans="5:5" x14ac:dyDescent="0.25">
      <c r="E28849" s="120"/>
    </row>
    <row r="28850" spans="5:5" x14ac:dyDescent="0.25">
      <c r="E28850" s="120"/>
    </row>
    <row r="28851" spans="5:5" x14ac:dyDescent="0.25">
      <c r="E28851" s="120"/>
    </row>
    <row r="28852" spans="5:5" x14ac:dyDescent="0.25">
      <c r="E28852" s="120"/>
    </row>
    <row r="28853" spans="5:5" x14ac:dyDescent="0.25">
      <c r="E28853" s="120"/>
    </row>
    <row r="28854" spans="5:5" x14ac:dyDescent="0.25">
      <c r="E28854" s="120"/>
    </row>
    <row r="28855" spans="5:5" x14ac:dyDescent="0.25">
      <c r="E28855" s="120"/>
    </row>
    <row r="28856" spans="5:5" x14ac:dyDescent="0.25">
      <c r="E28856" s="120"/>
    </row>
    <row r="28857" spans="5:5" x14ac:dyDescent="0.25">
      <c r="E28857" s="120"/>
    </row>
    <row r="28858" spans="5:5" x14ac:dyDescent="0.25">
      <c r="E28858" s="120"/>
    </row>
    <row r="28859" spans="5:5" x14ac:dyDescent="0.25">
      <c r="E28859" s="120"/>
    </row>
    <row r="28860" spans="5:5" x14ac:dyDescent="0.25">
      <c r="E28860" s="120"/>
    </row>
    <row r="28861" spans="5:5" x14ac:dyDescent="0.25">
      <c r="E28861" s="120"/>
    </row>
    <row r="28862" spans="5:5" x14ac:dyDescent="0.25">
      <c r="E28862" s="120"/>
    </row>
    <row r="28863" spans="5:5" x14ac:dyDescent="0.25">
      <c r="E28863" s="120"/>
    </row>
    <row r="28864" spans="5:5" x14ac:dyDescent="0.25">
      <c r="E28864" s="120"/>
    </row>
    <row r="28865" spans="5:5" x14ac:dyDescent="0.25">
      <c r="E28865" s="120"/>
    </row>
    <row r="28866" spans="5:5" x14ac:dyDescent="0.25">
      <c r="E28866" s="120"/>
    </row>
    <row r="28867" spans="5:5" x14ac:dyDescent="0.25">
      <c r="E28867" s="120"/>
    </row>
    <row r="28868" spans="5:5" x14ac:dyDescent="0.25">
      <c r="E28868" s="120"/>
    </row>
    <row r="28869" spans="5:5" x14ac:dyDescent="0.25">
      <c r="E28869" s="120"/>
    </row>
    <row r="28870" spans="5:5" x14ac:dyDescent="0.25">
      <c r="E28870" s="120"/>
    </row>
    <row r="28871" spans="5:5" x14ac:dyDescent="0.25">
      <c r="E28871" s="120"/>
    </row>
    <row r="28872" spans="5:5" x14ac:dyDescent="0.25">
      <c r="E28872" s="120"/>
    </row>
    <row r="28873" spans="5:5" x14ac:dyDescent="0.25">
      <c r="E28873" s="120"/>
    </row>
    <row r="28874" spans="5:5" x14ac:dyDescent="0.25">
      <c r="E28874" s="120"/>
    </row>
    <row r="28875" spans="5:5" x14ac:dyDescent="0.25">
      <c r="E28875" s="120"/>
    </row>
    <row r="28876" spans="5:5" x14ac:dyDescent="0.25">
      <c r="E28876" s="120"/>
    </row>
    <row r="28877" spans="5:5" x14ac:dyDescent="0.25">
      <c r="E28877" s="120"/>
    </row>
    <row r="28878" spans="5:5" x14ac:dyDescent="0.25">
      <c r="E28878" s="120"/>
    </row>
    <row r="28879" spans="5:5" x14ac:dyDescent="0.25">
      <c r="E28879" s="120"/>
    </row>
    <row r="28880" spans="5:5" x14ac:dyDescent="0.25">
      <c r="E28880" s="120"/>
    </row>
    <row r="28881" spans="5:5" x14ac:dyDescent="0.25">
      <c r="E28881" s="120"/>
    </row>
    <row r="28882" spans="5:5" x14ac:dyDescent="0.25">
      <c r="E28882" s="120"/>
    </row>
    <row r="28883" spans="5:5" x14ac:dyDescent="0.25">
      <c r="E28883" s="120"/>
    </row>
    <row r="28884" spans="5:5" x14ac:dyDescent="0.25">
      <c r="E28884" s="120"/>
    </row>
    <row r="28885" spans="5:5" x14ac:dyDescent="0.25">
      <c r="E28885" s="120"/>
    </row>
    <row r="28886" spans="5:5" x14ac:dyDescent="0.25">
      <c r="E28886" s="120"/>
    </row>
    <row r="28887" spans="5:5" x14ac:dyDescent="0.25">
      <c r="E28887" s="120"/>
    </row>
    <row r="28888" spans="5:5" x14ac:dyDescent="0.25">
      <c r="E28888" s="120"/>
    </row>
    <row r="28889" spans="5:5" x14ac:dyDescent="0.25">
      <c r="E28889" s="120"/>
    </row>
    <row r="28890" spans="5:5" x14ac:dyDescent="0.25">
      <c r="E28890" s="120"/>
    </row>
    <row r="28891" spans="5:5" x14ac:dyDescent="0.25">
      <c r="E28891" s="120"/>
    </row>
    <row r="28892" spans="5:5" x14ac:dyDescent="0.25">
      <c r="E28892" s="120"/>
    </row>
    <row r="28893" spans="5:5" x14ac:dyDescent="0.25">
      <c r="E28893" s="120"/>
    </row>
    <row r="28894" spans="5:5" x14ac:dyDescent="0.25">
      <c r="E28894" s="120"/>
    </row>
    <row r="28895" spans="5:5" x14ac:dyDescent="0.25">
      <c r="E28895" s="120"/>
    </row>
    <row r="28896" spans="5:5" x14ac:dyDescent="0.25">
      <c r="E28896" s="120"/>
    </row>
    <row r="28897" spans="5:5" x14ac:dyDescent="0.25">
      <c r="E28897" s="120"/>
    </row>
    <row r="28898" spans="5:5" x14ac:dyDescent="0.25">
      <c r="E28898" s="120"/>
    </row>
    <row r="28899" spans="5:5" x14ac:dyDescent="0.25">
      <c r="E28899" s="120"/>
    </row>
    <row r="28900" spans="5:5" x14ac:dyDescent="0.25">
      <c r="E28900" s="120"/>
    </row>
    <row r="28901" spans="5:5" x14ac:dyDescent="0.25">
      <c r="E28901" s="120"/>
    </row>
    <row r="28902" spans="5:5" x14ac:dyDescent="0.25">
      <c r="E28902" s="120"/>
    </row>
    <row r="28903" spans="5:5" x14ac:dyDescent="0.25">
      <c r="E28903" s="120"/>
    </row>
    <row r="28904" spans="5:5" x14ac:dyDescent="0.25">
      <c r="E28904" s="120"/>
    </row>
    <row r="28905" spans="5:5" x14ac:dyDescent="0.25">
      <c r="E28905" s="120"/>
    </row>
    <row r="28906" spans="5:5" x14ac:dyDescent="0.25">
      <c r="E28906" s="120"/>
    </row>
    <row r="28907" spans="5:5" x14ac:dyDescent="0.25">
      <c r="E28907" s="120"/>
    </row>
    <row r="28908" spans="5:5" x14ac:dyDescent="0.25">
      <c r="E28908" s="120"/>
    </row>
    <row r="28909" spans="5:5" x14ac:dyDescent="0.25">
      <c r="E28909" s="120"/>
    </row>
    <row r="28910" spans="5:5" x14ac:dyDescent="0.25">
      <c r="E28910" s="120"/>
    </row>
    <row r="28911" spans="5:5" x14ac:dyDescent="0.25">
      <c r="E28911" s="120"/>
    </row>
    <row r="28912" spans="5:5" x14ac:dyDescent="0.25">
      <c r="E28912" s="120"/>
    </row>
    <row r="28913" spans="5:5" x14ac:dyDescent="0.25">
      <c r="E28913" s="120"/>
    </row>
    <row r="28914" spans="5:5" x14ac:dyDescent="0.25">
      <c r="E28914" s="120"/>
    </row>
    <row r="28915" spans="5:5" x14ac:dyDescent="0.25">
      <c r="E28915" s="120"/>
    </row>
    <row r="28916" spans="5:5" x14ac:dyDescent="0.25">
      <c r="E28916" s="120"/>
    </row>
    <row r="28917" spans="5:5" x14ac:dyDescent="0.25">
      <c r="E28917" s="120"/>
    </row>
    <row r="28918" spans="5:5" x14ac:dyDescent="0.25">
      <c r="E28918" s="120"/>
    </row>
    <row r="28919" spans="5:5" x14ac:dyDescent="0.25">
      <c r="E28919" s="120"/>
    </row>
    <row r="28920" spans="5:5" x14ac:dyDescent="0.25">
      <c r="E28920" s="120"/>
    </row>
    <row r="28921" spans="5:5" x14ac:dyDescent="0.25">
      <c r="E28921" s="120"/>
    </row>
    <row r="28922" spans="5:5" x14ac:dyDescent="0.25">
      <c r="E28922" s="120"/>
    </row>
    <row r="28923" spans="5:5" x14ac:dyDescent="0.25">
      <c r="E28923" s="120"/>
    </row>
    <row r="28924" spans="5:5" x14ac:dyDescent="0.25">
      <c r="E28924" s="120"/>
    </row>
    <row r="28925" spans="5:5" x14ac:dyDescent="0.25">
      <c r="E28925" s="120"/>
    </row>
    <row r="28926" spans="5:5" x14ac:dyDescent="0.25">
      <c r="E28926" s="120"/>
    </row>
    <row r="28927" spans="5:5" x14ac:dyDescent="0.25">
      <c r="E28927" s="120"/>
    </row>
    <row r="28928" spans="5:5" x14ac:dyDescent="0.25">
      <c r="E28928" s="120"/>
    </row>
    <row r="28929" spans="5:5" x14ac:dyDescent="0.25">
      <c r="E28929" s="120"/>
    </row>
    <row r="28930" spans="5:5" x14ac:dyDescent="0.25">
      <c r="E28930" s="120"/>
    </row>
    <row r="28931" spans="5:5" x14ac:dyDescent="0.25">
      <c r="E28931" s="120"/>
    </row>
    <row r="28932" spans="5:5" x14ac:dyDescent="0.25">
      <c r="E28932" s="120"/>
    </row>
    <row r="28933" spans="5:5" x14ac:dyDescent="0.25">
      <c r="E28933" s="120"/>
    </row>
    <row r="28934" spans="5:5" x14ac:dyDescent="0.25">
      <c r="E28934" s="120"/>
    </row>
    <row r="28935" spans="5:5" x14ac:dyDescent="0.25">
      <c r="E28935" s="120"/>
    </row>
    <row r="28936" spans="5:5" x14ac:dyDescent="0.25">
      <c r="E28936" s="120"/>
    </row>
    <row r="28937" spans="5:5" x14ac:dyDescent="0.25">
      <c r="E28937" s="120"/>
    </row>
    <row r="28938" spans="5:5" x14ac:dyDescent="0.25">
      <c r="E28938" s="120"/>
    </row>
    <row r="28939" spans="5:5" x14ac:dyDescent="0.25">
      <c r="E28939" s="120"/>
    </row>
    <row r="28940" spans="5:5" x14ac:dyDescent="0.25">
      <c r="E28940" s="120"/>
    </row>
    <row r="28941" spans="5:5" x14ac:dyDescent="0.25">
      <c r="E28941" s="120"/>
    </row>
    <row r="28942" spans="5:5" x14ac:dyDescent="0.25">
      <c r="E28942" s="120"/>
    </row>
    <row r="28943" spans="5:5" x14ac:dyDescent="0.25">
      <c r="E28943" s="120"/>
    </row>
    <row r="28944" spans="5:5" x14ac:dyDescent="0.25">
      <c r="E28944" s="120"/>
    </row>
    <row r="28945" spans="5:5" x14ac:dyDescent="0.25">
      <c r="E28945" s="120"/>
    </row>
    <row r="28946" spans="5:5" x14ac:dyDescent="0.25">
      <c r="E28946" s="120"/>
    </row>
    <row r="28947" spans="5:5" x14ac:dyDescent="0.25">
      <c r="E28947" s="120"/>
    </row>
    <row r="28948" spans="5:5" x14ac:dyDescent="0.25">
      <c r="E28948" s="120"/>
    </row>
    <row r="28949" spans="5:5" x14ac:dyDescent="0.25">
      <c r="E28949" s="120"/>
    </row>
    <row r="28950" spans="5:5" x14ac:dyDescent="0.25">
      <c r="E28950" s="120"/>
    </row>
    <row r="28951" spans="5:5" x14ac:dyDescent="0.25">
      <c r="E28951" s="120"/>
    </row>
    <row r="28952" spans="5:5" x14ac:dyDescent="0.25">
      <c r="E28952" s="120"/>
    </row>
    <row r="28953" spans="5:5" x14ac:dyDescent="0.25">
      <c r="E28953" s="120"/>
    </row>
    <row r="28954" spans="5:5" x14ac:dyDescent="0.25">
      <c r="E28954" s="120"/>
    </row>
    <row r="28955" spans="5:5" x14ac:dyDescent="0.25">
      <c r="E28955" s="120"/>
    </row>
    <row r="28956" spans="5:5" x14ac:dyDescent="0.25">
      <c r="E28956" s="120"/>
    </row>
    <row r="28957" spans="5:5" x14ac:dyDescent="0.25">
      <c r="E28957" s="120"/>
    </row>
    <row r="28958" spans="5:5" x14ac:dyDescent="0.25">
      <c r="E28958" s="120"/>
    </row>
    <row r="28959" spans="5:5" x14ac:dyDescent="0.25">
      <c r="E28959" s="120"/>
    </row>
    <row r="28960" spans="5:5" x14ac:dyDescent="0.25">
      <c r="E28960" s="120"/>
    </row>
    <row r="28961" spans="5:5" x14ac:dyDescent="0.25">
      <c r="E28961" s="120"/>
    </row>
    <row r="28962" spans="5:5" x14ac:dyDescent="0.25">
      <c r="E28962" s="120"/>
    </row>
    <row r="28963" spans="5:5" x14ac:dyDescent="0.25">
      <c r="E28963" s="120"/>
    </row>
    <row r="28964" spans="5:5" x14ac:dyDescent="0.25">
      <c r="E28964" s="120"/>
    </row>
    <row r="28965" spans="5:5" x14ac:dyDescent="0.25">
      <c r="E28965" s="120"/>
    </row>
    <row r="28966" spans="5:5" x14ac:dyDescent="0.25">
      <c r="E28966" s="120"/>
    </row>
    <row r="28967" spans="5:5" x14ac:dyDescent="0.25">
      <c r="E28967" s="120"/>
    </row>
    <row r="28968" spans="5:5" x14ac:dyDescent="0.25">
      <c r="E28968" s="120"/>
    </row>
    <row r="28969" spans="5:5" x14ac:dyDescent="0.25">
      <c r="E28969" s="120"/>
    </row>
    <row r="28970" spans="5:5" x14ac:dyDescent="0.25">
      <c r="E28970" s="120"/>
    </row>
    <row r="28971" spans="5:5" x14ac:dyDescent="0.25">
      <c r="E28971" s="120"/>
    </row>
    <row r="28972" spans="5:5" x14ac:dyDescent="0.25">
      <c r="E28972" s="120"/>
    </row>
    <row r="28973" spans="5:5" x14ac:dyDescent="0.25">
      <c r="E28973" s="120"/>
    </row>
    <row r="28974" spans="5:5" x14ac:dyDescent="0.25">
      <c r="E28974" s="120"/>
    </row>
    <row r="28975" spans="5:5" x14ac:dyDescent="0.25">
      <c r="E28975" s="120"/>
    </row>
    <row r="28976" spans="5:5" x14ac:dyDescent="0.25">
      <c r="E28976" s="120"/>
    </row>
    <row r="28977" spans="5:5" x14ac:dyDescent="0.25">
      <c r="E28977" s="120"/>
    </row>
    <row r="28978" spans="5:5" x14ac:dyDescent="0.25">
      <c r="E28978" s="120"/>
    </row>
    <row r="28979" spans="5:5" x14ac:dyDescent="0.25">
      <c r="E28979" s="120"/>
    </row>
    <row r="28980" spans="5:5" x14ac:dyDescent="0.25">
      <c r="E28980" s="120"/>
    </row>
    <row r="28981" spans="5:5" x14ac:dyDescent="0.25">
      <c r="E28981" s="120"/>
    </row>
    <row r="28982" spans="5:5" x14ac:dyDescent="0.25">
      <c r="E28982" s="120"/>
    </row>
    <row r="28983" spans="5:5" x14ac:dyDescent="0.25">
      <c r="E28983" s="120"/>
    </row>
    <row r="28984" spans="5:5" x14ac:dyDescent="0.25">
      <c r="E28984" s="120"/>
    </row>
    <row r="28985" spans="5:5" x14ac:dyDescent="0.25">
      <c r="E28985" s="120"/>
    </row>
    <row r="28986" spans="5:5" x14ac:dyDescent="0.25">
      <c r="E28986" s="120"/>
    </row>
    <row r="28987" spans="5:5" x14ac:dyDescent="0.25">
      <c r="E28987" s="120"/>
    </row>
    <row r="28988" spans="5:5" x14ac:dyDescent="0.25">
      <c r="E28988" s="120"/>
    </row>
    <row r="28989" spans="5:5" x14ac:dyDescent="0.25">
      <c r="E28989" s="120"/>
    </row>
    <row r="28990" spans="5:5" x14ac:dyDescent="0.25">
      <c r="E28990" s="120"/>
    </row>
    <row r="28991" spans="5:5" x14ac:dyDescent="0.25">
      <c r="E28991" s="120"/>
    </row>
    <row r="28992" spans="5:5" x14ac:dyDescent="0.25">
      <c r="E28992" s="120"/>
    </row>
    <row r="28993" spans="5:5" x14ac:dyDescent="0.25">
      <c r="E28993" s="120"/>
    </row>
    <row r="28994" spans="5:5" x14ac:dyDescent="0.25">
      <c r="E28994" s="120"/>
    </row>
    <row r="28995" spans="5:5" x14ac:dyDescent="0.25">
      <c r="E28995" s="120"/>
    </row>
    <row r="28996" spans="5:5" x14ac:dyDescent="0.25">
      <c r="E28996" s="120"/>
    </row>
    <row r="28997" spans="5:5" x14ac:dyDescent="0.25">
      <c r="E28997" s="120"/>
    </row>
    <row r="28998" spans="5:5" x14ac:dyDescent="0.25">
      <c r="E28998" s="120"/>
    </row>
    <row r="28999" spans="5:5" x14ac:dyDescent="0.25">
      <c r="E28999" s="120"/>
    </row>
    <row r="29000" spans="5:5" x14ac:dyDescent="0.25">
      <c r="E29000" s="120"/>
    </row>
    <row r="29001" spans="5:5" x14ac:dyDescent="0.25">
      <c r="E29001" s="120"/>
    </row>
    <row r="29002" spans="5:5" x14ac:dyDescent="0.25">
      <c r="E29002" s="120"/>
    </row>
    <row r="29003" spans="5:5" x14ac:dyDescent="0.25">
      <c r="E29003" s="120"/>
    </row>
    <row r="29004" spans="5:5" x14ac:dyDescent="0.25">
      <c r="E29004" s="120"/>
    </row>
    <row r="29005" spans="5:5" x14ac:dyDescent="0.25">
      <c r="E29005" s="120"/>
    </row>
    <row r="29006" spans="5:5" x14ac:dyDescent="0.25">
      <c r="E29006" s="120"/>
    </row>
    <row r="29007" spans="5:5" x14ac:dyDescent="0.25">
      <c r="E29007" s="120"/>
    </row>
    <row r="29008" spans="5:5" x14ac:dyDescent="0.25">
      <c r="E29008" s="120"/>
    </row>
    <row r="29009" spans="5:5" x14ac:dyDescent="0.25">
      <c r="E29009" s="120"/>
    </row>
    <row r="29010" spans="5:5" x14ac:dyDescent="0.25">
      <c r="E29010" s="120"/>
    </row>
    <row r="29011" spans="5:5" x14ac:dyDescent="0.25">
      <c r="E29011" s="120"/>
    </row>
    <row r="29012" spans="5:5" x14ac:dyDescent="0.25">
      <c r="E29012" s="120"/>
    </row>
    <row r="29013" spans="5:5" x14ac:dyDescent="0.25">
      <c r="E29013" s="120"/>
    </row>
    <row r="29014" spans="5:5" x14ac:dyDescent="0.25">
      <c r="E29014" s="120"/>
    </row>
    <row r="29015" spans="5:5" x14ac:dyDescent="0.25">
      <c r="E29015" s="120"/>
    </row>
    <row r="29016" spans="5:5" x14ac:dyDescent="0.25">
      <c r="E29016" s="120"/>
    </row>
    <row r="29017" spans="5:5" x14ac:dyDescent="0.25">
      <c r="E29017" s="120"/>
    </row>
    <row r="29018" spans="5:5" x14ac:dyDescent="0.25">
      <c r="E29018" s="120"/>
    </row>
    <row r="29019" spans="5:5" x14ac:dyDescent="0.25">
      <c r="E29019" s="120"/>
    </row>
    <row r="29020" spans="5:5" x14ac:dyDescent="0.25">
      <c r="E29020" s="120"/>
    </row>
    <row r="29021" spans="5:5" x14ac:dyDescent="0.25">
      <c r="E29021" s="120"/>
    </row>
    <row r="29022" spans="5:5" x14ac:dyDescent="0.25">
      <c r="E29022" s="120"/>
    </row>
    <row r="29023" spans="5:5" x14ac:dyDescent="0.25">
      <c r="E29023" s="120"/>
    </row>
    <row r="29024" spans="5:5" x14ac:dyDescent="0.25">
      <c r="E29024" s="120"/>
    </row>
    <row r="29025" spans="5:5" x14ac:dyDescent="0.25">
      <c r="E29025" s="120"/>
    </row>
    <row r="29026" spans="5:5" x14ac:dyDescent="0.25">
      <c r="E29026" s="120"/>
    </row>
    <row r="29027" spans="5:5" x14ac:dyDescent="0.25">
      <c r="E29027" s="120"/>
    </row>
    <row r="29028" spans="5:5" x14ac:dyDescent="0.25">
      <c r="E29028" s="120"/>
    </row>
    <row r="29029" spans="5:5" x14ac:dyDescent="0.25">
      <c r="E29029" s="120"/>
    </row>
    <row r="29030" spans="5:5" x14ac:dyDescent="0.25">
      <c r="E29030" s="120"/>
    </row>
    <row r="29031" spans="5:5" x14ac:dyDescent="0.25">
      <c r="E29031" s="120"/>
    </row>
    <row r="29032" spans="5:5" x14ac:dyDescent="0.25">
      <c r="E29032" s="120"/>
    </row>
    <row r="29033" spans="5:5" x14ac:dyDescent="0.25">
      <c r="E29033" s="120"/>
    </row>
    <row r="29034" spans="5:5" x14ac:dyDescent="0.25">
      <c r="E29034" s="120"/>
    </row>
    <row r="29035" spans="5:5" x14ac:dyDescent="0.25">
      <c r="E29035" s="120"/>
    </row>
    <row r="29036" spans="5:5" x14ac:dyDescent="0.25">
      <c r="E29036" s="120"/>
    </row>
    <row r="29037" spans="5:5" x14ac:dyDescent="0.25">
      <c r="E29037" s="120"/>
    </row>
    <row r="29038" spans="5:5" x14ac:dyDescent="0.25">
      <c r="E29038" s="120"/>
    </row>
    <row r="29039" spans="5:5" x14ac:dyDescent="0.25">
      <c r="E29039" s="120"/>
    </row>
    <row r="29040" spans="5:5" x14ac:dyDescent="0.25">
      <c r="E29040" s="120"/>
    </row>
    <row r="29041" spans="5:5" x14ac:dyDescent="0.25">
      <c r="E29041" s="120"/>
    </row>
    <row r="29042" spans="5:5" x14ac:dyDescent="0.25">
      <c r="E29042" s="120"/>
    </row>
    <row r="29043" spans="5:5" x14ac:dyDescent="0.25">
      <c r="E29043" s="120"/>
    </row>
    <row r="29044" spans="5:5" x14ac:dyDescent="0.25">
      <c r="E29044" s="120"/>
    </row>
    <row r="29045" spans="5:5" x14ac:dyDescent="0.25">
      <c r="E29045" s="120"/>
    </row>
    <row r="29046" spans="5:5" x14ac:dyDescent="0.25">
      <c r="E29046" s="120"/>
    </row>
    <row r="29047" spans="5:5" x14ac:dyDescent="0.25">
      <c r="E29047" s="120"/>
    </row>
    <row r="29048" spans="5:5" x14ac:dyDescent="0.25">
      <c r="E29048" s="120"/>
    </row>
    <row r="29049" spans="5:5" x14ac:dyDescent="0.25">
      <c r="E29049" s="120"/>
    </row>
    <row r="29050" spans="5:5" x14ac:dyDescent="0.25">
      <c r="E29050" s="120"/>
    </row>
    <row r="29051" spans="5:5" x14ac:dyDescent="0.25">
      <c r="E29051" s="120"/>
    </row>
    <row r="29052" spans="5:5" x14ac:dyDescent="0.25">
      <c r="E29052" s="120"/>
    </row>
    <row r="29053" spans="5:5" x14ac:dyDescent="0.25">
      <c r="E29053" s="120"/>
    </row>
    <row r="29054" spans="5:5" x14ac:dyDescent="0.25">
      <c r="E29054" s="120"/>
    </row>
    <row r="29055" spans="5:5" x14ac:dyDescent="0.25">
      <c r="E29055" s="120"/>
    </row>
    <row r="29056" spans="5:5" x14ac:dyDescent="0.25">
      <c r="E29056" s="120"/>
    </row>
    <row r="29057" spans="5:5" x14ac:dyDescent="0.25">
      <c r="E29057" s="120"/>
    </row>
    <row r="29058" spans="5:5" x14ac:dyDescent="0.25">
      <c r="E29058" s="120"/>
    </row>
    <row r="29059" spans="5:5" x14ac:dyDescent="0.25">
      <c r="E29059" s="120"/>
    </row>
    <row r="29060" spans="5:5" x14ac:dyDescent="0.25">
      <c r="E29060" s="120"/>
    </row>
    <row r="29061" spans="5:5" x14ac:dyDescent="0.25">
      <c r="E29061" s="120"/>
    </row>
    <row r="29062" spans="5:5" x14ac:dyDescent="0.25">
      <c r="E29062" s="120"/>
    </row>
    <row r="29063" spans="5:5" x14ac:dyDescent="0.25">
      <c r="E29063" s="120"/>
    </row>
    <row r="29064" spans="5:5" x14ac:dyDescent="0.25">
      <c r="E29064" s="120"/>
    </row>
    <row r="29065" spans="5:5" x14ac:dyDescent="0.25">
      <c r="E29065" s="120"/>
    </row>
    <row r="29066" spans="5:5" x14ac:dyDescent="0.25">
      <c r="E29066" s="120"/>
    </row>
    <row r="29067" spans="5:5" x14ac:dyDescent="0.25">
      <c r="E29067" s="120"/>
    </row>
    <row r="29068" spans="5:5" x14ac:dyDescent="0.25">
      <c r="E29068" s="120"/>
    </row>
    <row r="29069" spans="5:5" x14ac:dyDescent="0.25">
      <c r="E29069" s="120"/>
    </row>
    <row r="29070" spans="5:5" x14ac:dyDescent="0.25">
      <c r="E29070" s="120"/>
    </row>
    <row r="29071" spans="5:5" x14ac:dyDescent="0.25">
      <c r="E29071" s="120"/>
    </row>
    <row r="29072" spans="5:5" x14ac:dyDescent="0.25">
      <c r="E29072" s="120"/>
    </row>
    <row r="29073" spans="5:5" x14ac:dyDescent="0.25">
      <c r="E29073" s="120"/>
    </row>
    <row r="29074" spans="5:5" x14ac:dyDescent="0.25">
      <c r="E29074" s="120"/>
    </row>
    <row r="29075" spans="5:5" x14ac:dyDescent="0.25">
      <c r="E29075" s="120"/>
    </row>
    <row r="29076" spans="5:5" x14ac:dyDescent="0.25">
      <c r="E29076" s="120"/>
    </row>
    <row r="29077" spans="5:5" x14ac:dyDescent="0.25">
      <c r="E29077" s="120"/>
    </row>
    <row r="29078" spans="5:5" x14ac:dyDescent="0.25">
      <c r="E29078" s="120"/>
    </row>
    <row r="29079" spans="5:5" x14ac:dyDescent="0.25">
      <c r="E29079" s="120"/>
    </row>
    <row r="29080" spans="5:5" x14ac:dyDescent="0.25">
      <c r="E29080" s="120"/>
    </row>
    <row r="29081" spans="5:5" x14ac:dyDescent="0.25">
      <c r="E29081" s="120"/>
    </row>
    <row r="29082" spans="5:5" x14ac:dyDescent="0.25">
      <c r="E29082" s="120"/>
    </row>
    <row r="29083" spans="5:5" x14ac:dyDescent="0.25">
      <c r="E29083" s="120"/>
    </row>
    <row r="29084" spans="5:5" x14ac:dyDescent="0.25">
      <c r="E29084" s="120"/>
    </row>
    <row r="29085" spans="5:5" x14ac:dyDescent="0.25">
      <c r="E29085" s="120"/>
    </row>
    <row r="29086" spans="5:5" x14ac:dyDescent="0.25">
      <c r="E29086" s="120"/>
    </row>
    <row r="29087" spans="5:5" x14ac:dyDescent="0.25">
      <c r="E29087" s="120"/>
    </row>
    <row r="29088" spans="5:5" x14ac:dyDescent="0.25">
      <c r="E29088" s="120"/>
    </row>
    <row r="29089" spans="5:5" x14ac:dyDescent="0.25">
      <c r="E29089" s="120"/>
    </row>
    <row r="29090" spans="5:5" x14ac:dyDescent="0.25">
      <c r="E29090" s="120"/>
    </row>
    <row r="29091" spans="5:5" x14ac:dyDescent="0.25">
      <c r="E29091" s="120"/>
    </row>
    <row r="29092" spans="5:5" x14ac:dyDescent="0.25">
      <c r="E29092" s="120"/>
    </row>
    <row r="29093" spans="5:5" x14ac:dyDescent="0.25">
      <c r="E29093" s="120"/>
    </row>
    <row r="29094" spans="5:5" x14ac:dyDescent="0.25">
      <c r="E29094" s="120"/>
    </row>
    <row r="29095" spans="5:5" x14ac:dyDescent="0.25">
      <c r="E29095" s="120"/>
    </row>
    <row r="29096" spans="5:5" x14ac:dyDescent="0.25">
      <c r="E29096" s="120"/>
    </row>
    <row r="29097" spans="5:5" x14ac:dyDescent="0.25">
      <c r="E29097" s="120"/>
    </row>
    <row r="29098" spans="5:5" x14ac:dyDescent="0.25">
      <c r="E29098" s="120"/>
    </row>
    <row r="29099" spans="5:5" x14ac:dyDescent="0.25">
      <c r="E29099" s="120"/>
    </row>
    <row r="29100" spans="5:5" x14ac:dyDescent="0.25">
      <c r="E29100" s="120"/>
    </row>
    <row r="29101" spans="5:5" x14ac:dyDescent="0.25">
      <c r="E29101" s="120"/>
    </row>
    <row r="29102" spans="5:5" x14ac:dyDescent="0.25">
      <c r="E29102" s="120"/>
    </row>
    <row r="29103" spans="5:5" x14ac:dyDescent="0.25">
      <c r="E29103" s="120"/>
    </row>
    <row r="29104" spans="5:5" x14ac:dyDescent="0.25">
      <c r="E29104" s="120"/>
    </row>
    <row r="29105" spans="5:5" x14ac:dyDescent="0.25">
      <c r="E29105" s="120"/>
    </row>
    <row r="29106" spans="5:5" x14ac:dyDescent="0.25">
      <c r="E29106" s="120"/>
    </row>
    <row r="29107" spans="5:5" x14ac:dyDescent="0.25">
      <c r="E29107" s="120"/>
    </row>
    <row r="29108" spans="5:5" x14ac:dyDescent="0.25">
      <c r="E29108" s="120"/>
    </row>
    <row r="29109" spans="5:5" x14ac:dyDescent="0.25">
      <c r="E29109" s="120"/>
    </row>
    <row r="29110" spans="5:5" x14ac:dyDescent="0.25">
      <c r="E29110" s="120"/>
    </row>
    <row r="29111" spans="5:5" x14ac:dyDescent="0.25">
      <c r="E29111" s="120"/>
    </row>
    <row r="29112" spans="5:5" x14ac:dyDescent="0.25">
      <c r="E29112" s="120"/>
    </row>
    <row r="29113" spans="5:5" x14ac:dyDescent="0.25">
      <c r="E29113" s="120"/>
    </row>
    <row r="29114" spans="5:5" x14ac:dyDescent="0.25">
      <c r="E29114" s="120"/>
    </row>
    <row r="29115" spans="5:5" x14ac:dyDescent="0.25">
      <c r="E29115" s="120"/>
    </row>
    <row r="29116" spans="5:5" x14ac:dyDescent="0.25">
      <c r="E29116" s="120"/>
    </row>
    <row r="29117" spans="5:5" x14ac:dyDescent="0.25">
      <c r="E29117" s="120"/>
    </row>
    <row r="29118" spans="5:5" x14ac:dyDescent="0.25">
      <c r="E29118" s="120"/>
    </row>
    <row r="29119" spans="5:5" x14ac:dyDescent="0.25">
      <c r="E29119" s="120"/>
    </row>
    <row r="29120" spans="5:5" x14ac:dyDescent="0.25">
      <c r="E29120" s="120"/>
    </row>
    <row r="29121" spans="5:5" x14ac:dyDescent="0.25">
      <c r="E29121" s="120"/>
    </row>
    <row r="29122" spans="5:5" x14ac:dyDescent="0.25">
      <c r="E29122" s="120"/>
    </row>
    <row r="29123" spans="5:5" x14ac:dyDescent="0.25">
      <c r="E29123" s="120"/>
    </row>
    <row r="29124" spans="5:5" x14ac:dyDescent="0.25">
      <c r="E29124" s="120"/>
    </row>
    <row r="29125" spans="5:5" x14ac:dyDescent="0.25">
      <c r="E29125" s="120"/>
    </row>
    <row r="29126" spans="5:5" x14ac:dyDescent="0.25">
      <c r="E29126" s="120"/>
    </row>
    <row r="29127" spans="5:5" x14ac:dyDescent="0.25">
      <c r="E29127" s="120"/>
    </row>
    <row r="29128" spans="5:5" x14ac:dyDescent="0.25">
      <c r="E29128" s="120"/>
    </row>
    <row r="29129" spans="5:5" x14ac:dyDescent="0.25">
      <c r="E29129" s="120"/>
    </row>
    <row r="29130" spans="5:5" x14ac:dyDescent="0.25">
      <c r="E29130" s="120"/>
    </row>
    <row r="29131" spans="5:5" x14ac:dyDescent="0.25">
      <c r="E29131" s="120"/>
    </row>
    <row r="29132" spans="5:5" x14ac:dyDescent="0.25">
      <c r="E29132" s="120"/>
    </row>
    <row r="29133" spans="5:5" x14ac:dyDescent="0.25">
      <c r="E29133" s="120"/>
    </row>
    <row r="29134" spans="5:5" x14ac:dyDescent="0.25">
      <c r="E29134" s="120"/>
    </row>
    <row r="29135" spans="5:5" x14ac:dyDescent="0.25">
      <c r="E29135" s="120"/>
    </row>
    <row r="29136" spans="5:5" x14ac:dyDescent="0.25">
      <c r="E29136" s="120"/>
    </row>
    <row r="29137" spans="5:5" x14ac:dyDescent="0.25">
      <c r="E29137" s="120"/>
    </row>
    <row r="29138" spans="5:5" x14ac:dyDescent="0.25">
      <c r="E29138" s="120"/>
    </row>
    <row r="29139" spans="5:5" x14ac:dyDescent="0.25">
      <c r="E29139" s="120"/>
    </row>
    <row r="29140" spans="5:5" x14ac:dyDescent="0.25">
      <c r="E29140" s="120"/>
    </row>
    <row r="29141" spans="5:5" x14ac:dyDescent="0.25">
      <c r="E29141" s="120"/>
    </row>
    <row r="29142" spans="5:5" x14ac:dyDescent="0.25">
      <c r="E29142" s="120"/>
    </row>
    <row r="29143" spans="5:5" x14ac:dyDescent="0.25">
      <c r="E29143" s="120"/>
    </row>
    <row r="29144" spans="5:5" x14ac:dyDescent="0.25">
      <c r="E29144" s="120"/>
    </row>
    <row r="29145" spans="5:5" x14ac:dyDescent="0.25">
      <c r="E29145" s="120"/>
    </row>
    <row r="29146" spans="5:5" x14ac:dyDescent="0.25">
      <c r="E29146" s="120"/>
    </row>
    <row r="29147" spans="5:5" x14ac:dyDescent="0.25">
      <c r="E29147" s="120"/>
    </row>
    <row r="29148" spans="5:5" x14ac:dyDescent="0.25">
      <c r="E29148" s="120"/>
    </row>
    <row r="29149" spans="5:5" x14ac:dyDescent="0.25">
      <c r="E29149" s="120"/>
    </row>
    <row r="29150" spans="5:5" x14ac:dyDescent="0.25">
      <c r="E29150" s="120"/>
    </row>
    <row r="29151" spans="5:5" x14ac:dyDescent="0.25">
      <c r="E29151" s="120"/>
    </row>
    <row r="29152" spans="5:5" x14ac:dyDescent="0.25">
      <c r="E29152" s="120"/>
    </row>
    <row r="29153" spans="5:5" x14ac:dyDescent="0.25">
      <c r="E29153" s="120"/>
    </row>
    <row r="29154" spans="5:5" x14ac:dyDescent="0.25">
      <c r="E29154" s="120"/>
    </row>
    <row r="29155" spans="5:5" x14ac:dyDescent="0.25">
      <c r="E29155" s="120"/>
    </row>
    <row r="29156" spans="5:5" x14ac:dyDescent="0.25">
      <c r="E29156" s="120"/>
    </row>
    <row r="29157" spans="5:5" x14ac:dyDescent="0.25">
      <c r="E29157" s="120"/>
    </row>
    <row r="29158" spans="5:5" x14ac:dyDescent="0.25">
      <c r="E29158" s="120"/>
    </row>
    <row r="29159" spans="5:5" x14ac:dyDescent="0.25">
      <c r="E29159" s="120"/>
    </row>
    <row r="29160" spans="5:5" x14ac:dyDescent="0.25">
      <c r="E29160" s="120"/>
    </row>
    <row r="29161" spans="5:5" x14ac:dyDescent="0.25">
      <c r="E29161" s="120"/>
    </row>
    <row r="29162" spans="5:5" x14ac:dyDescent="0.25">
      <c r="E29162" s="120"/>
    </row>
    <row r="29163" spans="5:5" x14ac:dyDescent="0.25">
      <c r="E29163" s="120"/>
    </row>
    <row r="29164" spans="5:5" x14ac:dyDescent="0.25">
      <c r="E29164" s="120"/>
    </row>
    <row r="29165" spans="5:5" x14ac:dyDescent="0.25">
      <c r="E29165" s="120"/>
    </row>
    <row r="29166" spans="5:5" x14ac:dyDescent="0.25">
      <c r="E29166" s="120"/>
    </row>
    <row r="29167" spans="5:5" x14ac:dyDescent="0.25">
      <c r="E29167" s="120"/>
    </row>
    <row r="29168" spans="5:5" x14ac:dyDescent="0.25">
      <c r="E29168" s="120"/>
    </row>
    <row r="29169" spans="5:5" x14ac:dyDescent="0.25">
      <c r="E29169" s="120"/>
    </row>
    <row r="29170" spans="5:5" x14ac:dyDescent="0.25">
      <c r="E29170" s="120"/>
    </row>
    <row r="29171" spans="5:5" x14ac:dyDescent="0.25">
      <c r="E29171" s="120"/>
    </row>
    <row r="29172" spans="5:5" x14ac:dyDescent="0.25">
      <c r="E29172" s="120"/>
    </row>
    <row r="29173" spans="5:5" x14ac:dyDescent="0.25">
      <c r="E29173" s="120"/>
    </row>
    <row r="29174" spans="5:5" x14ac:dyDescent="0.25">
      <c r="E29174" s="120"/>
    </row>
    <row r="29175" spans="5:5" x14ac:dyDescent="0.25">
      <c r="E29175" s="120"/>
    </row>
    <row r="29176" spans="5:5" x14ac:dyDescent="0.25">
      <c r="E29176" s="120"/>
    </row>
    <row r="29177" spans="5:5" x14ac:dyDescent="0.25">
      <c r="E29177" s="120"/>
    </row>
    <row r="29178" spans="5:5" x14ac:dyDescent="0.25">
      <c r="E29178" s="120"/>
    </row>
    <row r="29179" spans="5:5" x14ac:dyDescent="0.25">
      <c r="E29179" s="120"/>
    </row>
    <row r="29180" spans="5:5" x14ac:dyDescent="0.25">
      <c r="E29180" s="120"/>
    </row>
    <row r="29181" spans="5:5" x14ac:dyDescent="0.25">
      <c r="E29181" s="120"/>
    </row>
    <row r="29182" spans="5:5" x14ac:dyDescent="0.25">
      <c r="E29182" s="120"/>
    </row>
    <row r="29183" spans="5:5" x14ac:dyDescent="0.25">
      <c r="E29183" s="120"/>
    </row>
    <row r="29184" spans="5:5" x14ac:dyDescent="0.25">
      <c r="E29184" s="120"/>
    </row>
    <row r="29185" spans="5:5" x14ac:dyDescent="0.25">
      <c r="E29185" s="120"/>
    </row>
    <row r="29186" spans="5:5" x14ac:dyDescent="0.25">
      <c r="E29186" s="120"/>
    </row>
    <row r="29187" spans="5:5" x14ac:dyDescent="0.25">
      <c r="E29187" s="120"/>
    </row>
    <row r="29188" spans="5:5" x14ac:dyDescent="0.25">
      <c r="E29188" s="120"/>
    </row>
    <row r="29189" spans="5:5" x14ac:dyDescent="0.25">
      <c r="E29189" s="120"/>
    </row>
    <row r="29190" spans="5:5" x14ac:dyDescent="0.25">
      <c r="E29190" s="120"/>
    </row>
    <row r="29191" spans="5:5" x14ac:dyDescent="0.25">
      <c r="E29191" s="120"/>
    </row>
    <row r="29192" spans="5:5" x14ac:dyDescent="0.25">
      <c r="E29192" s="120"/>
    </row>
    <row r="29193" spans="5:5" x14ac:dyDescent="0.25">
      <c r="E29193" s="120"/>
    </row>
    <row r="29194" spans="5:5" x14ac:dyDescent="0.25">
      <c r="E29194" s="120"/>
    </row>
    <row r="29195" spans="5:5" x14ac:dyDescent="0.25">
      <c r="E29195" s="120"/>
    </row>
    <row r="29196" spans="5:5" x14ac:dyDescent="0.25">
      <c r="E29196" s="120"/>
    </row>
    <row r="29197" spans="5:5" x14ac:dyDescent="0.25">
      <c r="E29197" s="120"/>
    </row>
    <row r="29198" spans="5:5" x14ac:dyDescent="0.25">
      <c r="E29198" s="120"/>
    </row>
    <row r="29199" spans="5:5" x14ac:dyDescent="0.25">
      <c r="E29199" s="120"/>
    </row>
    <row r="29200" spans="5:5" x14ac:dyDescent="0.25">
      <c r="E29200" s="120"/>
    </row>
    <row r="29201" spans="5:5" x14ac:dyDescent="0.25">
      <c r="E29201" s="120"/>
    </row>
    <row r="29202" spans="5:5" x14ac:dyDescent="0.25">
      <c r="E29202" s="120"/>
    </row>
    <row r="29203" spans="5:5" x14ac:dyDescent="0.25">
      <c r="E29203" s="120"/>
    </row>
    <row r="29204" spans="5:5" x14ac:dyDescent="0.25">
      <c r="E29204" s="120"/>
    </row>
    <row r="29205" spans="5:5" x14ac:dyDescent="0.25">
      <c r="E29205" s="120"/>
    </row>
    <row r="29206" spans="5:5" x14ac:dyDescent="0.25">
      <c r="E29206" s="120"/>
    </row>
    <row r="29207" spans="5:5" x14ac:dyDescent="0.25">
      <c r="E29207" s="120"/>
    </row>
    <row r="29208" spans="5:5" x14ac:dyDescent="0.25">
      <c r="E29208" s="120"/>
    </row>
    <row r="29209" spans="5:5" x14ac:dyDescent="0.25">
      <c r="E29209" s="120"/>
    </row>
    <row r="29210" spans="5:5" x14ac:dyDescent="0.25">
      <c r="E29210" s="120"/>
    </row>
    <row r="29211" spans="5:5" x14ac:dyDescent="0.25">
      <c r="E29211" s="120"/>
    </row>
    <row r="29212" spans="5:5" x14ac:dyDescent="0.25">
      <c r="E29212" s="120"/>
    </row>
    <row r="29213" spans="5:5" x14ac:dyDescent="0.25">
      <c r="E29213" s="120"/>
    </row>
    <row r="29214" spans="5:5" x14ac:dyDescent="0.25">
      <c r="E29214" s="120"/>
    </row>
    <row r="29215" spans="5:5" x14ac:dyDescent="0.25">
      <c r="E29215" s="120"/>
    </row>
    <row r="29216" spans="5:5" x14ac:dyDescent="0.25">
      <c r="E29216" s="120"/>
    </row>
    <row r="29217" spans="5:5" x14ac:dyDescent="0.25">
      <c r="E29217" s="120"/>
    </row>
    <row r="29218" spans="5:5" x14ac:dyDescent="0.25">
      <c r="E29218" s="120"/>
    </row>
    <row r="29219" spans="5:5" x14ac:dyDescent="0.25">
      <c r="E29219" s="120"/>
    </row>
    <row r="29220" spans="5:5" x14ac:dyDescent="0.25">
      <c r="E29220" s="120"/>
    </row>
    <row r="29221" spans="5:5" x14ac:dyDescent="0.25">
      <c r="E29221" s="120"/>
    </row>
    <row r="29222" spans="5:5" x14ac:dyDescent="0.25">
      <c r="E29222" s="120"/>
    </row>
    <row r="29223" spans="5:5" x14ac:dyDescent="0.25">
      <c r="E29223" s="120"/>
    </row>
    <row r="29224" spans="5:5" x14ac:dyDescent="0.25">
      <c r="E29224" s="120"/>
    </row>
    <row r="29225" spans="5:5" x14ac:dyDescent="0.25">
      <c r="E29225" s="120"/>
    </row>
    <row r="29226" spans="5:5" x14ac:dyDescent="0.25">
      <c r="E29226" s="120"/>
    </row>
    <row r="29227" spans="5:5" x14ac:dyDescent="0.25">
      <c r="E29227" s="120"/>
    </row>
    <row r="29228" spans="5:5" x14ac:dyDescent="0.25">
      <c r="E29228" s="120"/>
    </row>
    <row r="29229" spans="5:5" x14ac:dyDescent="0.25">
      <c r="E29229" s="120"/>
    </row>
    <row r="29230" spans="5:5" x14ac:dyDescent="0.25">
      <c r="E29230" s="120"/>
    </row>
    <row r="29231" spans="5:5" x14ac:dyDescent="0.25">
      <c r="E29231" s="120"/>
    </row>
    <row r="29232" spans="5:5" x14ac:dyDescent="0.25">
      <c r="E29232" s="120"/>
    </row>
    <row r="29233" spans="5:5" x14ac:dyDescent="0.25">
      <c r="E29233" s="120"/>
    </row>
    <row r="29234" spans="5:5" x14ac:dyDescent="0.25">
      <c r="E29234" s="120"/>
    </row>
    <row r="29235" spans="5:5" x14ac:dyDescent="0.25">
      <c r="E29235" s="120"/>
    </row>
    <row r="29236" spans="5:5" x14ac:dyDescent="0.25">
      <c r="E29236" s="120"/>
    </row>
    <row r="29237" spans="5:5" x14ac:dyDescent="0.25">
      <c r="E29237" s="120"/>
    </row>
    <row r="29238" spans="5:5" x14ac:dyDescent="0.25">
      <c r="E29238" s="120"/>
    </row>
    <row r="29239" spans="5:5" x14ac:dyDescent="0.25">
      <c r="E29239" s="120"/>
    </row>
    <row r="29240" spans="5:5" x14ac:dyDescent="0.25">
      <c r="E29240" s="120"/>
    </row>
    <row r="29241" spans="5:5" x14ac:dyDescent="0.25">
      <c r="E29241" s="120"/>
    </row>
    <row r="29242" spans="5:5" x14ac:dyDescent="0.25">
      <c r="E29242" s="120"/>
    </row>
    <row r="29243" spans="5:5" x14ac:dyDescent="0.25">
      <c r="E29243" s="120"/>
    </row>
    <row r="29244" spans="5:5" x14ac:dyDescent="0.25">
      <c r="E29244" s="120"/>
    </row>
    <row r="29245" spans="5:5" x14ac:dyDescent="0.25">
      <c r="E29245" s="120"/>
    </row>
    <row r="29246" spans="5:5" x14ac:dyDescent="0.25">
      <c r="E29246" s="120"/>
    </row>
    <row r="29247" spans="5:5" x14ac:dyDescent="0.25">
      <c r="E29247" s="120"/>
    </row>
    <row r="29248" spans="5:5" x14ac:dyDescent="0.25">
      <c r="E29248" s="120"/>
    </row>
    <row r="29249" spans="5:5" x14ac:dyDescent="0.25">
      <c r="E29249" s="120"/>
    </row>
    <row r="29250" spans="5:5" x14ac:dyDescent="0.25">
      <c r="E29250" s="120"/>
    </row>
    <row r="29251" spans="5:5" x14ac:dyDescent="0.25">
      <c r="E29251" s="120"/>
    </row>
    <row r="29252" spans="5:5" x14ac:dyDescent="0.25">
      <c r="E29252" s="120"/>
    </row>
    <row r="29253" spans="5:5" x14ac:dyDescent="0.25">
      <c r="E29253" s="120"/>
    </row>
    <row r="29254" spans="5:5" x14ac:dyDescent="0.25">
      <c r="E29254" s="120"/>
    </row>
    <row r="29255" spans="5:5" x14ac:dyDescent="0.25">
      <c r="E29255" s="120"/>
    </row>
    <row r="29256" spans="5:5" x14ac:dyDescent="0.25">
      <c r="E29256" s="120"/>
    </row>
    <row r="29257" spans="5:5" x14ac:dyDescent="0.25">
      <c r="E29257" s="120"/>
    </row>
    <row r="29258" spans="5:5" x14ac:dyDescent="0.25">
      <c r="E29258" s="120"/>
    </row>
    <row r="29259" spans="5:5" x14ac:dyDescent="0.25">
      <c r="E29259" s="120"/>
    </row>
    <row r="29260" spans="5:5" x14ac:dyDescent="0.25">
      <c r="E29260" s="120"/>
    </row>
    <row r="29261" spans="5:5" x14ac:dyDescent="0.25">
      <c r="E29261" s="120"/>
    </row>
    <row r="29262" spans="5:5" x14ac:dyDescent="0.25">
      <c r="E29262" s="120"/>
    </row>
    <row r="29263" spans="5:5" x14ac:dyDescent="0.25">
      <c r="E29263" s="120"/>
    </row>
    <row r="29264" spans="5:5" x14ac:dyDescent="0.25">
      <c r="E29264" s="120"/>
    </row>
    <row r="29265" spans="5:5" x14ac:dyDescent="0.25">
      <c r="E29265" s="120"/>
    </row>
    <row r="29266" spans="5:5" x14ac:dyDescent="0.25">
      <c r="E29266" s="120"/>
    </row>
    <row r="29267" spans="5:5" x14ac:dyDescent="0.25">
      <c r="E29267" s="120"/>
    </row>
    <row r="29268" spans="5:5" x14ac:dyDescent="0.25">
      <c r="E29268" s="120"/>
    </row>
    <row r="29269" spans="5:5" x14ac:dyDescent="0.25">
      <c r="E29269" s="120"/>
    </row>
    <row r="29270" spans="5:5" x14ac:dyDescent="0.25">
      <c r="E29270" s="120"/>
    </row>
    <row r="29271" spans="5:5" x14ac:dyDescent="0.25">
      <c r="E29271" s="120"/>
    </row>
    <row r="29272" spans="5:5" x14ac:dyDescent="0.25">
      <c r="E29272" s="120"/>
    </row>
    <row r="29273" spans="5:5" x14ac:dyDescent="0.25">
      <c r="E29273" s="120"/>
    </row>
    <row r="29274" spans="5:5" x14ac:dyDescent="0.25">
      <c r="E29274" s="120"/>
    </row>
    <row r="29275" spans="5:5" x14ac:dyDescent="0.25">
      <c r="E29275" s="120"/>
    </row>
    <row r="29276" spans="5:5" x14ac:dyDescent="0.25">
      <c r="E29276" s="120"/>
    </row>
    <row r="29277" spans="5:5" x14ac:dyDescent="0.25">
      <c r="E29277" s="120"/>
    </row>
    <row r="29278" spans="5:5" x14ac:dyDescent="0.25">
      <c r="E29278" s="120"/>
    </row>
    <row r="29279" spans="5:5" x14ac:dyDescent="0.25">
      <c r="E29279" s="120"/>
    </row>
    <row r="29280" spans="5:5" x14ac:dyDescent="0.25">
      <c r="E29280" s="120"/>
    </row>
    <row r="29281" spans="5:5" x14ac:dyDescent="0.25">
      <c r="E29281" s="120"/>
    </row>
    <row r="29282" spans="5:5" x14ac:dyDescent="0.25">
      <c r="E29282" s="120"/>
    </row>
    <row r="29283" spans="5:5" x14ac:dyDescent="0.25">
      <c r="E29283" s="120"/>
    </row>
    <row r="29284" spans="5:5" x14ac:dyDescent="0.25">
      <c r="E29284" s="120"/>
    </row>
    <row r="29285" spans="5:5" x14ac:dyDescent="0.25">
      <c r="E29285" s="120"/>
    </row>
    <row r="29286" spans="5:5" x14ac:dyDescent="0.25">
      <c r="E29286" s="120"/>
    </row>
    <row r="29287" spans="5:5" x14ac:dyDescent="0.25">
      <c r="E29287" s="120"/>
    </row>
    <row r="29288" spans="5:5" x14ac:dyDescent="0.25">
      <c r="E29288" s="120"/>
    </row>
    <row r="29289" spans="5:5" x14ac:dyDescent="0.25">
      <c r="E29289" s="120"/>
    </row>
    <row r="29290" spans="5:5" x14ac:dyDescent="0.25">
      <c r="E29290" s="120"/>
    </row>
    <row r="29291" spans="5:5" x14ac:dyDescent="0.25">
      <c r="E29291" s="120"/>
    </row>
    <row r="29292" spans="5:5" x14ac:dyDescent="0.25">
      <c r="E29292" s="120"/>
    </row>
    <row r="29293" spans="5:5" x14ac:dyDescent="0.25">
      <c r="E29293" s="120"/>
    </row>
    <row r="29294" spans="5:5" x14ac:dyDescent="0.25">
      <c r="E29294" s="120"/>
    </row>
    <row r="29295" spans="5:5" x14ac:dyDescent="0.25">
      <c r="E29295" s="120"/>
    </row>
    <row r="29296" spans="5:5" x14ac:dyDescent="0.25">
      <c r="E29296" s="120"/>
    </row>
    <row r="29297" spans="5:5" x14ac:dyDescent="0.25">
      <c r="E29297" s="120"/>
    </row>
    <row r="29298" spans="5:5" x14ac:dyDescent="0.25">
      <c r="E29298" s="120"/>
    </row>
    <row r="29299" spans="5:5" x14ac:dyDescent="0.25">
      <c r="E29299" s="120"/>
    </row>
    <row r="29300" spans="5:5" x14ac:dyDescent="0.25">
      <c r="E29300" s="120"/>
    </row>
    <row r="29301" spans="5:5" x14ac:dyDescent="0.25">
      <c r="E29301" s="120"/>
    </row>
    <row r="29302" spans="5:5" x14ac:dyDescent="0.25">
      <c r="E29302" s="120"/>
    </row>
    <row r="29303" spans="5:5" x14ac:dyDescent="0.25">
      <c r="E29303" s="120"/>
    </row>
    <row r="29304" spans="5:5" x14ac:dyDescent="0.25">
      <c r="E29304" s="120"/>
    </row>
    <row r="29305" spans="5:5" x14ac:dyDescent="0.25">
      <c r="E29305" s="120"/>
    </row>
    <row r="29306" spans="5:5" x14ac:dyDescent="0.25">
      <c r="E29306" s="120"/>
    </row>
    <row r="29307" spans="5:5" x14ac:dyDescent="0.25">
      <c r="E29307" s="120"/>
    </row>
    <row r="29308" spans="5:5" x14ac:dyDescent="0.25">
      <c r="E29308" s="120"/>
    </row>
    <row r="29309" spans="5:5" x14ac:dyDescent="0.25">
      <c r="E29309" s="120"/>
    </row>
    <row r="29310" spans="5:5" x14ac:dyDescent="0.25">
      <c r="E29310" s="120"/>
    </row>
    <row r="29311" spans="5:5" x14ac:dyDescent="0.25">
      <c r="E29311" s="120"/>
    </row>
    <row r="29312" spans="5:5" x14ac:dyDescent="0.25">
      <c r="E29312" s="120"/>
    </row>
    <row r="29313" spans="5:5" x14ac:dyDescent="0.25">
      <c r="E29313" s="120"/>
    </row>
    <row r="29314" spans="5:5" x14ac:dyDescent="0.25">
      <c r="E29314" s="120"/>
    </row>
    <row r="29315" spans="5:5" x14ac:dyDescent="0.25">
      <c r="E29315" s="120"/>
    </row>
    <row r="29316" spans="5:5" x14ac:dyDescent="0.25">
      <c r="E29316" s="120"/>
    </row>
    <row r="29317" spans="5:5" x14ac:dyDescent="0.25">
      <c r="E29317" s="120"/>
    </row>
    <row r="29318" spans="5:5" x14ac:dyDescent="0.25">
      <c r="E29318" s="120"/>
    </row>
    <row r="29319" spans="5:5" x14ac:dyDescent="0.25">
      <c r="E29319" s="120"/>
    </row>
    <row r="29320" spans="5:5" x14ac:dyDescent="0.25">
      <c r="E29320" s="120"/>
    </row>
    <row r="29321" spans="5:5" x14ac:dyDescent="0.25">
      <c r="E29321" s="120"/>
    </row>
    <row r="29322" spans="5:5" x14ac:dyDescent="0.25">
      <c r="E29322" s="120"/>
    </row>
    <row r="29323" spans="5:5" x14ac:dyDescent="0.25">
      <c r="E29323" s="120"/>
    </row>
    <row r="29324" spans="5:5" x14ac:dyDescent="0.25">
      <c r="E29324" s="120"/>
    </row>
    <row r="29325" spans="5:5" x14ac:dyDescent="0.25">
      <c r="E29325" s="120"/>
    </row>
    <row r="29326" spans="5:5" x14ac:dyDescent="0.25">
      <c r="E29326" s="120"/>
    </row>
    <row r="29327" spans="5:5" x14ac:dyDescent="0.25">
      <c r="E29327" s="120"/>
    </row>
    <row r="29328" spans="5:5" x14ac:dyDescent="0.25">
      <c r="E29328" s="120"/>
    </row>
    <row r="29329" spans="5:5" x14ac:dyDescent="0.25">
      <c r="E29329" s="120"/>
    </row>
    <row r="29330" spans="5:5" x14ac:dyDescent="0.25">
      <c r="E29330" s="120"/>
    </row>
    <row r="29331" spans="5:5" x14ac:dyDescent="0.25">
      <c r="E29331" s="120"/>
    </row>
    <row r="29332" spans="5:5" x14ac:dyDescent="0.25">
      <c r="E29332" s="120"/>
    </row>
    <row r="29333" spans="5:5" x14ac:dyDescent="0.25">
      <c r="E29333" s="120"/>
    </row>
    <row r="29334" spans="5:5" x14ac:dyDescent="0.25">
      <c r="E29334" s="120"/>
    </row>
    <row r="29335" spans="5:5" x14ac:dyDescent="0.25">
      <c r="E29335" s="120"/>
    </row>
    <row r="29336" spans="5:5" x14ac:dyDescent="0.25">
      <c r="E29336" s="120"/>
    </row>
    <row r="29337" spans="5:5" x14ac:dyDescent="0.25">
      <c r="E29337" s="120"/>
    </row>
    <row r="29338" spans="5:5" x14ac:dyDescent="0.25">
      <c r="E29338" s="120"/>
    </row>
    <row r="29339" spans="5:5" x14ac:dyDescent="0.25">
      <c r="E29339" s="120"/>
    </row>
    <row r="29340" spans="5:5" x14ac:dyDescent="0.25">
      <c r="E29340" s="120"/>
    </row>
    <row r="29341" spans="5:5" x14ac:dyDescent="0.25">
      <c r="E29341" s="120"/>
    </row>
    <row r="29342" spans="5:5" x14ac:dyDescent="0.25">
      <c r="E29342" s="120"/>
    </row>
    <row r="29343" spans="5:5" x14ac:dyDescent="0.25">
      <c r="E29343" s="120"/>
    </row>
    <row r="29344" spans="5:5" x14ac:dyDescent="0.25">
      <c r="E29344" s="120"/>
    </row>
    <row r="29345" spans="5:5" x14ac:dyDescent="0.25">
      <c r="E29345" s="120"/>
    </row>
    <row r="29346" spans="5:5" x14ac:dyDescent="0.25">
      <c r="E29346" s="120"/>
    </row>
    <row r="29347" spans="5:5" x14ac:dyDescent="0.25">
      <c r="E29347" s="120"/>
    </row>
    <row r="29348" spans="5:5" x14ac:dyDescent="0.25">
      <c r="E29348" s="120"/>
    </row>
    <row r="29349" spans="5:5" x14ac:dyDescent="0.25">
      <c r="E29349" s="120"/>
    </row>
    <row r="29350" spans="5:5" x14ac:dyDescent="0.25">
      <c r="E29350" s="120"/>
    </row>
    <row r="29351" spans="5:5" x14ac:dyDescent="0.25">
      <c r="E29351" s="120"/>
    </row>
    <row r="29352" spans="5:5" x14ac:dyDescent="0.25">
      <c r="E29352" s="120"/>
    </row>
    <row r="29353" spans="5:5" x14ac:dyDescent="0.25">
      <c r="E29353" s="120"/>
    </row>
    <row r="29354" spans="5:5" x14ac:dyDescent="0.25">
      <c r="E29354" s="120"/>
    </row>
    <row r="29355" spans="5:5" x14ac:dyDescent="0.25">
      <c r="E29355" s="120"/>
    </row>
    <row r="29356" spans="5:5" x14ac:dyDescent="0.25">
      <c r="E29356" s="120"/>
    </row>
    <row r="29357" spans="5:5" x14ac:dyDescent="0.25">
      <c r="E29357" s="120"/>
    </row>
    <row r="29358" spans="5:5" x14ac:dyDescent="0.25">
      <c r="E29358" s="120"/>
    </row>
    <row r="29359" spans="5:5" x14ac:dyDescent="0.25">
      <c r="E29359" s="120"/>
    </row>
    <row r="29360" spans="5:5" x14ac:dyDescent="0.25">
      <c r="E29360" s="120"/>
    </row>
    <row r="29361" spans="5:5" x14ac:dyDescent="0.25">
      <c r="E29361" s="120"/>
    </row>
    <row r="29362" spans="5:5" x14ac:dyDescent="0.25">
      <c r="E29362" s="120"/>
    </row>
    <row r="29363" spans="5:5" x14ac:dyDescent="0.25">
      <c r="E29363" s="120"/>
    </row>
    <row r="29364" spans="5:5" x14ac:dyDescent="0.25">
      <c r="E29364" s="120"/>
    </row>
    <row r="29365" spans="5:5" x14ac:dyDescent="0.25">
      <c r="E29365" s="120"/>
    </row>
    <row r="29366" spans="5:5" x14ac:dyDescent="0.25">
      <c r="E29366" s="120"/>
    </row>
    <row r="29367" spans="5:5" x14ac:dyDescent="0.25">
      <c r="E29367" s="120"/>
    </row>
    <row r="29368" spans="5:5" x14ac:dyDescent="0.25">
      <c r="E29368" s="120"/>
    </row>
    <row r="29369" spans="5:5" x14ac:dyDescent="0.25">
      <c r="E29369" s="120"/>
    </row>
    <row r="29370" spans="5:5" x14ac:dyDescent="0.25">
      <c r="E29370" s="120"/>
    </row>
    <row r="29371" spans="5:5" x14ac:dyDescent="0.25">
      <c r="E29371" s="120"/>
    </row>
    <row r="29372" spans="5:5" x14ac:dyDescent="0.25">
      <c r="E29372" s="120"/>
    </row>
    <row r="29373" spans="5:5" x14ac:dyDescent="0.25">
      <c r="E29373" s="120"/>
    </row>
    <row r="29374" spans="5:5" x14ac:dyDescent="0.25">
      <c r="E29374" s="120"/>
    </row>
    <row r="29375" spans="5:5" x14ac:dyDescent="0.25">
      <c r="E29375" s="120"/>
    </row>
    <row r="29376" spans="5:5" x14ac:dyDescent="0.25">
      <c r="E29376" s="120"/>
    </row>
    <row r="29377" spans="5:5" x14ac:dyDescent="0.25">
      <c r="E29377" s="120"/>
    </row>
    <row r="29378" spans="5:5" x14ac:dyDescent="0.25">
      <c r="E29378" s="120"/>
    </row>
    <row r="29379" spans="5:5" x14ac:dyDescent="0.25">
      <c r="E29379" s="120"/>
    </row>
    <row r="29380" spans="5:5" x14ac:dyDescent="0.25">
      <c r="E29380" s="120"/>
    </row>
    <row r="29381" spans="5:5" x14ac:dyDescent="0.25">
      <c r="E29381" s="120"/>
    </row>
    <row r="29382" spans="5:5" x14ac:dyDescent="0.25">
      <c r="E29382" s="120"/>
    </row>
    <row r="29383" spans="5:5" x14ac:dyDescent="0.25">
      <c r="E29383" s="120"/>
    </row>
    <row r="29384" spans="5:5" x14ac:dyDescent="0.25">
      <c r="E29384" s="120"/>
    </row>
    <row r="29385" spans="5:5" x14ac:dyDescent="0.25">
      <c r="E29385" s="120"/>
    </row>
    <row r="29386" spans="5:5" x14ac:dyDescent="0.25">
      <c r="E29386" s="120"/>
    </row>
    <row r="29387" spans="5:5" x14ac:dyDescent="0.25">
      <c r="E29387" s="120"/>
    </row>
    <row r="29388" spans="5:5" x14ac:dyDescent="0.25">
      <c r="E29388" s="120"/>
    </row>
    <row r="29389" spans="5:5" x14ac:dyDescent="0.25">
      <c r="E29389" s="120"/>
    </row>
    <row r="29390" spans="5:5" x14ac:dyDescent="0.25">
      <c r="E29390" s="120"/>
    </row>
    <row r="29391" spans="5:5" x14ac:dyDescent="0.25">
      <c r="E29391" s="120"/>
    </row>
    <row r="29392" spans="5:5" x14ac:dyDescent="0.25">
      <c r="E29392" s="120"/>
    </row>
    <row r="29393" spans="5:5" x14ac:dyDescent="0.25">
      <c r="E29393" s="120"/>
    </row>
    <row r="29394" spans="5:5" x14ac:dyDescent="0.25">
      <c r="E29394" s="120"/>
    </row>
    <row r="29395" spans="5:5" x14ac:dyDescent="0.25">
      <c r="E29395" s="120"/>
    </row>
    <row r="29396" spans="5:5" x14ac:dyDescent="0.25">
      <c r="E29396" s="120"/>
    </row>
    <row r="29397" spans="5:5" x14ac:dyDescent="0.25">
      <c r="E29397" s="120"/>
    </row>
    <row r="29398" spans="5:5" x14ac:dyDescent="0.25">
      <c r="E29398" s="120"/>
    </row>
    <row r="29399" spans="5:5" x14ac:dyDescent="0.25">
      <c r="E29399" s="120"/>
    </row>
    <row r="29400" spans="5:5" x14ac:dyDescent="0.25">
      <c r="E29400" s="120"/>
    </row>
    <row r="29401" spans="5:5" x14ac:dyDescent="0.25">
      <c r="E29401" s="120"/>
    </row>
    <row r="29402" spans="5:5" x14ac:dyDescent="0.25">
      <c r="E29402" s="120"/>
    </row>
    <row r="29403" spans="5:5" x14ac:dyDescent="0.25">
      <c r="E29403" s="120"/>
    </row>
    <row r="29404" spans="5:5" x14ac:dyDescent="0.25">
      <c r="E29404" s="120"/>
    </row>
    <row r="29405" spans="5:5" x14ac:dyDescent="0.25">
      <c r="E29405" s="120"/>
    </row>
    <row r="29406" spans="5:5" x14ac:dyDescent="0.25">
      <c r="E29406" s="120"/>
    </row>
    <row r="29407" spans="5:5" x14ac:dyDescent="0.25">
      <c r="E29407" s="120"/>
    </row>
    <row r="29408" spans="5:5" x14ac:dyDescent="0.25">
      <c r="E29408" s="120"/>
    </row>
    <row r="29409" spans="5:5" x14ac:dyDescent="0.25">
      <c r="E29409" s="120"/>
    </row>
    <row r="29410" spans="5:5" x14ac:dyDescent="0.25">
      <c r="E29410" s="120"/>
    </row>
    <row r="29411" spans="5:5" x14ac:dyDescent="0.25">
      <c r="E29411" s="120"/>
    </row>
    <row r="29412" spans="5:5" x14ac:dyDescent="0.25">
      <c r="E29412" s="120"/>
    </row>
    <row r="29413" spans="5:5" x14ac:dyDescent="0.25">
      <c r="E29413" s="120"/>
    </row>
    <row r="29414" spans="5:5" x14ac:dyDescent="0.25">
      <c r="E29414" s="120"/>
    </row>
    <row r="29415" spans="5:5" x14ac:dyDescent="0.25">
      <c r="E29415" s="120"/>
    </row>
    <row r="29416" spans="5:5" x14ac:dyDescent="0.25">
      <c r="E29416" s="120"/>
    </row>
    <row r="29417" spans="5:5" x14ac:dyDescent="0.25">
      <c r="E29417" s="120"/>
    </row>
    <row r="29418" spans="5:5" x14ac:dyDescent="0.25">
      <c r="E29418" s="120"/>
    </row>
    <row r="29419" spans="5:5" x14ac:dyDescent="0.25">
      <c r="E29419" s="120"/>
    </row>
    <row r="29420" spans="5:5" x14ac:dyDescent="0.25">
      <c r="E29420" s="120"/>
    </row>
    <row r="29421" spans="5:5" x14ac:dyDescent="0.25">
      <c r="E29421" s="120"/>
    </row>
    <row r="29422" spans="5:5" x14ac:dyDescent="0.25">
      <c r="E29422" s="120"/>
    </row>
    <row r="29423" spans="5:5" x14ac:dyDescent="0.25">
      <c r="E29423" s="120"/>
    </row>
    <row r="29424" spans="5:5" x14ac:dyDescent="0.25">
      <c r="E29424" s="120"/>
    </row>
    <row r="29425" spans="5:5" x14ac:dyDescent="0.25">
      <c r="E29425" s="120"/>
    </row>
    <row r="29426" spans="5:5" x14ac:dyDescent="0.25">
      <c r="E29426" s="120"/>
    </row>
    <row r="29427" spans="5:5" x14ac:dyDescent="0.25">
      <c r="E29427" s="120"/>
    </row>
    <row r="29428" spans="5:5" x14ac:dyDescent="0.25">
      <c r="E29428" s="120"/>
    </row>
    <row r="29429" spans="5:5" x14ac:dyDescent="0.25">
      <c r="E29429" s="120"/>
    </row>
    <row r="29430" spans="5:5" x14ac:dyDescent="0.25">
      <c r="E29430" s="120"/>
    </row>
    <row r="29431" spans="5:5" x14ac:dyDescent="0.25">
      <c r="E29431" s="120"/>
    </row>
    <row r="29432" spans="5:5" x14ac:dyDescent="0.25">
      <c r="E29432" s="120"/>
    </row>
    <row r="29433" spans="5:5" x14ac:dyDescent="0.25">
      <c r="E29433" s="120"/>
    </row>
    <row r="29434" spans="5:5" x14ac:dyDescent="0.25">
      <c r="E29434" s="120"/>
    </row>
    <row r="29435" spans="5:5" x14ac:dyDescent="0.25">
      <c r="E29435" s="120"/>
    </row>
    <row r="29436" spans="5:5" x14ac:dyDescent="0.25">
      <c r="E29436" s="120"/>
    </row>
    <row r="29437" spans="5:5" x14ac:dyDescent="0.25">
      <c r="E29437" s="120"/>
    </row>
    <row r="29438" spans="5:5" x14ac:dyDescent="0.25">
      <c r="E29438" s="120"/>
    </row>
    <row r="29439" spans="5:5" x14ac:dyDescent="0.25">
      <c r="E29439" s="120"/>
    </row>
    <row r="29440" spans="5:5" x14ac:dyDescent="0.25">
      <c r="E29440" s="120"/>
    </row>
    <row r="29441" spans="5:5" x14ac:dyDescent="0.25">
      <c r="E29441" s="120"/>
    </row>
    <row r="29442" spans="5:5" x14ac:dyDescent="0.25">
      <c r="E29442" s="120"/>
    </row>
    <row r="29443" spans="5:5" x14ac:dyDescent="0.25">
      <c r="E29443" s="120"/>
    </row>
    <row r="29444" spans="5:5" x14ac:dyDescent="0.25">
      <c r="E29444" s="120"/>
    </row>
    <row r="29445" spans="5:5" x14ac:dyDescent="0.25">
      <c r="E29445" s="120"/>
    </row>
    <row r="29446" spans="5:5" x14ac:dyDescent="0.25">
      <c r="E29446" s="120"/>
    </row>
    <row r="29447" spans="5:5" x14ac:dyDescent="0.25">
      <c r="E29447" s="120"/>
    </row>
    <row r="29448" spans="5:5" x14ac:dyDescent="0.25">
      <c r="E29448" s="120"/>
    </row>
    <row r="29449" spans="5:5" x14ac:dyDescent="0.25">
      <c r="E29449" s="120"/>
    </row>
    <row r="29450" spans="5:5" x14ac:dyDescent="0.25">
      <c r="E29450" s="120"/>
    </row>
    <row r="29451" spans="5:5" x14ac:dyDescent="0.25">
      <c r="E29451" s="120"/>
    </row>
    <row r="29452" spans="5:5" x14ac:dyDescent="0.25">
      <c r="E29452" s="120"/>
    </row>
    <row r="29453" spans="5:5" x14ac:dyDescent="0.25">
      <c r="E29453" s="120"/>
    </row>
    <row r="29454" spans="5:5" x14ac:dyDescent="0.25">
      <c r="E29454" s="120"/>
    </row>
    <row r="29455" spans="5:5" x14ac:dyDescent="0.25">
      <c r="E29455" s="120"/>
    </row>
    <row r="29456" spans="5:5" x14ac:dyDescent="0.25">
      <c r="E29456" s="120"/>
    </row>
    <row r="29457" spans="5:5" x14ac:dyDescent="0.25">
      <c r="E29457" s="120"/>
    </row>
    <row r="29458" spans="5:5" x14ac:dyDescent="0.25">
      <c r="E29458" s="120"/>
    </row>
    <row r="29459" spans="5:5" x14ac:dyDescent="0.25">
      <c r="E29459" s="120"/>
    </row>
    <row r="29460" spans="5:5" x14ac:dyDescent="0.25">
      <c r="E29460" s="120"/>
    </row>
    <row r="29461" spans="5:5" x14ac:dyDescent="0.25">
      <c r="E29461" s="120"/>
    </row>
    <row r="29462" spans="5:5" x14ac:dyDescent="0.25">
      <c r="E29462" s="120"/>
    </row>
    <row r="29463" spans="5:5" x14ac:dyDescent="0.25">
      <c r="E29463" s="120"/>
    </row>
    <row r="29464" spans="5:5" x14ac:dyDescent="0.25">
      <c r="E29464" s="120"/>
    </row>
    <row r="29465" spans="5:5" x14ac:dyDescent="0.25">
      <c r="E29465" s="120"/>
    </row>
    <row r="29466" spans="5:5" x14ac:dyDescent="0.25">
      <c r="E29466" s="120"/>
    </row>
    <row r="29467" spans="5:5" x14ac:dyDescent="0.25">
      <c r="E29467" s="120"/>
    </row>
    <row r="29468" spans="5:5" x14ac:dyDescent="0.25">
      <c r="E29468" s="120"/>
    </row>
    <row r="29469" spans="5:5" x14ac:dyDescent="0.25">
      <c r="E29469" s="120"/>
    </row>
    <row r="29470" spans="5:5" x14ac:dyDescent="0.25">
      <c r="E29470" s="120"/>
    </row>
    <row r="29471" spans="5:5" x14ac:dyDescent="0.25">
      <c r="E29471" s="120"/>
    </row>
    <row r="29472" spans="5:5" x14ac:dyDescent="0.25">
      <c r="E29472" s="120"/>
    </row>
    <row r="29473" spans="5:5" x14ac:dyDescent="0.25">
      <c r="E29473" s="120"/>
    </row>
    <row r="29474" spans="5:5" x14ac:dyDescent="0.25">
      <c r="E29474" s="120"/>
    </row>
    <row r="29475" spans="5:5" x14ac:dyDescent="0.25">
      <c r="E29475" s="120"/>
    </row>
    <row r="29476" spans="5:5" x14ac:dyDescent="0.25">
      <c r="E29476" s="120"/>
    </row>
    <row r="29477" spans="5:5" x14ac:dyDescent="0.25">
      <c r="E29477" s="120"/>
    </row>
    <row r="29478" spans="5:5" x14ac:dyDescent="0.25">
      <c r="E29478" s="120"/>
    </row>
    <row r="29479" spans="5:5" x14ac:dyDescent="0.25">
      <c r="E29479" s="120"/>
    </row>
    <row r="29480" spans="5:5" x14ac:dyDescent="0.25">
      <c r="E29480" s="120"/>
    </row>
    <row r="29481" spans="5:5" x14ac:dyDescent="0.25">
      <c r="E29481" s="120"/>
    </row>
    <row r="29482" spans="5:5" x14ac:dyDescent="0.25">
      <c r="E29482" s="120"/>
    </row>
    <row r="29483" spans="5:5" x14ac:dyDescent="0.25">
      <c r="E29483" s="120"/>
    </row>
    <row r="29484" spans="5:5" x14ac:dyDescent="0.25">
      <c r="E29484" s="120"/>
    </row>
    <row r="29485" spans="5:5" x14ac:dyDescent="0.25">
      <c r="E29485" s="120"/>
    </row>
    <row r="29486" spans="5:5" x14ac:dyDescent="0.25">
      <c r="E29486" s="120"/>
    </row>
    <row r="29487" spans="5:5" x14ac:dyDescent="0.25">
      <c r="E29487" s="120"/>
    </row>
    <row r="29488" spans="5:5" x14ac:dyDescent="0.25">
      <c r="E29488" s="120"/>
    </row>
    <row r="29489" spans="5:5" x14ac:dyDescent="0.25">
      <c r="E29489" s="120"/>
    </row>
    <row r="29490" spans="5:5" x14ac:dyDescent="0.25">
      <c r="E29490" s="120"/>
    </row>
    <row r="29491" spans="5:5" x14ac:dyDescent="0.25">
      <c r="E29491" s="120"/>
    </row>
    <row r="29492" spans="5:5" x14ac:dyDescent="0.25">
      <c r="E29492" s="120"/>
    </row>
    <row r="29493" spans="5:5" x14ac:dyDescent="0.25">
      <c r="E29493" s="120"/>
    </row>
    <row r="29494" spans="5:5" x14ac:dyDescent="0.25">
      <c r="E29494" s="120"/>
    </row>
    <row r="29495" spans="5:5" x14ac:dyDescent="0.25">
      <c r="E29495" s="120"/>
    </row>
    <row r="29496" spans="5:5" x14ac:dyDescent="0.25">
      <c r="E29496" s="120"/>
    </row>
    <row r="29497" spans="5:5" x14ac:dyDescent="0.25">
      <c r="E29497" s="120"/>
    </row>
    <row r="29498" spans="5:5" x14ac:dyDescent="0.25">
      <c r="E29498" s="120"/>
    </row>
    <row r="29499" spans="5:5" x14ac:dyDescent="0.25">
      <c r="E29499" s="120"/>
    </row>
    <row r="29500" spans="5:5" x14ac:dyDescent="0.25">
      <c r="E29500" s="120"/>
    </row>
    <row r="29501" spans="5:5" x14ac:dyDescent="0.25">
      <c r="E29501" s="120"/>
    </row>
    <row r="29502" spans="5:5" x14ac:dyDescent="0.25">
      <c r="E29502" s="120"/>
    </row>
    <row r="29503" spans="5:5" x14ac:dyDescent="0.25">
      <c r="E29503" s="120"/>
    </row>
    <row r="29504" spans="5:5" x14ac:dyDescent="0.25">
      <c r="E29504" s="120"/>
    </row>
    <row r="29505" spans="5:5" x14ac:dyDescent="0.25">
      <c r="E29505" s="120"/>
    </row>
    <row r="29506" spans="5:5" x14ac:dyDescent="0.25">
      <c r="E29506" s="120"/>
    </row>
    <row r="29507" spans="5:5" x14ac:dyDescent="0.25">
      <c r="E29507" s="120"/>
    </row>
    <row r="29508" spans="5:5" x14ac:dyDescent="0.25">
      <c r="E29508" s="120"/>
    </row>
    <row r="29509" spans="5:5" x14ac:dyDescent="0.25">
      <c r="E29509" s="120"/>
    </row>
    <row r="29510" spans="5:5" x14ac:dyDescent="0.25">
      <c r="E29510" s="120"/>
    </row>
    <row r="29511" spans="5:5" x14ac:dyDescent="0.25">
      <c r="E29511" s="120"/>
    </row>
    <row r="29512" spans="5:5" x14ac:dyDescent="0.25">
      <c r="E29512" s="120"/>
    </row>
    <row r="29513" spans="5:5" x14ac:dyDescent="0.25">
      <c r="E29513" s="120"/>
    </row>
    <row r="29514" spans="5:5" x14ac:dyDescent="0.25">
      <c r="E29514" s="120"/>
    </row>
    <row r="29515" spans="5:5" x14ac:dyDescent="0.25">
      <c r="E29515" s="120"/>
    </row>
    <row r="29516" spans="5:5" x14ac:dyDescent="0.25">
      <c r="E29516" s="120"/>
    </row>
    <row r="29517" spans="5:5" x14ac:dyDescent="0.25">
      <c r="E29517" s="120"/>
    </row>
    <row r="29518" spans="5:5" x14ac:dyDescent="0.25">
      <c r="E29518" s="120"/>
    </row>
    <row r="29519" spans="5:5" x14ac:dyDescent="0.25">
      <c r="E29519" s="120"/>
    </row>
    <row r="29520" spans="5:5" x14ac:dyDescent="0.25">
      <c r="E29520" s="120"/>
    </row>
    <row r="29521" spans="5:5" x14ac:dyDescent="0.25">
      <c r="E29521" s="120"/>
    </row>
    <row r="29522" spans="5:5" x14ac:dyDescent="0.25">
      <c r="E29522" s="120"/>
    </row>
    <row r="29523" spans="5:5" x14ac:dyDescent="0.25">
      <c r="E29523" s="120"/>
    </row>
    <row r="29524" spans="5:5" x14ac:dyDescent="0.25">
      <c r="E29524" s="120"/>
    </row>
    <row r="29525" spans="5:5" x14ac:dyDescent="0.25">
      <c r="E29525" s="120"/>
    </row>
    <row r="29526" spans="5:5" x14ac:dyDescent="0.25">
      <c r="E29526" s="120"/>
    </row>
    <row r="29527" spans="5:5" x14ac:dyDescent="0.25">
      <c r="E29527" s="120"/>
    </row>
    <row r="29528" spans="5:5" x14ac:dyDescent="0.25">
      <c r="E29528" s="120"/>
    </row>
    <row r="29529" spans="5:5" x14ac:dyDescent="0.25">
      <c r="E29529" s="120"/>
    </row>
    <row r="29530" spans="5:5" x14ac:dyDescent="0.25">
      <c r="E29530" s="120"/>
    </row>
    <row r="29531" spans="5:5" x14ac:dyDescent="0.25">
      <c r="E29531" s="120"/>
    </row>
    <row r="29532" spans="5:5" x14ac:dyDescent="0.25">
      <c r="E29532" s="120"/>
    </row>
    <row r="29533" spans="5:5" x14ac:dyDescent="0.25">
      <c r="E29533" s="120"/>
    </row>
    <row r="29534" spans="5:5" x14ac:dyDescent="0.25">
      <c r="E29534" s="120"/>
    </row>
    <row r="29535" spans="5:5" x14ac:dyDescent="0.25">
      <c r="E29535" s="120"/>
    </row>
    <row r="29536" spans="5:5" x14ac:dyDescent="0.25">
      <c r="E29536" s="120"/>
    </row>
    <row r="29537" spans="5:5" x14ac:dyDescent="0.25">
      <c r="E29537" s="120"/>
    </row>
    <row r="29538" spans="5:5" x14ac:dyDescent="0.25">
      <c r="E29538" s="120"/>
    </row>
    <row r="29539" spans="5:5" x14ac:dyDescent="0.25">
      <c r="E29539" s="120"/>
    </row>
    <row r="29540" spans="5:5" x14ac:dyDescent="0.25">
      <c r="E29540" s="120"/>
    </row>
    <row r="29541" spans="5:5" x14ac:dyDescent="0.25">
      <c r="E29541" s="120"/>
    </row>
    <row r="29542" spans="5:5" x14ac:dyDescent="0.25">
      <c r="E29542" s="120"/>
    </row>
    <row r="29543" spans="5:5" x14ac:dyDescent="0.25">
      <c r="E29543" s="120"/>
    </row>
    <row r="29544" spans="5:5" x14ac:dyDescent="0.25">
      <c r="E29544" s="120"/>
    </row>
    <row r="29545" spans="5:5" x14ac:dyDescent="0.25">
      <c r="E29545" s="120"/>
    </row>
    <row r="29546" spans="5:5" x14ac:dyDescent="0.25">
      <c r="E29546" s="120"/>
    </row>
    <row r="29547" spans="5:5" x14ac:dyDescent="0.25">
      <c r="E29547" s="120"/>
    </row>
    <row r="29548" spans="5:5" x14ac:dyDescent="0.25">
      <c r="E29548" s="120"/>
    </row>
    <row r="29549" spans="5:5" x14ac:dyDescent="0.25">
      <c r="E29549" s="120"/>
    </row>
    <row r="29550" spans="5:5" x14ac:dyDescent="0.25">
      <c r="E29550" s="120"/>
    </row>
    <row r="29551" spans="5:5" x14ac:dyDescent="0.25">
      <c r="E29551" s="120"/>
    </row>
    <row r="29552" spans="5:5" x14ac:dyDescent="0.25">
      <c r="E29552" s="120"/>
    </row>
    <row r="29553" spans="5:5" x14ac:dyDescent="0.25">
      <c r="E29553" s="120"/>
    </row>
    <row r="29554" spans="5:5" x14ac:dyDescent="0.25">
      <c r="E29554" s="120"/>
    </row>
    <row r="29555" spans="5:5" x14ac:dyDescent="0.25">
      <c r="E29555" s="120"/>
    </row>
    <row r="29556" spans="5:5" x14ac:dyDescent="0.25">
      <c r="E29556" s="120"/>
    </row>
    <row r="29557" spans="5:5" x14ac:dyDescent="0.25">
      <c r="E29557" s="120"/>
    </row>
    <row r="29558" spans="5:5" x14ac:dyDescent="0.25">
      <c r="E29558" s="120"/>
    </row>
    <row r="29559" spans="5:5" x14ac:dyDescent="0.25">
      <c r="E29559" s="120"/>
    </row>
    <row r="29560" spans="5:5" x14ac:dyDescent="0.25">
      <c r="E29560" s="120"/>
    </row>
    <row r="29561" spans="5:5" x14ac:dyDescent="0.25">
      <c r="E29561" s="120"/>
    </row>
    <row r="29562" spans="5:5" x14ac:dyDescent="0.25">
      <c r="E29562" s="120"/>
    </row>
    <row r="29563" spans="5:5" x14ac:dyDescent="0.25">
      <c r="E29563" s="120"/>
    </row>
    <row r="29564" spans="5:5" x14ac:dyDescent="0.25">
      <c r="E29564" s="120"/>
    </row>
    <row r="29565" spans="5:5" x14ac:dyDescent="0.25">
      <c r="E29565" s="120"/>
    </row>
    <row r="29566" spans="5:5" x14ac:dyDescent="0.25">
      <c r="E29566" s="120"/>
    </row>
    <row r="29567" spans="5:5" x14ac:dyDescent="0.25">
      <c r="E29567" s="120"/>
    </row>
    <row r="29568" spans="5:5" x14ac:dyDescent="0.25">
      <c r="E29568" s="120"/>
    </row>
    <row r="29569" spans="5:5" x14ac:dyDescent="0.25">
      <c r="E29569" s="120"/>
    </row>
    <row r="29570" spans="5:5" x14ac:dyDescent="0.25">
      <c r="E29570" s="120"/>
    </row>
    <row r="29571" spans="5:5" x14ac:dyDescent="0.25">
      <c r="E29571" s="120"/>
    </row>
    <row r="29572" spans="5:5" x14ac:dyDescent="0.25">
      <c r="E29572" s="120"/>
    </row>
    <row r="29573" spans="5:5" x14ac:dyDescent="0.25">
      <c r="E29573" s="120"/>
    </row>
    <row r="29574" spans="5:5" x14ac:dyDescent="0.25">
      <c r="E29574" s="120"/>
    </row>
    <row r="29575" spans="5:5" x14ac:dyDescent="0.25">
      <c r="E29575" s="120"/>
    </row>
    <row r="29576" spans="5:5" x14ac:dyDescent="0.25">
      <c r="E29576" s="120"/>
    </row>
    <row r="29577" spans="5:5" x14ac:dyDescent="0.25">
      <c r="E29577" s="120"/>
    </row>
    <row r="29578" spans="5:5" x14ac:dyDescent="0.25">
      <c r="E29578" s="120"/>
    </row>
    <row r="29579" spans="5:5" x14ac:dyDescent="0.25">
      <c r="E29579" s="120"/>
    </row>
    <row r="29580" spans="5:5" x14ac:dyDescent="0.25">
      <c r="E29580" s="120"/>
    </row>
    <row r="29581" spans="5:5" x14ac:dyDescent="0.25">
      <c r="E29581" s="120"/>
    </row>
    <row r="29582" spans="5:5" x14ac:dyDescent="0.25">
      <c r="E29582" s="120"/>
    </row>
    <row r="29583" spans="5:5" x14ac:dyDescent="0.25">
      <c r="E29583" s="120"/>
    </row>
    <row r="29584" spans="5:5" x14ac:dyDescent="0.25">
      <c r="E29584" s="120"/>
    </row>
    <row r="29585" spans="5:5" x14ac:dyDescent="0.25">
      <c r="E29585" s="120"/>
    </row>
    <row r="29586" spans="5:5" x14ac:dyDescent="0.25">
      <c r="E29586" s="120"/>
    </row>
    <row r="29587" spans="5:5" x14ac:dyDescent="0.25">
      <c r="E29587" s="120"/>
    </row>
    <row r="29588" spans="5:5" x14ac:dyDescent="0.25">
      <c r="E29588" s="120"/>
    </row>
    <row r="29589" spans="5:5" x14ac:dyDescent="0.25">
      <c r="E29589" s="120"/>
    </row>
    <row r="29590" spans="5:5" x14ac:dyDescent="0.25">
      <c r="E29590" s="120"/>
    </row>
    <row r="29591" spans="5:5" x14ac:dyDescent="0.25">
      <c r="E29591" s="120"/>
    </row>
    <row r="29592" spans="5:5" x14ac:dyDescent="0.25">
      <c r="E29592" s="120"/>
    </row>
    <row r="29593" spans="5:5" x14ac:dyDescent="0.25">
      <c r="E29593" s="120"/>
    </row>
    <row r="29594" spans="5:5" x14ac:dyDescent="0.25">
      <c r="E29594" s="120"/>
    </row>
    <row r="29595" spans="5:5" x14ac:dyDescent="0.25">
      <c r="E29595" s="120"/>
    </row>
    <row r="29596" spans="5:5" x14ac:dyDescent="0.25">
      <c r="E29596" s="120"/>
    </row>
    <row r="29597" spans="5:5" x14ac:dyDescent="0.25">
      <c r="E29597" s="120"/>
    </row>
    <row r="29598" spans="5:5" x14ac:dyDescent="0.25">
      <c r="E29598" s="120"/>
    </row>
    <row r="29599" spans="5:5" x14ac:dyDescent="0.25">
      <c r="E29599" s="120"/>
    </row>
    <row r="29600" spans="5:5" x14ac:dyDescent="0.25">
      <c r="E29600" s="120"/>
    </row>
    <row r="29601" spans="5:5" x14ac:dyDescent="0.25">
      <c r="E29601" s="120"/>
    </row>
    <row r="29602" spans="5:5" x14ac:dyDescent="0.25">
      <c r="E29602" s="120"/>
    </row>
    <row r="29603" spans="5:5" x14ac:dyDescent="0.25">
      <c r="E29603" s="120"/>
    </row>
    <row r="29604" spans="5:5" x14ac:dyDescent="0.25">
      <c r="E29604" s="120"/>
    </row>
    <row r="29605" spans="5:5" x14ac:dyDescent="0.25">
      <c r="E29605" s="120"/>
    </row>
    <row r="29606" spans="5:5" x14ac:dyDescent="0.25">
      <c r="E29606" s="120"/>
    </row>
    <row r="29607" spans="5:5" x14ac:dyDescent="0.25">
      <c r="E29607" s="120"/>
    </row>
    <row r="29608" spans="5:5" x14ac:dyDescent="0.25">
      <c r="E29608" s="120"/>
    </row>
    <row r="29609" spans="5:5" x14ac:dyDescent="0.25">
      <c r="E29609" s="120"/>
    </row>
    <row r="29610" spans="5:5" x14ac:dyDescent="0.25">
      <c r="E29610" s="120"/>
    </row>
    <row r="29611" spans="5:5" x14ac:dyDescent="0.25">
      <c r="E29611" s="120"/>
    </row>
    <row r="29612" spans="5:5" x14ac:dyDescent="0.25">
      <c r="E29612" s="120"/>
    </row>
    <row r="29613" spans="5:5" x14ac:dyDescent="0.25">
      <c r="E29613" s="120"/>
    </row>
    <row r="29614" spans="5:5" x14ac:dyDescent="0.25">
      <c r="E29614" s="120"/>
    </row>
    <row r="29615" spans="5:5" x14ac:dyDescent="0.25">
      <c r="E29615" s="120"/>
    </row>
    <row r="29616" spans="5:5" x14ac:dyDescent="0.25">
      <c r="E29616" s="120"/>
    </row>
    <row r="29617" spans="5:5" x14ac:dyDescent="0.25">
      <c r="E29617" s="120"/>
    </row>
    <row r="29618" spans="5:5" x14ac:dyDescent="0.25">
      <c r="E29618" s="120"/>
    </row>
    <row r="29619" spans="5:5" x14ac:dyDescent="0.25">
      <c r="E29619" s="120"/>
    </row>
    <row r="29620" spans="5:5" x14ac:dyDescent="0.25">
      <c r="E29620" s="120"/>
    </row>
    <row r="29621" spans="5:5" x14ac:dyDescent="0.25">
      <c r="E29621" s="120"/>
    </row>
    <row r="29622" spans="5:5" x14ac:dyDescent="0.25">
      <c r="E29622" s="120"/>
    </row>
    <row r="29623" spans="5:5" x14ac:dyDescent="0.25">
      <c r="E29623" s="120"/>
    </row>
    <row r="29624" spans="5:5" x14ac:dyDescent="0.25">
      <c r="E29624" s="120"/>
    </row>
    <row r="29625" spans="5:5" x14ac:dyDescent="0.25">
      <c r="E29625" s="120"/>
    </row>
    <row r="29626" spans="5:5" x14ac:dyDescent="0.25">
      <c r="E29626" s="120"/>
    </row>
    <row r="29627" spans="5:5" x14ac:dyDescent="0.25">
      <c r="E29627" s="120"/>
    </row>
    <row r="29628" spans="5:5" x14ac:dyDescent="0.25">
      <c r="E29628" s="120"/>
    </row>
    <row r="29629" spans="5:5" x14ac:dyDescent="0.25">
      <c r="E29629" s="120"/>
    </row>
    <row r="29630" spans="5:5" x14ac:dyDescent="0.25">
      <c r="E29630" s="120"/>
    </row>
    <row r="29631" spans="5:5" x14ac:dyDescent="0.25">
      <c r="E29631" s="120"/>
    </row>
    <row r="29632" spans="5:5" x14ac:dyDescent="0.25">
      <c r="E29632" s="120"/>
    </row>
    <row r="29633" spans="5:5" x14ac:dyDescent="0.25">
      <c r="E29633" s="120"/>
    </row>
    <row r="29634" spans="5:5" x14ac:dyDescent="0.25">
      <c r="E29634" s="120"/>
    </row>
    <row r="29635" spans="5:5" x14ac:dyDescent="0.25">
      <c r="E29635" s="120"/>
    </row>
    <row r="29636" spans="5:5" x14ac:dyDescent="0.25">
      <c r="E29636" s="120"/>
    </row>
    <row r="29637" spans="5:5" x14ac:dyDescent="0.25">
      <c r="E29637" s="120"/>
    </row>
    <row r="29638" spans="5:5" x14ac:dyDescent="0.25">
      <c r="E29638" s="120"/>
    </row>
    <row r="29639" spans="5:5" x14ac:dyDescent="0.25">
      <c r="E29639" s="120"/>
    </row>
    <row r="29640" spans="5:5" x14ac:dyDescent="0.25">
      <c r="E29640" s="120"/>
    </row>
    <row r="29641" spans="5:5" x14ac:dyDescent="0.25">
      <c r="E29641" s="120"/>
    </row>
    <row r="29642" spans="5:5" x14ac:dyDescent="0.25">
      <c r="E29642" s="120"/>
    </row>
    <row r="29643" spans="5:5" x14ac:dyDescent="0.25">
      <c r="E29643" s="120"/>
    </row>
    <row r="29644" spans="5:5" x14ac:dyDescent="0.25">
      <c r="E29644" s="120"/>
    </row>
    <row r="29645" spans="5:5" x14ac:dyDescent="0.25">
      <c r="E29645" s="120"/>
    </row>
    <row r="29646" spans="5:5" x14ac:dyDescent="0.25">
      <c r="E29646" s="120"/>
    </row>
    <row r="29647" spans="5:5" x14ac:dyDescent="0.25">
      <c r="E29647" s="120"/>
    </row>
    <row r="29648" spans="5:5" x14ac:dyDescent="0.25">
      <c r="E29648" s="120"/>
    </row>
    <row r="29649" spans="5:5" x14ac:dyDescent="0.25">
      <c r="E29649" s="120"/>
    </row>
    <row r="29650" spans="5:5" x14ac:dyDescent="0.25">
      <c r="E29650" s="120"/>
    </row>
    <row r="29651" spans="5:5" x14ac:dyDescent="0.25">
      <c r="E29651" s="120"/>
    </row>
    <row r="29652" spans="5:5" x14ac:dyDescent="0.25">
      <c r="E29652" s="120"/>
    </row>
    <row r="29653" spans="5:5" x14ac:dyDescent="0.25">
      <c r="E29653" s="120"/>
    </row>
    <row r="29654" spans="5:5" x14ac:dyDescent="0.25">
      <c r="E29654" s="120"/>
    </row>
    <row r="29655" spans="5:5" x14ac:dyDescent="0.25">
      <c r="E29655" s="120"/>
    </row>
    <row r="29656" spans="5:5" x14ac:dyDescent="0.25">
      <c r="E29656" s="120"/>
    </row>
    <row r="29657" spans="5:5" x14ac:dyDescent="0.25">
      <c r="E29657" s="120"/>
    </row>
    <row r="29658" spans="5:5" x14ac:dyDescent="0.25">
      <c r="E29658" s="120"/>
    </row>
    <row r="29659" spans="5:5" x14ac:dyDescent="0.25">
      <c r="E29659" s="120"/>
    </row>
    <row r="29660" spans="5:5" x14ac:dyDescent="0.25">
      <c r="E29660" s="120"/>
    </row>
    <row r="29661" spans="5:5" x14ac:dyDescent="0.25">
      <c r="E29661" s="120"/>
    </row>
    <row r="29662" spans="5:5" x14ac:dyDescent="0.25">
      <c r="E29662" s="120"/>
    </row>
    <row r="29663" spans="5:5" x14ac:dyDescent="0.25">
      <c r="E29663" s="120"/>
    </row>
    <row r="29664" spans="5:5" x14ac:dyDescent="0.25">
      <c r="E29664" s="120"/>
    </row>
    <row r="29665" spans="5:5" x14ac:dyDescent="0.25">
      <c r="E29665" s="120"/>
    </row>
    <row r="29666" spans="5:5" x14ac:dyDescent="0.25">
      <c r="E29666" s="120"/>
    </row>
    <row r="29667" spans="5:5" x14ac:dyDescent="0.25">
      <c r="E29667" s="120"/>
    </row>
    <row r="29668" spans="5:5" x14ac:dyDescent="0.25">
      <c r="E29668" s="120"/>
    </row>
    <row r="29669" spans="5:5" x14ac:dyDescent="0.25">
      <c r="E29669" s="120"/>
    </row>
    <row r="29670" spans="5:5" x14ac:dyDescent="0.25">
      <c r="E29670" s="120"/>
    </row>
    <row r="29671" spans="5:5" x14ac:dyDescent="0.25">
      <c r="E29671" s="120"/>
    </row>
    <row r="29672" spans="5:5" x14ac:dyDescent="0.25">
      <c r="E29672" s="120"/>
    </row>
    <row r="29673" spans="5:5" x14ac:dyDescent="0.25">
      <c r="E29673" s="120"/>
    </row>
    <row r="29674" spans="5:5" x14ac:dyDescent="0.25">
      <c r="E29674" s="120"/>
    </row>
    <row r="29675" spans="5:5" x14ac:dyDescent="0.25">
      <c r="E29675" s="120"/>
    </row>
    <row r="29676" spans="5:5" x14ac:dyDescent="0.25">
      <c r="E29676" s="120"/>
    </row>
    <row r="29677" spans="5:5" x14ac:dyDescent="0.25">
      <c r="E29677" s="120"/>
    </row>
    <row r="29678" spans="5:5" x14ac:dyDescent="0.25">
      <c r="E29678" s="120"/>
    </row>
    <row r="29679" spans="5:5" x14ac:dyDescent="0.25">
      <c r="E29679" s="120"/>
    </row>
    <row r="29680" spans="5:5" x14ac:dyDescent="0.25">
      <c r="E29680" s="120"/>
    </row>
    <row r="29681" spans="5:5" x14ac:dyDescent="0.25">
      <c r="E29681" s="120"/>
    </row>
    <row r="29682" spans="5:5" x14ac:dyDescent="0.25">
      <c r="E29682" s="120"/>
    </row>
    <row r="29683" spans="5:5" x14ac:dyDescent="0.25">
      <c r="E29683" s="120"/>
    </row>
    <row r="29684" spans="5:5" x14ac:dyDescent="0.25">
      <c r="E29684" s="120"/>
    </row>
    <row r="29685" spans="5:5" x14ac:dyDescent="0.25">
      <c r="E29685" s="120"/>
    </row>
    <row r="29686" spans="5:5" x14ac:dyDescent="0.25">
      <c r="E29686" s="120"/>
    </row>
    <row r="29687" spans="5:5" x14ac:dyDescent="0.25">
      <c r="E29687" s="120"/>
    </row>
    <row r="29688" spans="5:5" x14ac:dyDescent="0.25">
      <c r="E29688" s="120"/>
    </row>
    <row r="29689" spans="5:5" x14ac:dyDescent="0.25">
      <c r="E29689" s="120"/>
    </row>
    <row r="29690" spans="5:5" x14ac:dyDescent="0.25">
      <c r="E29690" s="120"/>
    </row>
    <row r="29691" spans="5:5" x14ac:dyDescent="0.25">
      <c r="E29691" s="120"/>
    </row>
    <row r="29692" spans="5:5" x14ac:dyDescent="0.25">
      <c r="E29692" s="120"/>
    </row>
    <row r="29693" spans="5:5" x14ac:dyDescent="0.25">
      <c r="E29693" s="120"/>
    </row>
    <row r="29694" spans="5:5" x14ac:dyDescent="0.25">
      <c r="E29694" s="120"/>
    </row>
    <row r="29695" spans="5:5" x14ac:dyDescent="0.25">
      <c r="E29695" s="120"/>
    </row>
    <row r="29696" spans="5:5" x14ac:dyDescent="0.25">
      <c r="E29696" s="120"/>
    </row>
    <row r="29697" spans="5:5" x14ac:dyDescent="0.25">
      <c r="E29697" s="120"/>
    </row>
    <row r="29698" spans="5:5" x14ac:dyDescent="0.25">
      <c r="E29698" s="120"/>
    </row>
    <row r="29699" spans="5:5" x14ac:dyDescent="0.25">
      <c r="E29699" s="120"/>
    </row>
    <row r="29700" spans="5:5" x14ac:dyDescent="0.25">
      <c r="E29700" s="120"/>
    </row>
    <row r="29701" spans="5:5" x14ac:dyDescent="0.25">
      <c r="E29701" s="120"/>
    </row>
    <row r="29702" spans="5:5" x14ac:dyDescent="0.25">
      <c r="E29702" s="120"/>
    </row>
    <row r="29703" spans="5:5" x14ac:dyDescent="0.25">
      <c r="E29703" s="120"/>
    </row>
    <row r="29704" spans="5:5" x14ac:dyDescent="0.25">
      <c r="E29704" s="120"/>
    </row>
    <row r="29705" spans="5:5" x14ac:dyDescent="0.25">
      <c r="E29705" s="120"/>
    </row>
    <row r="29706" spans="5:5" x14ac:dyDescent="0.25">
      <c r="E29706" s="120"/>
    </row>
    <row r="29707" spans="5:5" x14ac:dyDescent="0.25">
      <c r="E29707" s="120"/>
    </row>
    <row r="29708" spans="5:5" x14ac:dyDescent="0.25">
      <c r="E29708" s="120"/>
    </row>
    <row r="29709" spans="5:5" x14ac:dyDescent="0.25">
      <c r="E29709" s="120"/>
    </row>
    <row r="29710" spans="5:5" x14ac:dyDescent="0.25">
      <c r="E29710" s="120"/>
    </row>
    <row r="29711" spans="5:5" x14ac:dyDescent="0.25">
      <c r="E29711" s="120"/>
    </row>
    <row r="29712" spans="5:5" x14ac:dyDescent="0.25">
      <c r="E29712" s="120"/>
    </row>
    <row r="29713" spans="5:5" x14ac:dyDescent="0.25">
      <c r="E29713" s="120"/>
    </row>
    <row r="29714" spans="5:5" x14ac:dyDescent="0.25">
      <c r="E29714" s="120"/>
    </row>
    <row r="29715" spans="5:5" x14ac:dyDescent="0.25">
      <c r="E29715" s="120"/>
    </row>
    <row r="29716" spans="5:5" x14ac:dyDescent="0.25">
      <c r="E29716" s="120"/>
    </row>
    <row r="29717" spans="5:5" x14ac:dyDescent="0.25">
      <c r="E29717" s="120"/>
    </row>
    <row r="29718" spans="5:5" x14ac:dyDescent="0.25">
      <c r="E29718" s="120"/>
    </row>
    <row r="29719" spans="5:5" x14ac:dyDescent="0.25">
      <c r="E29719" s="120"/>
    </row>
    <row r="29720" spans="5:5" x14ac:dyDescent="0.25">
      <c r="E29720" s="120"/>
    </row>
    <row r="29721" spans="5:5" x14ac:dyDescent="0.25">
      <c r="E29721" s="120"/>
    </row>
    <row r="29722" spans="5:5" x14ac:dyDescent="0.25">
      <c r="E29722" s="120"/>
    </row>
    <row r="29723" spans="5:5" x14ac:dyDescent="0.25">
      <c r="E29723" s="120"/>
    </row>
    <row r="29724" spans="5:5" x14ac:dyDescent="0.25">
      <c r="E29724" s="120"/>
    </row>
    <row r="29725" spans="5:5" x14ac:dyDescent="0.25">
      <c r="E29725" s="120"/>
    </row>
    <row r="29726" spans="5:5" x14ac:dyDescent="0.25">
      <c r="E29726" s="120"/>
    </row>
    <row r="29727" spans="5:5" x14ac:dyDescent="0.25">
      <c r="E29727" s="120"/>
    </row>
    <row r="29728" spans="5:5" x14ac:dyDescent="0.25">
      <c r="E29728" s="120"/>
    </row>
    <row r="29729" spans="5:5" x14ac:dyDescent="0.25">
      <c r="E29729" s="120"/>
    </row>
    <row r="29730" spans="5:5" x14ac:dyDescent="0.25">
      <c r="E29730" s="120"/>
    </row>
    <row r="29731" spans="5:5" x14ac:dyDescent="0.25">
      <c r="E29731" s="120"/>
    </row>
    <row r="29732" spans="5:5" x14ac:dyDescent="0.25">
      <c r="E29732" s="120"/>
    </row>
    <row r="29733" spans="5:5" x14ac:dyDescent="0.25">
      <c r="E29733" s="120"/>
    </row>
    <row r="29734" spans="5:5" x14ac:dyDescent="0.25">
      <c r="E29734" s="120"/>
    </row>
    <row r="29735" spans="5:5" x14ac:dyDescent="0.25">
      <c r="E29735" s="120"/>
    </row>
    <row r="29736" spans="5:5" x14ac:dyDescent="0.25">
      <c r="E29736" s="120"/>
    </row>
    <row r="29737" spans="5:5" x14ac:dyDescent="0.25">
      <c r="E29737" s="120"/>
    </row>
    <row r="29738" spans="5:5" x14ac:dyDescent="0.25">
      <c r="E29738" s="120"/>
    </row>
    <row r="29739" spans="5:5" x14ac:dyDescent="0.25">
      <c r="E29739" s="120"/>
    </row>
    <row r="29740" spans="5:5" x14ac:dyDescent="0.25">
      <c r="E29740" s="120"/>
    </row>
    <row r="29741" spans="5:5" x14ac:dyDescent="0.25">
      <c r="E29741" s="120"/>
    </row>
    <row r="29742" spans="5:5" x14ac:dyDescent="0.25">
      <c r="E29742" s="120"/>
    </row>
    <row r="29743" spans="5:5" x14ac:dyDescent="0.25">
      <c r="E29743" s="120"/>
    </row>
    <row r="29744" spans="5:5" x14ac:dyDescent="0.25">
      <c r="E29744" s="120"/>
    </row>
    <row r="29745" spans="5:5" x14ac:dyDescent="0.25">
      <c r="E29745" s="120"/>
    </row>
    <row r="29746" spans="5:5" x14ac:dyDescent="0.25">
      <c r="E29746" s="120"/>
    </row>
    <row r="29747" spans="5:5" x14ac:dyDescent="0.25">
      <c r="E29747" s="120"/>
    </row>
    <row r="29748" spans="5:5" x14ac:dyDescent="0.25">
      <c r="E29748" s="120"/>
    </row>
    <row r="29749" spans="5:5" x14ac:dyDescent="0.25">
      <c r="E29749" s="120"/>
    </row>
    <row r="29750" spans="5:5" x14ac:dyDescent="0.25">
      <c r="E29750" s="120"/>
    </row>
    <row r="29751" spans="5:5" x14ac:dyDescent="0.25">
      <c r="E29751" s="120"/>
    </row>
    <row r="29752" spans="5:5" x14ac:dyDescent="0.25">
      <c r="E29752" s="120"/>
    </row>
    <row r="29753" spans="5:5" x14ac:dyDescent="0.25">
      <c r="E29753" s="120"/>
    </row>
    <row r="29754" spans="5:5" x14ac:dyDescent="0.25">
      <c r="E29754" s="120"/>
    </row>
    <row r="29755" spans="5:5" x14ac:dyDescent="0.25">
      <c r="E29755" s="120"/>
    </row>
    <row r="29756" spans="5:5" x14ac:dyDescent="0.25">
      <c r="E29756" s="120"/>
    </row>
    <row r="29757" spans="5:5" x14ac:dyDescent="0.25">
      <c r="E29757" s="120"/>
    </row>
    <row r="29758" spans="5:5" x14ac:dyDescent="0.25">
      <c r="E29758" s="120"/>
    </row>
    <row r="29759" spans="5:5" x14ac:dyDescent="0.25">
      <c r="E29759" s="120"/>
    </row>
    <row r="29760" spans="5:5" x14ac:dyDescent="0.25">
      <c r="E29760" s="120"/>
    </row>
    <row r="29761" spans="5:5" x14ac:dyDescent="0.25">
      <c r="E29761" s="120"/>
    </row>
    <row r="29762" spans="5:5" x14ac:dyDescent="0.25">
      <c r="E29762" s="120"/>
    </row>
    <row r="29763" spans="5:5" x14ac:dyDescent="0.25">
      <c r="E29763" s="120"/>
    </row>
    <row r="29764" spans="5:5" x14ac:dyDescent="0.25">
      <c r="E29764" s="120"/>
    </row>
    <row r="29765" spans="5:5" x14ac:dyDescent="0.25">
      <c r="E29765" s="120"/>
    </row>
    <row r="29766" spans="5:5" x14ac:dyDescent="0.25">
      <c r="E29766" s="120"/>
    </row>
    <row r="29767" spans="5:5" x14ac:dyDescent="0.25">
      <c r="E29767" s="120"/>
    </row>
    <row r="29768" spans="5:5" x14ac:dyDescent="0.25">
      <c r="E29768" s="120"/>
    </row>
    <row r="29769" spans="5:5" x14ac:dyDescent="0.25">
      <c r="E29769" s="120"/>
    </row>
    <row r="29770" spans="5:5" x14ac:dyDescent="0.25">
      <c r="E29770" s="120"/>
    </row>
    <row r="29771" spans="5:5" x14ac:dyDescent="0.25">
      <c r="E29771" s="120"/>
    </row>
    <row r="29772" spans="5:5" x14ac:dyDescent="0.25">
      <c r="E29772" s="120"/>
    </row>
    <row r="29773" spans="5:5" x14ac:dyDescent="0.25">
      <c r="E29773" s="120"/>
    </row>
    <row r="29774" spans="5:5" x14ac:dyDescent="0.25">
      <c r="E29774" s="120"/>
    </row>
    <row r="29775" spans="5:5" x14ac:dyDescent="0.25">
      <c r="E29775" s="120"/>
    </row>
    <row r="29776" spans="5:5" x14ac:dyDescent="0.25">
      <c r="E29776" s="120"/>
    </row>
    <row r="29777" spans="5:5" x14ac:dyDescent="0.25">
      <c r="E29777" s="120"/>
    </row>
    <row r="29778" spans="5:5" x14ac:dyDescent="0.25">
      <c r="E29778" s="120"/>
    </row>
    <row r="29779" spans="5:5" x14ac:dyDescent="0.25">
      <c r="E29779" s="120"/>
    </row>
    <row r="29780" spans="5:5" x14ac:dyDescent="0.25">
      <c r="E29780" s="120"/>
    </row>
    <row r="29781" spans="5:5" x14ac:dyDescent="0.25">
      <c r="E29781" s="120"/>
    </row>
    <row r="29782" spans="5:5" x14ac:dyDescent="0.25">
      <c r="E29782" s="120"/>
    </row>
    <row r="29783" spans="5:5" x14ac:dyDescent="0.25">
      <c r="E29783" s="120"/>
    </row>
    <row r="29784" spans="5:5" x14ac:dyDescent="0.25">
      <c r="E29784" s="120"/>
    </row>
    <row r="29785" spans="5:5" x14ac:dyDescent="0.25">
      <c r="E29785" s="120"/>
    </row>
    <row r="29786" spans="5:5" x14ac:dyDescent="0.25">
      <c r="E29786" s="120"/>
    </row>
    <row r="29787" spans="5:5" x14ac:dyDescent="0.25">
      <c r="E29787" s="120"/>
    </row>
    <row r="29788" spans="5:5" x14ac:dyDescent="0.25">
      <c r="E29788" s="120"/>
    </row>
    <row r="29789" spans="5:5" x14ac:dyDescent="0.25">
      <c r="E29789" s="120"/>
    </row>
    <row r="29790" spans="5:5" x14ac:dyDescent="0.25">
      <c r="E29790" s="120"/>
    </row>
    <row r="29791" spans="5:5" x14ac:dyDescent="0.25">
      <c r="E29791" s="120"/>
    </row>
    <row r="29792" spans="5:5" x14ac:dyDescent="0.25">
      <c r="E29792" s="120"/>
    </row>
    <row r="29793" spans="5:5" x14ac:dyDescent="0.25">
      <c r="E29793" s="120"/>
    </row>
    <row r="29794" spans="5:5" x14ac:dyDescent="0.25">
      <c r="E29794" s="120"/>
    </row>
    <row r="29795" spans="5:5" x14ac:dyDescent="0.25">
      <c r="E29795" s="120"/>
    </row>
    <row r="29796" spans="5:5" x14ac:dyDescent="0.25">
      <c r="E29796" s="120"/>
    </row>
    <row r="29797" spans="5:5" x14ac:dyDescent="0.25">
      <c r="E29797" s="120"/>
    </row>
    <row r="29798" spans="5:5" x14ac:dyDescent="0.25">
      <c r="E29798" s="120"/>
    </row>
    <row r="29799" spans="5:5" x14ac:dyDescent="0.25">
      <c r="E29799" s="120"/>
    </row>
    <row r="29800" spans="5:5" x14ac:dyDescent="0.25">
      <c r="E29800" s="120"/>
    </row>
    <row r="29801" spans="5:5" x14ac:dyDescent="0.25">
      <c r="E29801" s="120"/>
    </row>
    <row r="29802" spans="5:5" x14ac:dyDescent="0.25">
      <c r="E29802" s="120"/>
    </row>
    <row r="29803" spans="5:5" x14ac:dyDescent="0.25">
      <c r="E29803" s="120"/>
    </row>
    <row r="29804" spans="5:5" x14ac:dyDescent="0.25">
      <c r="E29804" s="120"/>
    </row>
    <row r="29805" spans="5:5" x14ac:dyDescent="0.25">
      <c r="E29805" s="120"/>
    </row>
    <row r="29806" spans="5:5" x14ac:dyDescent="0.25">
      <c r="E29806" s="120"/>
    </row>
    <row r="29807" spans="5:5" x14ac:dyDescent="0.25">
      <c r="E29807" s="120"/>
    </row>
    <row r="29808" spans="5:5" x14ac:dyDescent="0.25">
      <c r="E29808" s="120"/>
    </row>
    <row r="29809" spans="5:5" x14ac:dyDescent="0.25">
      <c r="E29809" s="120"/>
    </row>
    <row r="29810" spans="5:5" x14ac:dyDescent="0.25">
      <c r="E29810" s="120"/>
    </row>
    <row r="29811" spans="5:5" x14ac:dyDescent="0.25">
      <c r="E29811" s="120"/>
    </row>
    <row r="29812" spans="5:5" x14ac:dyDescent="0.25">
      <c r="E29812" s="120"/>
    </row>
    <row r="29813" spans="5:5" x14ac:dyDescent="0.25">
      <c r="E29813" s="120"/>
    </row>
    <row r="29814" spans="5:5" x14ac:dyDescent="0.25">
      <c r="E29814" s="120"/>
    </row>
    <row r="29815" spans="5:5" x14ac:dyDescent="0.25">
      <c r="E29815" s="120"/>
    </row>
    <row r="29816" spans="5:5" x14ac:dyDescent="0.25">
      <c r="E29816" s="120"/>
    </row>
    <row r="29817" spans="5:5" x14ac:dyDescent="0.25">
      <c r="E29817" s="120"/>
    </row>
    <row r="29818" spans="5:5" x14ac:dyDescent="0.25">
      <c r="E29818" s="120"/>
    </row>
    <row r="29819" spans="5:5" x14ac:dyDescent="0.25">
      <c r="E29819" s="120"/>
    </row>
    <row r="29820" spans="5:5" x14ac:dyDescent="0.25">
      <c r="E29820" s="120"/>
    </row>
    <row r="29821" spans="5:5" x14ac:dyDescent="0.25">
      <c r="E29821" s="120"/>
    </row>
    <row r="29822" spans="5:5" x14ac:dyDescent="0.25">
      <c r="E29822" s="120"/>
    </row>
    <row r="29823" spans="5:5" x14ac:dyDescent="0.25">
      <c r="E29823" s="120"/>
    </row>
    <row r="29824" spans="5:5" x14ac:dyDescent="0.25">
      <c r="E29824" s="120"/>
    </row>
    <row r="29825" spans="5:5" x14ac:dyDescent="0.25">
      <c r="E29825" s="120"/>
    </row>
    <row r="29826" spans="5:5" x14ac:dyDescent="0.25">
      <c r="E29826" s="120"/>
    </row>
    <row r="29827" spans="5:5" x14ac:dyDescent="0.25">
      <c r="E29827" s="120"/>
    </row>
    <row r="29828" spans="5:5" x14ac:dyDescent="0.25">
      <c r="E29828" s="120"/>
    </row>
    <row r="29829" spans="5:5" x14ac:dyDescent="0.25">
      <c r="E29829" s="120"/>
    </row>
    <row r="29830" spans="5:5" x14ac:dyDescent="0.25">
      <c r="E29830" s="120"/>
    </row>
    <row r="29831" spans="5:5" x14ac:dyDescent="0.25">
      <c r="E29831" s="120"/>
    </row>
    <row r="29832" spans="5:5" x14ac:dyDescent="0.25">
      <c r="E29832" s="120"/>
    </row>
    <row r="29833" spans="5:5" x14ac:dyDescent="0.25">
      <c r="E29833" s="120"/>
    </row>
    <row r="29834" spans="5:5" x14ac:dyDescent="0.25">
      <c r="E29834" s="120"/>
    </row>
    <row r="29835" spans="5:5" x14ac:dyDescent="0.25">
      <c r="E29835" s="120"/>
    </row>
    <row r="29836" spans="5:5" x14ac:dyDescent="0.25">
      <c r="E29836" s="120"/>
    </row>
    <row r="29837" spans="5:5" x14ac:dyDescent="0.25">
      <c r="E29837" s="120"/>
    </row>
    <row r="29838" spans="5:5" x14ac:dyDescent="0.25">
      <c r="E29838" s="120"/>
    </row>
    <row r="29839" spans="5:5" x14ac:dyDescent="0.25">
      <c r="E29839" s="120"/>
    </row>
    <row r="29840" spans="5:5" x14ac:dyDescent="0.25">
      <c r="E29840" s="120"/>
    </row>
    <row r="29841" spans="5:5" x14ac:dyDescent="0.25">
      <c r="E29841" s="120"/>
    </row>
    <row r="29842" spans="5:5" x14ac:dyDescent="0.25">
      <c r="E29842" s="120"/>
    </row>
    <row r="29843" spans="5:5" x14ac:dyDescent="0.25">
      <c r="E29843" s="120"/>
    </row>
    <row r="29844" spans="5:5" x14ac:dyDescent="0.25">
      <c r="E29844" s="120"/>
    </row>
    <row r="29845" spans="5:5" x14ac:dyDescent="0.25">
      <c r="E29845" s="120"/>
    </row>
    <row r="29846" spans="5:5" x14ac:dyDescent="0.25">
      <c r="E29846" s="120"/>
    </row>
    <row r="29847" spans="5:5" x14ac:dyDescent="0.25">
      <c r="E29847" s="120"/>
    </row>
    <row r="29848" spans="5:5" x14ac:dyDescent="0.25">
      <c r="E29848" s="120"/>
    </row>
    <row r="29849" spans="5:5" x14ac:dyDescent="0.25">
      <c r="E29849" s="120"/>
    </row>
    <row r="29850" spans="5:5" x14ac:dyDescent="0.25">
      <c r="E29850" s="120"/>
    </row>
    <row r="29851" spans="5:5" x14ac:dyDescent="0.25">
      <c r="E29851" s="120"/>
    </row>
    <row r="29852" spans="5:5" x14ac:dyDescent="0.25">
      <c r="E29852" s="120"/>
    </row>
    <row r="29853" spans="5:5" x14ac:dyDescent="0.25">
      <c r="E29853" s="120"/>
    </row>
    <row r="29854" spans="5:5" x14ac:dyDescent="0.25">
      <c r="E29854" s="120"/>
    </row>
    <row r="29855" spans="5:5" x14ac:dyDescent="0.25">
      <c r="E29855" s="120"/>
    </row>
    <row r="29856" spans="5:5" x14ac:dyDescent="0.25">
      <c r="E29856" s="120"/>
    </row>
    <row r="29857" spans="5:5" x14ac:dyDescent="0.25">
      <c r="E29857" s="120"/>
    </row>
    <row r="29858" spans="5:5" x14ac:dyDescent="0.25">
      <c r="E29858" s="120"/>
    </row>
    <row r="29859" spans="5:5" x14ac:dyDescent="0.25">
      <c r="E29859" s="120"/>
    </row>
    <row r="29860" spans="5:5" x14ac:dyDescent="0.25">
      <c r="E29860" s="120"/>
    </row>
    <row r="29861" spans="5:5" x14ac:dyDescent="0.25">
      <c r="E29861" s="120"/>
    </row>
    <row r="29862" spans="5:5" x14ac:dyDescent="0.25">
      <c r="E29862" s="120"/>
    </row>
    <row r="29863" spans="5:5" x14ac:dyDescent="0.25">
      <c r="E29863" s="120"/>
    </row>
    <row r="29864" spans="5:5" x14ac:dyDescent="0.25">
      <c r="E29864" s="120"/>
    </row>
    <row r="29865" spans="5:5" x14ac:dyDescent="0.25">
      <c r="E29865" s="120"/>
    </row>
    <row r="29866" spans="5:5" x14ac:dyDescent="0.25">
      <c r="E29866" s="120"/>
    </row>
    <row r="29867" spans="5:5" x14ac:dyDescent="0.25">
      <c r="E29867" s="120"/>
    </row>
    <row r="29868" spans="5:5" x14ac:dyDescent="0.25">
      <c r="E29868" s="120"/>
    </row>
    <row r="29869" spans="5:5" x14ac:dyDescent="0.25">
      <c r="E29869" s="120"/>
    </row>
    <row r="29870" spans="5:5" x14ac:dyDescent="0.25">
      <c r="E29870" s="120"/>
    </row>
    <row r="29871" spans="5:5" x14ac:dyDescent="0.25">
      <c r="E29871" s="120"/>
    </row>
    <row r="29872" spans="5:5" x14ac:dyDescent="0.25">
      <c r="E29872" s="120"/>
    </row>
    <row r="29873" spans="5:5" x14ac:dyDescent="0.25">
      <c r="E29873" s="120"/>
    </row>
    <row r="29874" spans="5:5" x14ac:dyDescent="0.25">
      <c r="E29874" s="120"/>
    </row>
    <row r="29875" spans="5:5" x14ac:dyDescent="0.25">
      <c r="E29875" s="120"/>
    </row>
    <row r="29876" spans="5:5" x14ac:dyDescent="0.25">
      <c r="E29876" s="120"/>
    </row>
    <row r="29877" spans="5:5" x14ac:dyDescent="0.25">
      <c r="E29877" s="120"/>
    </row>
    <row r="29878" spans="5:5" x14ac:dyDescent="0.25">
      <c r="E29878" s="120"/>
    </row>
    <row r="29879" spans="5:5" x14ac:dyDescent="0.25">
      <c r="E29879" s="120"/>
    </row>
    <row r="29880" spans="5:5" x14ac:dyDescent="0.25">
      <c r="E29880" s="120"/>
    </row>
    <row r="29881" spans="5:5" x14ac:dyDescent="0.25">
      <c r="E29881" s="120"/>
    </row>
    <row r="29882" spans="5:5" x14ac:dyDescent="0.25">
      <c r="E29882" s="120"/>
    </row>
    <row r="29883" spans="5:5" x14ac:dyDescent="0.25">
      <c r="E29883" s="120"/>
    </row>
    <row r="29884" spans="5:5" x14ac:dyDescent="0.25">
      <c r="E29884" s="120"/>
    </row>
    <row r="29885" spans="5:5" x14ac:dyDescent="0.25">
      <c r="E29885" s="120"/>
    </row>
    <row r="29886" spans="5:5" x14ac:dyDescent="0.25">
      <c r="E29886" s="120"/>
    </row>
    <row r="29887" spans="5:5" x14ac:dyDescent="0.25">
      <c r="E29887" s="120"/>
    </row>
    <row r="29888" spans="5:5" x14ac:dyDescent="0.25">
      <c r="E29888" s="120"/>
    </row>
    <row r="29889" spans="5:5" x14ac:dyDescent="0.25">
      <c r="E29889" s="120"/>
    </row>
    <row r="29890" spans="5:5" x14ac:dyDescent="0.25">
      <c r="E29890" s="120"/>
    </row>
    <row r="29891" spans="5:5" x14ac:dyDescent="0.25">
      <c r="E29891" s="120"/>
    </row>
    <row r="29892" spans="5:5" x14ac:dyDescent="0.25">
      <c r="E29892" s="120"/>
    </row>
    <row r="29893" spans="5:5" x14ac:dyDescent="0.25">
      <c r="E29893" s="120"/>
    </row>
    <row r="29894" spans="5:5" x14ac:dyDescent="0.25">
      <c r="E29894" s="120"/>
    </row>
    <row r="29895" spans="5:5" x14ac:dyDescent="0.25">
      <c r="E29895" s="120"/>
    </row>
    <row r="29896" spans="5:5" x14ac:dyDescent="0.25">
      <c r="E29896" s="120"/>
    </row>
    <row r="29897" spans="5:5" x14ac:dyDescent="0.25">
      <c r="E29897" s="120"/>
    </row>
    <row r="29898" spans="5:5" x14ac:dyDescent="0.25">
      <c r="E29898" s="120"/>
    </row>
    <row r="29899" spans="5:5" x14ac:dyDescent="0.25">
      <c r="E29899" s="120"/>
    </row>
    <row r="29900" spans="5:5" x14ac:dyDescent="0.25">
      <c r="E29900" s="120"/>
    </row>
    <row r="29901" spans="5:5" x14ac:dyDescent="0.25">
      <c r="E29901" s="120"/>
    </row>
    <row r="29902" spans="5:5" x14ac:dyDescent="0.25">
      <c r="E29902" s="120"/>
    </row>
    <row r="29903" spans="5:5" x14ac:dyDescent="0.25">
      <c r="E29903" s="120"/>
    </row>
    <row r="29904" spans="5:5" x14ac:dyDescent="0.25">
      <c r="E29904" s="120"/>
    </row>
    <row r="29905" spans="5:5" x14ac:dyDescent="0.25">
      <c r="E29905" s="120"/>
    </row>
    <row r="29906" spans="5:5" x14ac:dyDescent="0.25">
      <c r="E29906" s="120"/>
    </row>
    <row r="29907" spans="5:5" x14ac:dyDescent="0.25">
      <c r="E29907" s="120"/>
    </row>
    <row r="29908" spans="5:5" x14ac:dyDescent="0.25">
      <c r="E29908" s="120"/>
    </row>
    <row r="29909" spans="5:5" x14ac:dyDescent="0.25">
      <c r="E29909" s="120"/>
    </row>
    <row r="29910" spans="5:5" x14ac:dyDescent="0.25">
      <c r="E29910" s="120"/>
    </row>
    <row r="29911" spans="5:5" x14ac:dyDescent="0.25">
      <c r="E29911" s="120"/>
    </row>
    <row r="29912" spans="5:5" x14ac:dyDescent="0.25">
      <c r="E29912" s="120"/>
    </row>
    <row r="29913" spans="5:5" x14ac:dyDescent="0.25">
      <c r="E29913" s="120"/>
    </row>
    <row r="29914" spans="5:5" x14ac:dyDescent="0.25">
      <c r="E29914" s="120"/>
    </row>
    <row r="29915" spans="5:5" x14ac:dyDescent="0.25">
      <c r="E29915" s="120"/>
    </row>
    <row r="29916" spans="5:5" x14ac:dyDescent="0.25">
      <c r="E29916" s="120"/>
    </row>
    <row r="29917" spans="5:5" x14ac:dyDescent="0.25">
      <c r="E29917" s="120"/>
    </row>
    <row r="29918" spans="5:5" x14ac:dyDescent="0.25">
      <c r="E29918" s="120"/>
    </row>
    <row r="29919" spans="5:5" x14ac:dyDescent="0.25">
      <c r="E29919" s="120"/>
    </row>
    <row r="29920" spans="5:5" x14ac:dyDescent="0.25">
      <c r="E29920" s="120"/>
    </row>
    <row r="29921" spans="5:5" x14ac:dyDescent="0.25">
      <c r="E29921" s="120"/>
    </row>
    <row r="29922" spans="5:5" x14ac:dyDescent="0.25">
      <c r="E29922" s="120"/>
    </row>
    <row r="29923" spans="5:5" x14ac:dyDescent="0.25">
      <c r="E29923" s="120"/>
    </row>
    <row r="29924" spans="5:5" x14ac:dyDescent="0.25">
      <c r="E29924" s="120"/>
    </row>
    <row r="29925" spans="5:5" x14ac:dyDescent="0.25">
      <c r="E29925" s="120"/>
    </row>
    <row r="29926" spans="5:5" x14ac:dyDescent="0.25">
      <c r="E29926" s="120"/>
    </row>
    <row r="29927" spans="5:5" x14ac:dyDescent="0.25">
      <c r="E29927" s="120"/>
    </row>
    <row r="29928" spans="5:5" x14ac:dyDescent="0.25">
      <c r="E29928" s="120"/>
    </row>
    <row r="29929" spans="5:5" x14ac:dyDescent="0.25">
      <c r="E29929" s="120"/>
    </row>
    <row r="29930" spans="5:5" x14ac:dyDescent="0.25">
      <c r="E29930" s="120"/>
    </row>
    <row r="29931" spans="5:5" x14ac:dyDescent="0.25">
      <c r="E29931" s="120"/>
    </row>
    <row r="29932" spans="5:5" x14ac:dyDescent="0.25">
      <c r="E29932" s="120"/>
    </row>
    <row r="29933" spans="5:5" x14ac:dyDescent="0.25">
      <c r="E29933" s="120"/>
    </row>
    <row r="29934" spans="5:5" x14ac:dyDescent="0.25">
      <c r="E29934" s="120"/>
    </row>
    <row r="29935" spans="5:5" x14ac:dyDescent="0.25">
      <c r="E29935" s="120"/>
    </row>
    <row r="29936" spans="5:5" x14ac:dyDescent="0.25">
      <c r="E29936" s="120"/>
    </row>
    <row r="29937" spans="5:5" x14ac:dyDescent="0.25">
      <c r="E29937" s="120"/>
    </row>
    <row r="29938" spans="5:5" x14ac:dyDescent="0.25">
      <c r="E29938" s="120"/>
    </row>
    <row r="29939" spans="5:5" x14ac:dyDescent="0.25">
      <c r="E29939" s="120"/>
    </row>
    <row r="29940" spans="5:5" x14ac:dyDescent="0.25">
      <c r="E29940" s="120"/>
    </row>
    <row r="29941" spans="5:5" x14ac:dyDescent="0.25">
      <c r="E29941" s="120"/>
    </row>
    <row r="29942" spans="5:5" x14ac:dyDescent="0.25">
      <c r="E29942" s="120"/>
    </row>
    <row r="29943" spans="5:5" x14ac:dyDescent="0.25">
      <c r="E29943" s="120"/>
    </row>
    <row r="29944" spans="5:5" x14ac:dyDescent="0.25">
      <c r="E29944" s="120"/>
    </row>
    <row r="29945" spans="5:5" x14ac:dyDescent="0.25">
      <c r="E29945" s="120"/>
    </row>
    <row r="29946" spans="5:5" x14ac:dyDescent="0.25">
      <c r="E29946" s="120"/>
    </row>
    <row r="29947" spans="5:5" x14ac:dyDescent="0.25">
      <c r="E29947" s="120"/>
    </row>
    <row r="29948" spans="5:5" x14ac:dyDescent="0.25">
      <c r="E29948" s="120"/>
    </row>
    <row r="29949" spans="5:5" x14ac:dyDescent="0.25">
      <c r="E29949" s="120"/>
    </row>
    <row r="29950" spans="5:5" x14ac:dyDescent="0.25">
      <c r="E29950" s="120"/>
    </row>
    <row r="29951" spans="5:5" x14ac:dyDescent="0.25">
      <c r="E29951" s="120"/>
    </row>
    <row r="29952" spans="5:5" x14ac:dyDescent="0.25">
      <c r="E29952" s="120"/>
    </row>
    <row r="29953" spans="5:5" x14ac:dyDescent="0.25">
      <c r="E29953" s="120"/>
    </row>
    <row r="29954" spans="5:5" x14ac:dyDescent="0.25">
      <c r="E29954" s="120"/>
    </row>
    <row r="29955" spans="5:5" x14ac:dyDescent="0.25">
      <c r="E29955" s="120"/>
    </row>
    <row r="29956" spans="5:5" x14ac:dyDescent="0.25">
      <c r="E29956" s="120"/>
    </row>
    <row r="29957" spans="5:5" x14ac:dyDescent="0.25">
      <c r="E29957" s="120"/>
    </row>
    <row r="29958" spans="5:5" x14ac:dyDescent="0.25">
      <c r="E29958" s="120"/>
    </row>
    <row r="29959" spans="5:5" x14ac:dyDescent="0.25">
      <c r="E29959" s="120"/>
    </row>
    <row r="29960" spans="5:5" x14ac:dyDescent="0.25">
      <c r="E29960" s="120"/>
    </row>
    <row r="29961" spans="5:5" x14ac:dyDescent="0.25">
      <c r="E29961" s="120"/>
    </row>
    <row r="29962" spans="5:5" x14ac:dyDescent="0.25">
      <c r="E29962" s="120"/>
    </row>
    <row r="29963" spans="5:5" x14ac:dyDescent="0.25">
      <c r="E29963" s="120"/>
    </row>
    <row r="29964" spans="5:5" x14ac:dyDescent="0.25">
      <c r="E29964" s="120"/>
    </row>
    <row r="29965" spans="5:5" x14ac:dyDescent="0.25">
      <c r="E29965" s="120"/>
    </row>
    <row r="29966" spans="5:5" x14ac:dyDescent="0.25">
      <c r="E29966" s="120"/>
    </row>
    <row r="29967" spans="5:5" x14ac:dyDescent="0.25">
      <c r="E29967" s="120"/>
    </row>
    <row r="29968" spans="5:5" x14ac:dyDescent="0.25">
      <c r="E29968" s="120"/>
    </row>
    <row r="29969" spans="5:5" x14ac:dyDescent="0.25">
      <c r="E29969" s="120"/>
    </row>
    <row r="29970" spans="5:5" x14ac:dyDescent="0.25">
      <c r="E29970" s="120"/>
    </row>
    <row r="29971" spans="5:5" x14ac:dyDescent="0.25">
      <c r="E29971" s="120"/>
    </row>
    <row r="29972" spans="5:5" x14ac:dyDescent="0.25">
      <c r="E29972" s="120"/>
    </row>
    <row r="29973" spans="5:5" x14ac:dyDescent="0.25">
      <c r="E29973" s="120"/>
    </row>
    <row r="29974" spans="5:5" x14ac:dyDescent="0.25">
      <c r="E29974" s="120"/>
    </row>
    <row r="29975" spans="5:5" x14ac:dyDescent="0.25">
      <c r="E29975" s="120"/>
    </row>
    <row r="29976" spans="5:5" x14ac:dyDescent="0.25">
      <c r="E29976" s="120"/>
    </row>
    <row r="29977" spans="5:5" x14ac:dyDescent="0.25">
      <c r="E29977" s="120"/>
    </row>
    <row r="29978" spans="5:5" x14ac:dyDescent="0.25">
      <c r="E29978" s="120"/>
    </row>
    <row r="29979" spans="5:5" x14ac:dyDescent="0.25">
      <c r="E29979" s="120"/>
    </row>
    <row r="29980" spans="5:5" x14ac:dyDescent="0.25">
      <c r="E29980" s="120"/>
    </row>
    <row r="29981" spans="5:5" x14ac:dyDescent="0.25">
      <c r="E29981" s="120"/>
    </row>
    <row r="29982" spans="5:5" x14ac:dyDescent="0.25">
      <c r="E29982" s="120"/>
    </row>
    <row r="29983" spans="5:5" x14ac:dyDescent="0.25">
      <c r="E29983" s="120"/>
    </row>
    <row r="29984" spans="5:5" x14ac:dyDescent="0.25">
      <c r="E29984" s="120"/>
    </row>
    <row r="29985" spans="5:5" x14ac:dyDescent="0.25">
      <c r="E29985" s="120"/>
    </row>
    <row r="29986" spans="5:5" x14ac:dyDescent="0.25">
      <c r="E29986" s="120"/>
    </row>
    <row r="29987" spans="5:5" x14ac:dyDescent="0.25">
      <c r="E29987" s="120"/>
    </row>
    <row r="29988" spans="5:5" x14ac:dyDescent="0.25">
      <c r="E29988" s="120"/>
    </row>
    <row r="29989" spans="5:5" x14ac:dyDescent="0.25">
      <c r="E29989" s="120"/>
    </row>
    <row r="29990" spans="5:5" x14ac:dyDescent="0.25">
      <c r="E29990" s="120"/>
    </row>
    <row r="29991" spans="5:5" x14ac:dyDescent="0.25">
      <c r="E29991" s="120"/>
    </row>
    <row r="29992" spans="5:5" x14ac:dyDescent="0.25">
      <c r="E29992" s="120"/>
    </row>
    <row r="29993" spans="5:5" x14ac:dyDescent="0.25">
      <c r="E29993" s="120"/>
    </row>
    <row r="29994" spans="5:5" x14ac:dyDescent="0.25">
      <c r="E29994" s="120"/>
    </row>
    <row r="29995" spans="5:5" x14ac:dyDescent="0.25">
      <c r="E29995" s="120"/>
    </row>
    <row r="29996" spans="5:5" x14ac:dyDescent="0.25">
      <c r="E29996" s="120"/>
    </row>
    <row r="29997" spans="5:5" x14ac:dyDescent="0.25">
      <c r="E29997" s="120"/>
    </row>
    <row r="29998" spans="5:5" x14ac:dyDescent="0.25">
      <c r="E29998" s="120"/>
    </row>
    <row r="29999" spans="5:5" x14ac:dyDescent="0.25">
      <c r="E29999" s="120"/>
    </row>
    <row r="30000" spans="5:5" x14ac:dyDescent="0.25">
      <c r="E30000" s="120"/>
    </row>
    <row r="30001" spans="5:5" x14ac:dyDescent="0.25">
      <c r="E30001" s="120"/>
    </row>
    <row r="30002" spans="5:5" x14ac:dyDescent="0.25">
      <c r="E30002" s="120"/>
    </row>
    <row r="30003" spans="5:5" x14ac:dyDescent="0.25">
      <c r="E30003" s="120"/>
    </row>
    <row r="30004" spans="5:5" x14ac:dyDescent="0.25">
      <c r="E30004" s="120"/>
    </row>
    <row r="30005" spans="5:5" x14ac:dyDescent="0.25">
      <c r="E30005" s="120"/>
    </row>
    <row r="30006" spans="5:5" x14ac:dyDescent="0.25">
      <c r="E30006" s="120"/>
    </row>
    <row r="30007" spans="5:5" x14ac:dyDescent="0.25">
      <c r="E30007" s="120"/>
    </row>
    <row r="30008" spans="5:5" x14ac:dyDescent="0.25">
      <c r="E30008" s="120"/>
    </row>
    <row r="30009" spans="5:5" x14ac:dyDescent="0.25">
      <c r="E30009" s="120"/>
    </row>
    <row r="30010" spans="5:5" x14ac:dyDescent="0.25">
      <c r="E30010" s="120"/>
    </row>
    <row r="30011" spans="5:5" x14ac:dyDescent="0.25">
      <c r="E30011" s="120"/>
    </row>
    <row r="30012" spans="5:5" x14ac:dyDescent="0.25">
      <c r="E30012" s="120"/>
    </row>
    <row r="30013" spans="5:5" x14ac:dyDescent="0.25">
      <c r="E30013" s="120"/>
    </row>
    <row r="30014" spans="5:5" x14ac:dyDescent="0.25">
      <c r="E30014" s="120"/>
    </row>
    <row r="30015" spans="5:5" x14ac:dyDescent="0.25">
      <c r="E30015" s="120"/>
    </row>
    <row r="30016" spans="5:5" x14ac:dyDescent="0.25">
      <c r="E30016" s="120"/>
    </row>
    <row r="30017" spans="5:5" x14ac:dyDescent="0.25">
      <c r="E30017" s="120"/>
    </row>
    <row r="30018" spans="5:5" x14ac:dyDescent="0.25">
      <c r="E30018" s="120"/>
    </row>
    <row r="30019" spans="5:5" x14ac:dyDescent="0.25">
      <c r="E30019" s="120"/>
    </row>
    <row r="30020" spans="5:5" x14ac:dyDescent="0.25">
      <c r="E30020" s="120"/>
    </row>
    <row r="30021" spans="5:5" x14ac:dyDescent="0.25">
      <c r="E30021" s="120"/>
    </row>
    <row r="30022" spans="5:5" x14ac:dyDescent="0.25">
      <c r="E30022" s="120"/>
    </row>
    <row r="30023" spans="5:5" x14ac:dyDescent="0.25">
      <c r="E30023" s="120"/>
    </row>
    <row r="30024" spans="5:5" x14ac:dyDescent="0.25">
      <c r="E30024" s="120"/>
    </row>
    <row r="30025" spans="5:5" x14ac:dyDescent="0.25">
      <c r="E30025" s="120"/>
    </row>
    <row r="30026" spans="5:5" x14ac:dyDescent="0.25">
      <c r="E30026" s="120"/>
    </row>
    <row r="30027" spans="5:5" x14ac:dyDescent="0.25">
      <c r="E30027" s="120"/>
    </row>
    <row r="30028" spans="5:5" x14ac:dyDescent="0.25">
      <c r="E30028" s="120"/>
    </row>
    <row r="30029" spans="5:5" x14ac:dyDescent="0.25">
      <c r="E30029" s="120"/>
    </row>
    <row r="30030" spans="5:5" x14ac:dyDescent="0.25">
      <c r="E30030" s="120"/>
    </row>
    <row r="30031" spans="5:5" x14ac:dyDescent="0.25">
      <c r="E30031" s="120"/>
    </row>
    <row r="30032" spans="5:5" x14ac:dyDescent="0.25">
      <c r="E30032" s="120"/>
    </row>
    <row r="30033" spans="5:5" x14ac:dyDescent="0.25">
      <c r="E30033" s="120"/>
    </row>
    <row r="30034" spans="5:5" x14ac:dyDescent="0.25">
      <c r="E30034" s="120"/>
    </row>
    <row r="30035" spans="5:5" x14ac:dyDescent="0.25">
      <c r="E30035" s="120"/>
    </row>
    <row r="30036" spans="5:5" x14ac:dyDescent="0.25">
      <c r="E30036" s="120"/>
    </row>
    <row r="30037" spans="5:5" x14ac:dyDescent="0.25">
      <c r="E30037" s="120"/>
    </row>
    <row r="30038" spans="5:5" x14ac:dyDescent="0.25">
      <c r="E30038" s="120"/>
    </row>
    <row r="30039" spans="5:5" x14ac:dyDescent="0.25">
      <c r="E30039" s="120"/>
    </row>
    <row r="30040" spans="5:5" x14ac:dyDescent="0.25">
      <c r="E30040" s="120"/>
    </row>
    <row r="30041" spans="5:5" x14ac:dyDescent="0.25">
      <c r="E30041" s="120"/>
    </row>
    <row r="30042" spans="5:5" x14ac:dyDescent="0.25">
      <c r="E30042" s="120"/>
    </row>
    <row r="30043" spans="5:5" x14ac:dyDescent="0.25">
      <c r="E30043" s="120"/>
    </row>
    <row r="30044" spans="5:5" x14ac:dyDescent="0.25">
      <c r="E30044" s="120"/>
    </row>
    <row r="30045" spans="5:5" x14ac:dyDescent="0.25">
      <c r="E30045" s="120"/>
    </row>
    <row r="30046" spans="5:5" x14ac:dyDescent="0.25">
      <c r="E30046" s="120"/>
    </row>
    <row r="30047" spans="5:5" x14ac:dyDescent="0.25">
      <c r="E30047" s="120"/>
    </row>
    <row r="30048" spans="5:5" x14ac:dyDescent="0.25">
      <c r="E30048" s="120"/>
    </row>
    <row r="30049" spans="5:5" x14ac:dyDescent="0.25">
      <c r="E30049" s="120"/>
    </row>
    <row r="30050" spans="5:5" x14ac:dyDescent="0.25">
      <c r="E30050" s="120"/>
    </row>
    <row r="30051" spans="5:5" x14ac:dyDescent="0.25">
      <c r="E30051" s="120"/>
    </row>
    <row r="30052" spans="5:5" x14ac:dyDescent="0.25">
      <c r="E30052" s="120"/>
    </row>
    <row r="30053" spans="5:5" x14ac:dyDescent="0.25">
      <c r="E30053" s="120"/>
    </row>
    <row r="30054" spans="5:5" x14ac:dyDescent="0.25">
      <c r="E30054" s="120"/>
    </row>
    <row r="30055" spans="5:5" x14ac:dyDescent="0.25">
      <c r="E30055" s="120"/>
    </row>
    <row r="30056" spans="5:5" x14ac:dyDescent="0.25">
      <c r="E30056" s="120"/>
    </row>
    <row r="30057" spans="5:5" x14ac:dyDescent="0.25">
      <c r="E30057" s="120"/>
    </row>
    <row r="30058" spans="5:5" x14ac:dyDescent="0.25">
      <c r="E30058" s="120"/>
    </row>
    <row r="30059" spans="5:5" x14ac:dyDescent="0.25">
      <c r="E30059" s="120"/>
    </row>
    <row r="30060" spans="5:5" x14ac:dyDescent="0.25">
      <c r="E30060" s="120"/>
    </row>
    <row r="30061" spans="5:5" x14ac:dyDescent="0.25">
      <c r="E30061" s="120"/>
    </row>
    <row r="30062" spans="5:5" x14ac:dyDescent="0.25">
      <c r="E30062" s="120"/>
    </row>
    <row r="30063" spans="5:5" x14ac:dyDescent="0.25">
      <c r="E30063" s="120"/>
    </row>
    <row r="30064" spans="5:5" x14ac:dyDescent="0.25">
      <c r="E30064" s="120"/>
    </row>
    <row r="30065" spans="5:5" x14ac:dyDescent="0.25">
      <c r="E30065" s="120"/>
    </row>
    <row r="30066" spans="5:5" x14ac:dyDescent="0.25">
      <c r="E30066" s="120"/>
    </row>
    <row r="30067" spans="5:5" x14ac:dyDescent="0.25">
      <c r="E30067" s="120"/>
    </row>
    <row r="30068" spans="5:5" x14ac:dyDescent="0.25">
      <c r="E30068" s="120"/>
    </row>
    <row r="30069" spans="5:5" x14ac:dyDescent="0.25">
      <c r="E30069" s="120"/>
    </row>
    <row r="30070" spans="5:5" x14ac:dyDescent="0.25">
      <c r="E30070" s="120"/>
    </row>
    <row r="30071" spans="5:5" x14ac:dyDescent="0.25">
      <c r="E30071" s="120"/>
    </row>
    <row r="30072" spans="5:5" x14ac:dyDescent="0.25">
      <c r="E30072" s="120"/>
    </row>
    <row r="30073" spans="5:5" x14ac:dyDescent="0.25">
      <c r="E30073" s="120"/>
    </row>
    <row r="30074" spans="5:5" x14ac:dyDescent="0.25">
      <c r="E30074" s="120"/>
    </row>
    <row r="30075" spans="5:5" x14ac:dyDescent="0.25">
      <c r="E30075" s="120"/>
    </row>
    <row r="30076" spans="5:5" x14ac:dyDescent="0.25">
      <c r="E30076" s="120"/>
    </row>
    <row r="30077" spans="5:5" x14ac:dyDescent="0.25">
      <c r="E30077" s="120"/>
    </row>
    <row r="30078" spans="5:5" x14ac:dyDescent="0.25">
      <c r="E30078" s="120"/>
    </row>
    <row r="30079" spans="5:5" x14ac:dyDescent="0.25">
      <c r="E30079" s="120"/>
    </row>
    <row r="30080" spans="5:5" x14ac:dyDescent="0.25">
      <c r="E30080" s="120"/>
    </row>
    <row r="30081" spans="5:5" x14ac:dyDescent="0.25">
      <c r="E30081" s="120"/>
    </row>
    <row r="30082" spans="5:5" x14ac:dyDescent="0.25">
      <c r="E30082" s="120"/>
    </row>
    <row r="30083" spans="5:5" x14ac:dyDescent="0.25">
      <c r="E30083" s="120"/>
    </row>
    <row r="30084" spans="5:5" x14ac:dyDescent="0.25">
      <c r="E30084" s="120"/>
    </row>
    <row r="30085" spans="5:5" x14ac:dyDescent="0.25">
      <c r="E30085" s="120"/>
    </row>
    <row r="30086" spans="5:5" x14ac:dyDescent="0.25">
      <c r="E30086" s="120"/>
    </row>
    <row r="30087" spans="5:5" x14ac:dyDescent="0.25">
      <c r="E30087" s="120"/>
    </row>
    <row r="30088" spans="5:5" x14ac:dyDescent="0.25">
      <c r="E30088" s="120"/>
    </row>
    <row r="30089" spans="5:5" x14ac:dyDescent="0.25">
      <c r="E30089" s="120"/>
    </row>
    <row r="30090" spans="5:5" x14ac:dyDescent="0.25">
      <c r="E30090" s="120"/>
    </row>
    <row r="30091" spans="5:5" x14ac:dyDescent="0.25">
      <c r="E30091" s="120"/>
    </row>
    <row r="30092" spans="5:5" x14ac:dyDescent="0.25">
      <c r="E30092" s="120"/>
    </row>
    <row r="30093" spans="5:5" x14ac:dyDescent="0.25">
      <c r="E30093" s="120"/>
    </row>
    <row r="30094" spans="5:5" x14ac:dyDescent="0.25">
      <c r="E30094" s="120"/>
    </row>
    <row r="30095" spans="5:5" x14ac:dyDescent="0.25">
      <c r="E30095" s="120"/>
    </row>
    <row r="30096" spans="5:5" x14ac:dyDescent="0.25">
      <c r="E30096" s="120"/>
    </row>
    <row r="30097" spans="5:5" x14ac:dyDescent="0.25">
      <c r="E30097" s="120"/>
    </row>
    <row r="30098" spans="5:5" x14ac:dyDescent="0.25">
      <c r="E30098" s="120"/>
    </row>
    <row r="30099" spans="5:5" x14ac:dyDescent="0.25">
      <c r="E30099" s="120"/>
    </row>
    <row r="30100" spans="5:5" x14ac:dyDescent="0.25">
      <c r="E30100" s="120"/>
    </row>
    <row r="30101" spans="5:5" x14ac:dyDescent="0.25">
      <c r="E30101" s="120"/>
    </row>
    <row r="30102" spans="5:5" x14ac:dyDescent="0.25">
      <c r="E30102" s="120"/>
    </row>
    <row r="30103" spans="5:5" x14ac:dyDescent="0.25">
      <c r="E30103" s="120"/>
    </row>
    <row r="30104" spans="5:5" x14ac:dyDescent="0.25">
      <c r="E30104" s="120"/>
    </row>
    <row r="30105" spans="5:5" x14ac:dyDescent="0.25">
      <c r="E30105" s="120"/>
    </row>
    <row r="30106" spans="5:5" x14ac:dyDescent="0.25">
      <c r="E30106" s="120"/>
    </row>
    <row r="30107" spans="5:5" x14ac:dyDescent="0.25">
      <c r="E30107" s="120"/>
    </row>
    <row r="30108" spans="5:5" x14ac:dyDescent="0.25">
      <c r="E30108" s="120"/>
    </row>
    <row r="30109" spans="5:5" x14ac:dyDescent="0.25">
      <c r="E30109" s="120"/>
    </row>
    <row r="30110" spans="5:5" x14ac:dyDescent="0.25">
      <c r="E30110" s="120"/>
    </row>
    <row r="30111" spans="5:5" x14ac:dyDescent="0.25">
      <c r="E30111" s="120"/>
    </row>
    <row r="30112" spans="5:5" x14ac:dyDescent="0.25">
      <c r="E30112" s="120"/>
    </row>
    <row r="30113" spans="5:5" x14ac:dyDescent="0.25">
      <c r="E30113" s="120"/>
    </row>
    <row r="30114" spans="5:5" x14ac:dyDescent="0.25">
      <c r="E30114" s="120"/>
    </row>
    <row r="30115" spans="5:5" x14ac:dyDescent="0.25">
      <c r="E30115" s="120"/>
    </row>
    <row r="30116" spans="5:5" x14ac:dyDescent="0.25">
      <c r="E30116" s="120"/>
    </row>
    <row r="30117" spans="5:5" x14ac:dyDescent="0.25">
      <c r="E30117" s="120"/>
    </row>
    <row r="30118" spans="5:5" x14ac:dyDescent="0.25">
      <c r="E30118" s="120"/>
    </row>
    <row r="30119" spans="5:5" x14ac:dyDescent="0.25">
      <c r="E30119" s="120"/>
    </row>
    <row r="30120" spans="5:5" x14ac:dyDescent="0.25">
      <c r="E30120" s="120"/>
    </row>
    <row r="30121" spans="5:5" x14ac:dyDescent="0.25">
      <c r="E30121" s="120"/>
    </row>
    <row r="30122" spans="5:5" x14ac:dyDescent="0.25">
      <c r="E30122" s="120"/>
    </row>
    <row r="30123" spans="5:5" x14ac:dyDescent="0.25">
      <c r="E30123" s="120"/>
    </row>
    <row r="30124" spans="5:5" x14ac:dyDescent="0.25">
      <c r="E30124" s="120"/>
    </row>
    <row r="30125" spans="5:5" x14ac:dyDescent="0.25">
      <c r="E30125" s="120"/>
    </row>
    <row r="30126" spans="5:5" x14ac:dyDescent="0.25">
      <c r="E30126" s="120"/>
    </row>
    <row r="30127" spans="5:5" x14ac:dyDescent="0.25">
      <c r="E30127" s="120"/>
    </row>
    <row r="30128" spans="5:5" x14ac:dyDescent="0.25">
      <c r="E30128" s="120"/>
    </row>
    <row r="30129" spans="5:5" x14ac:dyDescent="0.25">
      <c r="E30129" s="120"/>
    </row>
    <row r="30130" spans="5:5" x14ac:dyDescent="0.25">
      <c r="E30130" s="120"/>
    </row>
    <row r="30131" spans="5:5" x14ac:dyDescent="0.25">
      <c r="E30131" s="120"/>
    </row>
    <row r="30132" spans="5:5" x14ac:dyDescent="0.25">
      <c r="E30132" s="120"/>
    </row>
    <row r="30133" spans="5:5" x14ac:dyDescent="0.25">
      <c r="E30133" s="120"/>
    </row>
    <row r="30134" spans="5:5" x14ac:dyDescent="0.25">
      <c r="E30134" s="120"/>
    </row>
    <row r="30135" spans="5:5" x14ac:dyDescent="0.25">
      <c r="E30135" s="120"/>
    </row>
    <row r="30136" spans="5:5" x14ac:dyDescent="0.25">
      <c r="E30136" s="120"/>
    </row>
    <row r="30137" spans="5:5" x14ac:dyDescent="0.25">
      <c r="E30137" s="120"/>
    </row>
    <row r="30138" spans="5:5" x14ac:dyDescent="0.25">
      <c r="E30138" s="120"/>
    </row>
    <row r="30139" spans="5:5" x14ac:dyDescent="0.25">
      <c r="E30139" s="120"/>
    </row>
    <row r="30140" spans="5:5" x14ac:dyDescent="0.25">
      <c r="E30140" s="120"/>
    </row>
    <row r="30141" spans="5:5" x14ac:dyDescent="0.25">
      <c r="E30141" s="120"/>
    </row>
    <row r="30142" spans="5:5" x14ac:dyDescent="0.25">
      <c r="E30142" s="120"/>
    </row>
    <row r="30143" spans="5:5" x14ac:dyDescent="0.25">
      <c r="E30143" s="120"/>
    </row>
    <row r="30144" spans="5:5" x14ac:dyDescent="0.25">
      <c r="E30144" s="120"/>
    </row>
    <row r="30145" spans="5:5" x14ac:dyDescent="0.25">
      <c r="E30145" s="120"/>
    </row>
    <row r="30146" spans="5:5" x14ac:dyDescent="0.25">
      <c r="E30146" s="120"/>
    </row>
    <row r="30147" spans="5:5" x14ac:dyDescent="0.25">
      <c r="E30147" s="120"/>
    </row>
    <row r="30148" spans="5:5" x14ac:dyDescent="0.25">
      <c r="E30148" s="120"/>
    </row>
    <row r="30149" spans="5:5" x14ac:dyDescent="0.25">
      <c r="E30149" s="120"/>
    </row>
    <row r="30150" spans="5:5" x14ac:dyDescent="0.25">
      <c r="E30150" s="120"/>
    </row>
    <row r="30151" spans="5:5" x14ac:dyDescent="0.25">
      <c r="E30151" s="120"/>
    </row>
    <row r="30152" spans="5:5" x14ac:dyDescent="0.25">
      <c r="E30152" s="120"/>
    </row>
    <row r="30153" spans="5:5" x14ac:dyDescent="0.25">
      <c r="E30153" s="120"/>
    </row>
    <row r="30154" spans="5:5" x14ac:dyDescent="0.25">
      <c r="E30154" s="120"/>
    </row>
    <row r="30155" spans="5:5" x14ac:dyDescent="0.25">
      <c r="E30155" s="120"/>
    </row>
    <row r="30156" spans="5:5" x14ac:dyDescent="0.25">
      <c r="E30156" s="120"/>
    </row>
    <row r="30157" spans="5:5" x14ac:dyDescent="0.25">
      <c r="E30157" s="120"/>
    </row>
    <row r="30158" spans="5:5" x14ac:dyDescent="0.25">
      <c r="E30158" s="120"/>
    </row>
    <row r="30159" spans="5:5" x14ac:dyDescent="0.25">
      <c r="E30159" s="120"/>
    </row>
    <row r="30160" spans="5:5" x14ac:dyDescent="0.25">
      <c r="E30160" s="120"/>
    </row>
    <row r="30161" spans="5:5" x14ac:dyDescent="0.25">
      <c r="E30161" s="120"/>
    </row>
    <row r="30162" spans="5:5" x14ac:dyDescent="0.25">
      <c r="E30162" s="120"/>
    </row>
    <row r="30163" spans="5:5" x14ac:dyDescent="0.25">
      <c r="E30163" s="120"/>
    </row>
    <row r="30164" spans="5:5" x14ac:dyDescent="0.25">
      <c r="E30164" s="120"/>
    </row>
    <row r="30165" spans="5:5" x14ac:dyDescent="0.25">
      <c r="E30165" s="120"/>
    </row>
    <row r="30166" spans="5:5" x14ac:dyDescent="0.25">
      <c r="E30166" s="120"/>
    </row>
    <row r="30167" spans="5:5" x14ac:dyDescent="0.25">
      <c r="E30167" s="120"/>
    </row>
    <row r="30168" spans="5:5" x14ac:dyDescent="0.25">
      <c r="E30168" s="120"/>
    </row>
    <row r="30169" spans="5:5" x14ac:dyDescent="0.25">
      <c r="E30169" s="120"/>
    </row>
    <row r="30170" spans="5:5" x14ac:dyDescent="0.25">
      <c r="E30170" s="120"/>
    </row>
    <row r="30171" spans="5:5" x14ac:dyDescent="0.25">
      <c r="E30171" s="120"/>
    </row>
    <row r="30172" spans="5:5" x14ac:dyDescent="0.25">
      <c r="E30172" s="120"/>
    </row>
    <row r="30173" spans="5:5" x14ac:dyDescent="0.25">
      <c r="E30173" s="120"/>
    </row>
    <row r="30174" spans="5:5" x14ac:dyDescent="0.25">
      <c r="E30174" s="120"/>
    </row>
    <row r="30175" spans="5:5" x14ac:dyDescent="0.25">
      <c r="E30175" s="120"/>
    </row>
    <row r="30176" spans="5:5" x14ac:dyDescent="0.25">
      <c r="E30176" s="120"/>
    </row>
    <row r="30177" spans="5:5" x14ac:dyDescent="0.25">
      <c r="E30177" s="120"/>
    </row>
    <row r="30178" spans="5:5" x14ac:dyDescent="0.25">
      <c r="E30178" s="120"/>
    </row>
    <row r="30179" spans="5:5" x14ac:dyDescent="0.25">
      <c r="E30179" s="120"/>
    </row>
    <row r="30180" spans="5:5" x14ac:dyDescent="0.25">
      <c r="E30180" s="120"/>
    </row>
    <row r="30181" spans="5:5" x14ac:dyDescent="0.25">
      <c r="E30181" s="120"/>
    </row>
    <row r="30182" spans="5:5" x14ac:dyDescent="0.25">
      <c r="E30182" s="120"/>
    </row>
    <row r="30183" spans="5:5" x14ac:dyDescent="0.25">
      <c r="E30183" s="120"/>
    </row>
    <row r="30184" spans="5:5" x14ac:dyDescent="0.25">
      <c r="E30184" s="120"/>
    </row>
    <row r="30185" spans="5:5" x14ac:dyDescent="0.25">
      <c r="E30185" s="120"/>
    </row>
    <row r="30186" spans="5:5" x14ac:dyDescent="0.25">
      <c r="E30186" s="120"/>
    </row>
    <row r="30187" spans="5:5" x14ac:dyDescent="0.25">
      <c r="E30187" s="120"/>
    </row>
    <row r="30188" spans="5:5" x14ac:dyDescent="0.25">
      <c r="E30188" s="120"/>
    </row>
    <row r="30189" spans="5:5" x14ac:dyDescent="0.25">
      <c r="E30189" s="120"/>
    </row>
    <row r="30190" spans="5:5" x14ac:dyDescent="0.25">
      <c r="E30190" s="120"/>
    </row>
    <row r="30191" spans="5:5" x14ac:dyDescent="0.25">
      <c r="E30191" s="120"/>
    </row>
    <row r="30192" spans="5:5" x14ac:dyDescent="0.25">
      <c r="E30192" s="120"/>
    </row>
    <row r="30193" spans="5:5" x14ac:dyDescent="0.25">
      <c r="E30193" s="120"/>
    </row>
    <row r="30194" spans="5:5" x14ac:dyDescent="0.25">
      <c r="E30194" s="120"/>
    </row>
    <row r="30195" spans="5:5" x14ac:dyDescent="0.25">
      <c r="E30195" s="120"/>
    </row>
    <row r="30196" spans="5:5" x14ac:dyDescent="0.25">
      <c r="E30196" s="120"/>
    </row>
    <row r="30197" spans="5:5" x14ac:dyDescent="0.25">
      <c r="E30197" s="120"/>
    </row>
    <row r="30198" spans="5:5" x14ac:dyDescent="0.25">
      <c r="E30198" s="120"/>
    </row>
    <row r="30199" spans="5:5" x14ac:dyDescent="0.25">
      <c r="E30199" s="120"/>
    </row>
    <row r="30200" spans="5:5" x14ac:dyDescent="0.25">
      <c r="E30200" s="120"/>
    </row>
    <row r="30201" spans="5:5" x14ac:dyDescent="0.25">
      <c r="E30201" s="120"/>
    </row>
    <row r="30202" spans="5:5" x14ac:dyDescent="0.25">
      <c r="E30202" s="120"/>
    </row>
    <row r="30203" spans="5:5" x14ac:dyDescent="0.25">
      <c r="E30203" s="120"/>
    </row>
    <row r="30204" spans="5:5" x14ac:dyDescent="0.25">
      <c r="E30204" s="120"/>
    </row>
    <row r="30205" spans="5:5" x14ac:dyDescent="0.25">
      <c r="E30205" s="120"/>
    </row>
    <row r="30206" spans="5:5" x14ac:dyDescent="0.25">
      <c r="E30206" s="120"/>
    </row>
    <row r="30207" spans="5:5" x14ac:dyDescent="0.25">
      <c r="E30207" s="120"/>
    </row>
    <row r="30208" spans="5:5" x14ac:dyDescent="0.25">
      <c r="E30208" s="120"/>
    </row>
    <row r="30209" spans="5:5" x14ac:dyDescent="0.25">
      <c r="E30209" s="120"/>
    </row>
    <row r="30210" spans="5:5" x14ac:dyDescent="0.25">
      <c r="E30210" s="120"/>
    </row>
    <row r="30211" spans="5:5" x14ac:dyDescent="0.25">
      <c r="E30211" s="120"/>
    </row>
    <row r="30212" spans="5:5" x14ac:dyDescent="0.25">
      <c r="E30212" s="120"/>
    </row>
    <row r="30213" spans="5:5" x14ac:dyDescent="0.25">
      <c r="E30213" s="120"/>
    </row>
    <row r="30214" spans="5:5" x14ac:dyDescent="0.25">
      <c r="E30214" s="120"/>
    </row>
    <row r="30215" spans="5:5" x14ac:dyDescent="0.25">
      <c r="E30215" s="120"/>
    </row>
    <row r="30216" spans="5:5" x14ac:dyDescent="0.25">
      <c r="E30216" s="120"/>
    </row>
    <row r="30217" spans="5:5" x14ac:dyDescent="0.25">
      <c r="E30217" s="120"/>
    </row>
    <row r="30218" spans="5:5" x14ac:dyDescent="0.25">
      <c r="E30218" s="120"/>
    </row>
    <row r="30219" spans="5:5" x14ac:dyDescent="0.25">
      <c r="E30219" s="120"/>
    </row>
    <row r="30220" spans="5:5" x14ac:dyDescent="0.25">
      <c r="E30220" s="120"/>
    </row>
    <row r="30221" spans="5:5" x14ac:dyDescent="0.25">
      <c r="E30221" s="120"/>
    </row>
    <row r="30222" spans="5:5" x14ac:dyDescent="0.25">
      <c r="E30222" s="120"/>
    </row>
    <row r="30223" spans="5:5" x14ac:dyDescent="0.25">
      <c r="E30223" s="120"/>
    </row>
    <row r="30224" spans="5:5" x14ac:dyDescent="0.25">
      <c r="E30224" s="120"/>
    </row>
    <row r="30225" spans="5:5" x14ac:dyDescent="0.25">
      <c r="E30225" s="120"/>
    </row>
    <row r="30226" spans="5:5" x14ac:dyDescent="0.25">
      <c r="E30226" s="120"/>
    </row>
    <row r="30227" spans="5:5" x14ac:dyDescent="0.25">
      <c r="E30227" s="120"/>
    </row>
    <row r="30228" spans="5:5" x14ac:dyDescent="0.25">
      <c r="E30228" s="120"/>
    </row>
    <row r="30229" spans="5:5" x14ac:dyDescent="0.25">
      <c r="E30229" s="120"/>
    </row>
    <row r="30230" spans="5:5" x14ac:dyDescent="0.25">
      <c r="E30230" s="120"/>
    </row>
    <row r="30231" spans="5:5" x14ac:dyDescent="0.25">
      <c r="E30231" s="120"/>
    </row>
    <row r="30232" spans="5:5" x14ac:dyDescent="0.25">
      <c r="E30232" s="120"/>
    </row>
    <row r="30233" spans="5:5" x14ac:dyDescent="0.25">
      <c r="E30233" s="120"/>
    </row>
    <row r="30234" spans="5:5" x14ac:dyDescent="0.25">
      <c r="E30234" s="120"/>
    </row>
    <row r="30235" spans="5:5" x14ac:dyDescent="0.25">
      <c r="E30235" s="120"/>
    </row>
    <row r="30236" spans="5:5" x14ac:dyDescent="0.25">
      <c r="E30236" s="120"/>
    </row>
    <row r="30237" spans="5:5" x14ac:dyDescent="0.25">
      <c r="E30237" s="120"/>
    </row>
    <row r="30238" spans="5:5" x14ac:dyDescent="0.25">
      <c r="E30238" s="120"/>
    </row>
    <row r="30239" spans="5:5" x14ac:dyDescent="0.25">
      <c r="E30239" s="120"/>
    </row>
    <row r="30240" spans="5:5" x14ac:dyDescent="0.25">
      <c r="E30240" s="120"/>
    </row>
    <row r="30241" spans="5:5" x14ac:dyDescent="0.25">
      <c r="E30241" s="120"/>
    </row>
    <row r="30242" spans="5:5" x14ac:dyDescent="0.25">
      <c r="E30242" s="120"/>
    </row>
    <row r="30243" spans="5:5" x14ac:dyDescent="0.25">
      <c r="E30243" s="120"/>
    </row>
    <row r="30244" spans="5:5" x14ac:dyDescent="0.25">
      <c r="E30244" s="120"/>
    </row>
    <row r="30245" spans="5:5" x14ac:dyDescent="0.25">
      <c r="E30245" s="120"/>
    </row>
    <row r="30246" spans="5:5" x14ac:dyDescent="0.25">
      <c r="E30246" s="120"/>
    </row>
    <row r="30247" spans="5:5" x14ac:dyDescent="0.25">
      <c r="E30247" s="120"/>
    </row>
    <row r="30248" spans="5:5" x14ac:dyDescent="0.25">
      <c r="E30248" s="120"/>
    </row>
    <row r="30249" spans="5:5" x14ac:dyDescent="0.25">
      <c r="E30249" s="120"/>
    </row>
    <row r="30250" spans="5:5" x14ac:dyDescent="0.25">
      <c r="E30250" s="120"/>
    </row>
    <row r="30251" spans="5:5" x14ac:dyDescent="0.25">
      <c r="E30251" s="120"/>
    </row>
    <row r="30252" spans="5:5" x14ac:dyDescent="0.25">
      <c r="E30252" s="120"/>
    </row>
    <row r="30253" spans="5:5" x14ac:dyDescent="0.25">
      <c r="E30253" s="120"/>
    </row>
    <row r="30254" spans="5:5" x14ac:dyDescent="0.25">
      <c r="E30254" s="120"/>
    </row>
    <row r="30255" spans="5:5" x14ac:dyDescent="0.25">
      <c r="E30255" s="120"/>
    </row>
    <row r="30256" spans="5:5" x14ac:dyDescent="0.25">
      <c r="E30256" s="120"/>
    </row>
    <row r="30257" spans="5:5" x14ac:dyDescent="0.25">
      <c r="E30257" s="120"/>
    </row>
    <row r="30258" spans="5:5" x14ac:dyDescent="0.25">
      <c r="E30258" s="120"/>
    </row>
    <row r="30259" spans="5:5" x14ac:dyDescent="0.25">
      <c r="E30259" s="120"/>
    </row>
    <row r="30260" spans="5:5" x14ac:dyDescent="0.25">
      <c r="E30260" s="120"/>
    </row>
    <row r="30261" spans="5:5" x14ac:dyDescent="0.25">
      <c r="E30261" s="120"/>
    </row>
    <row r="30262" spans="5:5" x14ac:dyDescent="0.25">
      <c r="E30262" s="120"/>
    </row>
    <row r="30263" spans="5:5" x14ac:dyDescent="0.25">
      <c r="E30263" s="120"/>
    </row>
    <row r="30264" spans="5:5" x14ac:dyDescent="0.25">
      <c r="E30264" s="120"/>
    </row>
    <row r="30265" spans="5:5" x14ac:dyDescent="0.25">
      <c r="E30265" s="120"/>
    </row>
    <row r="30266" spans="5:5" x14ac:dyDescent="0.25">
      <c r="E30266" s="120"/>
    </row>
    <row r="30267" spans="5:5" x14ac:dyDescent="0.25">
      <c r="E30267" s="120"/>
    </row>
    <row r="30268" spans="5:5" x14ac:dyDescent="0.25">
      <c r="E30268" s="120"/>
    </row>
    <row r="30269" spans="5:5" x14ac:dyDescent="0.25">
      <c r="E30269" s="120"/>
    </row>
    <row r="30270" spans="5:5" x14ac:dyDescent="0.25">
      <c r="E30270" s="120"/>
    </row>
    <row r="30271" spans="5:5" x14ac:dyDescent="0.25">
      <c r="E30271" s="120"/>
    </row>
    <row r="30272" spans="5:5" x14ac:dyDescent="0.25">
      <c r="E30272" s="120"/>
    </row>
    <row r="30273" spans="5:5" x14ac:dyDescent="0.25">
      <c r="E30273" s="120"/>
    </row>
    <row r="30274" spans="5:5" x14ac:dyDescent="0.25">
      <c r="E30274" s="120"/>
    </row>
    <row r="30275" spans="5:5" x14ac:dyDescent="0.25">
      <c r="E30275" s="120"/>
    </row>
    <row r="30276" spans="5:5" x14ac:dyDescent="0.25">
      <c r="E30276" s="120"/>
    </row>
    <row r="30277" spans="5:5" x14ac:dyDescent="0.25">
      <c r="E30277" s="120"/>
    </row>
    <row r="30278" spans="5:5" x14ac:dyDescent="0.25">
      <c r="E30278" s="120"/>
    </row>
    <row r="30279" spans="5:5" x14ac:dyDescent="0.25">
      <c r="E30279" s="120"/>
    </row>
    <row r="30280" spans="5:5" x14ac:dyDescent="0.25">
      <c r="E30280" s="120"/>
    </row>
    <row r="30281" spans="5:5" x14ac:dyDescent="0.25">
      <c r="E30281" s="120"/>
    </row>
    <row r="30282" spans="5:5" x14ac:dyDescent="0.25">
      <c r="E30282" s="120"/>
    </row>
    <row r="30283" spans="5:5" x14ac:dyDescent="0.25">
      <c r="E30283" s="120"/>
    </row>
    <row r="30284" spans="5:5" x14ac:dyDescent="0.25">
      <c r="E30284" s="120"/>
    </row>
    <row r="30285" spans="5:5" x14ac:dyDescent="0.25">
      <c r="E30285" s="120"/>
    </row>
    <row r="30286" spans="5:5" x14ac:dyDescent="0.25">
      <c r="E30286" s="120"/>
    </row>
    <row r="30287" spans="5:5" x14ac:dyDescent="0.25">
      <c r="E30287" s="120"/>
    </row>
    <row r="30288" spans="5:5" x14ac:dyDescent="0.25">
      <c r="E30288" s="120"/>
    </row>
    <row r="30289" spans="5:5" x14ac:dyDescent="0.25">
      <c r="E30289" s="120"/>
    </row>
    <row r="30290" spans="5:5" x14ac:dyDescent="0.25">
      <c r="E30290" s="120"/>
    </row>
    <row r="30291" spans="5:5" x14ac:dyDescent="0.25">
      <c r="E30291" s="120"/>
    </row>
    <row r="30292" spans="5:5" x14ac:dyDescent="0.25">
      <c r="E30292" s="120"/>
    </row>
    <row r="30293" spans="5:5" x14ac:dyDescent="0.25">
      <c r="E30293" s="120"/>
    </row>
    <row r="30294" spans="5:5" x14ac:dyDescent="0.25">
      <c r="E30294" s="120"/>
    </row>
    <row r="30295" spans="5:5" x14ac:dyDescent="0.25">
      <c r="E30295" s="120"/>
    </row>
    <row r="30296" spans="5:5" x14ac:dyDescent="0.25">
      <c r="E30296" s="120"/>
    </row>
    <row r="30297" spans="5:5" x14ac:dyDescent="0.25">
      <c r="E30297" s="120"/>
    </row>
    <row r="30298" spans="5:5" x14ac:dyDescent="0.25">
      <c r="E30298" s="120"/>
    </row>
    <row r="30299" spans="5:5" x14ac:dyDescent="0.25">
      <c r="E30299" s="120"/>
    </row>
    <row r="30300" spans="5:5" x14ac:dyDescent="0.25">
      <c r="E30300" s="120"/>
    </row>
    <row r="30301" spans="5:5" x14ac:dyDescent="0.25">
      <c r="E30301" s="120"/>
    </row>
    <row r="30302" spans="5:5" x14ac:dyDescent="0.25">
      <c r="E30302" s="120"/>
    </row>
    <row r="30303" spans="5:5" x14ac:dyDescent="0.25">
      <c r="E30303" s="120"/>
    </row>
    <row r="30304" spans="5:5" x14ac:dyDescent="0.25">
      <c r="E30304" s="120"/>
    </row>
    <row r="30305" spans="5:5" x14ac:dyDescent="0.25">
      <c r="E30305" s="120"/>
    </row>
    <row r="30306" spans="5:5" x14ac:dyDescent="0.25">
      <c r="E30306" s="120"/>
    </row>
    <row r="30307" spans="5:5" x14ac:dyDescent="0.25">
      <c r="E30307" s="120"/>
    </row>
    <row r="30308" spans="5:5" x14ac:dyDescent="0.25">
      <c r="E30308" s="120"/>
    </row>
    <row r="30309" spans="5:5" x14ac:dyDescent="0.25">
      <c r="E30309" s="120"/>
    </row>
    <row r="30310" spans="5:5" x14ac:dyDescent="0.25">
      <c r="E30310" s="120"/>
    </row>
    <row r="30311" spans="5:5" x14ac:dyDescent="0.25">
      <c r="E30311" s="120"/>
    </row>
    <row r="30312" spans="5:5" x14ac:dyDescent="0.25">
      <c r="E30312" s="120"/>
    </row>
    <row r="30313" spans="5:5" x14ac:dyDescent="0.25">
      <c r="E30313" s="120"/>
    </row>
    <row r="30314" spans="5:5" x14ac:dyDescent="0.25">
      <c r="E30314" s="120"/>
    </row>
    <row r="30315" spans="5:5" x14ac:dyDescent="0.25">
      <c r="E30315" s="120"/>
    </row>
    <row r="30316" spans="5:5" x14ac:dyDescent="0.25">
      <c r="E30316" s="120"/>
    </row>
    <row r="30317" spans="5:5" x14ac:dyDescent="0.25">
      <c r="E30317" s="120"/>
    </row>
    <row r="30318" spans="5:5" x14ac:dyDescent="0.25">
      <c r="E30318" s="120"/>
    </row>
    <row r="30319" spans="5:5" x14ac:dyDescent="0.25">
      <c r="E30319" s="120"/>
    </row>
    <row r="30320" spans="5:5" x14ac:dyDescent="0.25">
      <c r="E30320" s="120"/>
    </row>
    <row r="30321" spans="5:5" x14ac:dyDescent="0.25">
      <c r="E30321" s="120"/>
    </row>
    <row r="30322" spans="5:5" x14ac:dyDescent="0.25">
      <c r="E30322" s="120"/>
    </row>
    <row r="30323" spans="5:5" x14ac:dyDescent="0.25">
      <c r="E30323" s="120"/>
    </row>
    <row r="30324" spans="5:5" x14ac:dyDescent="0.25">
      <c r="E30324" s="120"/>
    </row>
    <row r="30325" spans="5:5" x14ac:dyDescent="0.25">
      <c r="E30325" s="120"/>
    </row>
    <row r="30326" spans="5:5" x14ac:dyDescent="0.25">
      <c r="E30326" s="120"/>
    </row>
    <row r="30327" spans="5:5" x14ac:dyDescent="0.25">
      <c r="E30327" s="120"/>
    </row>
    <row r="30328" spans="5:5" x14ac:dyDescent="0.25">
      <c r="E30328" s="120"/>
    </row>
    <row r="30329" spans="5:5" x14ac:dyDescent="0.25">
      <c r="E30329" s="120"/>
    </row>
    <row r="30330" spans="5:5" x14ac:dyDescent="0.25">
      <c r="E30330" s="120"/>
    </row>
    <row r="30331" spans="5:5" x14ac:dyDescent="0.25">
      <c r="E30331" s="120"/>
    </row>
    <row r="30332" spans="5:5" x14ac:dyDescent="0.25">
      <c r="E30332" s="120"/>
    </row>
    <row r="30333" spans="5:5" x14ac:dyDescent="0.25">
      <c r="E30333" s="120"/>
    </row>
    <row r="30334" spans="5:5" x14ac:dyDescent="0.25">
      <c r="E30334" s="120"/>
    </row>
    <row r="30335" spans="5:5" x14ac:dyDescent="0.25">
      <c r="E30335" s="120"/>
    </row>
    <row r="30336" spans="5:5" x14ac:dyDescent="0.25">
      <c r="E30336" s="120"/>
    </row>
    <row r="30337" spans="5:5" x14ac:dyDescent="0.25">
      <c r="E30337" s="120"/>
    </row>
    <row r="30338" spans="5:5" x14ac:dyDescent="0.25">
      <c r="E30338" s="120"/>
    </row>
    <row r="30339" spans="5:5" x14ac:dyDescent="0.25">
      <c r="E30339" s="120"/>
    </row>
    <row r="30340" spans="5:5" x14ac:dyDescent="0.25">
      <c r="E30340" s="120"/>
    </row>
    <row r="30341" spans="5:5" x14ac:dyDescent="0.25">
      <c r="E30341" s="120"/>
    </row>
    <row r="30342" spans="5:5" x14ac:dyDescent="0.25">
      <c r="E30342" s="120"/>
    </row>
    <row r="30343" spans="5:5" x14ac:dyDescent="0.25">
      <c r="E30343" s="120"/>
    </row>
    <row r="30344" spans="5:5" x14ac:dyDescent="0.25">
      <c r="E30344" s="120"/>
    </row>
    <row r="30345" spans="5:5" x14ac:dyDescent="0.25">
      <c r="E30345" s="120"/>
    </row>
    <row r="30346" spans="5:5" x14ac:dyDescent="0.25">
      <c r="E30346" s="120"/>
    </row>
    <row r="30347" spans="5:5" x14ac:dyDescent="0.25">
      <c r="E30347" s="120"/>
    </row>
    <row r="30348" spans="5:5" x14ac:dyDescent="0.25">
      <c r="E30348" s="120"/>
    </row>
    <row r="30349" spans="5:5" x14ac:dyDescent="0.25">
      <c r="E30349" s="120"/>
    </row>
    <row r="30350" spans="5:5" x14ac:dyDescent="0.25">
      <c r="E30350" s="120"/>
    </row>
    <row r="30351" spans="5:5" x14ac:dyDescent="0.25">
      <c r="E30351" s="120"/>
    </row>
    <row r="30352" spans="5:5" x14ac:dyDescent="0.25">
      <c r="E30352" s="120"/>
    </row>
    <row r="30353" spans="5:5" x14ac:dyDescent="0.25">
      <c r="E30353" s="120"/>
    </row>
    <row r="30354" spans="5:5" x14ac:dyDescent="0.25">
      <c r="E30354" s="120"/>
    </row>
    <row r="30355" spans="5:5" x14ac:dyDescent="0.25">
      <c r="E30355" s="120"/>
    </row>
    <row r="30356" spans="5:5" x14ac:dyDescent="0.25">
      <c r="E30356" s="120"/>
    </row>
    <row r="30357" spans="5:5" x14ac:dyDescent="0.25">
      <c r="E30357" s="120"/>
    </row>
    <row r="30358" spans="5:5" x14ac:dyDescent="0.25">
      <c r="E30358" s="120"/>
    </row>
    <row r="30359" spans="5:5" x14ac:dyDescent="0.25">
      <c r="E30359" s="120"/>
    </row>
    <row r="30360" spans="5:5" x14ac:dyDescent="0.25">
      <c r="E30360" s="120"/>
    </row>
    <row r="30361" spans="5:5" x14ac:dyDescent="0.25">
      <c r="E30361" s="120"/>
    </row>
    <row r="30362" spans="5:5" x14ac:dyDescent="0.25">
      <c r="E30362" s="120"/>
    </row>
    <row r="30363" spans="5:5" x14ac:dyDescent="0.25">
      <c r="E30363" s="120"/>
    </row>
    <row r="30364" spans="5:5" x14ac:dyDescent="0.25">
      <c r="E30364" s="120"/>
    </row>
    <row r="30365" spans="5:5" x14ac:dyDescent="0.25">
      <c r="E30365" s="120"/>
    </row>
    <row r="30366" spans="5:5" x14ac:dyDescent="0.25">
      <c r="E30366" s="120"/>
    </row>
    <row r="30367" spans="5:5" x14ac:dyDescent="0.25">
      <c r="E30367" s="120"/>
    </row>
    <row r="30368" spans="5:5" x14ac:dyDescent="0.25">
      <c r="E30368" s="120"/>
    </row>
    <row r="30369" spans="5:5" x14ac:dyDescent="0.25">
      <c r="E30369" s="120"/>
    </row>
    <row r="30370" spans="5:5" x14ac:dyDescent="0.25">
      <c r="E30370" s="120"/>
    </row>
    <row r="30371" spans="5:5" x14ac:dyDescent="0.25">
      <c r="E30371" s="120"/>
    </row>
    <row r="30372" spans="5:5" x14ac:dyDescent="0.25">
      <c r="E30372" s="120"/>
    </row>
    <row r="30373" spans="5:5" x14ac:dyDescent="0.25">
      <c r="E30373" s="120"/>
    </row>
    <row r="30374" spans="5:5" x14ac:dyDescent="0.25">
      <c r="E30374" s="120"/>
    </row>
    <row r="30375" spans="5:5" x14ac:dyDescent="0.25">
      <c r="E30375" s="120"/>
    </row>
    <row r="30376" spans="5:5" x14ac:dyDescent="0.25">
      <c r="E30376" s="120"/>
    </row>
    <row r="30377" spans="5:5" x14ac:dyDescent="0.25">
      <c r="E30377" s="120"/>
    </row>
    <row r="30378" spans="5:5" x14ac:dyDescent="0.25">
      <c r="E30378" s="120"/>
    </row>
    <row r="30379" spans="5:5" x14ac:dyDescent="0.25">
      <c r="E30379" s="120"/>
    </row>
    <row r="30380" spans="5:5" x14ac:dyDescent="0.25">
      <c r="E30380" s="120"/>
    </row>
    <row r="30381" spans="5:5" x14ac:dyDescent="0.25">
      <c r="E30381" s="120"/>
    </row>
    <row r="30382" spans="5:5" x14ac:dyDescent="0.25">
      <c r="E30382" s="120"/>
    </row>
    <row r="30383" spans="5:5" x14ac:dyDescent="0.25">
      <c r="E30383" s="120"/>
    </row>
    <row r="30384" spans="5:5" x14ac:dyDescent="0.25">
      <c r="E30384" s="120"/>
    </row>
    <row r="30385" spans="5:5" x14ac:dyDescent="0.25">
      <c r="E30385" s="120"/>
    </row>
    <row r="30386" spans="5:5" x14ac:dyDescent="0.25">
      <c r="E30386" s="120"/>
    </row>
    <row r="30387" spans="5:5" x14ac:dyDescent="0.25">
      <c r="E30387" s="120"/>
    </row>
    <row r="30388" spans="5:5" x14ac:dyDescent="0.25">
      <c r="E30388" s="120"/>
    </row>
    <row r="30389" spans="5:5" x14ac:dyDescent="0.25">
      <c r="E30389" s="120"/>
    </row>
    <row r="30390" spans="5:5" x14ac:dyDescent="0.25">
      <c r="E30390" s="120"/>
    </row>
    <row r="30391" spans="5:5" x14ac:dyDescent="0.25">
      <c r="E30391" s="120"/>
    </row>
    <row r="30392" spans="5:5" x14ac:dyDescent="0.25">
      <c r="E30392" s="120"/>
    </row>
    <row r="30393" spans="5:5" x14ac:dyDescent="0.25">
      <c r="E30393" s="120"/>
    </row>
    <row r="30394" spans="5:5" x14ac:dyDescent="0.25">
      <c r="E30394" s="120"/>
    </row>
    <row r="30395" spans="5:5" x14ac:dyDescent="0.25">
      <c r="E30395" s="120"/>
    </row>
    <row r="30396" spans="5:5" x14ac:dyDescent="0.25">
      <c r="E30396" s="120"/>
    </row>
    <row r="30397" spans="5:5" x14ac:dyDescent="0.25">
      <c r="E30397" s="120"/>
    </row>
    <row r="30398" spans="5:5" x14ac:dyDescent="0.25">
      <c r="E30398" s="120"/>
    </row>
    <row r="30399" spans="5:5" x14ac:dyDescent="0.25">
      <c r="E30399" s="120"/>
    </row>
    <row r="30400" spans="5:5" x14ac:dyDescent="0.25">
      <c r="E30400" s="120"/>
    </row>
    <row r="30401" spans="5:5" x14ac:dyDescent="0.25">
      <c r="E30401" s="120"/>
    </row>
    <row r="30402" spans="5:5" x14ac:dyDescent="0.25">
      <c r="E30402" s="120"/>
    </row>
    <row r="30403" spans="5:5" x14ac:dyDescent="0.25">
      <c r="E30403" s="120"/>
    </row>
    <row r="30404" spans="5:5" x14ac:dyDescent="0.25">
      <c r="E30404" s="120"/>
    </row>
    <row r="30405" spans="5:5" x14ac:dyDescent="0.25">
      <c r="E30405" s="120"/>
    </row>
    <row r="30406" spans="5:5" x14ac:dyDescent="0.25">
      <c r="E30406" s="120"/>
    </row>
    <row r="30407" spans="5:5" x14ac:dyDescent="0.25">
      <c r="E30407" s="120"/>
    </row>
    <row r="30408" spans="5:5" x14ac:dyDescent="0.25">
      <c r="E30408" s="120"/>
    </row>
    <row r="30409" spans="5:5" x14ac:dyDescent="0.25">
      <c r="E30409" s="120"/>
    </row>
    <row r="30410" spans="5:5" x14ac:dyDescent="0.25">
      <c r="E30410" s="120"/>
    </row>
    <row r="30411" spans="5:5" x14ac:dyDescent="0.25">
      <c r="E30411" s="120"/>
    </row>
    <row r="30412" spans="5:5" x14ac:dyDescent="0.25">
      <c r="E30412" s="120"/>
    </row>
    <row r="30413" spans="5:5" x14ac:dyDescent="0.25">
      <c r="E30413" s="120"/>
    </row>
    <row r="30414" spans="5:5" x14ac:dyDescent="0.25">
      <c r="E30414" s="120"/>
    </row>
    <row r="30415" spans="5:5" x14ac:dyDescent="0.25">
      <c r="E30415" s="120"/>
    </row>
    <row r="30416" spans="5:5" x14ac:dyDescent="0.25">
      <c r="E30416" s="120"/>
    </row>
    <row r="30417" spans="5:5" x14ac:dyDescent="0.25">
      <c r="E30417" s="120"/>
    </row>
    <row r="30418" spans="5:5" x14ac:dyDescent="0.25">
      <c r="E30418" s="120"/>
    </row>
    <row r="30419" spans="5:5" x14ac:dyDescent="0.25">
      <c r="E30419" s="120"/>
    </row>
    <row r="30420" spans="5:5" x14ac:dyDescent="0.25">
      <c r="E30420" s="120"/>
    </row>
    <row r="30421" spans="5:5" x14ac:dyDescent="0.25">
      <c r="E30421" s="120"/>
    </row>
    <row r="30422" spans="5:5" x14ac:dyDescent="0.25">
      <c r="E30422" s="120"/>
    </row>
    <row r="30423" spans="5:5" x14ac:dyDescent="0.25">
      <c r="E30423" s="120"/>
    </row>
    <row r="30424" spans="5:5" x14ac:dyDescent="0.25">
      <c r="E30424" s="120"/>
    </row>
    <row r="30425" spans="5:5" x14ac:dyDescent="0.25">
      <c r="E30425" s="120"/>
    </row>
    <row r="30426" spans="5:5" x14ac:dyDescent="0.25">
      <c r="E30426" s="120"/>
    </row>
    <row r="30427" spans="5:5" x14ac:dyDescent="0.25">
      <c r="E30427" s="120"/>
    </row>
    <row r="30428" spans="5:5" x14ac:dyDescent="0.25">
      <c r="E30428" s="120"/>
    </row>
    <row r="30429" spans="5:5" x14ac:dyDescent="0.25">
      <c r="E30429" s="120"/>
    </row>
    <row r="30430" spans="5:5" x14ac:dyDescent="0.25">
      <c r="E30430" s="120"/>
    </row>
    <row r="30431" spans="5:5" x14ac:dyDescent="0.25">
      <c r="E30431" s="120"/>
    </row>
    <row r="30432" spans="5:5" x14ac:dyDescent="0.25">
      <c r="E30432" s="120"/>
    </row>
    <row r="30433" spans="5:5" x14ac:dyDescent="0.25">
      <c r="E30433" s="120"/>
    </row>
    <row r="30434" spans="5:5" x14ac:dyDescent="0.25">
      <c r="E30434" s="120"/>
    </row>
    <row r="30435" spans="5:5" x14ac:dyDescent="0.25">
      <c r="E30435" s="120"/>
    </row>
    <row r="30436" spans="5:5" x14ac:dyDescent="0.25">
      <c r="E30436" s="120"/>
    </row>
    <row r="30437" spans="5:5" x14ac:dyDescent="0.25">
      <c r="E30437" s="120"/>
    </row>
    <row r="30438" spans="5:5" x14ac:dyDescent="0.25">
      <c r="E30438" s="120"/>
    </row>
    <row r="30439" spans="5:5" x14ac:dyDescent="0.25">
      <c r="E30439" s="120"/>
    </row>
    <row r="30440" spans="5:5" x14ac:dyDescent="0.25">
      <c r="E30440" s="120"/>
    </row>
    <row r="30441" spans="5:5" x14ac:dyDescent="0.25">
      <c r="E30441" s="120"/>
    </row>
    <row r="30442" spans="5:5" x14ac:dyDescent="0.25">
      <c r="E30442" s="120"/>
    </row>
    <row r="30443" spans="5:5" x14ac:dyDescent="0.25">
      <c r="E30443" s="120"/>
    </row>
    <row r="30444" spans="5:5" x14ac:dyDescent="0.25">
      <c r="E30444" s="120"/>
    </row>
    <row r="30445" spans="5:5" x14ac:dyDescent="0.25">
      <c r="E30445" s="120"/>
    </row>
    <row r="30446" spans="5:5" x14ac:dyDescent="0.25">
      <c r="E30446" s="120"/>
    </row>
    <row r="30447" spans="5:5" x14ac:dyDescent="0.25">
      <c r="E30447" s="120"/>
    </row>
    <row r="30448" spans="5:5" x14ac:dyDescent="0.25">
      <c r="E30448" s="120"/>
    </row>
    <row r="30449" spans="5:5" x14ac:dyDescent="0.25">
      <c r="E30449" s="120"/>
    </row>
    <row r="30450" spans="5:5" x14ac:dyDescent="0.25">
      <c r="E30450" s="120"/>
    </row>
    <row r="30451" spans="5:5" x14ac:dyDescent="0.25">
      <c r="E30451" s="120"/>
    </row>
    <row r="30452" spans="5:5" x14ac:dyDescent="0.25">
      <c r="E30452" s="120"/>
    </row>
    <row r="30453" spans="5:5" x14ac:dyDescent="0.25">
      <c r="E30453" s="120"/>
    </row>
    <row r="30454" spans="5:5" x14ac:dyDescent="0.25">
      <c r="E30454" s="120"/>
    </row>
    <row r="30455" spans="5:5" x14ac:dyDescent="0.25">
      <c r="E30455" s="120"/>
    </row>
    <row r="30456" spans="5:5" x14ac:dyDescent="0.25">
      <c r="E30456" s="120"/>
    </row>
    <row r="30457" spans="5:5" x14ac:dyDescent="0.25">
      <c r="E30457" s="120"/>
    </row>
    <row r="30458" spans="5:5" x14ac:dyDescent="0.25">
      <c r="E30458" s="120"/>
    </row>
    <row r="30459" spans="5:5" x14ac:dyDescent="0.25">
      <c r="E30459" s="120"/>
    </row>
    <row r="30460" spans="5:5" x14ac:dyDescent="0.25">
      <c r="E30460" s="120"/>
    </row>
    <row r="30461" spans="5:5" x14ac:dyDescent="0.25">
      <c r="E30461" s="120"/>
    </row>
    <row r="30462" spans="5:5" x14ac:dyDescent="0.25">
      <c r="E30462" s="120"/>
    </row>
    <row r="30463" spans="5:5" x14ac:dyDescent="0.25">
      <c r="E30463" s="120"/>
    </row>
    <row r="30464" spans="5:5" x14ac:dyDescent="0.25">
      <c r="E30464" s="120"/>
    </row>
    <row r="30465" spans="5:5" x14ac:dyDescent="0.25">
      <c r="E30465" s="120"/>
    </row>
    <row r="30466" spans="5:5" x14ac:dyDescent="0.25">
      <c r="E30466" s="120"/>
    </row>
    <row r="30467" spans="5:5" x14ac:dyDescent="0.25">
      <c r="E30467" s="120"/>
    </row>
    <row r="30468" spans="5:5" x14ac:dyDescent="0.25">
      <c r="E30468" s="120"/>
    </row>
    <row r="30469" spans="5:5" x14ac:dyDescent="0.25">
      <c r="E30469" s="120"/>
    </row>
    <row r="30470" spans="5:5" x14ac:dyDescent="0.25">
      <c r="E30470" s="120"/>
    </row>
    <row r="30471" spans="5:5" x14ac:dyDescent="0.25">
      <c r="E30471" s="120"/>
    </row>
    <row r="30472" spans="5:5" x14ac:dyDescent="0.25">
      <c r="E30472" s="120"/>
    </row>
    <row r="30473" spans="5:5" x14ac:dyDescent="0.25">
      <c r="E30473" s="120"/>
    </row>
    <row r="30474" spans="5:5" x14ac:dyDescent="0.25">
      <c r="E30474" s="120"/>
    </row>
    <row r="30475" spans="5:5" x14ac:dyDescent="0.25">
      <c r="E30475" s="120"/>
    </row>
    <row r="30476" spans="5:5" x14ac:dyDescent="0.25">
      <c r="E30476" s="120"/>
    </row>
    <row r="30477" spans="5:5" x14ac:dyDescent="0.25">
      <c r="E30477" s="120"/>
    </row>
    <row r="30478" spans="5:5" x14ac:dyDescent="0.25">
      <c r="E30478" s="120"/>
    </row>
    <row r="30479" spans="5:5" x14ac:dyDescent="0.25">
      <c r="E30479" s="120"/>
    </row>
    <row r="30480" spans="5:5" x14ac:dyDescent="0.25">
      <c r="E30480" s="120"/>
    </row>
    <row r="30481" spans="5:5" x14ac:dyDescent="0.25">
      <c r="E30481" s="120"/>
    </row>
    <row r="30482" spans="5:5" x14ac:dyDescent="0.25">
      <c r="E30482" s="120"/>
    </row>
    <row r="30483" spans="5:5" x14ac:dyDescent="0.25">
      <c r="E30483" s="120"/>
    </row>
    <row r="30484" spans="5:5" x14ac:dyDescent="0.25">
      <c r="E30484" s="120"/>
    </row>
    <row r="30485" spans="5:5" x14ac:dyDescent="0.25">
      <c r="E30485" s="120"/>
    </row>
    <row r="30486" spans="5:5" x14ac:dyDescent="0.25">
      <c r="E30486" s="120"/>
    </row>
    <row r="30487" spans="5:5" x14ac:dyDescent="0.25">
      <c r="E30487" s="120"/>
    </row>
    <row r="30488" spans="5:5" x14ac:dyDescent="0.25">
      <c r="E30488" s="120"/>
    </row>
    <row r="30489" spans="5:5" x14ac:dyDescent="0.25">
      <c r="E30489" s="120"/>
    </row>
    <row r="30490" spans="5:5" x14ac:dyDescent="0.25">
      <c r="E30490" s="120"/>
    </row>
    <row r="30491" spans="5:5" x14ac:dyDescent="0.25">
      <c r="E30491" s="120"/>
    </row>
    <row r="30492" spans="5:5" x14ac:dyDescent="0.25">
      <c r="E30492" s="120"/>
    </row>
    <row r="30493" spans="5:5" x14ac:dyDescent="0.25">
      <c r="E30493" s="120"/>
    </row>
    <row r="30494" spans="5:5" x14ac:dyDescent="0.25">
      <c r="E30494" s="120"/>
    </row>
    <row r="30495" spans="5:5" x14ac:dyDescent="0.25">
      <c r="E30495" s="120"/>
    </row>
    <row r="30496" spans="5:5" x14ac:dyDescent="0.25">
      <c r="E30496" s="120"/>
    </row>
    <row r="30497" spans="5:5" x14ac:dyDescent="0.25">
      <c r="E30497" s="120"/>
    </row>
    <row r="30498" spans="5:5" x14ac:dyDescent="0.25">
      <c r="E30498" s="120"/>
    </row>
    <row r="30499" spans="5:5" x14ac:dyDescent="0.25">
      <c r="E30499" s="120"/>
    </row>
    <row r="30500" spans="5:5" x14ac:dyDescent="0.25">
      <c r="E30500" s="120"/>
    </row>
    <row r="30501" spans="5:5" x14ac:dyDescent="0.25">
      <c r="E30501" s="120"/>
    </row>
    <row r="30502" spans="5:5" x14ac:dyDescent="0.25">
      <c r="E30502" s="120"/>
    </row>
    <row r="30503" spans="5:5" x14ac:dyDescent="0.25">
      <c r="E30503" s="120"/>
    </row>
    <row r="30504" spans="5:5" x14ac:dyDescent="0.25">
      <c r="E30504" s="120"/>
    </row>
    <row r="30505" spans="5:5" x14ac:dyDescent="0.25">
      <c r="E30505" s="120"/>
    </row>
    <row r="30506" spans="5:5" x14ac:dyDescent="0.25">
      <c r="E30506" s="120"/>
    </row>
    <row r="30507" spans="5:5" x14ac:dyDescent="0.25">
      <c r="E30507" s="120"/>
    </row>
    <row r="30508" spans="5:5" x14ac:dyDescent="0.25">
      <c r="E30508" s="120"/>
    </row>
    <row r="30509" spans="5:5" x14ac:dyDescent="0.25">
      <c r="E30509" s="120"/>
    </row>
    <row r="30510" spans="5:5" x14ac:dyDescent="0.25">
      <c r="E30510" s="120"/>
    </row>
    <row r="30511" spans="5:5" x14ac:dyDescent="0.25">
      <c r="E30511" s="120"/>
    </row>
    <row r="30512" spans="5:5" x14ac:dyDescent="0.25">
      <c r="E30512" s="120"/>
    </row>
    <row r="30513" spans="5:5" x14ac:dyDescent="0.25">
      <c r="E30513" s="120"/>
    </row>
    <row r="30514" spans="5:5" x14ac:dyDescent="0.25">
      <c r="E30514" s="120"/>
    </row>
    <row r="30515" spans="5:5" x14ac:dyDescent="0.25">
      <c r="E30515" s="120"/>
    </row>
    <row r="30516" spans="5:5" x14ac:dyDescent="0.25">
      <c r="E30516" s="120"/>
    </row>
    <row r="30517" spans="5:5" x14ac:dyDescent="0.25">
      <c r="E30517" s="120"/>
    </row>
    <row r="30518" spans="5:5" x14ac:dyDescent="0.25">
      <c r="E30518" s="120"/>
    </row>
    <row r="30519" spans="5:5" x14ac:dyDescent="0.25">
      <c r="E30519" s="120"/>
    </row>
    <row r="30520" spans="5:5" x14ac:dyDescent="0.25">
      <c r="E30520" s="120"/>
    </row>
    <row r="30521" spans="5:5" x14ac:dyDescent="0.25">
      <c r="E30521" s="120"/>
    </row>
    <row r="30522" spans="5:5" x14ac:dyDescent="0.25">
      <c r="E30522" s="120"/>
    </row>
    <row r="30523" spans="5:5" x14ac:dyDescent="0.25">
      <c r="E30523" s="120"/>
    </row>
    <row r="30524" spans="5:5" x14ac:dyDescent="0.25">
      <c r="E30524" s="120"/>
    </row>
    <row r="30525" spans="5:5" x14ac:dyDescent="0.25">
      <c r="E30525" s="120"/>
    </row>
    <row r="30526" spans="5:5" x14ac:dyDescent="0.25">
      <c r="E30526" s="120"/>
    </row>
    <row r="30527" spans="5:5" x14ac:dyDescent="0.25">
      <c r="E30527" s="120"/>
    </row>
    <row r="30528" spans="5:5" x14ac:dyDescent="0.25">
      <c r="E30528" s="120"/>
    </row>
    <row r="30529" spans="5:5" x14ac:dyDescent="0.25">
      <c r="E30529" s="120"/>
    </row>
    <row r="30530" spans="5:5" x14ac:dyDescent="0.25">
      <c r="E30530" s="120"/>
    </row>
    <row r="30531" spans="5:5" x14ac:dyDescent="0.25">
      <c r="E30531" s="120"/>
    </row>
    <row r="30532" spans="5:5" x14ac:dyDescent="0.25">
      <c r="E30532" s="120"/>
    </row>
    <row r="30533" spans="5:5" x14ac:dyDescent="0.25">
      <c r="E30533" s="120"/>
    </row>
    <row r="30534" spans="5:5" x14ac:dyDescent="0.25">
      <c r="E30534" s="120"/>
    </row>
    <row r="30535" spans="5:5" x14ac:dyDescent="0.25">
      <c r="E30535" s="120"/>
    </row>
    <row r="30536" spans="5:5" x14ac:dyDescent="0.25">
      <c r="E30536" s="120"/>
    </row>
    <row r="30537" spans="5:5" x14ac:dyDescent="0.25">
      <c r="E30537" s="120"/>
    </row>
    <row r="30538" spans="5:5" x14ac:dyDescent="0.25">
      <c r="E30538" s="120"/>
    </row>
    <row r="30539" spans="5:5" x14ac:dyDescent="0.25">
      <c r="E30539" s="120"/>
    </row>
    <row r="30540" spans="5:5" x14ac:dyDescent="0.25">
      <c r="E30540" s="120"/>
    </row>
    <row r="30541" spans="5:5" x14ac:dyDescent="0.25">
      <c r="E30541" s="120"/>
    </row>
    <row r="30542" spans="5:5" x14ac:dyDescent="0.25">
      <c r="E30542" s="120"/>
    </row>
    <row r="30543" spans="5:5" x14ac:dyDescent="0.25">
      <c r="E30543" s="120"/>
    </row>
    <row r="30544" spans="5:5" x14ac:dyDescent="0.25">
      <c r="E30544" s="120"/>
    </row>
    <row r="30545" spans="5:5" x14ac:dyDescent="0.25">
      <c r="E30545" s="120"/>
    </row>
    <row r="30546" spans="5:5" x14ac:dyDescent="0.25">
      <c r="E30546" s="120"/>
    </row>
    <row r="30547" spans="5:5" x14ac:dyDescent="0.25">
      <c r="E30547" s="120"/>
    </row>
    <row r="30548" spans="5:5" x14ac:dyDescent="0.25">
      <c r="E30548" s="120"/>
    </row>
    <row r="30549" spans="5:5" x14ac:dyDescent="0.25">
      <c r="E30549" s="120"/>
    </row>
    <row r="30550" spans="5:5" x14ac:dyDescent="0.25">
      <c r="E30550" s="120"/>
    </row>
    <row r="30551" spans="5:5" x14ac:dyDescent="0.25">
      <c r="E30551" s="120"/>
    </row>
    <row r="30552" spans="5:5" x14ac:dyDescent="0.25">
      <c r="E30552" s="120"/>
    </row>
    <row r="30553" spans="5:5" x14ac:dyDescent="0.25">
      <c r="E30553" s="120"/>
    </row>
    <row r="30554" spans="5:5" x14ac:dyDescent="0.25">
      <c r="E30554" s="120"/>
    </row>
    <row r="30555" spans="5:5" x14ac:dyDescent="0.25">
      <c r="E30555" s="120"/>
    </row>
    <row r="30556" spans="5:5" x14ac:dyDescent="0.25">
      <c r="E30556" s="120"/>
    </row>
    <row r="30557" spans="5:5" x14ac:dyDescent="0.25">
      <c r="E30557" s="120"/>
    </row>
    <row r="30558" spans="5:5" x14ac:dyDescent="0.25">
      <c r="E30558" s="120"/>
    </row>
    <row r="30559" spans="5:5" x14ac:dyDescent="0.25">
      <c r="E30559" s="120"/>
    </row>
    <row r="30560" spans="5:5" x14ac:dyDescent="0.25">
      <c r="E30560" s="120"/>
    </row>
    <row r="30561" spans="5:5" x14ac:dyDescent="0.25">
      <c r="E30561" s="120"/>
    </row>
    <row r="30562" spans="5:5" x14ac:dyDescent="0.25">
      <c r="E30562" s="120"/>
    </row>
    <row r="30563" spans="5:5" x14ac:dyDescent="0.25">
      <c r="E30563" s="120"/>
    </row>
    <row r="30564" spans="5:5" x14ac:dyDescent="0.25">
      <c r="E30564" s="120"/>
    </row>
    <row r="30565" spans="5:5" x14ac:dyDescent="0.25">
      <c r="E30565" s="120"/>
    </row>
    <row r="30566" spans="5:5" x14ac:dyDescent="0.25">
      <c r="E30566" s="120"/>
    </row>
    <row r="30567" spans="5:5" x14ac:dyDescent="0.25">
      <c r="E30567" s="120"/>
    </row>
    <row r="30568" spans="5:5" x14ac:dyDescent="0.25">
      <c r="E30568" s="120"/>
    </row>
    <row r="30569" spans="5:5" x14ac:dyDescent="0.25">
      <c r="E30569" s="120"/>
    </row>
    <row r="30570" spans="5:5" x14ac:dyDescent="0.25">
      <c r="E30570" s="120"/>
    </row>
    <row r="30571" spans="5:5" x14ac:dyDescent="0.25">
      <c r="E30571" s="120"/>
    </row>
    <row r="30572" spans="5:5" x14ac:dyDescent="0.25">
      <c r="E30572" s="120"/>
    </row>
    <row r="30573" spans="5:5" x14ac:dyDescent="0.25">
      <c r="E30573" s="120"/>
    </row>
    <row r="30574" spans="5:5" x14ac:dyDescent="0.25">
      <c r="E30574" s="120"/>
    </row>
    <row r="30575" spans="5:5" x14ac:dyDescent="0.25">
      <c r="E30575" s="120"/>
    </row>
    <row r="30576" spans="5:5" x14ac:dyDescent="0.25">
      <c r="E30576" s="120"/>
    </row>
    <row r="30577" spans="5:5" x14ac:dyDescent="0.25">
      <c r="E30577" s="120"/>
    </row>
    <row r="30578" spans="5:5" x14ac:dyDescent="0.25">
      <c r="E30578" s="120"/>
    </row>
    <row r="30579" spans="5:5" x14ac:dyDescent="0.25">
      <c r="E30579" s="120"/>
    </row>
    <row r="30580" spans="5:5" x14ac:dyDescent="0.25">
      <c r="E30580" s="120"/>
    </row>
    <row r="30581" spans="5:5" x14ac:dyDescent="0.25">
      <c r="E30581" s="120"/>
    </row>
    <row r="30582" spans="5:5" x14ac:dyDescent="0.25">
      <c r="E30582" s="120"/>
    </row>
    <row r="30583" spans="5:5" x14ac:dyDescent="0.25">
      <c r="E30583" s="120"/>
    </row>
    <row r="30584" spans="5:5" x14ac:dyDescent="0.25">
      <c r="E30584" s="120"/>
    </row>
    <row r="30585" spans="5:5" x14ac:dyDescent="0.25">
      <c r="E30585" s="120"/>
    </row>
    <row r="30586" spans="5:5" x14ac:dyDescent="0.25">
      <c r="E30586" s="120"/>
    </row>
    <row r="30587" spans="5:5" x14ac:dyDescent="0.25">
      <c r="E30587" s="120"/>
    </row>
    <row r="30588" spans="5:5" x14ac:dyDescent="0.25">
      <c r="E30588" s="120"/>
    </row>
    <row r="30589" spans="5:5" x14ac:dyDescent="0.25">
      <c r="E30589" s="120"/>
    </row>
    <row r="30590" spans="5:5" x14ac:dyDescent="0.25">
      <c r="E30590" s="120"/>
    </row>
    <row r="30591" spans="5:5" x14ac:dyDescent="0.25">
      <c r="E30591" s="120"/>
    </row>
    <row r="30592" spans="5:5" x14ac:dyDescent="0.25">
      <c r="E30592" s="120"/>
    </row>
    <row r="30593" spans="5:5" x14ac:dyDescent="0.25">
      <c r="E30593" s="120"/>
    </row>
    <row r="30594" spans="5:5" x14ac:dyDescent="0.25">
      <c r="E30594" s="120"/>
    </row>
    <row r="30595" spans="5:5" x14ac:dyDescent="0.25">
      <c r="E30595" s="120"/>
    </row>
    <row r="30596" spans="5:5" x14ac:dyDescent="0.25">
      <c r="E30596" s="120"/>
    </row>
    <row r="30597" spans="5:5" x14ac:dyDescent="0.25">
      <c r="E30597" s="120"/>
    </row>
    <row r="30598" spans="5:5" x14ac:dyDescent="0.25">
      <c r="E30598" s="120"/>
    </row>
    <row r="30599" spans="5:5" x14ac:dyDescent="0.25">
      <c r="E30599" s="120"/>
    </row>
    <row r="30600" spans="5:5" x14ac:dyDescent="0.25">
      <c r="E30600" s="120"/>
    </row>
    <row r="30601" spans="5:5" x14ac:dyDescent="0.25">
      <c r="E30601" s="120"/>
    </row>
    <row r="30602" spans="5:5" x14ac:dyDescent="0.25">
      <c r="E30602" s="120"/>
    </row>
    <row r="30603" spans="5:5" x14ac:dyDescent="0.25">
      <c r="E30603" s="120"/>
    </row>
    <row r="30604" spans="5:5" x14ac:dyDescent="0.25">
      <c r="E30604" s="120"/>
    </row>
    <row r="30605" spans="5:5" x14ac:dyDescent="0.25">
      <c r="E30605" s="120"/>
    </row>
    <row r="30606" spans="5:5" x14ac:dyDescent="0.25">
      <c r="E30606" s="120"/>
    </row>
    <row r="30607" spans="5:5" x14ac:dyDescent="0.25">
      <c r="E30607" s="120"/>
    </row>
    <row r="30608" spans="5:5" x14ac:dyDescent="0.25">
      <c r="E30608" s="120"/>
    </row>
    <row r="30609" spans="5:5" x14ac:dyDescent="0.25">
      <c r="E30609" s="120"/>
    </row>
    <row r="30610" spans="5:5" x14ac:dyDescent="0.25">
      <c r="E30610" s="120"/>
    </row>
    <row r="30611" spans="5:5" x14ac:dyDescent="0.25">
      <c r="E30611" s="120"/>
    </row>
    <row r="30612" spans="5:5" x14ac:dyDescent="0.25">
      <c r="E30612" s="120"/>
    </row>
    <row r="30613" spans="5:5" x14ac:dyDescent="0.25">
      <c r="E30613" s="120"/>
    </row>
    <row r="30614" spans="5:5" x14ac:dyDescent="0.25">
      <c r="E30614" s="120"/>
    </row>
    <row r="30615" spans="5:5" x14ac:dyDescent="0.25">
      <c r="E30615" s="120"/>
    </row>
    <row r="30616" spans="5:5" x14ac:dyDescent="0.25">
      <c r="E30616" s="120"/>
    </row>
    <row r="30617" spans="5:5" x14ac:dyDescent="0.25">
      <c r="E30617" s="120"/>
    </row>
    <row r="30618" spans="5:5" x14ac:dyDescent="0.25">
      <c r="E30618" s="120"/>
    </row>
    <row r="30619" spans="5:5" x14ac:dyDescent="0.25">
      <c r="E30619" s="120"/>
    </row>
    <row r="30620" spans="5:5" x14ac:dyDescent="0.25">
      <c r="E30620" s="120"/>
    </row>
    <row r="30621" spans="5:5" x14ac:dyDescent="0.25">
      <c r="E30621" s="120"/>
    </row>
    <row r="30622" spans="5:5" x14ac:dyDescent="0.25">
      <c r="E30622" s="120"/>
    </row>
    <row r="30623" spans="5:5" x14ac:dyDescent="0.25">
      <c r="E30623" s="120"/>
    </row>
    <row r="30624" spans="5:5" x14ac:dyDescent="0.25">
      <c r="E30624" s="120"/>
    </row>
    <row r="30625" spans="5:5" x14ac:dyDescent="0.25">
      <c r="E30625" s="120"/>
    </row>
    <row r="30626" spans="5:5" x14ac:dyDescent="0.25">
      <c r="E30626" s="120"/>
    </row>
    <row r="30627" spans="5:5" x14ac:dyDescent="0.25">
      <c r="E30627" s="120"/>
    </row>
    <row r="30628" spans="5:5" x14ac:dyDescent="0.25">
      <c r="E30628" s="120"/>
    </row>
    <row r="30629" spans="5:5" x14ac:dyDescent="0.25">
      <c r="E30629" s="120"/>
    </row>
    <row r="30630" spans="5:5" x14ac:dyDescent="0.25">
      <c r="E30630" s="120"/>
    </row>
    <row r="30631" spans="5:5" x14ac:dyDescent="0.25">
      <c r="E30631" s="120"/>
    </row>
    <row r="30632" spans="5:5" x14ac:dyDescent="0.25">
      <c r="E30632" s="120"/>
    </row>
    <row r="30633" spans="5:5" x14ac:dyDescent="0.25">
      <c r="E30633" s="120"/>
    </row>
    <row r="30634" spans="5:5" x14ac:dyDescent="0.25">
      <c r="E30634" s="120"/>
    </row>
    <row r="30635" spans="5:5" x14ac:dyDescent="0.25">
      <c r="E30635" s="120"/>
    </row>
    <row r="30636" spans="5:5" x14ac:dyDescent="0.25">
      <c r="E30636" s="120"/>
    </row>
    <row r="30637" spans="5:5" x14ac:dyDescent="0.25">
      <c r="E30637" s="120"/>
    </row>
    <row r="30638" spans="5:5" x14ac:dyDescent="0.25">
      <c r="E30638" s="120"/>
    </row>
    <row r="30639" spans="5:5" x14ac:dyDescent="0.25">
      <c r="E30639" s="120"/>
    </row>
    <row r="30640" spans="5:5" x14ac:dyDescent="0.25">
      <c r="E30640" s="120"/>
    </row>
    <row r="30641" spans="5:5" x14ac:dyDescent="0.25">
      <c r="E30641" s="120"/>
    </row>
    <row r="30642" spans="5:5" x14ac:dyDescent="0.25">
      <c r="E30642" s="120"/>
    </row>
    <row r="30643" spans="5:5" x14ac:dyDescent="0.25">
      <c r="E30643" s="120"/>
    </row>
    <row r="30644" spans="5:5" x14ac:dyDescent="0.25">
      <c r="E30644" s="120"/>
    </row>
    <row r="30645" spans="5:5" x14ac:dyDescent="0.25">
      <c r="E30645" s="120"/>
    </row>
    <row r="30646" spans="5:5" x14ac:dyDescent="0.25">
      <c r="E30646" s="120"/>
    </row>
    <row r="30647" spans="5:5" x14ac:dyDescent="0.25">
      <c r="E30647" s="120"/>
    </row>
    <row r="30648" spans="5:5" x14ac:dyDescent="0.25">
      <c r="E30648" s="120"/>
    </row>
    <row r="30649" spans="5:5" x14ac:dyDescent="0.25">
      <c r="E30649" s="120"/>
    </row>
    <row r="30650" spans="5:5" x14ac:dyDescent="0.25">
      <c r="E30650" s="120"/>
    </row>
    <row r="30651" spans="5:5" x14ac:dyDescent="0.25">
      <c r="E30651" s="120"/>
    </row>
    <row r="30652" spans="5:5" x14ac:dyDescent="0.25">
      <c r="E30652" s="120"/>
    </row>
    <row r="30653" spans="5:5" x14ac:dyDescent="0.25">
      <c r="E30653" s="120"/>
    </row>
    <row r="30654" spans="5:5" x14ac:dyDescent="0.25">
      <c r="E30654" s="120"/>
    </row>
    <row r="30655" spans="5:5" x14ac:dyDescent="0.25">
      <c r="E30655" s="120"/>
    </row>
    <row r="30656" spans="5:5" x14ac:dyDescent="0.25">
      <c r="E30656" s="120"/>
    </row>
    <row r="30657" spans="5:5" x14ac:dyDescent="0.25">
      <c r="E30657" s="120"/>
    </row>
    <row r="30658" spans="5:5" x14ac:dyDescent="0.25">
      <c r="E30658" s="120"/>
    </row>
    <row r="30659" spans="5:5" x14ac:dyDescent="0.25">
      <c r="E30659" s="120"/>
    </row>
    <row r="30660" spans="5:5" x14ac:dyDescent="0.25">
      <c r="E30660" s="120"/>
    </row>
    <row r="30661" spans="5:5" x14ac:dyDescent="0.25">
      <c r="E30661" s="120"/>
    </row>
    <row r="30662" spans="5:5" x14ac:dyDescent="0.25">
      <c r="E30662" s="120"/>
    </row>
    <row r="30663" spans="5:5" x14ac:dyDescent="0.25">
      <c r="E30663" s="120"/>
    </row>
    <row r="30664" spans="5:5" x14ac:dyDescent="0.25">
      <c r="E30664" s="120"/>
    </row>
    <row r="30665" spans="5:5" x14ac:dyDescent="0.25">
      <c r="E30665" s="120"/>
    </row>
    <row r="30666" spans="5:5" x14ac:dyDescent="0.25">
      <c r="E30666" s="120"/>
    </row>
    <row r="30667" spans="5:5" x14ac:dyDescent="0.25">
      <c r="E30667" s="120"/>
    </row>
    <row r="30668" spans="5:5" x14ac:dyDescent="0.25">
      <c r="E30668" s="120"/>
    </row>
    <row r="30669" spans="5:5" x14ac:dyDescent="0.25">
      <c r="E30669" s="120"/>
    </row>
    <row r="30670" spans="5:5" x14ac:dyDescent="0.25">
      <c r="E30670" s="120"/>
    </row>
    <row r="30671" spans="5:5" x14ac:dyDescent="0.25">
      <c r="E30671" s="120"/>
    </row>
    <row r="30672" spans="5:5" x14ac:dyDescent="0.25">
      <c r="E30672" s="120"/>
    </row>
    <row r="30673" spans="5:5" x14ac:dyDescent="0.25">
      <c r="E30673" s="120"/>
    </row>
    <row r="30674" spans="5:5" x14ac:dyDescent="0.25">
      <c r="E30674" s="120"/>
    </row>
    <row r="30675" spans="5:5" x14ac:dyDescent="0.25">
      <c r="E30675" s="120"/>
    </row>
    <row r="30676" spans="5:5" x14ac:dyDescent="0.25">
      <c r="E30676" s="120"/>
    </row>
    <row r="30677" spans="5:5" x14ac:dyDescent="0.25">
      <c r="E30677" s="120"/>
    </row>
    <row r="30678" spans="5:5" x14ac:dyDescent="0.25">
      <c r="E30678" s="120"/>
    </row>
    <row r="30679" spans="5:5" x14ac:dyDescent="0.25">
      <c r="E30679" s="120"/>
    </row>
    <row r="30680" spans="5:5" x14ac:dyDescent="0.25">
      <c r="E30680" s="120"/>
    </row>
    <row r="30681" spans="5:5" x14ac:dyDescent="0.25">
      <c r="E30681" s="120"/>
    </row>
    <row r="30682" spans="5:5" x14ac:dyDescent="0.25">
      <c r="E30682" s="120"/>
    </row>
    <row r="30683" spans="5:5" x14ac:dyDescent="0.25">
      <c r="E30683" s="120"/>
    </row>
    <row r="30684" spans="5:5" x14ac:dyDescent="0.25">
      <c r="E30684" s="120"/>
    </row>
    <row r="30685" spans="5:5" x14ac:dyDescent="0.25">
      <c r="E30685" s="120"/>
    </row>
    <row r="30686" spans="5:5" x14ac:dyDescent="0.25">
      <c r="E30686" s="120"/>
    </row>
    <row r="30687" spans="5:5" x14ac:dyDescent="0.25">
      <c r="E30687" s="120"/>
    </row>
    <row r="30688" spans="5:5" x14ac:dyDescent="0.25">
      <c r="E30688" s="120"/>
    </row>
    <row r="30689" spans="5:5" x14ac:dyDescent="0.25">
      <c r="E30689" s="120"/>
    </row>
    <row r="30690" spans="5:5" x14ac:dyDescent="0.25">
      <c r="E30690" s="120"/>
    </row>
    <row r="30691" spans="5:5" x14ac:dyDescent="0.25">
      <c r="E30691" s="120"/>
    </row>
    <row r="30692" spans="5:5" x14ac:dyDescent="0.25">
      <c r="E30692" s="120"/>
    </row>
    <row r="30693" spans="5:5" x14ac:dyDescent="0.25">
      <c r="E30693" s="120"/>
    </row>
    <row r="30694" spans="5:5" x14ac:dyDescent="0.25">
      <c r="E30694" s="120"/>
    </row>
    <row r="30695" spans="5:5" x14ac:dyDescent="0.25">
      <c r="E30695" s="120"/>
    </row>
    <row r="30696" spans="5:5" x14ac:dyDescent="0.25">
      <c r="E30696" s="120"/>
    </row>
    <row r="30697" spans="5:5" x14ac:dyDescent="0.25">
      <c r="E30697" s="120"/>
    </row>
    <row r="30698" spans="5:5" x14ac:dyDescent="0.25">
      <c r="E30698" s="120"/>
    </row>
    <row r="30699" spans="5:5" x14ac:dyDescent="0.25">
      <c r="E30699" s="120"/>
    </row>
    <row r="30700" spans="5:5" x14ac:dyDescent="0.25">
      <c r="E30700" s="120"/>
    </row>
    <row r="30701" spans="5:5" x14ac:dyDescent="0.25">
      <c r="E30701" s="120"/>
    </row>
    <row r="30702" spans="5:5" x14ac:dyDescent="0.25">
      <c r="E30702" s="120"/>
    </row>
    <row r="30703" spans="5:5" x14ac:dyDescent="0.25">
      <c r="E30703" s="120"/>
    </row>
    <row r="30704" spans="5:5" x14ac:dyDescent="0.25">
      <c r="E30704" s="120"/>
    </row>
    <row r="30705" spans="5:5" x14ac:dyDescent="0.25">
      <c r="E30705" s="120"/>
    </row>
    <row r="30706" spans="5:5" x14ac:dyDescent="0.25">
      <c r="E30706" s="120"/>
    </row>
    <row r="30707" spans="5:5" x14ac:dyDescent="0.25">
      <c r="E30707" s="120"/>
    </row>
    <row r="30708" spans="5:5" x14ac:dyDescent="0.25">
      <c r="E30708" s="120"/>
    </row>
    <row r="30709" spans="5:5" x14ac:dyDescent="0.25">
      <c r="E30709" s="120"/>
    </row>
    <row r="30710" spans="5:5" x14ac:dyDescent="0.25">
      <c r="E30710" s="120"/>
    </row>
    <row r="30711" spans="5:5" x14ac:dyDescent="0.25">
      <c r="E30711" s="120"/>
    </row>
    <row r="30712" spans="5:5" x14ac:dyDescent="0.25">
      <c r="E30712" s="120"/>
    </row>
    <row r="30713" spans="5:5" x14ac:dyDescent="0.25">
      <c r="E30713" s="120"/>
    </row>
    <row r="30714" spans="5:5" x14ac:dyDescent="0.25">
      <c r="E30714" s="120"/>
    </row>
    <row r="30715" spans="5:5" x14ac:dyDescent="0.25">
      <c r="E30715" s="120"/>
    </row>
    <row r="30716" spans="5:5" x14ac:dyDescent="0.25">
      <c r="E30716" s="120"/>
    </row>
    <row r="30717" spans="5:5" x14ac:dyDescent="0.25">
      <c r="E30717" s="120"/>
    </row>
    <row r="30718" spans="5:5" x14ac:dyDescent="0.25">
      <c r="E30718" s="120"/>
    </row>
    <row r="30719" spans="5:5" x14ac:dyDescent="0.25">
      <c r="E30719" s="120"/>
    </row>
    <row r="30720" spans="5:5" x14ac:dyDescent="0.25">
      <c r="E30720" s="120"/>
    </row>
    <row r="30721" spans="5:5" x14ac:dyDescent="0.25">
      <c r="E30721" s="120"/>
    </row>
    <row r="30722" spans="5:5" x14ac:dyDescent="0.25">
      <c r="E30722" s="120"/>
    </row>
    <row r="30723" spans="5:5" x14ac:dyDescent="0.25">
      <c r="E30723" s="120"/>
    </row>
    <row r="30724" spans="5:5" x14ac:dyDescent="0.25">
      <c r="E30724" s="120"/>
    </row>
    <row r="30725" spans="5:5" x14ac:dyDescent="0.25">
      <c r="E30725" s="120"/>
    </row>
    <row r="30726" spans="5:5" x14ac:dyDescent="0.25">
      <c r="E30726" s="120"/>
    </row>
    <row r="30727" spans="5:5" x14ac:dyDescent="0.25">
      <c r="E30727" s="120"/>
    </row>
    <row r="30728" spans="5:5" x14ac:dyDescent="0.25">
      <c r="E30728" s="120"/>
    </row>
    <row r="30729" spans="5:5" x14ac:dyDescent="0.25">
      <c r="E30729" s="120"/>
    </row>
    <row r="30730" spans="5:5" x14ac:dyDescent="0.25">
      <c r="E30730" s="120"/>
    </row>
    <row r="30731" spans="5:5" x14ac:dyDescent="0.25">
      <c r="E30731" s="120"/>
    </row>
    <row r="30732" spans="5:5" x14ac:dyDescent="0.25">
      <c r="E30732" s="120"/>
    </row>
    <row r="30733" spans="5:5" x14ac:dyDescent="0.25">
      <c r="E30733" s="120"/>
    </row>
    <row r="30734" spans="5:5" x14ac:dyDescent="0.25">
      <c r="E30734" s="120"/>
    </row>
    <row r="30735" spans="5:5" x14ac:dyDescent="0.25">
      <c r="E30735" s="120"/>
    </row>
    <row r="30736" spans="5:5" x14ac:dyDescent="0.25">
      <c r="E30736" s="120"/>
    </row>
    <row r="30737" spans="5:5" x14ac:dyDescent="0.25">
      <c r="E30737" s="120"/>
    </row>
    <row r="30738" spans="5:5" x14ac:dyDescent="0.25">
      <c r="E30738" s="120"/>
    </row>
    <row r="30739" spans="5:5" x14ac:dyDescent="0.25">
      <c r="E30739" s="120"/>
    </row>
    <row r="30740" spans="5:5" x14ac:dyDescent="0.25">
      <c r="E30740" s="120"/>
    </row>
    <row r="30741" spans="5:5" x14ac:dyDescent="0.25">
      <c r="E30741" s="120"/>
    </row>
    <row r="30742" spans="5:5" x14ac:dyDescent="0.25">
      <c r="E30742" s="120"/>
    </row>
    <row r="30743" spans="5:5" x14ac:dyDescent="0.25">
      <c r="E30743" s="120"/>
    </row>
    <row r="30744" spans="5:5" x14ac:dyDescent="0.25">
      <c r="E30744" s="120"/>
    </row>
    <row r="30745" spans="5:5" x14ac:dyDescent="0.25">
      <c r="E30745" s="120"/>
    </row>
    <row r="30746" spans="5:5" x14ac:dyDescent="0.25">
      <c r="E30746" s="120"/>
    </row>
    <row r="30747" spans="5:5" x14ac:dyDescent="0.25">
      <c r="E30747" s="120"/>
    </row>
    <row r="30748" spans="5:5" x14ac:dyDescent="0.25">
      <c r="E30748" s="120"/>
    </row>
    <row r="30749" spans="5:5" x14ac:dyDescent="0.25">
      <c r="E30749" s="120"/>
    </row>
    <row r="30750" spans="5:5" x14ac:dyDescent="0.25">
      <c r="E30750" s="120"/>
    </row>
    <row r="30751" spans="5:5" x14ac:dyDescent="0.25">
      <c r="E30751" s="120"/>
    </row>
    <row r="30752" spans="5:5" x14ac:dyDescent="0.25">
      <c r="E30752" s="120"/>
    </row>
    <row r="30753" spans="5:5" x14ac:dyDescent="0.25">
      <c r="E30753" s="120"/>
    </row>
    <row r="30754" spans="5:5" x14ac:dyDescent="0.25">
      <c r="E30754" s="120"/>
    </row>
    <row r="30755" spans="5:5" x14ac:dyDescent="0.25">
      <c r="E30755" s="120"/>
    </row>
    <row r="30756" spans="5:5" x14ac:dyDescent="0.25">
      <c r="E30756" s="120"/>
    </row>
    <row r="30757" spans="5:5" x14ac:dyDescent="0.25">
      <c r="E30757" s="120"/>
    </row>
    <row r="30758" spans="5:5" x14ac:dyDescent="0.25">
      <c r="E30758" s="120"/>
    </row>
    <row r="30759" spans="5:5" x14ac:dyDescent="0.25">
      <c r="E30759" s="120"/>
    </row>
    <row r="30760" spans="5:5" x14ac:dyDescent="0.25">
      <c r="E30760" s="120"/>
    </row>
    <row r="30761" spans="5:5" x14ac:dyDescent="0.25">
      <c r="E30761" s="120"/>
    </row>
    <row r="30762" spans="5:5" x14ac:dyDescent="0.25">
      <c r="E30762" s="120"/>
    </row>
    <row r="30763" spans="5:5" x14ac:dyDescent="0.25">
      <c r="E30763" s="120"/>
    </row>
    <row r="30764" spans="5:5" x14ac:dyDescent="0.25">
      <c r="E30764" s="120"/>
    </row>
    <row r="30765" spans="5:5" x14ac:dyDescent="0.25">
      <c r="E30765" s="120"/>
    </row>
    <row r="30766" spans="5:5" x14ac:dyDescent="0.25">
      <c r="E30766" s="120"/>
    </row>
    <row r="30767" spans="5:5" x14ac:dyDescent="0.25">
      <c r="E30767" s="120"/>
    </row>
    <row r="30768" spans="5:5" x14ac:dyDescent="0.25">
      <c r="E30768" s="120"/>
    </row>
    <row r="30769" spans="5:5" x14ac:dyDescent="0.25">
      <c r="E30769" s="120"/>
    </row>
    <row r="30770" spans="5:5" x14ac:dyDescent="0.25">
      <c r="E30770" s="120"/>
    </row>
    <row r="30771" spans="5:5" x14ac:dyDescent="0.25">
      <c r="E30771" s="120"/>
    </row>
    <row r="30772" spans="5:5" x14ac:dyDescent="0.25">
      <c r="E30772" s="120"/>
    </row>
    <row r="30773" spans="5:5" x14ac:dyDescent="0.25">
      <c r="E30773" s="120"/>
    </row>
    <row r="30774" spans="5:5" x14ac:dyDescent="0.25">
      <c r="E30774" s="120"/>
    </row>
    <row r="30775" spans="5:5" x14ac:dyDescent="0.25">
      <c r="E30775" s="120"/>
    </row>
    <row r="30776" spans="5:5" x14ac:dyDescent="0.25">
      <c r="E30776" s="120"/>
    </row>
    <row r="30777" spans="5:5" x14ac:dyDescent="0.25">
      <c r="E30777" s="120"/>
    </row>
    <row r="30778" spans="5:5" x14ac:dyDescent="0.25">
      <c r="E30778" s="120"/>
    </row>
    <row r="30779" spans="5:5" x14ac:dyDescent="0.25">
      <c r="E30779" s="120"/>
    </row>
    <row r="30780" spans="5:5" x14ac:dyDescent="0.25">
      <c r="E30780" s="120"/>
    </row>
    <row r="30781" spans="5:5" x14ac:dyDescent="0.25">
      <c r="E30781" s="120"/>
    </row>
    <row r="30782" spans="5:5" x14ac:dyDescent="0.25">
      <c r="E30782" s="120"/>
    </row>
    <row r="30783" spans="5:5" x14ac:dyDescent="0.25">
      <c r="E30783" s="120"/>
    </row>
    <row r="30784" spans="5:5" x14ac:dyDescent="0.25">
      <c r="E30784" s="120"/>
    </row>
    <row r="30785" spans="5:5" x14ac:dyDescent="0.25">
      <c r="E30785" s="120"/>
    </row>
    <row r="30786" spans="5:5" x14ac:dyDescent="0.25">
      <c r="E30786" s="120"/>
    </row>
    <row r="30787" spans="5:5" x14ac:dyDescent="0.25">
      <c r="E30787" s="120"/>
    </row>
    <row r="30788" spans="5:5" x14ac:dyDescent="0.25">
      <c r="E30788" s="120"/>
    </row>
    <row r="30789" spans="5:5" x14ac:dyDescent="0.25">
      <c r="E30789" s="120"/>
    </row>
    <row r="30790" spans="5:5" x14ac:dyDescent="0.25">
      <c r="E30790" s="120"/>
    </row>
    <row r="30791" spans="5:5" x14ac:dyDescent="0.25">
      <c r="E30791" s="120"/>
    </row>
    <row r="30792" spans="5:5" x14ac:dyDescent="0.25">
      <c r="E30792" s="120"/>
    </row>
    <row r="30793" spans="5:5" x14ac:dyDescent="0.25">
      <c r="E30793" s="120"/>
    </row>
    <row r="30794" spans="5:5" x14ac:dyDescent="0.25">
      <c r="E30794" s="120"/>
    </row>
    <row r="30795" spans="5:5" x14ac:dyDescent="0.25">
      <c r="E30795" s="120"/>
    </row>
    <row r="30796" spans="5:5" x14ac:dyDescent="0.25">
      <c r="E30796" s="120"/>
    </row>
    <row r="30797" spans="5:5" x14ac:dyDescent="0.25">
      <c r="E30797" s="120"/>
    </row>
    <row r="30798" spans="5:5" x14ac:dyDescent="0.25">
      <c r="E30798" s="120"/>
    </row>
    <row r="30799" spans="5:5" x14ac:dyDescent="0.25">
      <c r="E30799" s="120"/>
    </row>
    <row r="30800" spans="5:5" x14ac:dyDescent="0.25">
      <c r="E30800" s="120"/>
    </row>
    <row r="30801" spans="5:5" x14ac:dyDescent="0.25">
      <c r="E30801" s="120"/>
    </row>
    <row r="30802" spans="5:5" x14ac:dyDescent="0.25">
      <c r="E30802" s="120"/>
    </row>
    <row r="30803" spans="5:5" x14ac:dyDescent="0.25">
      <c r="E30803" s="120"/>
    </row>
    <row r="30804" spans="5:5" x14ac:dyDescent="0.25">
      <c r="E30804" s="120"/>
    </row>
    <row r="30805" spans="5:5" x14ac:dyDescent="0.25">
      <c r="E30805" s="120"/>
    </row>
    <row r="30806" spans="5:5" x14ac:dyDescent="0.25">
      <c r="E30806" s="120"/>
    </row>
    <row r="30807" spans="5:5" x14ac:dyDescent="0.25">
      <c r="E30807" s="120"/>
    </row>
    <row r="30808" spans="5:5" x14ac:dyDescent="0.25">
      <c r="E30808" s="120"/>
    </row>
    <row r="30809" spans="5:5" x14ac:dyDescent="0.25">
      <c r="E30809" s="120"/>
    </row>
    <row r="30810" spans="5:5" x14ac:dyDescent="0.25">
      <c r="E30810" s="120"/>
    </row>
    <row r="30811" spans="5:5" x14ac:dyDescent="0.25">
      <c r="E30811" s="120"/>
    </row>
    <row r="30812" spans="5:5" x14ac:dyDescent="0.25">
      <c r="E30812" s="120"/>
    </row>
    <row r="30813" spans="5:5" x14ac:dyDescent="0.25">
      <c r="E30813" s="120"/>
    </row>
    <row r="30814" spans="5:5" x14ac:dyDescent="0.25">
      <c r="E30814" s="120"/>
    </row>
    <row r="30815" spans="5:5" x14ac:dyDescent="0.25">
      <c r="E30815" s="120"/>
    </row>
    <row r="30816" spans="5:5" x14ac:dyDescent="0.25">
      <c r="E30816" s="120"/>
    </row>
    <row r="30817" spans="5:5" x14ac:dyDescent="0.25">
      <c r="E30817" s="120"/>
    </row>
    <row r="30818" spans="5:5" x14ac:dyDescent="0.25">
      <c r="E30818" s="120"/>
    </row>
    <row r="30819" spans="5:5" x14ac:dyDescent="0.25">
      <c r="E30819" s="120"/>
    </row>
    <row r="30820" spans="5:5" x14ac:dyDescent="0.25">
      <c r="E30820" s="120"/>
    </row>
    <row r="30821" spans="5:5" x14ac:dyDescent="0.25">
      <c r="E30821" s="120"/>
    </row>
    <row r="30822" spans="5:5" x14ac:dyDescent="0.25">
      <c r="E30822" s="120"/>
    </row>
    <row r="30823" spans="5:5" x14ac:dyDescent="0.25">
      <c r="E30823" s="120"/>
    </row>
    <row r="30824" spans="5:5" x14ac:dyDescent="0.25">
      <c r="E30824" s="120"/>
    </row>
    <row r="30825" spans="5:5" x14ac:dyDescent="0.25">
      <c r="E30825" s="120"/>
    </row>
    <row r="30826" spans="5:5" x14ac:dyDescent="0.25">
      <c r="E30826" s="120"/>
    </row>
    <row r="30827" spans="5:5" x14ac:dyDescent="0.25">
      <c r="E30827" s="120"/>
    </row>
    <row r="30828" spans="5:5" x14ac:dyDescent="0.25">
      <c r="E30828" s="120"/>
    </row>
    <row r="30829" spans="5:5" x14ac:dyDescent="0.25">
      <c r="E30829" s="120"/>
    </row>
    <row r="30830" spans="5:5" x14ac:dyDescent="0.25">
      <c r="E30830" s="120"/>
    </row>
    <row r="30831" spans="5:5" x14ac:dyDescent="0.25">
      <c r="E30831" s="120"/>
    </row>
    <row r="30832" spans="5:5" x14ac:dyDescent="0.25">
      <c r="E30832" s="120"/>
    </row>
    <row r="30833" spans="5:5" x14ac:dyDescent="0.25">
      <c r="E30833" s="120"/>
    </row>
    <row r="30834" spans="5:5" x14ac:dyDescent="0.25">
      <c r="E30834" s="120"/>
    </row>
    <row r="30835" spans="5:5" x14ac:dyDescent="0.25">
      <c r="E30835" s="120"/>
    </row>
    <row r="30836" spans="5:5" x14ac:dyDescent="0.25">
      <c r="E30836" s="120"/>
    </row>
    <row r="30837" spans="5:5" x14ac:dyDescent="0.25">
      <c r="E30837" s="120"/>
    </row>
    <row r="30838" spans="5:5" x14ac:dyDescent="0.25">
      <c r="E30838" s="120"/>
    </row>
    <row r="30839" spans="5:5" x14ac:dyDescent="0.25">
      <c r="E30839" s="120"/>
    </row>
    <row r="30840" spans="5:5" x14ac:dyDescent="0.25">
      <c r="E30840" s="120"/>
    </row>
    <row r="30841" spans="5:5" x14ac:dyDescent="0.25">
      <c r="E30841" s="120"/>
    </row>
    <row r="30842" spans="5:5" x14ac:dyDescent="0.25">
      <c r="E30842" s="120"/>
    </row>
    <row r="30843" spans="5:5" x14ac:dyDescent="0.25">
      <c r="E30843" s="120"/>
    </row>
    <row r="30844" spans="5:5" x14ac:dyDescent="0.25">
      <c r="E30844" s="120"/>
    </row>
    <row r="30845" spans="5:5" x14ac:dyDescent="0.25">
      <c r="E30845" s="120"/>
    </row>
    <row r="30846" spans="5:5" x14ac:dyDescent="0.25">
      <c r="E30846" s="120"/>
    </row>
    <row r="30847" spans="5:5" x14ac:dyDescent="0.25">
      <c r="E30847" s="120"/>
    </row>
    <row r="30848" spans="5:5" x14ac:dyDescent="0.25">
      <c r="E30848" s="120"/>
    </row>
    <row r="30849" spans="5:5" x14ac:dyDescent="0.25">
      <c r="E30849" s="120"/>
    </row>
    <row r="30850" spans="5:5" x14ac:dyDescent="0.25">
      <c r="E30850" s="120"/>
    </row>
    <row r="30851" spans="5:5" x14ac:dyDescent="0.25">
      <c r="E30851" s="120"/>
    </row>
    <row r="30852" spans="5:5" x14ac:dyDescent="0.25">
      <c r="E30852" s="120"/>
    </row>
    <row r="30853" spans="5:5" x14ac:dyDescent="0.25">
      <c r="E30853" s="120"/>
    </row>
    <row r="30854" spans="5:5" x14ac:dyDescent="0.25">
      <c r="E30854" s="120"/>
    </row>
    <row r="30855" spans="5:5" x14ac:dyDescent="0.25">
      <c r="E30855" s="120"/>
    </row>
    <row r="30856" spans="5:5" x14ac:dyDescent="0.25">
      <c r="E30856" s="120"/>
    </row>
    <row r="30857" spans="5:5" x14ac:dyDescent="0.25">
      <c r="E30857" s="120"/>
    </row>
    <row r="30858" spans="5:5" x14ac:dyDescent="0.25">
      <c r="E30858" s="120"/>
    </row>
    <row r="30859" spans="5:5" x14ac:dyDescent="0.25">
      <c r="E30859" s="120"/>
    </row>
    <row r="30860" spans="5:5" x14ac:dyDescent="0.25">
      <c r="E30860" s="120"/>
    </row>
    <row r="30861" spans="5:5" x14ac:dyDescent="0.25">
      <c r="E30861" s="120"/>
    </row>
    <row r="30862" spans="5:5" x14ac:dyDescent="0.25">
      <c r="E30862" s="120"/>
    </row>
    <row r="30863" spans="5:5" x14ac:dyDescent="0.25">
      <c r="E30863" s="120"/>
    </row>
    <row r="30864" spans="5:5" x14ac:dyDescent="0.25">
      <c r="E30864" s="120"/>
    </row>
    <row r="30865" spans="5:5" x14ac:dyDescent="0.25">
      <c r="E30865" s="120"/>
    </row>
    <row r="30866" spans="5:5" x14ac:dyDescent="0.25">
      <c r="E30866" s="120"/>
    </row>
    <row r="30867" spans="5:5" x14ac:dyDescent="0.25">
      <c r="E30867" s="120"/>
    </row>
    <row r="30868" spans="5:5" x14ac:dyDescent="0.25">
      <c r="E30868" s="120"/>
    </row>
    <row r="30869" spans="5:5" x14ac:dyDescent="0.25">
      <c r="E30869" s="120"/>
    </row>
    <row r="30870" spans="5:5" x14ac:dyDescent="0.25">
      <c r="E30870" s="120"/>
    </row>
    <row r="30871" spans="5:5" x14ac:dyDescent="0.25">
      <c r="E30871" s="120"/>
    </row>
    <row r="30872" spans="5:5" x14ac:dyDescent="0.25">
      <c r="E30872" s="120"/>
    </row>
    <row r="30873" spans="5:5" x14ac:dyDescent="0.25">
      <c r="E30873" s="120"/>
    </row>
    <row r="30874" spans="5:5" x14ac:dyDescent="0.25">
      <c r="E30874" s="120"/>
    </row>
    <row r="30875" spans="5:5" x14ac:dyDescent="0.25">
      <c r="E30875" s="120"/>
    </row>
    <row r="30876" spans="5:5" x14ac:dyDescent="0.25">
      <c r="E30876" s="120"/>
    </row>
    <row r="30877" spans="5:5" x14ac:dyDescent="0.25">
      <c r="E30877" s="120"/>
    </row>
    <row r="30878" spans="5:5" x14ac:dyDescent="0.25">
      <c r="E30878" s="120"/>
    </row>
    <row r="30879" spans="5:5" x14ac:dyDescent="0.25">
      <c r="E30879" s="120"/>
    </row>
    <row r="30880" spans="5:5" x14ac:dyDescent="0.25">
      <c r="E30880" s="120"/>
    </row>
    <row r="30881" spans="5:5" x14ac:dyDescent="0.25">
      <c r="E30881" s="120"/>
    </row>
    <row r="30882" spans="5:5" x14ac:dyDescent="0.25">
      <c r="E30882" s="120"/>
    </row>
    <row r="30883" spans="5:5" x14ac:dyDescent="0.25">
      <c r="E30883" s="120"/>
    </row>
    <row r="30884" spans="5:5" x14ac:dyDescent="0.25">
      <c r="E30884" s="120"/>
    </row>
    <row r="30885" spans="5:5" x14ac:dyDescent="0.25">
      <c r="E30885" s="120"/>
    </row>
    <row r="30886" spans="5:5" x14ac:dyDescent="0.25">
      <c r="E30886" s="120"/>
    </row>
    <row r="30887" spans="5:5" x14ac:dyDescent="0.25">
      <c r="E30887" s="120"/>
    </row>
    <row r="30888" spans="5:5" x14ac:dyDescent="0.25">
      <c r="E30888" s="120"/>
    </row>
    <row r="30889" spans="5:5" x14ac:dyDescent="0.25">
      <c r="E30889" s="120"/>
    </row>
    <row r="30890" spans="5:5" x14ac:dyDescent="0.25">
      <c r="E30890" s="120"/>
    </row>
    <row r="30891" spans="5:5" x14ac:dyDescent="0.25">
      <c r="E30891" s="120"/>
    </row>
    <row r="30892" spans="5:5" x14ac:dyDescent="0.25">
      <c r="E30892" s="120"/>
    </row>
    <row r="30893" spans="5:5" x14ac:dyDescent="0.25">
      <c r="E30893" s="120"/>
    </row>
    <row r="30894" spans="5:5" x14ac:dyDescent="0.25">
      <c r="E30894" s="120"/>
    </row>
    <row r="30895" spans="5:5" x14ac:dyDescent="0.25">
      <c r="E30895" s="120"/>
    </row>
    <row r="30896" spans="5:5" x14ac:dyDescent="0.25">
      <c r="E30896" s="120"/>
    </row>
    <row r="30897" spans="5:5" x14ac:dyDescent="0.25">
      <c r="E30897" s="120"/>
    </row>
    <row r="30898" spans="5:5" x14ac:dyDescent="0.25">
      <c r="E30898" s="120"/>
    </row>
    <row r="30899" spans="5:5" x14ac:dyDescent="0.25">
      <c r="E30899" s="120"/>
    </row>
    <row r="30900" spans="5:5" x14ac:dyDescent="0.25">
      <c r="E30900" s="120"/>
    </row>
    <row r="30901" spans="5:5" x14ac:dyDescent="0.25">
      <c r="E30901" s="120"/>
    </row>
    <row r="30902" spans="5:5" x14ac:dyDescent="0.25">
      <c r="E30902" s="120"/>
    </row>
    <row r="30903" spans="5:5" x14ac:dyDescent="0.25">
      <c r="E30903" s="120"/>
    </row>
    <row r="30904" spans="5:5" x14ac:dyDescent="0.25">
      <c r="E30904" s="120"/>
    </row>
    <row r="30905" spans="5:5" x14ac:dyDescent="0.25">
      <c r="E30905" s="120"/>
    </row>
    <row r="30906" spans="5:5" x14ac:dyDescent="0.25">
      <c r="E30906" s="120"/>
    </row>
    <row r="30907" spans="5:5" x14ac:dyDescent="0.25">
      <c r="E30907" s="120"/>
    </row>
    <row r="30908" spans="5:5" x14ac:dyDescent="0.25">
      <c r="E30908" s="120"/>
    </row>
    <row r="30909" spans="5:5" x14ac:dyDescent="0.25">
      <c r="E30909" s="120"/>
    </row>
    <row r="30910" spans="5:5" x14ac:dyDescent="0.25">
      <c r="E30910" s="120"/>
    </row>
    <row r="30911" spans="5:5" x14ac:dyDescent="0.25">
      <c r="E30911" s="120"/>
    </row>
    <row r="30912" spans="5:5" x14ac:dyDescent="0.25">
      <c r="E30912" s="120"/>
    </row>
    <row r="30913" spans="5:5" x14ac:dyDescent="0.25">
      <c r="E30913" s="120"/>
    </row>
    <row r="30914" spans="5:5" x14ac:dyDescent="0.25">
      <c r="E30914" s="120"/>
    </row>
    <row r="30915" spans="5:5" x14ac:dyDescent="0.25">
      <c r="E30915" s="120"/>
    </row>
    <row r="30916" spans="5:5" x14ac:dyDescent="0.25">
      <c r="E30916" s="120"/>
    </row>
    <row r="30917" spans="5:5" x14ac:dyDescent="0.25">
      <c r="E30917" s="120"/>
    </row>
    <row r="30918" spans="5:5" x14ac:dyDescent="0.25">
      <c r="E30918" s="120"/>
    </row>
    <row r="30919" spans="5:5" x14ac:dyDescent="0.25">
      <c r="E30919" s="120"/>
    </row>
    <row r="30920" spans="5:5" x14ac:dyDescent="0.25">
      <c r="E30920" s="120"/>
    </row>
    <row r="30921" spans="5:5" x14ac:dyDescent="0.25">
      <c r="E30921" s="120"/>
    </row>
    <row r="30922" spans="5:5" x14ac:dyDescent="0.25">
      <c r="E30922" s="120"/>
    </row>
    <row r="30923" spans="5:5" x14ac:dyDescent="0.25">
      <c r="E30923" s="120"/>
    </row>
    <row r="30924" spans="5:5" x14ac:dyDescent="0.25">
      <c r="E30924" s="120"/>
    </row>
    <row r="30925" spans="5:5" x14ac:dyDescent="0.25">
      <c r="E30925" s="120"/>
    </row>
    <row r="30926" spans="5:5" x14ac:dyDescent="0.25">
      <c r="E30926" s="120"/>
    </row>
    <row r="30927" spans="5:5" x14ac:dyDescent="0.25">
      <c r="E30927" s="120"/>
    </row>
    <row r="30928" spans="5:5" x14ac:dyDescent="0.25">
      <c r="E30928" s="120"/>
    </row>
    <row r="30929" spans="5:5" x14ac:dyDescent="0.25">
      <c r="E30929" s="120"/>
    </row>
    <row r="30930" spans="5:5" x14ac:dyDescent="0.25">
      <c r="E30930" s="120"/>
    </row>
    <row r="30931" spans="5:5" x14ac:dyDescent="0.25">
      <c r="E30931" s="120"/>
    </row>
    <row r="30932" spans="5:5" x14ac:dyDescent="0.25">
      <c r="E30932" s="120"/>
    </row>
    <row r="30933" spans="5:5" x14ac:dyDescent="0.25">
      <c r="E30933" s="120"/>
    </row>
    <row r="30934" spans="5:5" x14ac:dyDescent="0.25">
      <c r="E30934" s="120"/>
    </row>
    <row r="30935" spans="5:5" x14ac:dyDescent="0.25">
      <c r="E30935" s="120"/>
    </row>
    <row r="30936" spans="5:5" x14ac:dyDescent="0.25">
      <c r="E30936" s="120"/>
    </row>
    <row r="30937" spans="5:5" x14ac:dyDescent="0.25">
      <c r="E30937" s="120"/>
    </row>
    <row r="30938" spans="5:5" x14ac:dyDescent="0.25">
      <c r="E30938" s="120"/>
    </row>
    <row r="30939" spans="5:5" x14ac:dyDescent="0.25">
      <c r="E30939" s="120"/>
    </row>
    <row r="30940" spans="5:5" x14ac:dyDescent="0.25">
      <c r="E30940" s="120"/>
    </row>
    <row r="30941" spans="5:5" x14ac:dyDescent="0.25">
      <c r="E30941" s="120"/>
    </row>
    <row r="30942" spans="5:5" x14ac:dyDescent="0.25">
      <c r="E30942" s="120"/>
    </row>
    <row r="30943" spans="5:5" x14ac:dyDescent="0.25">
      <c r="E30943" s="120"/>
    </row>
    <row r="30944" spans="5:5" x14ac:dyDescent="0.25">
      <c r="E30944" s="120"/>
    </row>
    <row r="30945" spans="5:5" x14ac:dyDescent="0.25">
      <c r="E30945" s="120"/>
    </row>
    <row r="30946" spans="5:5" x14ac:dyDescent="0.25">
      <c r="E30946" s="120"/>
    </row>
    <row r="30947" spans="5:5" x14ac:dyDescent="0.25">
      <c r="E30947" s="120"/>
    </row>
    <row r="30948" spans="5:5" x14ac:dyDescent="0.25">
      <c r="E30948" s="120"/>
    </row>
    <row r="30949" spans="5:5" x14ac:dyDescent="0.25">
      <c r="E30949" s="120"/>
    </row>
    <row r="30950" spans="5:5" x14ac:dyDescent="0.25">
      <c r="E30950" s="120"/>
    </row>
    <row r="30951" spans="5:5" x14ac:dyDescent="0.25">
      <c r="E30951" s="120"/>
    </row>
    <row r="30952" spans="5:5" x14ac:dyDescent="0.25">
      <c r="E30952" s="120"/>
    </row>
    <row r="30953" spans="5:5" x14ac:dyDescent="0.25">
      <c r="E30953" s="120"/>
    </row>
    <row r="30954" spans="5:5" x14ac:dyDescent="0.25">
      <c r="E30954" s="120"/>
    </row>
    <row r="30955" spans="5:5" x14ac:dyDescent="0.25">
      <c r="E30955" s="120"/>
    </row>
    <row r="30956" spans="5:5" x14ac:dyDescent="0.25">
      <c r="E30956" s="120"/>
    </row>
    <row r="30957" spans="5:5" x14ac:dyDescent="0.25">
      <c r="E30957" s="120"/>
    </row>
    <row r="30958" spans="5:5" x14ac:dyDescent="0.25">
      <c r="E30958" s="120"/>
    </row>
    <row r="30959" spans="5:5" x14ac:dyDescent="0.25">
      <c r="E30959" s="120"/>
    </row>
    <row r="30960" spans="5:5" x14ac:dyDescent="0.25">
      <c r="E30960" s="120"/>
    </row>
    <row r="30961" spans="5:5" x14ac:dyDescent="0.25">
      <c r="E30961" s="120"/>
    </row>
    <row r="30962" spans="5:5" x14ac:dyDescent="0.25">
      <c r="E30962" s="120"/>
    </row>
    <row r="30963" spans="5:5" x14ac:dyDescent="0.25">
      <c r="E30963" s="120"/>
    </row>
    <row r="30964" spans="5:5" x14ac:dyDescent="0.25">
      <c r="E30964" s="120"/>
    </row>
    <row r="30965" spans="5:5" x14ac:dyDescent="0.25">
      <c r="E30965" s="120"/>
    </row>
    <row r="30966" spans="5:5" x14ac:dyDescent="0.25">
      <c r="E30966" s="120"/>
    </row>
    <row r="30967" spans="5:5" x14ac:dyDescent="0.25">
      <c r="E30967" s="120"/>
    </row>
    <row r="30968" spans="5:5" x14ac:dyDescent="0.25">
      <c r="E30968" s="120"/>
    </row>
    <row r="30969" spans="5:5" x14ac:dyDescent="0.25">
      <c r="E30969" s="120"/>
    </row>
    <row r="30970" spans="5:5" x14ac:dyDescent="0.25">
      <c r="E30970" s="120"/>
    </row>
    <row r="30971" spans="5:5" x14ac:dyDescent="0.25">
      <c r="E30971" s="120"/>
    </row>
    <row r="30972" spans="5:5" x14ac:dyDescent="0.25">
      <c r="E30972" s="120"/>
    </row>
    <row r="30973" spans="5:5" x14ac:dyDescent="0.25">
      <c r="E30973" s="120"/>
    </row>
    <row r="30974" spans="5:5" x14ac:dyDescent="0.25">
      <c r="E30974" s="120"/>
    </row>
    <row r="30975" spans="5:5" x14ac:dyDescent="0.25">
      <c r="E30975" s="120"/>
    </row>
    <row r="30976" spans="5:5" x14ac:dyDescent="0.25">
      <c r="E30976" s="120"/>
    </row>
    <row r="30977" spans="5:5" x14ac:dyDescent="0.25">
      <c r="E30977" s="120"/>
    </row>
    <row r="30978" spans="5:5" x14ac:dyDescent="0.25">
      <c r="E30978" s="120"/>
    </row>
    <row r="30979" spans="5:5" x14ac:dyDescent="0.25">
      <c r="E30979" s="120"/>
    </row>
    <row r="30980" spans="5:5" x14ac:dyDescent="0.25">
      <c r="E30980" s="120"/>
    </row>
    <row r="30981" spans="5:5" x14ac:dyDescent="0.25">
      <c r="E30981" s="120"/>
    </row>
    <row r="30982" spans="5:5" x14ac:dyDescent="0.25">
      <c r="E30982" s="120"/>
    </row>
    <row r="30983" spans="5:5" x14ac:dyDescent="0.25">
      <c r="E30983" s="120"/>
    </row>
    <row r="30984" spans="5:5" x14ac:dyDescent="0.25">
      <c r="E30984" s="120"/>
    </row>
    <row r="30985" spans="5:5" x14ac:dyDescent="0.25">
      <c r="E30985" s="120"/>
    </row>
    <row r="30986" spans="5:5" x14ac:dyDescent="0.25">
      <c r="E30986" s="120"/>
    </row>
    <row r="30987" spans="5:5" x14ac:dyDescent="0.25">
      <c r="E30987" s="120"/>
    </row>
    <row r="30988" spans="5:5" x14ac:dyDescent="0.25">
      <c r="E30988" s="120"/>
    </row>
    <row r="30989" spans="5:5" x14ac:dyDescent="0.25">
      <c r="E30989" s="120"/>
    </row>
  </sheetData>
  <sheetProtection algorithmName="SHA-512" hashValue="0XAhP/4eFRynbrUdXrYuqOjk0kjvgrf96vs+lbuUKpqADuBEQFGYpRDYirBSWnRaPWKbKWmPB+cx1poWtgtVuA==" saltValue="LalU9Nrra0991oGL+1ijyg==" spinCount="100000" sheet="1" scenarios="1" formatCells="0" formatColumns="0" formatRows="0" insertRows="0" sort="0" autoFilter="0" pivotTables="0"/>
  <dataConsolidate/>
  <mergeCells count="42">
    <mergeCell ref="DN15:DY15"/>
    <mergeCell ref="DZ14:EG14"/>
    <mergeCell ref="G2:H2"/>
    <mergeCell ref="G4:H4"/>
    <mergeCell ref="G6:H6"/>
    <mergeCell ref="AH15:BF15"/>
    <mergeCell ref="BL15:BN15"/>
    <mergeCell ref="T15:W15"/>
    <mergeCell ref="BG15:BH15"/>
    <mergeCell ref="AH14:DY14"/>
    <mergeCell ref="DZ15:EB15"/>
    <mergeCell ref="BO15:BT15"/>
    <mergeCell ref="BY15:BZ15"/>
    <mergeCell ref="BU15:BX15"/>
    <mergeCell ref="CI15:CJ15"/>
    <mergeCell ref="CE15:CF15"/>
    <mergeCell ref="D2:E2"/>
    <mergeCell ref="D4:E4"/>
    <mergeCell ref="D6:E6"/>
    <mergeCell ref="B2:C2"/>
    <mergeCell ref="B4:C4"/>
    <mergeCell ref="B6:C6"/>
    <mergeCell ref="X15:AF15"/>
    <mergeCell ref="B12:C12"/>
    <mergeCell ref="DK15:DM15"/>
    <mergeCell ref="D15:G15"/>
    <mergeCell ref="H15:K15"/>
    <mergeCell ref="L15:O15"/>
    <mergeCell ref="P15:S15"/>
    <mergeCell ref="CK15:CL15"/>
    <mergeCell ref="BI15:BK15"/>
    <mergeCell ref="B14:AF14"/>
    <mergeCell ref="CM15:CO15"/>
    <mergeCell ref="CQ15:DG15"/>
    <mergeCell ref="CA15:CB15"/>
    <mergeCell ref="CC15:CD15"/>
    <mergeCell ref="CG15:CH15"/>
    <mergeCell ref="B8:C8"/>
    <mergeCell ref="B9:C9"/>
    <mergeCell ref="B10:C10"/>
    <mergeCell ref="B11:C11"/>
    <mergeCell ref="B15:C15"/>
  </mergeCells>
  <conditionalFormatting sqref="AE16:AF16">
    <cfRule type="containsText" dxfId="206" priority="137" stopIfTrue="1" operator="containsText" text="LIQUIDADO">
      <formula>NOT(ISERROR(SEARCH("LIQUIDADO",AE16)))</formula>
    </cfRule>
  </conditionalFormatting>
  <conditionalFormatting sqref="AR53:AR385">
    <cfRule type="cellIs" dxfId="205" priority="93" operator="equal">
      <formula>"SI"</formula>
    </cfRule>
  </conditionalFormatting>
  <conditionalFormatting sqref="F9:F12">
    <cfRule type="iconSet" priority="10">
      <iconSet iconSet="3Symbols">
        <cfvo type="percent" val="0"/>
        <cfvo type="percent" val="80"/>
        <cfvo type="percent" val="90"/>
      </iconSet>
    </cfRule>
  </conditionalFormatting>
  <conditionalFormatting sqref="I9:I10">
    <cfRule type="iconSet" priority="9">
      <iconSet iconSet="3Symbols">
        <cfvo type="percent" val="0"/>
        <cfvo type="percent" val="80"/>
        <cfvo type="percent" val="90"/>
      </iconSet>
    </cfRule>
  </conditionalFormatting>
  <conditionalFormatting sqref="AG56:AG385">
    <cfRule type="iconSet" priority="755">
      <iconSet iconSet="3TrafficLights2">
        <cfvo type="percent" val="0"/>
        <cfvo type="percent" val="33"/>
        <cfvo type="percent" val="67"/>
      </iconSet>
    </cfRule>
    <cfRule type="containsText" dxfId="204" priority="756" operator="containsText" text="EN EJECUCION">
      <formula>NOT(ISERROR(SEARCH("EN EJECUCION",AG56)))</formula>
    </cfRule>
  </conditionalFormatting>
  <conditionalFormatting sqref="EE53:EE385">
    <cfRule type="colorScale" priority="759">
      <colorScale>
        <cfvo type="min"/>
        <cfvo type="max"/>
        <color theme="8" tint="0.39997558519241921"/>
        <color rgb="FFFFEF9C"/>
      </colorScale>
    </cfRule>
  </conditionalFormatting>
  <conditionalFormatting sqref="AK53:AK385">
    <cfRule type="iconSet" priority="761">
      <iconSet iconSet="3TrafficLights2">
        <cfvo type="percent" val="0"/>
        <cfvo type="percent" val="33"/>
        <cfvo type="percent" val="67"/>
      </iconSet>
    </cfRule>
    <cfRule type="containsText" dxfId="203" priority="762" operator="containsText" text="EN EJECUCION">
      <formula>NOT(ISERROR(SEARCH("EN EJECUCION",AK53)))</formula>
    </cfRule>
  </conditionalFormatting>
  <conditionalFormatting sqref="AR17:AR52">
    <cfRule type="cellIs" dxfId="202" priority="3" operator="equal">
      <formula>"SI"</formula>
    </cfRule>
  </conditionalFormatting>
  <conditionalFormatting sqref="AG17:AG32">
    <cfRule type="iconSet" priority="4">
      <iconSet iconSet="3TrafficLights2">
        <cfvo type="percent" val="0"/>
        <cfvo type="percent" val="33"/>
        <cfvo type="percent" val="67"/>
      </iconSet>
    </cfRule>
    <cfRule type="containsText" dxfId="201" priority="5" operator="containsText" text="EN EJECUCION">
      <formula>NOT(ISERROR(SEARCH("EN EJECUCION",AG17)))</formula>
    </cfRule>
  </conditionalFormatting>
  <conditionalFormatting sqref="EE17:EE52">
    <cfRule type="colorScale" priority="6">
      <colorScale>
        <cfvo type="min"/>
        <cfvo type="max"/>
        <color theme="8" tint="0.39997558519241921"/>
        <color rgb="FFFFEF9C"/>
      </colorScale>
    </cfRule>
  </conditionalFormatting>
  <conditionalFormatting sqref="AK17:AK52">
    <cfRule type="iconSet" priority="7">
      <iconSet iconSet="3TrafficLights2">
        <cfvo type="percent" val="0"/>
        <cfvo type="percent" val="33"/>
        <cfvo type="percent" val="67"/>
      </iconSet>
    </cfRule>
    <cfRule type="containsText" dxfId="200" priority="8" operator="containsText" text="EN EJECUCION">
      <formula>NOT(ISERROR(SEARCH("EN EJECUCION",AK17)))</formula>
    </cfRule>
  </conditionalFormatting>
  <conditionalFormatting sqref="AG33:AG55">
    <cfRule type="iconSet" priority="1">
      <iconSet iconSet="3TrafficLights2">
        <cfvo type="percent" val="0"/>
        <cfvo type="percent" val="33"/>
        <cfvo type="percent" val="67"/>
      </iconSet>
    </cfRule>
    <cfRule type="containsText" dxfId="199" priority="2" operator="containsText" text="EN EJECUCION">
      <formula>NOT(ISERROR(SEARCH("EN EJECUCION",AG33)))</formula>
    </cfRule>
  </conditionalFormatting>
  <dataValidations xWindow="1265" yWindow="552" count="42">
    <dataValidation type="date" operator="greaterThanOrEqual" allowBlank="1" showInputMessage="1" showErrorMessage="1" sqref="E55:E58 E106:E107 E124 E144:E159 E60:E63 E174">
      <formula1>42736</formula1>
    </dataValidation>
    <dataValidation type="date" operator="greaterThanOrEqual" allowBlank="1" showInputMessage="1" showErrorMessage="1" sqref="E79:E81 E98 BY64 E85 E135 CA64 E118:E122 E125:E129 CK34:CK172 U17:U385">
      <formula1>41640</formula1>
    </dataValidation>
    <dataValidation type="date" operator="greaterThanOrEqual" allowBlank="1" showInputMessage="1" showErrorMessage="1" sqref="E136:E138 E108:E117 CH43 E64:E69 E99:E105 E76:E78 E130:E134 Q244:Q385 E86:E90 E82:E84 M244:M385 E97 M242 E59 E17:E54 E123 E71 Q189:Q224 Q242 M17:M224 Q17:Q187">
      <formula1>42370</formula1>
    </dataValidation>
    <dataValidation type="decimal" operator="greaterThanOrEqual" allowBlank="1" showInputMessage="1" showErrorMessage="1" sqref="CA65:CA138 DB65:DB68 CY69:DJ69 CQ17:CU54 DE70:DE119 DA70:DC137 CU70:CU138 DD70:DD118 CY70:CY138 CY17:DI54 I61:I74 CQ69:CU69 DD120:DE137 DA138:DE138 CK17:CK33 I97:I159 CW56:CW138 AZ17:BA68 I76:I90 CW17:CW54 BY65:BY97 H17:I60 BY99:BY120 BY122:BY138 G17:G385 CZ70:CZ172 DF70:DI172 CQ70:CT172 DJ70:DJ190 AY17:AY385 H61:H190 O242 O244:O385 CE182:CE385 W17:X385 BK17:BK385 CC17:CC385 CX17:CX385 CN17:CN385 S17:S385 CV17:CV385 BN17:BN385 CP17:CP385 CG17:CG385 CI17:CI385 K17:K385 CE17:CE180 O17:O224 AZ72:BA190 DB55:DB63 CA17:CA63 BY17:BY63 DC56:DC67 CZ55:CZ68 DE56:DE68 DA56:DA68 CU56:CU68 DD55:DD68 CY56:CY68 DF55:DI68 DJ17:DJ68 CQ55:CT68">
      <formula1>0</formula1>
    </dataValidation>
    <dataValidation type="date" operator="greaterThanOrEqual" allowBlank="1" showInputMessage="1" showErrorMessage="1" sqref="E139:E142 E160:E172">
      <formula1>42005</formula1>
    </dataValidation>
    <dataValidation type="decimal" operator="greaterThan" allowBlank="1" showInputMessage="1" showErrorMessage="1" sqref="I75 I160:I172">
      <formula1>0</formula1>
    </dataValidation>
    <dataValidation type="list" allowBlank="1" showInputMessage="1" showErrorMessage="1" sqref="CJ71:CJ74 CH181 CF182:CF385 BZ17:BZ385 CB17:CB385 CF17:CF180 CD17:CD385">
      <formula1>FECHA1</formula1>
    </dataValidation>
    <dataValidation type="list" operator="greaterThanOrEqual" allowBlank="1" showInputMessage="1" showErrorMessage="1" sqref="CH17:CH42 CJ75:CJ138 CL17:CL385 CO17:CO385 CH44:CH172 CJ17:CJ70">
      <formula1>FECHA1</formula1>
    </dataValidation>
    <dataValidation type="list" allowBlank="1" showInputMessage="1" showErrorMessage="1" sqref="I2 AG16:AG385">
      <formula1>ESTADO</formula1>
    </dataValidation>
    <dataValidation type="list" allowBlank="1" showInputMessage="1" showErrorMessage="1" sqref="D2">
      <formula1>ORDENADOR_2016</formula1>
    </dataValidation>
    <dataValidation type="list" allowBlank="1" showInputMessage="1" showErrorMessage="1" sqref="G7">
      <formula1>FECHA_2017</formula1>
    </dataValidation>
    <dataValidation allowBlank="1" showInputMessage="1" showErrorMessage="1" prompt="Seleccionar el trimestre en el que se reporto" sqref="ED16"/>
    <dataValidation allowBlank="1" showInputMessage="1" showErrorMessage="1" prompt="Fecha en la cual se registro el contrato " sqref="EC16"/>
    <dataValidation allowBlank="1" showInputMessage="1" showErrorMessage="1" prompt="Colocar detalladamente en que consistio el incumplimiento" sqref="EB16"/>
    <dataValidation allowBlank="1" showInputMessage="1" showErrorMessage="1" promptTitle="COLUMNA FORMULADA" prompt="No borrar...." sqref="EG17"/>
    <dataValidation type="list" allowBlank="1" showInputMessage="1" showErrorMessage="1" sqref="AK72:AK190 AK207 AK210 AK232 AK17:AK68">
      <formula1>CAUSAL_DESIERTO</formula1>
    </dataValidation>
    <dataValidation allowBlank="1" showInputMessage="1" showErrorMessage="1" prompt="Si existe acta de inicio, registrar su fecha" sqref="BC16"/>
    <dataValidation allowBlank="1" showInputMessage="1" showErrorMessage="1" prompt="Número del contrato asignado por el SECOP." sqref="C82:C86 C77:C80 C73:C75 C68 C88:C96 C130:C132 C102:C126 C128 C135:C137 C139:C144 C46:C57 C148:C190 C146 C28:C32 C34:C44 C16:C26 C59:C66"/>
    <dataValidation allowBlank="1" showInputMessage="1" showErrorMessage="1" prompt="Registrar la causa principal que generó el modificatorio del contrato (registrar únicamente la del último modificatorio)." sqref="BQ16"/>
    <dataValidation type="whole" allowBlank="1" showInputMessage="1" showErrorMessage="1" prompt="Colocar el numero de modificatorios realizados al contrato" sqref="BO16">
      <formula1>1</formula1>
      <formula2>20</formula2>
    </dataValidation>
    <dataValidation allowBlank="1" showInputMessage="1" showErrorMessage="1" prompt="Plazo para la realización del acta de liquidación" sqref="BF16"/>
    <dataValidation allowBlank="1" showInputMessage="1" showErrorMessage="1" prompt="SE DEBE CUMPLIR LO ESTABLECIDO SEGUN LA CIRCULAR 20161640709023 DEL 05 DE SEPTIEMBRE DE 2016." sqref="C72 DM87 B74:B161 B191:B1048576 B1:B72"/>
    <dataValidation allowBlank="1" showInputMessage="1" showErrorMessage="1" promptTitle="Servicios Persona natural" prompt="Reportar fecha de cargue en el SIGEP en la columna EQ &quot;Fecha registro SIGEP&quot;." sqref="F17:F59 F63:F190 N175 N178 N182"/>
    <dataValidation allowBlank="1" showInputMessage="1" showErrorMessage="1" prompt="Es importante colocar la informacion completa del supervisor principal" sqref="DK15:DM15 DK19 DK89:DK92 DK154:DK155 DK157:DK161 DK143:DK152 DK131:DK135 DM230 DK208:DM209 DK193:DM193 DL194:DM194 DK195:DM197 DK190:DM190 DK163:DK182 DL192:DM192 DK202:DM203 DL17:DM23 DK24:DM24 DL25:DM30 DK31:DM31 DL32:DM38 DK39:DM40 DK215:DM220 DK123:DK129 DK78:DK86 DM184:DM190 DK184:DK190 DL238:DM239 DL198:DL201 DL204:DL207 DK240:DM240 DK235:DM235 DL224:DL234 DL183:DL189 DL191 DL221:DM223 DL236:DL237 DM88:DM102 DK100:DK102 DK104:DK120 DK62:DK76 DK137:DK141 DL103:DM182 DL210:DL214 DL241:DL385 DM41:DM86 DL41:DL102"/>
    <dataValidation type="date" allowBlank="1" showInputMessage="1" showErrorMessage="1" sqref="D4:E4 D6:E6">
      <formula1>43831</formula1>
      <formula2>44196</formula2>
    </dataValidation>
    <dataValidation allowBlank="1" showInputMessage="1" showErrorMessage="1" prompt="Código(s) separados por comas, del Clasificador de Bienes y Servicios en los que se clasifica el contrato reportado. El (los) código(s) deben ser de 8 digitos y los dos últimos deben ser &quot;00&quot;." sqref="Y16"/>
    <dataValidation type="list" allowBlank="1" showInputMessage="1" showErrorMessage="1" prompt="SI EL PROPONENTE TIENE RUP, SE DEBE REPORTAR EN LA CÁMARA DE COMERCIO (consultar http://www.rues.org.co/RUES_Web/Consultas)" sqref="AR17:AR385">
      <formula1>"SI,NO"</formula1>
    </dataValidation>
    <dataValidation type="list" allowBlank="1" showInputMessage="1" showErrorMessage="1" sqref="AD17:AD385">
      <formula1>TIPO</formula1>
    </dataValidation>
    <dataValidation type="list" allowBlank="1" showInputMessage="1" showErrorMessage="1" sqref="AC17:AC385">
      <formula1>CAUSAL</formula1>
    </dataValidation>
    <dataValidation type="list" allowBlank="1" showInputMessage="1" showErrorMessage="1" sqref="AA17:AA385">
      <formula1>CUANTIA</formula1>
    </dataValidation>
    <dataValidation operator="greaterThanOrEqual" allowBlank="1" showInputMessage="1" showErrorMessage="1" sqref="BB17:BB385 EB17:EB385"/>
    <dataValidation type="list" allowBlank="1" showInputMessage="1" showErrorMessage="1" sqref="DZ17:DZ385">
      <formula1>"SI,NO"</formula1>
    </dataValidation>
    <dataValidation allowBlank="1" showInputMessage="1" showErrorMessage="1" prompt="Colocar la fecha de la ultima poliza en vencer" sqref="EF15:EF385"/>
    <dataValidation type="whole" allowBlank="1" showInputMessage="1" showErrorMessage="1" prompt="Colocar el numero de modificatorios realizados al contrato" sqref="BO17:BO385">
      <formula1>1</formula1>
      <formula2>10</formula2>
    </dataValidation>
    <dataValidation type="list" allowBlank="1" showInputMessage="1" showErrorMessage="1" sqref="BG17:BG385">
      <formula1>DEPARTAMENTO</formula1>
    </dataValidation>
    <dataValidation allowBlank="1" showInputMessage="1" showErrorMessage="1" prompt="Colocar de la forma mas detallada posible las modificaciones realizadas al contrato" sqref="BP16:BP385"/>
    <dataValidation allowBlank="1" showInputMessage="1" showErrorMessage="1" promptTitle="Prestacion Persona Natural" prompt="Reportar fecha de cargue en el SIGEP en la columna EQ &quot;Fecha registro SIGEP&quot;." sqref="J17:J385"/>
    <dataValidation type="decimal" operator="greaterThanOrEqual" allowBlank="1" showInputMessage="1" showErrorMessage="1" promptTitle="Porcentaje" prompt="Colocar el porcentaje de ejecucion reportada en el informe de supervisión" sqref="DN17:DY385">
      <formula1>0</formula1>
    </dataValidation>
    <dataValidation type="whole" operator="greaterThanOrEqual" allowBlank="1" showInputMessage="1" showErrorMessage="1" sqref="BE17:BE385">
      <formula1>1</formula1>
    </dataValidation>
    <dataValidation type="whole" operator="greaterThanOrEqual" allowBlank="1" showInputMessage="1" showErrorMessage="1" sqref="BT17:BT385 Y17:Y385">
      <formula1>0</formula1>
    </dataValidation>
    <dataValidation type="list" allowBlank="1" showInputMessage="1" sqref="AB17:AB385">
      <formula1>MODALIDAD</formula1>
    </dataValidation>
    <dataValidation type="date" operator="greaterThanOrEqual" allowBlank="1" showInputMessage="1" showErrorMessage="1" sqref="EC17:EE385 BW17:BW385 BU17:BU385 BR17:BS385 BM17:BM385 BJ17:BJ385 BF17:BF385 BC17:BD385 AE17:AF385 AH17:AJ385 AO17:AO385">
      <formula1>43831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5" orientation="landscape" r:id="rId1"/>
  <headerFooter>
    <oddHeader>&amp;C&amp;"Arial,Normal"&amp;16FUERZAS &amp;10MILITARES DE COLOMBIA
FUERZA AEREA
CONTRATOS 2020</oddHeader>
  </headerFooter>
  <ignoredErrors>
    <ignoredError sqref="R17:S30 R91:S385 R60:R90 V60:X385 BB17 BB60:BB385 BG18 BG109:BG166 BG60:BG108 BG168:BG186 BG167 BG188:BG385 BG187 BG17:BH17 BH60:BH385 CP60:CP385 DH60:DJ385 EF60:EF385 EG60:EG385 BT60:BT385 BG30:BG35 BT17:BT59 EG17:EG59 EF17:EF59 DH17:DJ59 CP17:CP59 BH18:BH59 BG36:BG59 BB18:BB59 V17:X59 R31:R59" unlockedFormula="1"/>
    <ignoredError sqref="AG16 BO16" listDataValidation="1"/>
  </ignoredErrors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265" yWindow="552" count="1">
        <x14:dataValidation type="list" allowBlank="1" showInputMessage="1" showErrorMessage="1" prompt="Registrar la causa principal que generó el modificatorio del contrato (registrar únicamente la del último modificatorio).">
          <x14:formula1>
            <xm:f>PARAMETRIZACIÓN!$AE$2:$AE$11</xm:f>
          </x14:formula1>
          <xm:sqref>BQ17:BQ385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N300"/>
  <sheetViews>
    <sheetView workbookViewId="0">
      <pane ySplit="2" topLeftCell="A267" activePane="bottomLeft" state="frozen"/>
      <selection pane="bottomLeft" activeCell="F299" sqref="F299"/>
    </sheetView>
  </sheetViews>
  <sheetFormatPr baseColWidth="10" defaultColWidth="11.42578125" defaultRowHeight="15" x14ac:dyDescent="0.25"/>
  <cols>
    <col min="1" max="1" width="1.42578125" customWidth="1"/>
    <col min="2" max="2" width="31.28515625" style="85" bestFit="1" customWidth="1"/>
    <col min="3" max="3" width="18.7109375" style="86" customWidth="1"/>
    <col min="4" max="4" width="14.7109375" style="86" customWidth="1"/>
    <col min="5" max="5" width="16.85546875" style="86" customWidth="1"/>
    <col min="6" max="6" width="11.85546875" style="86" customWidth="1"/>
    <col min="7" max="7" width="17" style="86" customWidth="1"/>
    <col min="8" max="8" width="14.5703125" style="86" customWidth="1"/>
  </cols>
  <sheetData>
    <row r="1" spans="2:14" s="35" customFormat="1" x14ac:dyDescent="0.25">
      <c r="B1" s="37"/>
    </row>
    <row r="2" spans="2:14" s="38" customFormat="1" ht="36" x14ac:dyDescent="0.25">
      <c r="B2" s="157" t="s">
        <v>224</v>
      </c>
      <c r="C2" s="158" t="s">
        <v>225</v>
      </c>
      <c r="D2" s="157" t="s">
        <v>226</v>
      </c>
      <c r="E2" s="157" t="s">
        <v>227</v>
      </c>
      <c r="F2" s="157" t="s">
        <v>228</v>
      </c>
      <c r="G2" s="157" t="s">
        <v>229</v>
      </c>
      <c r="H2" s="157" t="s">
        <v>230</v>
      </c>
    </row>
    <row r="3" spans="2:14" ht="15.75" customHeight="1" x14ac:dyDescent="0.25">
      <c r="B3" s="84" t="str">
        <f>IF('Formato Único de Contratación'!$B17="","",'Formato Único de Contratación'!$B17)</f>
        <v/>
      </c>
      <c r="C3" s="36" t="str">
        <f>IF('Formato Único de Contratación'!$C17="","",'Formato Único de Contratación'!$C17)</f>
        <v/>
      </c>
      <c r="D3" s="102"/>
      <c r="E3" s="102"/>
      <c r="F3" s="102"/>
      <c r="G3" s="102"/>
      <c r="H3" s="102"/>
      <c r="I3" s="35"/>
      <c r="J3" s="33"/>
      <c r="K3" s="34"/>
      <c r="L3" s="35"/>
      <c r="M3" s="33"/>
      <c r="N3" s="33"/>
    </row>
    <row r="4" spans="2:14" x14ac:dyDescent="0.25">
      <c r="B4" s="84" t="str">
        <f>IF('Formato Único de Contratación'!$B18="","",'Formato Único de Contratación'!$B18)</f>
        <v/>
      </c>
      <c r="C4" s="36" t="str">
        <f>IF('Formato Único de Contratación'!$C18="","",'Formato Único de Contratación'!$C18)</f>
        <v/>
      </c>
      <c r="D4" s="102"/>
      <c r="E4" s="102"/>
      <c r="F4" s="102"/>
      <c r="G4" s="102"/>
      <c r="H4" s="102"/>
      <c r="I4" s="35"/>
      <c r="J4" s="35"/>
      <c r="K4" s="35"/>
      <c r="L4" s="35"/>
      <c r="M4" s="35"/>
      <c r="N4" s="35"/>
    </row>
    <row r="5" spans="2:14" x14ac:dyDescent="0.25">
      <c r="B5" s="84" t="str">
        <f>IF('Formato Único de Contratación'!$B19="","",'Formato Único de Contratación'!$B19)</f>
        <v/>
      </c>
      <c r="C5" s="36" t="str">
        <f>IF('Formato Único de Contratación'!$C19="","",'Formato Único de Contratación'!$C19)</f>
        <v/>
      </c>
      <c r="D5" s="102"/>
      <c r="E5" s="102"/>
      <c r="F5" s="102"/>
      <c r="G5" s="102"/>
      <c r="H5" s="102"/>
      <c r="I5" s="35"/>
      <c r="J5" s="35"/>
      <c r="K5" s="35"/>
      <c r="L5" s="35"/>
      <c r="M5" s="35"/>
      <c r="N5" s="35"/>
    </row>
    <row r="6" spans="2:14" x14ac:dyDescent="0.25">
      <c r="B6" s="84" t="str">
        <f>IF('Formato Único de Contratación'!$B20="","",'Formato Único de Contratación'!$B20)</f>
        <v/>
      </c>
      <c r="C6" s="36" t="str">
        <f>IF('Formato Único de Contratación'!$C20="","",'Formato Único de Contratación'!$C20)</f>
        <v/>
      </c>
      <c r="D6" s="102"/>
      <c r="E6" s="102"/>
      <c r="F6" s="102"/>
      <c r="G6" s="102"/>
      <c r="H6" s="102"/>
      <c r="I6" s="35"/>
      <c r="J6" s="35"/>
      <c r="K6" s="35"/>
      <c r="L6" s="35"/>
      <c r="M6" s="35"/>
      <c r="N6" s="35"/>
    </row>
    <row r="7" spans="2:14" x14ac:dyDescent="0.25">
      <c r="B7" s="84" t="str">
        <f>IF('Formato Único de Contratación'!$B21="","",'Formato Único de Contratación'!$B21)</f>
        <v/>
      </c>
      <c r="C7" s="36" t="str">
        <f>IF('Formato Único de Contratación'!$C21="","",'Formato Único de Contratación'!$C21)</f>
        <v/>
      </c>
      <c r="D7" s="102"/>
      <c r="E7" s="102"/>
      <c r="F7" s="102"/>
      <c r="G7" s="102"/>
      <c r="H7" s="102"/>
      <c r="I7" s="35"/>
      <c r="J7" s="35"/>
      <c r="K7" s="35"/>
      <c r="L7" s="35"/>
      <c r="M7" s="35"/>
      <c r="N7" s="35"/>
    </row>
    <row r="8" spans="2:14" x14ac:dyDescent="0.25">
      <c r="B8" s="84" t="str">
        <f>IF('Formato Único de Contratación'!$B22="","",'Formato Único de Contratación'!$B22)</f>
        <v/>
      </c>
      <c r="C8" s="36" t="str">
        <f>IF('Formato Único de Contratación'!$C22="","",'Formato Único de Contratación'!$C22)</f>
        <v/>
      </c>
      <c r="D8" s="102"/>
      <c r="E8" s="102"/>
      <c r="F8" s="102"/>
      <c r="G8" s="102"/>
      <c r="H8" s="102"/>
      <c r="I8" s="35"/>
      <c r="J8" s="35"/>
      <c r="K8" s="35"/>
      <c r="L8" s="35"/>
      <c r="M8" s="35"/>
      <c r="N8" s="35"/>
    </row>
    <row r="9" spans="2:14" x14ac:dyDescent="0.25">
      <c r="B9" s="84" t="str">
        <f>IF('Formato Único de Contratación'!$B23="","",'Formato Único de Contratación'!$B23)</f>
        <v/>
      </c>
      <c r="C9" s="36" t="str">
        <f>IF('Formato Único de Contratación'!$C23="","",'Formato Único de Contratación'!$C23)</f>
        <v/>
      </c>
      <c r="D9" s="102"/>
      <c r="E9" s="102"/>
      <c r="F9" s="102"/>
      <c r="G9" s="102"/>
      <c r="H9" s="102"/>
      <c r="I9" s="35"/>
      <c r="J9" s="35"/>
      <c r="K9" s="35"/>
      <c r="L9" s="35"/>
      <c r="M9" s="35"/>
      <c r="N9" s="35"/>
    </row>
    <row r="10" spans="2:14" x14ac:dyDescent="0.25">
      <c r="B10" s="84" t="str">
        <f>IF('Formato Único de Contratación'!$B24="","",'Formato Único de Contratación'!$B24)</f>
        <v/>
      </c>
      <c r="C10" s="36" t="str">
        <f>IF('Formato Único de Contratación'!$C24="","",'Formato Único de Contratación'!$C24)</f>
        <v/>
      </c>
      <c r="D10" s="102"/>
      <c r="E10" s="102"/>
      <c r="F10" s="102"/>
      <c r="G10" s="102"/>
      <c r="H10" s="102"/>
      <c r="I10" s="35"/>
      <c r="J10" s="35"/>
      <c r="K10" s="35"/>
      <c r="L10" s="35"/>
      <c r="M10" s="35"/>
      <c r="N10" s="35"/>
    </row>
    <row r="11" spans="2:14" x14ac:dyDescent="0.25">
      <c r="B11" s="84" t="str">
        <f>IF('Formato Único de Contratación'!$B25="","",'Formato Único de Contratación'!$B25)</f>
        <v/>
      </c>
      <c r="C11" s="36" t="str">
        <f>IF('Formato Único de Contratación'!$C25="","",'Formato Único de Contratación'!$C25)</f>
        <v/>
      </c>
      <c r="D11" s="102"/>
      <c r="E11" s="102"/>
      <c r="F11" s="102"/>
      <c r="G11" s="102"/>
      <c r="H11" s="102"/>
      <c r="I11" s="35"/>
      <c r="J11" s="35"/>
      <c r="K11" s="35"/>
      <c r="L11" s="35"/>
      <c r="M11" s="35"/>
      <c r="N11" s="35"/>
    </row>
    <row r="12" spans="2:14" x14ac:dyDescent="0.25">
      <c r="B12" s="84" t="str">
        <f>IF('Formato Único de Contratación'!$B26="","",'Formato Único de Contratación'!$B26)</f>
        <v/>
      </c>
      <c r="C12" s="36" t="str">
        <f>IF('Formato Único de Contratación'!$C26="","",'Formato Único de Contratación'!$C26)</f>
        <v/>
      </c>
      <c r="D12" s="102"/>
      <c r="E12" s="102"/>
      <c r="F12" s="102"/>
      <c r="G12" s="102"/>
      <c r="H12" s="102"/>
      <c r="I12" s="35"/>
      <c r="J12" s="35"/>
      <c r="K12" s="35"/>
      <c r="L12" s="35"/>
      <c r="M12" s="35"/>
      <c r="N12" s="35"/>
    </row>
    <row r="13" spans="2:14" x14ac:dyDescent="0.25">
      <c r="B13" s="84" t="str">
        <f>IF('Formato Único de Contratación'!$B27="","",'Formato Único de Contratación'!$B27)</f>
        <v/>
      </c>
      <c r="C13" s="36" t="str">
        <f>IF('Formato Único de Contratación'!$C27="","",'Formato Único de Contratación'!$C27)</f>
        <v/>
      </c>
      <c r="D13" s="102"/>
      <c r="E13" s="102"/>
      <c r="F13" s="102"/>
      <c r="G13" s="102"/>
      <c r="H13" s="102"/>
      <c r="I13" s="35"/>
      <c r="J13" s="35"/>
      <c r="K13" s="35"/>
      <c r="L13" s="35"/>
      <c r="M13" s="35"/>
      <c r="N13" s="35"/>
    </row>
    <row r="14" spans="2:14" x14ac:dyDescent="0.25">
      <c r="B14" s="84" t="str">
        <f>IF('Formato Único de Contratación'!$B28="","",'Formato Único de Contratación'!$B28)</f>
        <v/>
      </c>
      <c r="C14" s="36" t="str">
        <f>IF('Formato Único de Contratación'!$C28="","",'Formato Único de Contratación'!$C28)</f>
        <v/>
      </c>
      <c r="D14" s="102"/>
      <c r="E14" s="102"/>
      <c r="F14" s="102"/>
      <c r="G14" s="102"/>
      <c r="H14" s="102"/>
      <c r="I14" s="35"/>
      <c r="J14" s="35"/>
      <c r="K14" s="35"/>
      <c r="L14" s="35"/>
      <c r="M14" s="35"/>
      <c r="N14" s="35"/>
    </row>
    <row r="15" spans="2:14" x14ac:dyDescent="0.25">
      <c r="B15" s="84" t="str">
        <f>IF('Formato Único de Contratación'!$B29="","",'Formato Único de Contratación'!$B29)</f>
        <v/>
      </c>
      <c r="C15" s="36" t="str">
        <f>IF('Formato Único de Contratación'!$C29="","",'Formato Único de Contratación'!$C29)</f>
        <v/>
      </c>
      <c r="D15" s="102"/>
      <c r="E15" s="102"/>
      <c r="F15" s="102"/>
      <c r="G15" s="102"/>
      <c r="H15" s="102"/>
      <c r="I15" s="35"/>
      <c r="J15" s="35"/>
      <c r="K15" s="35"/>
      <c r="L15" s="35"/>
      <c r="M15" s="35"/>
      <c r="N15" s="35"/>
    </row>
    <row r="16" spans="2:14" x14ac:dyDescent="0.25">
      <c r="B16" s="84" t="str">
        <f>IF('Formato Único de Contratación'!$B30="","",'Formato Único de Contratación'!$B30)</f>
        <v/>
      </c>
      <c r="C16" s="36" t="str">
        <f>IF('Formato Único de Contratación'!$C30="","",'Formato Único de Contratación'!$C30)</f>
        <v/>
      </c>
      <c r="D16" s="102"/>
      <c r="E16" s="102"/>
      <c r="F16" s="102"/>
      <c r="G16" s="102"/>
      <c r="H16" s="102"/>
      <c r="I16" s="35"/>
      <c r="J16" s="35"/>
      <c r="K16" s="35"/>
      <c r="L16" s="35"/>
      <c r="M16" s="35"/>
      <c r="N16" s="35"/>
    </row>
    <row r="17" spans="2:8" x14ac:dyDescent="0.25">
      <c r="B17" s="84" t="str">
        <f>IF('Formato Único de Contratación'!$B31="","",'Formato Único de Contratación'!$B31)</f>
        <v/>
      </c>
      <c r="C17" s="36" t="str">
        <f>IF('Formato Único de Contratación'!$C31="","",'Formato Único de Contratación'!$C31)</f>
        <v/>
      </c>
      <c r="D17" s="102"/>
      <c r="E17" s="102"/>
      <c r="F17" s="102"/>
      <c r="G17" s="102"/>
      <c r="H17" s="102"/>
    </row>
    <row r="18" spans="2:8" x14ac:dyDescent="0.25">
      <c r="B18" s="84" t="str">
        <f>IF('Formato Único de Contratación'!$B32="","",'Formato Único de Contratación'!$B32)</f>
        <v/>
      </c>
      <c r="C18" s="36" t="str">
        <f>IF('Formato Único de Contratación'!$C32="","",'Formato Único de Contratación'!$C32)</f>
        <v/>
      </c>
      <c r="D18" s="102"/>
      <c r="E18" s="102"/>
      <c r="F18" s="102"/>
      <c r="G18" s="102"/>
      <c r="H18" s="102"/>
    </row>
    <row r="19" spans="2:8" x14ac:dyDescent="0.25">
      <c r="B19" s="84" t="str">
        <f>IF('Formato Único de Contratación'!$B33="","",'Formato Único de Contratación'!$B33)</f>
        <v/>
      </c>
      <c r="C19" s="36" t="str">
        <f>IF('Formato Único de Contratación'!$C33="","",'Formato Único de Contratación'!$C33)</f>
        <v/>
      </c>
      <c r="D19" s="102"/>
      <c r="E19" s="102"/>
      <c r="F19" s="102"/>
      <c r="G19" s="102"/>
      <c r="H19" s="102"/>
    </row>
    <row r="20" spans="2:8" x14ac:dyDescent="0.25">
      <c r="B20" s="84" t="str">
        <f>IF('Formato Único de Contratación'!$B34="","",'Formato Único de Contratación'!$B34)</f>
        <v/>
      </c>
      <c r="C20" s="36" t="str">
        <f>IF('Formato Único de Contratación'!$C34="","",'Formato Único de Contratación'!$C34)</f>
        <v/>
      </c>
      <c r="D20" s="102"/>
      <c r="E20" s="102"/>
      <c r="F20" s="102"/>
      <c r="G20" s="102"/>
      <c r="H20" s="102"/>
    </row>
    <row r="21" spans="2:8" x14ac:dyDescent="0.25">
      <c r="B21" s="84" t="str">
        <f>IF('Formato Único de Contratación'!$B35="","",'Formato Único de Contratación'!$B35)</f>
        <v/>
      </c>
      <c r="C21" s="36" t="str">
        <f>IF('Formato Único de Contratación'!$C35="","",'Formato Único de Contratación'!$C35)</f>
        <v/>
      </c>
      <c r="D21" s="102"/>
      <c r="E21" s="102"/>
      <c r="F21" s="102"/>
      <c r="G21" s="102"/>
      <c r="H21" s="102"/>
    </row>
    <row r="22" spans="2:8" x14ac:dyDescent="0.25">
      <c r="B22" s="84" t="str">
        <f>IF('Formato Único de Contratación'!$B36="","",'Formato Único de Contratación'!$B36)</f>
        <v/>
      </c>
      <c r="C22" s="36" t="str">
        <f>IF('Formato Único de Contratación'!$C36="","",'Formato Único de Contratación'!$C36)</f>
        <v/>
      </c>
      <c r="D22" s="102"/>
      <c r="E22" s="102"/>
      <c r="F22" s="102"/>
      <c r="G22" s="102"/>
      <c r="H22" s="102"/>
    </row>
    <row r="23" spans="2:8" x14ac:dyDescent="0.25">
      <c r="B23" s="84" t="str">
        <f>IF('Formato Único de Contratación'!$B37="","",'Formato Único de Contratación'!$B37)</f>
        <v/>
      </c>
      <c r="C23" s="36" t="str">
        <f>IF('Formato Único de Contratación'!$C37="","",'Formato Único de Contratación'!$C37)</f>
        <v/>
      </c>
      <c r="D23" s="102"/>
      <c r="E23" s="102"/>
      <c r="F23" s="102"/>
      <c r="G23" s="102"/>
      <c r="H23" s="102"/>
    </row>
    <row r="24" spans="2:8" x14ac:dyDescent="0.25">
      <c r="B24" s="84" t="str">
        <f>IF('Formato Único de Contratación'!$B38="","",'Formato Único de Contratación'!$B38)</f>
        <v/>
      </c>
      <c r="C24" s="36" t="str">
        <f>IF('Formato Único de Contratación'!$C38="","",'Formato Único de Contratación'!$C38)</f>
        <v/>
      </c>
      <c r="D24" s="102"/>
      <c r="E24" s="102"/>
      <c r="F24" s="102"/>
      <c r="G24" s="102"/>
      <c r="H24" s="102"/>
    </row>
    <row r="25" spans="2:8" x14ac:dyDescent="0.25">
      <c r="B25" s="84" t="str">
        <f>IF('Formato Único de Contratación'!$B39="","",'Formato Único de Contratación'!$B39)</f>
        <v/>
      </c>
      <c r="C25" s="36" t="str">
        <f>IF('Formato Único de Contratación'!$C39="","",'Formato Único de Contratación'!$C39)</f>
        <v/>
      </c>
      <c r="D25" s="102"/>
      <c r="E25" s="102"/>
      <c r="F25" s="102"/>
      <c r="G25" s="102"/>
      <c r="H25" s="102"/>
    </row>
    <row r="26" spans="2:8" x14ac:dyDescent="0.25">
      <c r="B26" s="84" t="str">
        <f>IF('Formato Único de Contratación'!$B40="","",'Formato Único de Contratación'!$B40)</f>
        <v/>
      </c>
      <c r="C26" s="36" t="str">
        <f>IF('Formato Único de Contratación'!$C40="","",'Formato Único de Contratación'!$C40)</f>
        <v/>
      </c>
      <c r="D26" s="102"/>
      <c r="E26" s="102"/>
      <c r="F26" s="102"/>
      <c r="G26" s="102"/>
      <c r="H26" s="102"/>
    </row>
    <row r="27" spans="2:8" x14ac:dyDescent="0.25">
      <c r="B27" s="84" t="str">
        <f>IF('Formato Único de Contratación'!$B41="","",'Formato Único de Contratación'!$B41)</f>
        <v/>
      </c>
      <c r="C27" s="36" t="str">
        <f>IF('Formato Único de Contratación'!$C41="","",'Formato Único de Contratación'!$C41)</f>
        <v/>
      </c>
      <c r="D27" s="102"/>
      <c r="E27" s="102"/>
      <c r="F27" s="102"/>
      <c r="G27" s="102"/>
      <c r="H27" s="102"/>
    </row>
    <row r="28" spans="2:8" x14ac:dyDescent="0.25">
      <c r="B28" s="84" t="str">
        <f>IF('Formato Único de Contratación'!$B42="","",'Formato Único de Contratación'!$B42)</f>
        <v/>
      </c>
      <c r="C28" s="36" t="str">
        <f>IF('Formato Único de Contratación'!$C42="","",'Formato Único de Contratación'!$C42)</f>
        <v/>
      </c>
      <c r="D28" s="102"/>
      <c r="E28" s="102"/>
      <c r="F28" s="102"/>
      <c r="G28" s="102"/>
      <c r="H28" s="102"/>
    </row>
    <row r="29" spans="2:8" x14ac:dyDescent="0.25">
      <c r="B29" s="84" t="str">
        <f>IF('Formato Único de Contratación'!$B43="","",'Formato Único de Contratación'!$B43)</f>
        <v/>
      </c>
      <c r="C29" s="36" t="str">
        <f>IF('Formato Único de Contratación'!$C43="","",'Formato Único de Contratación'!$C43)</f>
        <v/>
      </c>
      <c r="D29" s="102"/>
      <c r="E29" s="102"/>
      <c r="F29" s="102"/>
      <c r="G29" s="102"/>
      <c r="H29" s="102"/>
    </row>
    <row r="30" spans="2:8" x14ac:dyDescent="0.25">
      <c r="B30" s="84" t="str">
        <f>IF('Formato Único de Contratación'!$B44="","",'Formato Único de Contratación'!$B44)</f>
        <v/>
      </c>
      <c r="C30" s="36" t="str">
        <f>IF('Formato Único de Contratación'!$C44="","",'Formato Único de Contratación'!$C44)</f>
        <v/>
      </c>
      <c r="D30" s="102"/>
      <c r="E30" s="102"/>
      <c r="F30" s="102"/>
      <c r="G30" s="102"/>
      <c r="H30" s="102"/>
    </row>
    <row r="31" spans="2:8" x14ac:dyDescent="0.25">
      <c r="B31" s="84" t="str">
        <f>IF('Formato Único de Contratación'!$B45="","",'Formato Único de Contratación'!$B45)</f>
        <v/>
      </c>
      <c r="C31" s="36" t="str">
        <f>IF('Formato Único de Contratación'!$C45="","",'Formato Único de Contratación'!$C45)</f>
        <v/>
      </c>
      <c r="D31" s="102"/>
      <c r="E31" s="102"/>
      <c r="F31" s="102"/>
      <c r="G31" s="102"/>
      <c r="H31" s="102"/>
    </row>
    <row r="32" spans="2:8" x14ac:dyDescent="0.25">
      <c r="B32" s="84" t="str">
        <f>IF('Formato Único de Contratación'!$B46="","",'Formato Único de Contratación'!$B46)</f>
        <v/>
      </c>
      <c r="C32" s="36" t="str">
        <f>IF('Formato Único de Contratación'!$C46="","",'Formato Único de Contratación'!$C46)</f>
        <v/>
      </c>
      <c r="D32" s="102"/>
      <c r="E32" s="102"/>
      <c r="F32" s="102"/>
      <c r="G32" s="102"/>
      <c r="H32" s="102"/>
    </row>
    <row r="33" spans="2:8" x14ac:dyDescent="0.25">
      <c r="B33" s="84" t="str">
        <f>IF('Formato Único de Contratación'!$B47="","",'Formato Único de Contratación'!$B47)</f>
        <v/>
      </c>
      <c r="C33" s="36" t="str">
        <f>IF('Formato Único de Contratación'!$C47="","",'Formato Único de Contratación'!$C47)</f>
        <v/>
      </c>
      <c r="D33" s="102"/>
      <c r="E33" s="102"/>
      <c r="F33" s="102"/>
      <c r="G33" s="102"/>
      <c r="H33" s="102"/>
    </row>
    <row r="34" spans="2:8" x14ac:dyDescent="0.25">
      <c r="B34" s="84" t="str">
        <f>IF('Formato Único de Contratación'!$B48="","",'Formato Único de Contratación'!$B48)</f>
        <v/>
      </c>
      <c r="C34" s="36" t="str">
        <f>IF('Formato Único de Contratación'!$C48="","",'Formato Único de Contratación'!$C48)</f>
        <v/>
      </c>
      <c r="D34" s="102"/>
      <c r="E34" s="102"/>
      <c r="F34" s="102"/>
      <c r="G34" s="102"/>
      <c r="H34" s="102"/>
    </row>
    <row r="35" spans="2:8" x14ac:dyDescent="0.25">
      <c r="B35" s="84" t="str">
        <f>IF('Formato Único de Contratación'!$B49="","",'Formato Único de Contratación'!$B49)</f>
        <v/>
      </c>
      <c r="C35" s="36" t="str">
        <f>IF('Formato Único de Contratación'!$C49="","",'Formato Único de Contratación'!$C49)</f>
        <v/>
      </c>
      <c r="D35" s="102"/>
      <c r="E35" s="102"/>
      <c r="F35" s="102"/>
      <c r="G35" s="102"/>
      <c r="H35" s="102"/>
    </row>
    <row r="36" spans="2:8" x14ac:dyDescent="0.25">
      <c r="B36" s="84" t="str">
        <f>IF('Formato Único de Contratación'!$B50="","",'Formato Único de Contratación'!$B50)</f>
        <v/>
      </c>
      <c r="C36" s="36" t="str">
        <f>IF('Formato Único de Contratación'!$C50="","",'Formato Único de Contratación'!$C50)</f>
        <v/>
      </c>
      <c r="D36" s="102"/>
      <c r="E36" s="102"/>
      <c r="F36" s="102"/>
      <c r="G36" s="102"/>
      <c r="H36" s="102"/>
    </row>
    <row r="37" spans="2:8" x14ac:dyDescent="0.25">
      <c r="B37" s="84" t="str">
        <f>IF('Formato Único de Contratación'!$B51="","",'Formato Único de Contratación'!$B51)</f>
        <v/>
      </c>
      <c r="C37" s="36" t="str">
        <f>IF('Formato Único de Contratación'!$C51="","",'Formato Único de Contratación'!$C51)</f>
        <v/>
      </c>
      <c r="D37" s="102"/>
      <c r="E37" s="102"/>
      <c r="F37" s="102"/>
      <c r="G37" s="102"/>
      <c r="H37" s="102"/>
    </row>
    <row r="38" spans="2:8" x14ac:dyDescent="0.25">
      <c r="B38" s="84" t="str">
        <f>IF('Formato Único de Contratación'!$B52="","",'Formato Único de Contratación'!$B52)</f>
        <v/>
      </c>
      <c r="C38" s="36" t="str">
        <f>IF('Formato Único de Contratación'!$C52="","",'Formato Único de Contratación'!$C52)</f>
        <v/>
      </c>
      <c r="D38" s="102"/>
      <c r="E38" s="102"/>
      <c r="F38" s="102"/>
      <c r="G38" s="102"/>
      <c r="H38" s="102"/>
    </row>
    <row r="39" spans="2:8" x14ac:dyDescent="0.25">
      <c r="B39" s="84" t="str">
        <f>IF('Formato Único de Contratación'!$B53="","",'Formato Único de Contratación'!$B53)</f>
        <v/>
      </c>
      <c r="C39" s="36" t="str">
        <f>IF('Formato Único de Contratación'!$C53="","",'Formato Único de Contratación'!$C53)</f>
        <v/>
      </c>
      <c r="D39" s="102"/>
      <c r="E39" s="102"/>
      <c r="F39" s="102"/>
      <c r="G39" s="102"/>
      <c r="H39" s="102"/>
    </row>
    <row r="40" spans="2:8" x14ac:dyDescent="0.25">
      <c r="B40" s="84" t="str">
        <f>IF('Formato Único de Contratación'!$B54="","",'Formato Único de Contratación'!$B54)</f>
        <v/>
      </c>
      <c r="C40" s="36" t="str">
        <f>IF('Formato Único de Contratación'!$C54="","",'Formato Único de Contratación'!$C54)</f>
        <v/>
      </c>
      <c r="D40" s="102"/>
      <c r="E40" s="102"/>
      <c r="F40" s="102"/>
      <c r="G40" s="102"/>
      <c r="H40" s="102"/>
    </row>
    <row r="41" spans="2:8" x14ac:dyDescent="0.25">
      <c r="B41" s="84" t="str">
        <f>IF('Formato Único de Contratación'!$B55="","",'Formato Único de Contratación'!$B55)</f>
        <v/>
      </c>
      <c r="C41" s="36" t="str">
        <f>IF('Formato Único de Contratación'!$C55="","",'Formato Único de Contratación'!$C55)</f>
        <v/>
      </c>
      <c r="D41" s="102"/>
      <c r="E41" s="102"/>
      <c r="F41" s="102"/>
      <c r="G41" s="102"/>
      <c r="H41" s="102"/>
    </row>
    <row r="42" spans="2:8" x14ac:dyDescent="0.25">
      <c r="B42" s="84" t="str">
        <f>IF('Formato Único de Contratación'!$B56="","",'Formato Único de Contratación'!$B56)</f>
        <v/>
      </c>
      <c r="C42" s="36" t="str">
        <f>IF('Formato Único de Contratación'!$C56="","",'Formato Único de Contratación'!$C56)</f>
        <v/>
      </c>
      <c r="D42" s="102"/>
      <c r="E42" s="102"/>
      <c r="F42" s="102"/>
      <c r="G42" s="102"/>
      <c r="H42" s="102"/>
    </row>
    <row r="43" spans="2:8" x14ac:dyDescent="0.25">
      <c r="B43" s="84" t="str">
        <f>IF('Formato Único de Contratación'!$B57="","",'Formato Único de Contratación'!$B57)</f>
        <v/>
      </c>
      <c r="C43" s="36" t="str">
        <f>IF('Formato Único de Contratación'!$C57="","",'Formato Único de Contratación'!$C57)</f>
        <v/>
      </c>
      <c r="D43" s="102"/>
      <c r="E43" s="102"/>
      <c r="F43" s="102"/>
      <c r="G43" s="102"/>
      <c r="H43" s="102"/>
    </row>
    <row r="44" spans="2:8" x14ac:dyDescent="0.25">
      <c r="B44" s="84" t="str">
        <f>IF('Formato Único de Contratación'!$B58="","",'Formato Único de Contratación'!$B58)</f>
        <v/>
      </c>
      <c r="C44" s="36" t="str">
        <f>IF('Formato Único de Contratación'!$C58="","",'Formato Único de Contratación'!$C58)</f>
        <v/>
      </c>
      <c r="D44" s="102"/>
      <c r="E44" s="102"/>
      <c r="F44" s="102"/>
      <c r="G44" s="102"/>
      <c r="H44" s="102"/>
    </row>
    <row r="45" spans="2:8" x14ac:dyDescent="0.25">
      <c r="B45" s="84" t="str">
        <f>IF('Formato Único de Contratación'!$B59="","",'Formato Único de Contratación'!$B59)</f>
        <v/>
      </c>
      <c r="C45" s="36" t="str">
        <f>IF('Formato Único de Contratación'!$C59="","",'Formato Único de Contratación'!$C59)</f>
        <v/>
      </c>
      <c r="D45" s="102"/>
      <c r="E45" s="102"/>
      <c r="F45" s="102"/>
      <c r="G45" s="102"/>
      <c r="H45" s="102"/>
    </row>
    <row r="46" spans="2:8" x14ac:dyDescent="0.25">
      <c r="B46" s="84" t="str">
        <f>IF('Formato Único de Contratación'!$B60="","",'Formato Único de Contratación'!$B60)</f>
        <v/>
      </c>
      <c r="C46" s="36" t="str">
        <f>IF('Formato Único de Contratación'!$C60="","",'Formato Único de Contratación'!$C60)</f>
        <v/>
      </c>
      <c r="D46" s="102"/>
      <c r="E46" s="102"/>
      <c r="F46" s="102"/>
      <c r="G46" s="102"/>
      <c r="H46" s="102"/>
    </row>
    <row r="47" spans="2:8" s="35" customFormat="1" x14ac:dyDescent="0.25">
      <c r="B47" s="84" t="str">
        <f>IF('Formato Único de Contratación'!$B61="","",'Formato Único de Contratación'!$B61)</f>
        <v/>
      </c>
      <c r="C47" s="36" t="str">
        <f>IF('Formato Único de Contratación'!$C61="","",'Formato Único de Contratación'!$C61)</f>
        <v/>
      </c>
      <c r="D47" s="102"/>
      <c r="E47" s="102"/>
      <c r="F47" s="102"/>
      <c r="G47" s="102"/>
      <c r="H47" s="102"/>
    </row>
    <row r="48" spans="2:8" x14ac:dyDescent="0.25">
      <c r="B48" s="84" t="str">
        <f>IF('Formato Único de Contratación'!$B62="","",'Formato Único de Contratación'!$B62)</f>
        <v/>
      </c>
      <c r="C48" s="36" t="str">
        <f>IF('Formato Único de Contratación'!$C62="","",'Formato Único de Contratación'!$C62)</f>
        <v/>
      </c>
      <c r="D48" s="102"/>
      <c r="E48" s="102"/>
      <c r="F48" s="102"/>
      <c r="G48" s="102"/>
      <c r="H48" s="102"/>
    </row>
    <row r="49" spans="2:8" x14ac:dyDescent="0.25">
      <c r="B49" s="84" t="str">
        <f>IF('Formato Único de Contratación'!$B63="","",'Formato Único de Contratación'!$B63)</f>
        <v/>
      </c>
      <c r="C49" s="36" t="str">
        <f>IF('Formato Único de Contratación'!$C63="","",'Formato Único de Contratación'!$C63)</f>
        <v/>
      </c>
      <c r="D49" s="102"/>
      <c r="E49" s="102"/>
      <c r="F49" s="102"/>
      <c r="G49" s="102"/>
      <c r="H49" s="102"/>
    </row>
    <row r="50" spans="2:8" x14ac:dyDescent="0.25">
      <c r="B50" s="84" t="str">
        <f>IF('Formato Único de Contratación'!$B64="","",'Formato Único de Contratación'!$B64)</f>
        <v/>
      </c>
      <c r="C50" s="36" t="str">
        <f>IF('Formato Único de Contratación'!$C64="","",'Formato Único de Contratación'!$C64)</f>
        <v/>
      </c>
      <c r="D50" s="102"/>
      <c r="E50" s="102"/>
      <c r="F50" s="102"/>
      <c r="G50" s="102"/>
      <c r="H50" s="102"/>
    </row>
    <row r="51" spans="2:8" x14ac:dyDescent="0.25">
      <c r="B51" s="84" t="str">
        <f>IF('Formato Único de Contratación'!$B65="","",'Formato Único de Contratación'!$B65)</f>
        <v/>
      </c>
      <c r="C51" s="36" t="str">
        <f>IF('Formato Único de Contratación'!$C65="","",'Formato Único de Contratación'!$C65)</f>
        <v/>
      </c>
      <c r="D51" s="102"/>
      <c r="E51" s="102"/>
      <c r="F51" s="102"/>
      <c r="G51" s="102"/>
      <c r="H51" s="102"/>
    </row>
    <row r="52" spans="2:8" x14ac:dyDescent="0.25">
      <c r="B52" s="84" t="str">
        <f>IF('Formato Único de Contratación'!$B66="","",'Formato Único de Contratación'!$B66)</f>
        <v/>
      </c>
      <c r="C52" s="36" t="str">
        <f>IF('Formato Único de Contratación'!$C66="","",'Formato Único de Contratación'!$C66)</f>
        <v/>
      </c>
      <c r="D52" s="102"/>
      <c r="E52" s="102"/>
      <c r="F52" s="102"/>
      <c r="G52" s="102"/>
      <c r="H52" s="102"/>
    </row>
    <row r="53" spans="2:8" x14ac:dyDescent="0.25">
      <c r="B53" s="84" t="str">
        <f>IF('Formato Único de Contratación'!$B67="","",'Formato Único de Contratación'!$B67)</f>
        <v/>
      </c>
      <c r="C53" s="36" t="str">
        <f>IF('Formato Único de Contratación'!$C67="","",'Formato Único de Contratación'!$C67)</f>
        <v/>
      </c>
      <c r="D53" s="102"/>
      <c r="E53" s="102"/>
      <c r="F53" s="102"/>
      <c r="G53" s="102"/>
      <c r="H53" s="102"/>
    </row>
    <row r="54" spans="2:8" x14ac:dyDescent="0.25">
      <c r="B54" s="84" t="str">
        <f>IF('Formato Único de Contratación'!$B68="","",'Formato Único de Contratación'!$B68)</f>
        <v/>
      </c>
      <c r="C54" s="36" t="str">
        <f>IF('Formato Único de Contratación'!$C68="","",'Formato Único de Contratación'!$C68)</f>
        <v/>
      </c>
      <c r="D54" s="102"/>
      <c r="E54" s="102"/>
      <c r="F54" s="102"/>
      <c r="G54" s="102"/>
      <c r="H54" s="102"/>
    </row>
    <row r="55" spans="2:8" x14ac:dyDescent="0.25">
      <c r="B55" s="84" t="str">
        <f>IF('Formato Único de Contratación'!$B69="","",'Formato Único de Contratación'!$B69)</f>
        <v/>
      </c>
      <c r="C55" s="36" t="str">
        <f>IF('Formato Único de Contratación'!$C69="","",'Formato Único de Contratación'!$C69)</f>
        <v/>
      </c>
      <c r="D55" s="102"/>
      <c r="E55" s="102"/>
      <c r="F55" s="102"/>
      <c r="G55" s="102"/>
      <c r="H55" s="102"/>
    </row>
    <row r="56" spans="2:8" x14ac:dyDescent="0.25">
      <c r="B56" s="84" t="str">
        <f>IF('Formato Único de Contratación'!$B70="","",'Formato Único de Contratación'!$B70)</f>
        <v/>
      </c>
      <c r="C56" s="36" t="str">
        <f>IF('Formato Único de Contratación'!$C70="","",'Formato Único de Contratación'!$C70)</f>
        <v/>
      </c>
      <c r="D56" s="102"/>
      <c r="E56" s="102"/>
      <c r="F56" s="102"/>
      <c r="G56" s="102"/>
      <c r="H56" s="102"/>
    </row>
    <row r="57" spans="2:8" x14ac:dyDescent="0.25">
      <c r="B57" s="84" t="str">
        <f>IF('Formato Único de Contratación'!$B71="","",'Formato Único de Contratación'!$B71)</f>
        <v/>
      </c>
      <c r="C57" s="36" t="str">
        <f>IF('Formato Único de Contratación'!$C71="","",'Formato Único de Contratación'!$C71)</f>
        <v/>
      </c>
      <c r="D57" s="102"/>
      <c r="E57" s="102"/>
      <c r="F57" s="102"/>
      <c r="G57" s="102"/>
      <c r="H57" s="102"/>
    </row>
    <row r="58" spans="2:8" x14ac:dyDescent="0.25">
      <c r="B58" s="84" t="str">
        <f>IF('Formato Único de Contratación'!$B72="","",'Formato Único de Contratación'!$B72)</f>
        <v/>
      </c>
      <c r="C58" s="36" t="str">
        <f>IF('Formato Único de Contratación'!$C72="","",'Formato Único de Contratación'!$C72)</f>
        <v/>
      </c>
      <c r="D58" s="102"/>
      <c r="E58" s="102"/>
      <c r="F58" s="102"/>
      <c r="G58" s="102"/>
      <c r="H58" s="102"/>
    </row>
    <row r="59" spans="2:8" x14ac:dyDescent="0.25">
      <c r="B59" s="84" t="str">
        <f>IF('Formato Único de Contratación'!$B73="","",'Formato Único de Contratación'!$B73)</f>
        <v/>
      </c>
      <c r="C59" s="36" t="str">
        <f>IF('Formato Único de Contratación'!$C73="","",'Formato Único de Contratación'!$C73)</f>
        <v/>
      </c>
      <c r="D59" s="102"/>
      <c r="E59" s="102"/>
      <c r="F59" s="102"/>
      <c r="G59" s="102"/>
      <c r="H59" s="102"/>
    </row>
    <row r="60" spans="2:8" x14ac:dyDescent="0.25">
      <c r="B60" s="84" t="str">
        <f>IF('Formato Único de Contratación'!$B74="","",'Formato Único de Contratación'!$B74)</f>
        <v/>
      </c>
      <c r="C60" s="36" t="str">
        <f>IF('Formato Único de Contratación'!$C74="","",'Formato Único de Contratación'!$C74)</f>
        <v/>
      </c>
      <c r="D60" s="102"/>
      <c r="E60" s="102"/>
      <c r="F60" s="102"/>
      <c r="G60" s="102"/>
      <c r="H60" s="102"/>
    </row>
    <row r="61" spans="2:8" x14ac:dyDescent="0.25">
      <c r="B61" s="84" t="str">
        <f>IF('Formato Único de Contratación'!$B75="","",'Formato Único de Contratación'!$B75)</f>
        <v/>
      </c>
      <c r="C61" s="36" t="str">
        <f>IF('Formato Único de Contratación'!$C75="","",'Formato Único de Contratación'!$C75)</f>
        <v/>
      </c>
      <c r="D61" s="102"/>
      <c r="E61" s="102"/>
      <c r="F61" s="102"/>
      <c r="G61" s="102"/>
      <c r="H61" s="102"/>
    </row>
    <row r="62" spans="2:8" x14ac:dyDescent="0.25">
      <c r="B62" s="84" t="str">
        <f>IF('Formato Único de Contratación'!$B76="","",'Formato Único de Contratación'!$B76)</f>
        <v/>
      </c>
      <c r="C62" s="36" t="str">
        <f>IF('Formato Único de Contratación'!$C76="","",'Formato Único de Contratación'!$C76)</f>
        <v/>
      </c>
      <c r="D62" s="102"/>
      <c r="E62" s="102"/>
      <c r="F62" s="102"/>
      <c r="G62" s="102"/>
      <c r="H62" s="102"/>
    </row>
    <row r="63" spans="2:8" x14ac:dyDescent="0.25">
      <c r="B63" s="84" t="str">
        <f>IF('Formato Único de Contratación'!$B77="","",'Formato Único de Contratación'!$B77)</f>
        <v/>
      </c>
      <c r="C63" s="36" t="str">
        <f>IF('Formato Único de Contratación'!$C77="","",'Formato Único de Contratación'!$C77)</f>
        <v/>
      </c>
      <c r="D63" s="102"/>
      <c r="E63" s="102"/>
      <c r="F63" s="102"/>
      <c r="G63" s="102"/>
      <c r="H63" s="102"/>
    </row>
    <row r="64" spans="2:8" x14ac:dyDescent="0.25">
      <c r="B64" s="84" t="str">
        <f>IF('Formato Único de Contratación'!$B78="","",'Formato Único de Contratación'!$B78)</f>
        <v/>
      </c>
      <c r="C64" s="36" t="str">
        <f>IF('Formato Único de Contratación'!$C78="","",'Formato Único de Contratación'!$C78)</f>
        <v/>
      </c>
      <c r="D64" s="102"/>
      <c r="E64" s="102"/>
      <c r="F64" s="102"/>
      <c r="G64" s="102"/>
      <c r="H64" s="102"/>
    </row>
    <row r="65" spans="2:8" x14ac:dyDescent="0.25">
      <c r="B65" s="84" t="str">
        <f>IF('Formato Único de Contratación'!$B79="","",'Formato Único de Contratación'!$B79)</f>
        <v/>
      </c>
      <c r="C65" s="36" t="str">
        <f>IF('Formato Único de Contratación'!$C79="","",'Formato Único de Contratación'!$C79)</f>
        <v/>
      </c>
      <c r="D65" s="102"/>
      <c r="E65" s="102"/>
      <c r="F65" s="102"/>
      <c r="G65" s="102"/>
      <c r="H65" s="102"/>
    </row>
    <row r="66" spans="2:8" x14ac:dyDescent="0.25">
      <c r="B66" s="84" t="str">
        <f>IF('Formato Único de Contratación'!$B80="","",'Formato Único de Contratación'!$B80)</f>
        <v/>
      </c>
      <c r="C66" s="36" t="str">
        <f>IF('Formato Único de Contratación'!$C80="","",'Formato Único de Contratación'!$C80)</f>
        <v/>
      </c>
      <c r="D66" s="102"/>
      <c r="E66" s="102"/>
      <c r="F66" s="102"/>
      <c r="G66" s="102"/>
      <c r="H66" s="102"/>
    </row>
    <row r="67" spans="2:8" x14ac:dyDescent="0.25">
      <c r="B67" s="84" t="str">
        <f>IF('Formato Único de Contratación'!$B81="","",'Formato Único de Contratación'!$B81)</f>
        <v/>
      </c>
      <c r="C67" s="36" t="str">
        <f>IF('Formato Único de Contratación'!$C81="","",'Formato Único de Contratación'!$C81)</f>
        <v/>
      </c>
      <c r="D67" s="102"/>
      <c r="E67" s="102"/>
      <c r="F67" s="102"/>
      <c r="G67" s="102"/>
      <c r="H67" s="102"/>
    </row>
    <row r="68" spans="2:8" x14ac:dyDescent="0.25">
      <c r="B68" s="84" t="str">
        <f>IF('Formato Único de Contratación'!$B82="","",'Formato Único de Contratación'!$B82)</f>
        <v/>
      </c>
      <c r="C68" s="36" t="str">
        <f>IF('Formato Único de Contratación'!$C82="","",'Formato Único de Contratación'!$C82)</f>
        <v/>
      </c>
      <c r="D68" s="102"/>
      <c r="E68" s="102"/>
      <c r="F68" s="102"/>
      <c r="G68" s="102"/>
      <c r="H68" s="102"/>
    </row>
    <row r="69" spans="2:8" x14ac:dyDescent="0.25">
      <c r="B69" s="84" t="str">
        <f>IF('Formato Único de Contratación'!$B83="","",'Formato Único de Contratación'!$B83)</f>
        <v/>
      </c>
      <c r="C69" s="36" t="str">
        <f>IF('Formato Único de Contratación'!$C83="","",'Formato Único de Contratación'!$C83)</f>
        <v/>
      </c>
      <c r="D69" s="102"/>
      <c r="E69" s="102"/>
      <c r="F69" s="102"/>
      <c r="G69" s="102"/>
      <c r="H69" s="102"/>
    </row>
    <row r="70" spans="2:8" x14ac:dyDescent="0.25">
      <c r="B70" s="84" t="str">
        <f>IF('Formato Único de Contratación'!$B84="","",'Formato Único de Contratación'!$B84)</f>
        <v/>
      </c>
      <c r="C70" s="36" t="str">
        <f>IF('Formato Único de Contratación'!$C84="","",'Formato Único de Contratación'!$C84)</f>
        <v/>
      </c>
      <c r="D70" s="102"/>
      <c r="E70" s="102"/>
      <c r="F70" s="102"/>
      <c r="G70" s="102"/>
      <c r="H70" s="102"/>
    </row>
    <row r="71" spans="2:8" x14ac:dyDescent="0.25">
      <c r="B71" s="84" t="str">
        <f>IF('Formato Único de Contratación'!$B85="","",'Formato Único de Contratación'!$B85)</f>
        <v/>
      </c>
      <c r="C71" s="36" t="str">
        <f>IF('Formato Único de Contratación'!$C85="","",'Formato Único de Contratación'!$C85)</f>
        <v/>
      </c>
      <c r="D71" s="102"/>
      <c r="E71" s="102"/>
      <c r="F71" s="102"/>
      <c r="G71" s="102"/>
      <c r="H71" s="102"/>
    </row>
    <row r="72" spans="2:8" x14ac:dyDescent="0.25">
      <c r="B72" s="84" t="str">
        <f>IF('Formato Único de Contratación'!$B86="","",'Formato Único de Contratación'!$B86)</f>
        <v/>
      </c>
      <c r="C72" s="36" t="str">
        <f>IF('Formato Único de Contratación'!$C86="","",'Formato Único de Contratación'!$C86)</f>
        <v/>
      </c>
      <c r="D72" s="102"/>
      <c r="E72" s="102"/>
      <c r="F72" s="102"/>
      <c r="G72" s="102"/>
      <c r="H72" s="102"/>
    </row>
    <row r="73" spans="2:8" x14ac:dyDescent="0.25">
      <c r="B73" s="84" t="str">
        <f>IF('Formato Único de Contratación'!$B87="","",'Formato Único de Contratación'!$B87)</f>
        <v/>
      </c>
      <c r="C73" s="36" t="str">
        <f>IF('Formato Único de Contratación'!$C87="","",'Formato Único de Contratación'!$C87)</f>
        <v/>
      </c>
      <c r="D73" s="102"/>
      <c r="E73" s="102"/>
      <c r="F73" s="102"/>
      <c r="G73" s="102"/>
      <c r="H73" s="102"/>
    </row>
    <row r="74" spans="2:8" x14ac:dyDescent="0.25">
      <c r="B74" s="84" t="str">
        <f>IF('Formato Único de Contratación'!$B88="","",'Formato Único de Contratación'!$B88)</f>
        <v/>
      </c>
      <c r="C74" s="36" t="str">
        <f>IF('Formato Único de Contratación'!$C88="","",'Formato Único de Contratación'!$C88)</f>
        <v/>
      </c>
      <c r="D74" s="102"/>
      <c r="E74" s="102"/>
      <c r="F74" s="102"/>
      <c r="G74" s="102"/>
      <c r="H74" s="102"/>
    </row>
    <row r="75" spans="2:8" x14ac:dyDescent="0.25">
      <c r="B75" s="84" t="str">
        <f>IF('Formato Único de Contratación'!$B89="","",'Formato Único de Contratación'!$B89)</f>
        <v/>
      </c>
      <c r="C75" s="36" t="str">
        <f>IF('Formato Único de Contratación'!$C89="","",'Formato Único de Contratación'!$C89)</f>
        <v/>
      </c>
      <c r="D75" s="102"/>
      <c r="E75" s="102"/>
      <c r="F75" s="102"/>
      <c r="G75" s="102"/>
      <c r="H75" s="102"/>
    </row>
    <row r="76" spans="2:8" x14ac:dyDescent="0.25">
      <c r="B76" s="84" t="str">
        <f>IF('Formato Único de Contratación'!$B90="","",'Formato Único de Contratación'!$B90)</f>
        <v/>
      </c>
      <c r="C76" s="36" t="str">
        <f>IF('Formato Único de Contratación'!$C90="","",'Formato Único de Contratación'!$C90)</f>
        <v/>
      </c>
      <c r="D76" s="102"/>
      <c r="E76" s="102"/>
      <c r="F76" s="102"/>
      <c r="G76" s="102"/>
      <c r="H76" s="102"/>
    </row>
    <row r="77" spans="2:8" x14ac:dyDescent="0.25">
      <c r="B77" s="84" t="str">
        <f>IF('Formato Único de Contratación'!$B91="","",'Formato Único de Contratación'!$B91)</f>
        <v/>
      </c>
      <c r="C77" s="36" t="str">
        <f>IF('Formato Único de Contratación'!$C91="","",'Formato Único de Contratación'!$C91)</f>
        <v/>
      </c>
      <c r="D77" s="102"/>
      <c r="E77" s="102"/>
      <c r="F77" s="102"/>
      <c r="G77" s="102"/>
      <c r="H77" s="102"/>
    </row>
    <row r="78" spans="2:8" x14ac:dyDescent="0.25">
      <c r="B78" s="84" t="str">
        <f>IF('Formato Único de Contratación'!$B92="","",'Formato Único de Contratación'!$B92)</f>
        <v/>
      </c>
      <c r="C78" s="36" t="str">
        <f>IF('Formato Único de Contratación'!$C92="","",'Formato Único de Contratación'!$C92)</f>
        <v/>
      </c>
      <c r="D78" s="102"/>
      <c r="E78" s="102"/>
      <c r="F78" s="102"/>
      <c r="G78" s="102"/>
      <c r="H78" s="102"/>
    </row>
    <row r="79" spans="2:8" x14ac:dyDescent="0.25">
      <c r="B79" s="84" t="str">
        <f>IF('Formato Único de Contratación'!$B93="","",'Formato Único de Contratación'!$B93)</f>
        <v/>
      </c>
      <c r="C79" s="36" t="str">
        <f>IF('Formato Único de Contratación'!$C93="","",'Formato Único de Contratación'!$C93)</f>
        <v/>
      </c>
      <c r="D79" s="102"/>
      <c r="E79" s="102"/>
      <c r="F79" s="102"/>
      <c r="G79" s="102"/>
      <c r="H79" s="102"/>
    </row>
    <row r="80" spans="2:8" x14ac:dyDescent="0.25">
      <c r="B80" s="84" t="str">
        <f>IF('Formato Único de Contratación'!$B94="","",'Formato Único de Contratación'!$B94)</f>
        <v/>
      </c>
      <c r="C80" s="36" t="str">
        <f>IF('Formato Único de Contratación'!$C94="","",'Formato Único de Contratación'!$C94)</f>
        <v/>
      </c>
      <c r="D80" s="102"/>
      <c r="E80" s="102"/>
      <c r="F80" s="102"/>
      <c r="G80" s="102"/>
      <c r="H80" s="102"/>
    </row>
    <row r="81" spans="2:8" x14ac:dyDescent="0.25">
      <c r="B81" s="84" t="str">
        <f>IF('Formato Único de Contratación'!$B95="","",'Formato Único de Contratación'!$B95)</f>
        <v/>
      </c>
      <c r="C81" s="36" t="str">
        <f>IF('Formato Único de Contratación'!$C95="","",'Formato Único de Contratación'!$C95)</f>
        <v/>
      </c>
      <c r="D81" s="102"/>
      <c r="E81" s="102"/>
      <c r="F81" s="102"/>
      <c r="G81" s="102"/>
      <c r="H81" s="102"/>
    </row>
    <row r="82" spans="2:8" x14ac:dyDescent="0.25">
      <c r="B82" s="84" t="str">
        <f>IF('Formato Único de Contratación'!$B96="","",'Formato Único de Contratación'!$B96)</f>
        <v/>
      </c>
      <c r="C82" s="36" t="str">
        <f>IF('Formato Único de Contratación'!$C96="","",'Formato Único de Contratación'!$C96)</f>
        <v/>
      </c>
      <c r="D82" s="102"/>
      <c r="E82" s="102"/>
      <c r="F82" s="102"/>
      <c r="G82" s="102"/>
      <c r="H82" s="102"/>
    </row>
    <row r="83" spans="2:8" x14ac:dyDescent="0.25">
      <c r="B83" s="84" t="str">
        <f>IF('Formato Único de Contratación'!$B97="","",'Formato Único de Contratación'!$B97)</f>
        <v/>
      </c>
      <c r="C83" s="36" t="str">
        <f>IF('Formato Único de Contratación'!$C97="","",'Formato Único de Contratación'!$C97)</f>
        <v/>
      </c>
      <c r="D83" s="102"/>
      <c r="E83" s="102"/>
      <c r="F83" s="102"/>
      <c r="G83" s="102"/>
      <c r="H83" s="102"/>
    </row>
    <row r="84" spans="2:8" x14ac:dyDescent="0.25">
      <c r="B84" s="84" t="str">
        <f>IF('Formato Único de Contratación'!$B98="","",'Formato Único de Contratación'!$B98)</f>
        <v/>
      </c>
      <c r="C84" s="36" t="str">
        <f>IF('Formato Único de Contratación'!$C98="","",'Formato Único de Contratación'!$C98)</f>
        <v/>
      </c>
      <c r="D84" s="102"/>
      <c r="E84" s="102"/>
      <c r="F84" s="102"/>
      <c r="G84" s="102"/>
      <c r="H84" s="102"/>
    </row>
    <row r="85" spans="2:8" x14ac:dyDescent="0.25">
      <c r="B85" s="84" t="str">
        <f>IF('Formato Único de Contratación'!$B99="","",'Formato Único de Contratación'!$B99)</f>
        <v/>
      </c>
      <c r="C85" s="36" t="str">
        <f>IF('Formato Único de Contratación'!$C99="","",'Formato Único de Contratación'!$C99)</f>
        <v/>
      </c>
      <c r="D85" s="102"/>
      <c r="E85" s="102"/>
      <c r="F85" s="102"/>
      <c r="G85" s="102"/>
      <c r="H85" s="102"/>
    </row>
    <row r="86" spans="2:8" x14ac:dyDescent="0.25">
      <c r="B86" s="84" t="str">
        <f>IF('Formato Único de Contratación'!$B100="","",'Formato Único de Contratación'!$B100)</f>
        <v/>
      </c>
      <c r="C86" s="36" t="str">
        <f>IF('Formato Único de Contratación'!$C100="","",'Formato Único de Contratación'!$C100)</f>
        <v/>
      </c>
      <c r="D86" s="102"/>
      <c r="E86" s="102"/>
      <c r="F86" s="102"/>
      <c r="G86" s="102"/>
      <c r="H86" s="102"/>
    </row>
    <row r="87" spans="2:8" x14ac:dyDescent="0.25">
      <c r="B87" s="84" t="str">
        <f>IF('Formato Único de Contratación'!$B101="","",'Formato Único de Contratación'!$B101)</f>
        <v/>
      </c>
      <c r="C87" s="36" t="str">
        <f>IF('Formato Único de Contratación'!$C101="","",'Formato Único de Contratación'!$C101)</f>
        <v/>
      </c>
      <c r="D87" s="102"/>
      <c r="E87" s="102"/>
      <c r="F87" s="102"/>
      <c r="G87" s="102"/>
      <c r="H87" s="102"/>
    </row>
    <row r="88" spans="2:8" x14ac:dyDescent="0.25">
      <c r="B88" s="84" t="str">
        <f>IF('Formato Único de Contratación'!$B102="","",'Formato Único de Contratación'!$B102)</f>
        <v/>
      </c>
      <c r="C88" s="36" t="str">
        <f>IF('Formato Único de Contratación'!$C102="","",'Formato Único de Contratación'!$C102)</f>
        <v/>
      </c>
      <c r="D88" s="102"/>
      <c r="E88" s="102"/>
      <c r="F88" s="102"/>
      <c r="G88" s="102"/>
      <c r="H88" s="102"/>
    </row>
    <row r="89" spans="2:8" x14ac:dyDescent="0.25">
      <c r="B89" s="84" t="str">
        <f>IF('Formato Único de Contratación'!$B103="","",'Formato Único de Contratación'!$B103)</f>
        <v/>
      </c>
      <c r="C89" s="36" t="str">
        <f>IF('Formato Único de Contratación'!$C103="","",'Formato Único de Contratación'!$C103)</f>
        <v/>
      </c>
      <c r="D89" s="102"/>
      <c r="E89" s="102"/>
      <c r="F89" s="102"/>
      <c r="G89" s="102"/>
      <c r="H89" s="102"/>
    </row>
    <row r="90" spans="2:8" x14ac:dyDescent="0.25">
      <c r="B90" s="84" t="str">
        <f>IF('Formato Único de Contratación'!$B104="","",'Formato Único de Contratación'!$B104)</f>
        <v/>
      </c>
      <c r="C90" s="36" t="str">
        <f>IF('Formato Único de Contratación'!$C104="","",'Formato Único de Contratación'!$C104)</f>
        <v/>
      </c>
      <c r="D90" s="102"/>
      <c r="E90" s="102"/>
      <c r="F90" s="102"/>
      <c r="G90" s="102"/>
      <c r="H90" s="102"/>
    </row>
    <row r="91" spans="2:8" x14ac:dyDescent="0.25">
      <c r="B91" s="84" t="str">
        <f>IF('Formato Único de Contratación'!$B105="","",'Formato Único de Contratación'!$B105)</f>
        <v/>
      </c>
      <c r="C91" s="36" t="str">
        <f>IF('Formato Único de Contratación'!$C105="","",'Formato Único de Contratación'!$C105)</f>
        <v/>
      </c>
      <c r="D91" s="102"/>
      <c r="E91" s="102"/>
      <c r="F91" s="102"/>
      <c r="G91" s="102"/>
      <c r="H91" s="102"/>
    </row>
    <row r="92" spans="2:8" x14ac:dyDescent="0.25">
      <c r="B92" s="84" t="str">
        <f>IF('Formato Único de Contratación'!$B106="","",'Formato Único de Contratación'!$B106)</f>
        <v/>
      </c>
      <c r="C92" s="36" t="str">
        <f>IF('Formato Único de Contratación'!$C106="","",'Formato Único de Contratación'!$C106)</f>
        <v/>
      </c>
      <c r="D92" s="102"/>
      <c r="E92" s="102"/>
      <c r="F92" s="102"/>
      <c r="G92" s="102"/>
      <c r="H92" s="102"/>
    </row>
    <row r="93" spans="2:8" x14ac:dyDescent="0.25">
      <c r="B93" s="84" t="str">
        <f>IF('Formato Único de Contratación'!$B107="","",'Formato Único de Contratación'!$B107)</f>
        <v/>
      </c>
      <c r="C93" s="36" t="str">
        <f>IF('Formato Único de Contratación'!$C107="","",'Formato Único de Contratación'!$C107)</f>
        <v/>
      </c>
      <c r="D93" s="102"/>
      <c r="E93" s="102"/>
      <c r="F93" s="102"/>
      <c r="G93" s="102"/>
      <c r="H93" s="102"/>
    </row>
    <row r="94" spans="2:8" x14ac:dyDescent="0.25">
      <c r="B94" s="84" t="str">
        <f>IF('Formato Único de Contratación'!$B108="","",'Formato Único de Contratación'!$B108)</f>
        <v/>
      </c>
      <c r="C94" s="36" t="str">
        <f>IF('Formato Único de Contratación'!$C108="","",'Formato Único de Contratación'!$C108)</f>
        <v/>
      </c>
      <c r="D94" s="102"/>
      <c r="E94" s="102"/>
      <c r="F94" s="102"/>
      <c r="G94" s="102"/>
      <c r="H94" s="102"/>
    </row>
    <row r="95" spans="2:8" x14ac:dyDescent="0.25">
      <c r="B95" s="84" t="str">
        <f>IF('Formato Único de Contratación'!$B109="","",'Formato Único de Contratación'!$B109)</f>
        <v/>
      </c>
      <c r="C95" s="36" t="str">
        <f>IF('Formato Único de Contratación'!$C109="","",'Formato Único de Contratación'!$C109)</f>
        <v/>
      </c>
      <c r="D95" s="102"/>
      <c r="E95" s="102"/>
      <c r="F95" s="102"/>
      <c r="G95" s="102"/>
      <c r="H95" s="102"/>
    </row>
    <row r="96" spans="2:8" x14ac:dyDescent="0.25">
      <c r="B96" s="84" t="str">
        <f>IF('Formato Único de Contratación'!$B110="","",'Formato Único de Contratación'!$B110)</f>
        <v/>
      </c>
      <c r="C96" s="36" t="str">
        <f>IF('Formato Único de Contratación'!$C110="","",'Formato Único de Contratación'!$C110)</f>
        <v/>
      </c>
      <c r="D96" s="102"/>
      <c r="E96" s="102"/>
      <c r="F96" s="102"/>
      <c r="G96" s="102"/>
      <c r="H96" s="102"/>
    </row>
    <row r="97" spans="2:8" x14ac:dyDescent="0.25">
      <c r="B97" s="84" t="str">
        <f>IF('Formato Único de Contratación'!$B111="","",'Formato Único de Contratación'!$B111)</f>
        <v/>
      </c>
      <c r="C97" s="36" t="str">
        <f>IF('Formato Único de Contratación'!$C111="","",'Formato Único de Contratación'!$C111)</f>
        <v/>
      </c>
      <c r="D97" s="102"/>
      <c r="E97" s="102"/>
      <c r="F97" s="102"/>
      <c r="G97" s="102"/>
      <c r="H97" s="102"/>
    </row>
    <row r="98" spans="2:8" x14ac:dyDescent="0.25">
      <c r="B98" s="84" t="str">
        <f>IF('Formato Único de Contratación'!$B112="","",'Formato Único de Contratación'!$B112)</f>
        <v/>
      </c>
      <c r="C98" s="36" t="str">
        <f>IF('Formato Único de Contratación'!$C112="","",'Formato Único de Contratación'!$C112)</f>
        <v/>
      </c>
      <c r="D98" s="102"/>
      <c r="E98" s="102"/>
      <c r="F98" s="102"/>
      <c r="G98" s="102"/>
      <c r="H98" s="102"/>
    </row>
    <row r="99" spans="2:8" x14ac:dyDescent="0.25">
      <c r="B99" s="84" t="str">
        <f>IF('Formato Único de Contratación'!$B113="","",'Formato Único de Contratación'!$B113)</f>
        <v/>
      </c>
      <c r="C99" s="36" t="str">
        <f>IF('Formato Único de Contratación'!$C113="","",'Formato Único de Contratación'!$C113)</f>
        <v/>
      </c>
      <c r="D99" s="102"/>
      <c r="E99" s="102"/>
      <c r="F99" s="102"/>
      <c r="G99" s="102"/>
      <c r="H99" s="102"/>
    </row>
    <row r="100" spans="2:8" x14ac:dyDescent="0.25">
      <c r="B100" s="84" t="str">
        <f>IF('Formato Único de Contratación'!$B114="","",'Formato Único de Contratación'!$B114)</f>
        <v/>
      </c>
      <c r="C100" s="36" t="str">
        <f>IF('Formato Único de Contratación'!$C114="","",'Formato Único de Contratación'!$C114)</f>
        <v/>
      </c>
      <c r="D100" s="102"/>
      <c r="E100" s="102"/>
      <c r="F100" s="102"/>
      <c r="G100" s="102"/>
      <c r="H100" s="102"/>
    </row>
    <row r="101" spans="2:8" x14ac:dyDescent="0.25">
      <c r="B101" s="84" t="str">
        <f>IF('Formato Único de Contratación'!$B115="","",'Formato Único de Contratación'!$B115)</f>
        <v/>
      </c>
      <c r="C101" s="36" t="str">
        <f>IF('Formato Único de Contratación'!$C115="","",'Formato Único de Contratación'!$C115)</f>
        <v/>
      </c>
      <c r="D101" s="102"/>
      <c r="E101" s="102"/>
      <c r="F101" s="102"/>
      <c r="G101" s="102"/>
      <c r="H101" s="102"/>
    </row>
    <row r="102" spans="2:8" x14ac:dyDescent="0.25">
      <c r="B102" s="84" t="str">
        <f>IF('Formato Único de Contratación'!$B116="","",'Formato Único de Contratación'!$B116)</f>
        <v/>
      </c>
      <c r="C102" s="36" t="str">
        <f>IF('Formato Único de Contratación'!$C116="","",'Formato Único de Contratación'!$C116)</f>
        <v/>
      </c>
      <c r="D102" s="102"/>
      <c r="E102" s="102"/>
      <c r="F102" s="102"/>
      <c r="G102" s="102"/>
      <c r="H102" s="102"/>
    </row>
    <row r="103" spans="2:8" x14ac:dyDescent="0.25">
      <c r="B103" s="84" t="str">
        <f>IF('Formato Único de Contratación'!$B117="","",'Formato Único de Contratación'!$B117)</f>
        <v/>
      </c>
      <c r="C103" s="36" t="str">
        <f>IF('Formato Único de Contratación'!$C117="","",'Formato Único de Contratación'!$C117)</f>
        <v/>
      </c>
      <c r="D103" s="102"/>
      <c r="E103" s="102"/>
      <c r="F103" s="102"/>
      <c r="G103" s="102"/>
      <c r="H103" s="102"/>
    </row>
    <row r="104" spans="2:8" x14ac:dyDescent="0.25">
      <c r="B104" s="84" t="str">
        <f>IF('Formato Único de Contratación'!$B118="","",'Formato Único de Contratación'!$B118)</f>
        <v/>
      </c>
      <c r="C104" s="36" t="str">
        <f>IF('Formato Único de Contratación'!$C118="","",'Formato Único de Contratación'!$C118)</f>
        <v/>
      </c>
      <c r="D104" s="102"/>
      <c r="E104" s="102"/>
      <c r="F104" s="102"/>
      <c r="G104" s="102"/>
      <c r="H104" s="102"/>
    </row>
    <row r="105" spans="2:8" x14ac:dyDescent="0.25">
      <c r="B105" s="84" t="str">
        <f>IF('Formato Único de Contratación'!$B119="","",'Formato Único de Contratación'!$B119)</f>
        <v/>
      </c>
      <c r="C105" s="36" t="str">
        <f>IF('Formato Único de Contratación'!$C119="","",'Formato Único de Contratación'!$C119)</f>
        <v/>
      </c>
      <c r="D105" s="102"/>
      <c r="E105" s="102"/>
      <c r="F105" s="102"/>
      <c r="G105" s="102"/>
      <c r="H105" s="102"/>
    </row>
    <row r="106" spans="2:8" x14ac:dyDescent="0.25">
      <c r="B106" s="84" t="str">
        <f>IF('Formato Único de Contratación'!$B120="","",'Formato Único de Contratación'!$B120)</f>
        <v/>
      </c>
      <c r="C106" s="36" t="str">
        <f>IF('Formato Único de Contratación'!$C120="","",'Formato Único de Contratación'!$C120)</f>
        <v/>
      </c>
      <c r="D106" s="102"/>
      <c r="E106" s="102"/>
      <c r="F106" s="102"/>
      <c r="G106" s="102"/>
      <c r="H106" s="102"/>
    </row>
    <row r="107" spans="2:8" x14ac:dyDescent="0.25">
      <c r="B107" s="84" t="str">
        <f>IF('Formato Único de Contratación'!$B121="","",'Formato Único de Contratación'!$B121)</f>
        <v/>
      </c>
      <c r="C107" s="36" t="str">
        <f>IF('Formato Único de Contratación'!$C121="","",'Formato Único de Contratación'!$C121)</f>
        <v/>
      </c>
      <c r="D107" s="102"/>
      <c r="E107" s="102"/>
      <c r="F107" s="102"/>
      <c r="G107" s="102"/>
      <c r="H107" s="102"/>
    </row>
    <row r="108" spans="2:8" x14ac:dyDescent="0.25">
      <c r="B108" s="84" t="str">
        <f>IF('Formato Único de Contratación'!$B122="","",'Formato Único de Contratación'!$B122)</f>
        <v/>
      </c>
      <c r="C108" s="36" t="str">
        <f>IF('Formato Único de Contratación'!$C122="","",'Formato Único de Contratación'!$C122)</f>
        <v/>
      </c>
      <c r="D108" s="102"/>
      <c r="E108" s="102"/>
      <c r="F108" s="102"/>
      <c r="G108" s="102"/>
      <c r="H108" s="102"/>
    </row>
    <row r="109" spans="2:8" x14ac:dyDescent="0.25">
      <c r="B109" s="84" t="str">
        <f>IF('Formato Único de Contratación'!$B123="","",'Formato Único de Contratación'!$B123)</f>
        <v/>
      </c>
      <c r="C109" s="36" t="str">
        <f>IF('Formato Único de Contratación'!$C123="","",'Formato Único de Contratación'!$C123)</f>
        <v/>
      </c>
      <c r="D109" s="102"/>
      <c r="E109" s="102"/>
      <c r="F109" s="102"/>
      <c r="G109" s="102"/>
      <c r="H109" s="102"/>
    </row>
    <row r="110" spans="2:8" x14ac:dyDescent="0.25">
      <c r="B110" s="84" t="str">
        <f>IF('Formato Único de Contratación'!$B124="","",'Formato Único de Contratación'!$B124)</f>
        <v/>
      </c>
      <c r="C110" s="36" t="str">
        <f>IF('Formato Único de Contratación'!$C124="","",'Formato Único de Contratación'!$C124)</f>
        <v/>
      </c>
      <c r="D110" s="102"/>
      <c r="E110" s="102"/>
      <c r="F110" s="102"/>
      <c r="G110" s="102"/>
      <c r="H110" s="102"/>
    </row>
    <row r="111" spans="2:8" x14ac:dyDescent="0.25">
      <c r="B111" s="84" t="str">
        <f>IF('Formato Único de Contratación'!$B125="","",'Formato Único de Contratación'!$B125)</f>
        <v/>
      </c>
      <c r="C111" s="36" t="str">
        <f>IF('Formato Único de Contratación'!$C125="","",'Formato Único de Contratación'!$C125)</f>
        <v/>
      </c>
      <c r="D111" s="102"/>
      <c r="E111" s="102"/>
      <c r="F111" s="102"/>
      <c r="G111" s="102"/>
      <c r="H111" s="102"/>
    </row>
    <row r="112" spans="2:8" x14ac:dyDescent="0.25">
      <c r="B112" s="84" t="str">
        <f>IF('Formato Único de Contratación'!$B126="","",'Formato Único de Contratación'!$B126)</f>
        <v/>
      </c>
      <c r="C112" s="36" t="str">
        <f>IF('Formato Único de Contratación'!$C126="","",'Formato Único de Contratación'!$C126)</f>
        <v/>
      </c>
      <c r="D112" s="102"/>
      <c r="E112" s="102"/>
      <c r="F112" s="102"/>
      <c r="G112" s="102"/>
      <c r="H112" s="102"/>
    </row>
    <row r="113" spans="2:8" x14ac:dyDescent="0.25">
      <c r="B113" s="84" t="str">
        <f>IF('Formato Único de Contratación'!$B127="","",'Formato Único de Contratación'!$B127)</f>
        <v/>
      </c>
      <c r="C113" s="36" t="str">
        <f>IF('Formato Único de Contratación'!$C127="","",'Formato Único de Contratación'!$C127)</f>
        <v/>
      </c>
      <c r="D113" s="102"/>
      <c r="E113" s="102"/>
      <c r="F113" s="102"/>
      <c r="G113" s="102"/>
      <c r="H113" s="102"/>
    </row>
    <row r="114" spans="2:8" x14ac:dyDescent="0.25">
      <c r="B114" s="84" t="str">
        <f>IF('Formato Único de Contratación'!$B128="","",'Formato Único de Contratación'!$B128)</f>
        <v/>
      </c>
      <c r="C114" s="36" t="str">
        <f>IF('Formato Único de Contratación'!$C128="","",'Formato Único de Contratación'!$C128)</f>
        <v/>
      </c>
      <c r="D114" s="102"/>
      <c r="E114" s="102"/>
      <c r="F114" s="102"/>
      <c r="G114" s="102"/>
      <c r="H114" s="102"/>
    </row>
    <row r="115" spans="2:8" x14ac:dyDescent="0.25">
      <c r="B115" s="84" t="str">
        <f>IF('Formato Único de Contratación'!$B129="","",'Formato Único de Contratación'!$B129)</f>
        <v/>
      </c>
      <c r="C115" s="36" t="str">
        <f>IF('Formato Único de Contratación'!$C129="","",'Formato Único de Contratación'!$C129)</f>
        <v/>
      </c>
      <c r="D115" s="102"/>
      <c r="E115" s="102"/>
      <c r="F115" s="102"/>
      <c r="G115" s="102"/>
      <c r="H115" s="102"/>
    </row>
    <row r="116" spans="2:8" x14ac:dyDescent="0.25">
      <c r="B116" s="84" t="str">
        <f>IF('Formato Único de Contratación'!$B130="","",'Formato Único de Contratación'!$B130)</f>
        <v/>
      </c>
      <c r="C116" s="36" t="str">
        <f>IF('Formato Único de Contratación'!$C130="","",'Formato Único de Contratación'!$C130)</f>
        <v/>
      </c>
      <c r="D116" s="102"/>
      <c r="E116" s="102"/>
      <c r="F116" s="102"/>
      <c r="G116" s="102"/>
      <c r="H116" s="102"/>
    </row>
    <row r="117" spans="2:8" x14ac:dyDescent="0.25">
      <c r="B117" s="84" t="str">
        <f>IF('Formato Único de Contratación'!$B131="","",'Formato Único de Contratación'!$B131)</f>
        <v/>
      </c>
      <c r="C117" s="36" t="str">
        <f>IF('Formato Único de Contratación'!$C131="","",'Formato Único de Contratación'!$C131)</f>
        <v/>
      </c>
      <c r="D117" s="102"/>
      <c r="E117" s="102"/>
      <c r="F117" s="102"/>
      <c r="G117" s="102"/>
      <c r="H117" s="102"/>
    </row>
    <row r="118" spans="2:8" x14ac:dyDescent="0.25">
      <c r="B118" s="84" t="str">
        <f>IF('Formato Único de Contratación'!$B132="","",'Formato Único de Contratación'!$B132)</f>
        <v/>
      </c>
      <c r="C118" s="36" t="str">
        <f>IF('Formato Único de Contratación'!$C132="","",'Formato Único de Contratación'!$C132)</f>
        <v/>
      </c>
      <c r="D118" s="102"/>
      <c r="E118" s="102"/>
      <c r="F118" s="102"/>
      <c r="G118" s="102"/>
      <c r="H118" s="102"/>
    </row>
    <row r="119" spans="2:8" x14ac:dyDescent="0.25">
      <c r="B119" s="84" t="str">
        <f>IF('Formato Único de Contratación'!$B133="","",'Formato Único de Contratación'!$B133)</f>
        <v/>
      </c>
      <c r="C119" s="36" t="str">
        <f>IF('Formato Único de Contratación'!$C133="","",'Formato Único de Contratación'!$C133)</f>
        <v/>
      </c>
      <c r="D119" s="102"/>
      <c r="E119" s="102"/>
      <c r="F119" s="102"/>
      <c r="G119" s="102"/>
      <c r="H119" s="102"/>
    </row>
    <row r="120" spans="2:8" x14ac:dyDescent="0.25">
      <c r="B120" s="84" t="str">
        <f>IF('Formato Único de Contratación'!$B134="","",'Formato Único de Contratación'!$B134)</f>
        <v/>
      </c>
      <c r="C120" s="36" t="str">
        <f>IF('Formato Único de Contratación'!$C134="","",'Formato Único de Contratación'!$C134)</f>
        <v/>
      </c>
      <c r="D120" s="102"/>
      <c r="E120" s="102"/>
      <c r="F120" s="102"/>
      <c r="G120" s="102"/>
      <c r="H120" s="102"/>
    </row>
    <row r="121" spans="2:8" x14ac:dyDescent="0.25">
      <c r="B121" s="84" t="str">
        <f>IF('Formato Único de Contratación'!$B135="","",'Formato Único de Contratación'!$B135)</f>
        <v/>
      </c>
      <c r="C121" s="36" t="str">
        <f>IF('Formato Único de Contratación'!$C135="","",'Formato Único de Contratación'!$C135)</f>
        <v/>
      </c>
      <c r="D121" s="102"/>
      <c r="E121" s="102"/>
      <c r="F121" s="102"/>
      <c r="G121" s="102"/>
      <c r="H121" s="102"/>
    </row>
    <row r="122" spans="2:8" x14ac:dyDescent="0.25">
      <c r="B122" s="84" t="str">
        <f>IF('Formato Único de Contratación'!$B136="","",'Formato Único de Contratación'!$B136)</f>
        <v/>
      </c>
      <c r="C122" s="36" t="str">
        <f>IF('Formato Único de Contratación'!$C136="","",'Formato Único de Contratación'!$C136)</f>
        <v/>
      </c>
      <c r="D122" s="102"/>
      <c r="E122" s="102"/>
      <c r="F122" s="102"/>
      <c r="G122" s="102"/>
      <c r="H122" s="102"/>
    </row>
    <row r="123" spans="2:8" x14ac:dyDescent="0.25">
      <c r="B123" s="84" t="str">
        <f>IF('Formato Único de Contratación'!$B137="","",'Formato Único de Contratación'!$B137)</f>
        <v/>
      </c>
      <c r="C123" s="36" t="str">
        <f>IF('Formato Único de Contratación'!$C137="","",'Formato Único de Contratación'!$C137)</f>
        <v/>
      </c>
      <c r="D123" s="102"/>
      <c r="E123" s="102"/>
      <c r="F123" s="102"/>
      <c r="G123" s="102"/>
      <c r="H123" s="102"/>
    </row>
    <row r="124" spans="2:8" x14ac:dyDescent="0.25">
      <c r="B124" s="84" t="str">
        <f>IF('Formato Único de Contratación'!$B138="","",'Formato Único de Contratación'!$B138)</f>
        <v/>
      </c>
      <c r="C124" s="36" t="str">
        <f>IF('Formato Único de Contratación'!$C138="","",'Formato Único de Contratación'!$C138)</f>
        <v/>
      </c>
      <c r="D124" s="102"/>
      <c r="E124" s="102"/>
      <c r="F124" s="102"/>
      <c r="G124" s="102"/>
      <c r="H124" s="102"/>
    </row>
    <row r="125" spans="2:8" x14ac:dyDescent="0.25">
      <c r="B125" s="84" t="str">
        <f>IF('Formato Único de Contratación'!$B139="","",'Formato Único de Contratación'!$B139)</f>
        <v/>
      </c>
      <c r="C125" s="36" t="str">
        <f>IF('Formato Único de Contratación'!$C139="","",'Formato Único de Contratación'!$C139)</f>
        <v/>
      </c>
      <c r="D125" s="102"/>
      <c r="E125" s="102"/>
      <c r="F125" s="102"/>
      <c r="G125" s="102"/>
      <c r="H125" s="102"/>
    </row>
    <row r="126" spans="2:8" x14ac:dyDescent="0.25">
      <c r="B126" s="84" t="str">
        <f>IF('Formato Único de Contratación'!$B140="","",'Formato Único de Contratación'!$B140)</f>
        <v/>
      </c>
      <c r="C126" s="36" t="str">
        <f>IF('Formato Único de Contratación'!$C140="","",'Formato Único de Contratación'!$C140)</f>
        <v/>
      </c>
      <c r="D126" s="102"/>
      <c r="E126" s="102"/>
      <c r="F126" s="102"/>
      <c r="G126" s="102"/>
      <c r="H126" s="102"/>
    </row>
    <row r="127" spans="2:8" x14ac:dyDescent="0.25">
      <c r="B127" s="84" t="str">
        <f>IF('Formato Único de Contratación'!$B141="","",'Formato Único de Contratación'!$B141)</f>
        <v/>
      </c>
      <c r="C127" s="36" t="str">
        <f>IF('Formato Único de Contratación'!$C141="","",'Formato Único de Contratación'!$C141)</f>
        <v/>
      </c>
      <c r="D127" s="102"/>
      <c r="E127" s="102"/>
      <c r="F127" s="102"/>
      <c r="G127" s="102"/>
      <c r="H127" s="102"/>
    </row>
    <row r="128" spans="2:8" x14ac:dyDescent="0.25">
      <c r="B128" s="84" t="str">
        <f>IF('Formato Único de Contratación'!$B142="","",'Formato Único de Contratación'!$B142)</f>
        <v/>
      </c>
      <c r="C128" s="36" t="str">
        <f>IF('Formato Único de Contratación'!$C142="","",'Formato Único de Contratación'!$C142)</f>
        <v/>
      </c>
      <c r="D128" s="102"/>
      <c r="E128" s="102"/>
      <c r="F128" s="102"/>
      <c r="G128" s="102"/>
      <c r="H128" s="102"/>
    </row>
    <row r="129" spans="2:8" x14ac:dyDescent="0.25">
      <c r="B129" s="84" t="str">
        <f>IF('Formato Único de Contratación'!$B143="","",'Formato Único de Contratación'!$B143)</f>
        <v/>
      </c>
      <c r="C129" s="36" t="str">
        <f>IF('Formato Único de Contratación'!$C143="","",'Formato Único de Contratación'!$C143)</f>
        <v/>
      </c>
      <c r="D129" s="102"/>
      <c r="E129" s="102"/>
      <c r="F129" s="102"/>
      <c r="G129" s="102"/>
      <c r="H129" s="102"/>
    </row>
    <row r="130" spans="2:8" x14ac:dyDescent="0.25">
      <c r="B130" s="84" t="str">
        <f>IF('Formato Único de Contratación'!$B144="","",'Formato Único de Contratación'!$B144)</f>
        <v/>
      </c>
      <c r="C130" s="36" t="str">
        <f>IF('Formato Único de Contratación'!$C144="","",'Formato Único de Contratación'!$C144)</f>
        <v/>
      </c>
      <c r="D130" s="102"/>
      <c r="E130" s="102"/>
      <c r="F130" s="102"/>
      <c r="G130" s="102"/>
      <c r="H130" s="102"/>
    </row>
    <row r="131" spans="2:8" x14ac:dyDescent="0.25">
      <c r="B131" s="84" t="str">
        <f>IF('Formato Único de Contratación'!$B145="","",'Formato Único de Contratación'!$B145)</f>
        <v/>
      </c>
      <c r="C131" s="36" t="str">
        <f>IF('Formato Único de Contratación'!$C145="","",'Formato Único de Contratación'!$C145)</f>
        <v/>
      </c>
      <c r="D131" s="102"/>
      <c r="E131" s="102"/>
      <c r="F131" s="102"/>
      <c r="G131" s="102"/>
      <c r="H131" s="102"/>
    </row>
    <row r="132" spans="2:8" x14ac:dyDescent="0.25">
      <c r="B132" s="84" t="str">
        <f>IF('Formato Único de Contratación'!$B146="","",'Formato Único de Contratación'!$B146)</f>
        <v/>
      </c>
      <c r="C132" s="36" t="str">
        <f>IF('Formato Único de Contratación'!$C146="","",'Formato Único de Contratación'!$C146)</f>
        <v/>
      </c>
      <c r="D132" s="102"/>
      <c r="E132" s="102"/>
      <c r="F132" s="102"/>
      <c r="G132" s="102"/>
      <c r="H132" s="102"/>
    </row>
    <row r="133" spans="2:8" x14ac:dyDescent="0.25">
      <c r="B133" s="84" t="str">
        <f>IF('Formato Único de Contratación'!$B147="","",'Formato Único de Contratación'!$B147)</f>
        <v/>
      </c>
      <c r="C133" s="36" t="str">
        <f>IF('Formato Único de Contratación'!$C147="","",'Formato Único de Contratación'!$C147)</f>
        <v/>
      </c>
      <c r="D133" s="102"/>
      <c r="E133" s="102"/>
      <c r="F133" s="102"/>
      <c r="G133" s="102"/>
      <c r="H133" s="102"/>
    </row>
    <row r="134" spans="2:8" x14ac:dyDescent="0.25">
      <c r="B134" s="84" t="str">
        <f>IF('Formato Único de Contratación'!$B148="","",'Formato Único de Contratación'!$B148)</f>
        <v/>
      </c>
      <c r="C134" s="36" t="str">
        <f>IF('Formato Único de Contratación'!$C148="","",'Formato Único de Contratación'!$C148)</f>
        <v/>
      </c>
      <c r="D134" s="102"/>
      <c r="E134" s="102"/>
      <c r="F134" s="102"/>
      <c r="G134" s="102"/>
      <c r="H134" s="102"/>
    </row>
    <row r="135" spans="2:8" x14ac:dyDescent="0.25">
      <c r="B135" s="84" t="str">
        <f>IF('Formato Único de Contratación'!$B149="","",'Formato Único de Contratación'!$B149)</f>
        <v/>
      </c>
      <c r="C135" s="36" t="str">
        <f>IF('Formato Único de Contratación'!$C149="","",'Formato Único de Contratación'!$C149)</f>
        <v/>
      </c>
      <c r="D135" s="102"/>
      <c r="E135" s="102"/>
      <c r="F135" s="102"/>
      <c r="G135" s="102"/>
      <c r="H135" s="102"/>
    </row>
    <row r="136" spans="2:8" x14ac:dyDescent="0.25">
      <c r="B136" s="84" t="str">
        <f>IF('Formato Único de Contratación'!$B150="","",'Formato Único de Contratación'!$B150)</f>
        <v/>
      </c>
      <c r="C136" s="36" t="str">
        <f>IF('Formato Único de Contratación'!$C150="","",'Formato Único de Contratación'!$C150)</f>
        <v/>
      </c>
      <c r="D136" s="102"/>
      <c r="E136" s="102"/>
      <c r="F136" s="102"/>
      <c r="G136" s="102"/>
      <c r="H136" s="102"/>
    </row>
    <row r="137" spans="2:8" x14ac:dyDescent="0.25">
      <c r="B137" s="84" t="str">
        <f>IF('Formato Único de Contratación'!$B151="","",'Formato Único de Contratación'!$B151)</f>
        <v/>
      </c>
      <c r="C137" s="36" t="str">
        <f>IF('Formato Único de Contratación'!$C151="","",'Formato Único de Contratación'!$C151)</f>
        <v/>
      </c>
      <c r="D137" s="102"/>
      <c r="E137" s="102"/>
      <c r="F137" s="102"/>
      <c r="G137" s="102"/>
      <c r="H137" s="102"/>
    </row>
    <row r="138" spans="2:8" x14ac:dyDescent="0.25">
      <c r="B138" s="84" t="str">
        <f>IF('Formato Único de Contratación'!$B152="","",'Formato Único de Contratación'!$B152)</f>
        <v/>
      </c>
      <c r="C138" s="36" t="str">
        <f>IF('Formato Único de Contratación'!$C152="","",'Formato Único de Contratación'!$C152)</f>
        <v/>
      </c>
      <c r="D138" s="102"/>
      <c r="E138" s="102"/>
      <c r="F138" s="102"/>
      <c r="G138" s="102"/>
      <c r="H138" s="102"/>
    </row>
    <row r="139" spans="2:8" x14ac:dyDescent="0.25">
      <c r="B139" s="84" t="str">
        <f>IF('Formato Único de Contratación'!$B153="","",'Formato Único de Contratación'!$B153)</f>
        <v/>
      </c>
      <c r="C139" s="36" t="str">
        <f>IF('Formato Único de Contratación'!$C153="","",'Formato Único de Contratación'!$C153)</f>
        <v/>
      </c>
      <c r="D139" s="102"/>
      <c r="E139" s="102"/>
      <c r="F139" s="102"/>
      <c r="G139" s="102"/>
      <c r="H139" s="102"/>
    </row>
    <row r="140" spans="2:8" x14ac:dyDescent="0.25">
      <c r="B140" s="84" t="str">
        <f>IF('Formato Único de Contratación'!$B154="","",'Formato Único de Contratación'!$B154)</f>
        <v/>
      </c>
      <c r="C140" s="36" t="str">
        <f>IF('Formato Único de Contratación'!$C154="","",'Formato Único de Contratación'!$C154)</f>
        <v/>
      </c>
      <c r="D140" s="102"/>
      <c r="E140" s="102"/>
      <c r="F140" s="102"/>
      <c r="G140" s="102"/>
      <c r="H140" s="102"/>
    </row>
    <row r="141" spans="2:8" x14ac:dyDescent="0.25">
      <c r="B141" s="84" t="str">
        <f>IF('Formato Único de Contratación'!$B155="","",'Formato Único de Contratación'!$B155)</f>
        <v/>
      </c>
      <c r="C141" s="36" t="str">
        <f>IF('Formato Único de Contratación'!$C155="","",'Formato Único de Contratación'!$C155)</f>
        <v/>
      </c>
      <c r="D141" s="102"/>
      <c r="E141" s="102"/>
      <c r="F141" s="102"/>
      <c r="G141" s="102"/>
      <c r="H141" s="102"/>
    </row>
    <row r="142" spans="2:8" x14ac:dyDescent="0.25">
      <c r="B142" s="84" t="str">
        <f>IF('Formato Único de Contratación'!$B156="","",'Formato Único de Contratación'!$B156)</f>
        <v/>
      </c>
      <c r="C142" s="36" t="str">
        <f>IF('Formato Único de Contratación'!$C156="","",'Formato Único de Contratación'!$C156)</f>
        <v/>
      </c>
      <c r="D142" s="102"/>
      <c r="E142" s="102"/>
      <c r="F142" s="102"/>
      <c r="G142" s="102"/>
      <c r="H142" s="102"/>
    </row>
    <row r="143" spans="2:8" x14ac:dyDescent="0.25">
      <c r="B143" s="84" t="str">
        <f>IF('Formato Único de Contratación'!$B157="","",'Formato Único de Contratación'!$B157)</f>
        <v/>
      </c>
      <c r="C143" s="36" t="str">
        <f>IF('Formato Único de Contratación'!$C157="","",'Formato Único de Contratación'!$C157)</f>
        <v/>
      </c>
      <c r="D143" s="102"/>
      <c r="E143" s="102"/>
      <c r="F143" s="102"/>
      <c r="G143" s="102"/>
      <c r="H143" s="102"/>
    </row>
    <row r="144" spans="2:8" x14ac:dyDescent="0.25">
      <c r="B144" s="84" t="str">
        <f>IF('Formato Único de Contratación'!$B158="","",'Formato Único de Contratación'!$B158)</f>
        <v/>
      </c>
      <c r="C144" s="36" t="str">
        <f>IF('Formato Único de Contratación'!$C158="","",'Formato Único de Contratación'!$C158)</f>
        <v/>
      </c>
      <c r="D144" s="102"/>
      <c r="E144" s="102"/>
      <c r="F144" s="102"/>
      <c r="G144" s="102"/>
      <c r="H144" s="102"/>
    </row>
    <row r="145" spans="2:8" x14ac:dyDescent="0.25">
      <c r="B145" s="84" t="str">
        <f>IF('Formato Único de Contratación'!$B159="","",'Formato Único de Contratación'!$B159)</f>
        <v/>
      </c>
      <c r="C145" s="36" t="str">
        <f>IF('Formato Único de Contratación'!$C159="","",'Formato Único de Contratación'!$C159)</f>
        <v/>
      </c>
      <c r="D145" s="102"/>
      <c r="E145" s="102"/>
      <c r="F145" s="102"/>
      <c r="G145" s="102"/>
      <c r="H145" s="102"/>
    </row>
    <row r="146" spans="2:8" x14ac:dyDescent="0.25">
      <c r="B146" s="84" t="str">
        <f>IF('Formato Único de Contratación'!$B160="","",'Formato Único de Contratación'!$B160)</f>
        <v/>
      </c>
      <c r="C146" s="36" t="str">
        <f>IF('Formato Único de Contratación'!$C160="","",'Formato Único de Contratación'!$C160)</f>
        <v/>
      </c>
      <c r="D146" s="102"/>
      <c r="E146" s="102"/>
      <c r="F146" s="102"/>
      <c r="G146" s="102"/>
      <c r="H146" s="102"/>
    </row>
    <row r="147" spans="2:8" x14ac:dyDescent="0.25">
      <c r="B147" s="84" t="str">
        <f>IF('Formato Único de Contratación'!$B161="","",'Formato Único de Contratación'!$B161)</f>
        <v/>
      </c>
      <c r="C147" s="36" t="str">
        <f>IF('Formato Único de Contratación'!$C161="","",'Formato Único de Contratación'!$C161)</f>
        <v/>
      </c>
      <c r="D147" s="102"/>
      <c r="E147" s="102"/>
      <c r="F147" s="102"/>
      <c r="G147" s="102"/>
      <c r="H147" s="102"/>
    </row>
    <row r="148" spans="2:8" x14ac:dyDescent="0.25">
      <c r="B148" s="84" t="str">
        <f>IF('Formato Único de Contratación'!$B162="","",'Formato Único de Contratación'!$B162)</f>
        <v/>
      </c>
      <c r="C148" s="36" t="str">
        <f>IF('Formato Único de Contratación'!$C162="","",'Formato Único de Contratación'!$C162)</f>
        <v/>
      </c>
      <c r="D148" s="102"/>
      <c r="E148" s="102"/>
      <c r="F148" s="102"/>
      <c r="G148" s="102"/>
      <c r="H148" s="102"/>
    </row>
    <row r="149" spans="2:8" x14ac:dyDescent="0.25">
      <c r="B149" s="84" t="str">
        <f>IF('Formato Único de Contratación'!$B163="","",'Formato Único de Contratación'!$B163)</f>
        <v/>
      </c>
      <c r="C149" s="36" t="str">
        <f>IF('Formato Único de Contratación'!$C163="","",'Formato Único de Contratación'!$C163)</f>
        <v/>
      </c>
      <c r="D149" s="102"/>
      <c r="E149" s="102"/>
      <c r="F149" s="102"/>
      <c r="G149" s="102"/>
      <c r="H149" s="102"/>
    </row>
    <row r="150" spans="2:8" x14ac:dyDescent="0.25">
      <c r="B150" s="84" t="str">
        <f>IF('Formato Único de Contratación'!$B164="","",'Formato Único de Contratación'!$B164)</f>
        <v/>
      </c>
      <c r="C150" s="36" t="str">
        <f>IF('Formato Único de Contratación'!$C164="","",'Formato Único de Contratación'!$C164)</f>
        <v/>
      </c>
      <c r="D150" s="102"/>
      <c r="E150" s="102"/>
      <c r="F150" s="102"/>
      <c r="G150" s="102"/>
      <c r="H150" s="102"/>
    </row>
    <row r="151" spans="2:8" x14ac:dyDescent="0.25">
      <c r="B151" s="84" t="str">
        <f>IF('Formato Único de Contratación'!$B165="","",'Formato Único de Contratación'!$B165)</f>
        <v/>
      </c>
      <c r="C151" s="36" t="str">
        <f>IF('Formato Único de Contratación'!$C165="","",'Formato Único de Contratación'!$C165)</f>
        <v/>
      </c>
      <c r="D151" s="102"/>
      <c r="E151" s="102"/>
      <c r="F151" s="102"/>
      <c r="G151" s="102"/>
      <c r="H151" s="102"/>
    </row>
    <row r="152" spans="2:8" x14ac:dyDescent="0.25">
      <c r="B152" s="84" t="str">
        <f>IF('Formato Único de Contratación'!$B166="","",'Formato Único de Contratación'!$B166)</f>
        <v/>
      </c>
      <c r="C152" s="36" t="str">
        <f>IF('Formato Único de Contratación'!$C166="","",'Formato Único de Contratación'!$C166)</f>
        <v/>
      </c>
      <c r="D152" s="102"/>
      <c r="E152" s="102"/>
      <c r="F152" s="102"/>
      <c r="G152" s="102"/>
      <c r="H152" s="102"/>
    </row>
    <row r="153" spans="2:8" x14ac:dyDescent="0.25">
      <c r="B153" s="84" t="str">
        <f>IF('Formato Único de Contratación'!$B167="","",'Formato Único de Contratación'!$B167)</f>
        <v/>
      </c>
      <c r="C153" s="36" t="str">
        <f>IF('Formato Único de Contratación'!$C167="","",'Formato Único de Contratación'!$C167)</f>
        <v/>
      </c>
      <c r="D153" s="102"/>
      <c r="E153" s="102"/>
      <c r="F153" s="102"/>
      <c r="G153" s="102"/>
      <c r="H153" s="102"/>
    </row>
    <row r="154" spans="2:8" x14ac:dyDescent="0.25">
      <c r="B154" s="84" t="str">
        <f>IF('Formato Único de Contratación'!$B168="","",'Formato Único de Contratación'!$B168)</f>
        <v/>
      </c>
      <c r="C154" s="36" t="str">
        <f>IF('Formato Único de Contratación'!$C168="","",'Formato Único de Contratación'!$C168)</f>
        <v/>
      </c>
      <c r="D154" s="102"/>
      <c r="E154" s="102"/>
      <c r="F154" s="102"/>
      <c r="G154" s="102"/>
      <c r="H154" s="102"/>
    </row>
    <row r="155" spans="2:8" x14ac:dyDescent="0.25">
      <c r="B155" s="84" t="str">
        <f>IF('Formato Único de Contratación'!$B169="","",'Formato Único de Contratación'!$B169)</f>
        <v/>
      </c>
      <c r="C155" s="36" t="str">
        <f>IF('Formato Único de Contratación'!$C169="","",'Formato Único de Contratación'!$C169)</f>
        <v/>
      </c>
      <c r="D155" s="102"/>
      <c r="E155" s="102"/>
      <c r="F155" s="102"/>
      <c r="G155" s="102"/>
      <c r="H155" s="102"/>
    </row>
    <row r="156" spans="2:8" x14ac:dyDescent="0.25">
      <c r="B156" s="84" t="str">
        <f>IF('Formato Único de Contratación'!$B170="","",'Formato Único de Contratación'!$B170)</f>
        <v/>
      </c>
      <c r="C156" s="36" t="str">
        <f>IF('Formato Único de Contratación'!$C170="","",'Formato Único de Contratación'!$C170)</f>
        <v/>
      </c>
      <c r="D156" s="102"/>
      <c r="E156" s="102"/>
      <c r="F156" s="102"/>
      <c r="G156" s="102"/>
      <c r="H156" s="102"/>
    </row>
    <row r="157" spans="2:8" x14ac:dyDescent="0.25">
      <c r="B157" s="84" t="str">
        <f>IF('Formato Único de Contratación'!$B171="","",'Formato Único de Contratación'!$B171)</f>
        <v/>
      </c>
      <c r="C157" s="36" t="str">
        <f>IF('Formato Único de Contratación'!$C171="","",'Formato Único de Contratación'!$C171)</f>
        <v/>
      </c>
      <c r="D157" s="103"/>
      <c r="E157" s="103"/>
      <c r="F157" s="103"/>
      <c r="G157" s="103"/>
      <c r="H157" s="103"/>
    </row>
    <row r="158" spans="2:8" x14ac:dyDescent="0.25">
      <c r="B158" s="84" t="str">
        <f>IF('Formato Único de Contratación'!$B172="","",'Formato Único de Contratación'!$B172)</f>
        <v/>
      </c>
      <c r="C158" s="36" t="str">
        <f>IF('Formato Único de Contratación'!$C172="","",'Formato Único de Contratación'!$C172)</f>
        <v/>
      </c>
      <c r="D158" s="102"/>
      <c r="E158" s="102"/>
      <c r="F158" s="102"/>
      <c r="G158" s="102"/>
      <c r="H158" s="102"/>
    </row>
    <row r="159" spans="2:8" x14ac:dyDescent="0.25">
      <c r="B159" s="84" t="str">
        <f>IF('Formato Único de Contratación'!$B173="","",'Formato Único de Contratación'!$B173)</f>
        <v/>
      </c>
      <c r="C159" s="36" t="str">
        <f>IF('Formato Único de Contratación'!$C173="","",'Formato Único de Contratación'!$C173)</f>
        <v/>
      </c>
      <c r="D159" s="102"/>
      <c r="E159" s="102"/>
      <c r="F159" s="102"/>
      <c r="G159" s="102"/>
      <c r="H159" s="102"/>
    </row>
    <row r="160" spans="2:8" x14ac:dyDescent="0.25">
      <c r="B160" s="84" t="str">
        <f>IF('Formato Único de Contratación'!$B174="","",'Formato Único de Contratación'!$B174)</f>
        <v/>
      </c>
      <c r="C160" s="36" t="str">
        <f>IF('Formato Único de Contratación'!$C174="","",'Formato Único de Contratación'!$C174)</f>
        <v/>
      </c>
      <c r="D160" s="102"/>
      <c r="E160" s="102"/>
      <c r="F160" s="102"/>
      <c r="G160" s="102"/>
      <c r="H160" s="102"/>
    </row>
    <row r="161" spans="2:8" x14ac:dyDescent="0.25">
      <c r="B161" s="84" t="str">
        <f>IF('Formato Único de Contratación'!$B175="","",'Formato Único de Contratación'!$B175)</f>
        <v/>
      </c>
      <c r="C161" s="36" t="str">
        <f>IF('Formato Único de Contratación'!$C175="","",'Formato Único de Contratación'!$C175)</f>
        <v/>
      </c>
      <c r="D161" s="102"/>
      <c r="E161" s="102"/>
      <c r="F161" s="102"/>
      <c r="G161" s="102"/>
      <c r="H161" s="102"/>
    </row>
    <row r="162" spans="2:8" x14ac:dyDescent="0.25">
      <c r="B162" s="84" t="str">
        <f>IF('Formato Único de Contratación'!$B176="","",'Formato Único de Contratación'!$B176)</f>
        <v/>
      </c>
      <c r="C162" s="36" t="str">
        <f>IF('Formato Único de Contratación'!$C176="","",'Formato Único de Contratación'!$C176)</f>
        <v/>
      </c>
      <c r="D162" s="102"/>
      <c r="E162" s="102"/>
      <c r="F162" s="102"/>
      <c r="G162" s="102"/>
      <c r="H162" s="102"/>
    </row>
    <row r="163" spans="2:8" x14ac:dyDescent="0.25">
      <c r="B163" s="84" t="str">
        <f>IF('Formato Único de Contratación'!$B177="","",'Formato Único de Contratación'!$B177)</f>
        <v/>
      </c>
      <c r="C163" s="36" t="str">
        <f>IF('Formato Único de Contratación'!$C177="","",'Formato Único de Contratación'!$C177)</f>
        <v/>
      </c>
      <c r="D163" s="102"/>
      <c r="E163" s="102"/>
      <c r="F163" s="102"/>
      <c r="G163" s="102"/>
      <c r="H163" s="102"/>
    </row>
    <row r="164" spans="2:8" x14ac:dyDescent="0.25">
      <c r="B164" s="84" t="str">
        <f>IF('Formato Único de Contratación'!$B178="","",'Formato Único de Contratación'!$B178)</f>
        <v/>
      </c>
      <c r="C164" s="36" t="str">
        <f>IF('Formato Único de Contratación'!$C178="","",'Formato Único de Contratación'!$C178)</f>
        <v/>
      </c>
      <c r="D164" s="102"/>
      <c r="E164" s="102"/>
      <c r="F164" s="102"/>
      <c r="G164" s="102"/>
      <c r="H164" s="102"/>
    </row>
    <row r="165" spans="2:8" x14ac:dyDescent="0.25">
      <c r="B165" s="84" t="str">
        <f>IF('Formato Único de Contratación'!$B179="","",'Formato Único de Contratación'!$B179)</f>
        <v/>
      </c>
      <c r="C165" s="36" t="str">
        <f>IF('Formato Único de Contratación'!$C179="","",'Formato Único de Contratación'!$C179)</f>
        <v/>
      </c>
      <c r="D165" s="102"/>
      <c r="E165" s="102"/>
      <c r="F165" s="102"/>
      <c r="G165" s="102"/>
      <c r="H165" s="102"/>
    </row>
    <row r="166" spans="2:8" x14ac:dyDescent="0.25">
      <c r="B166" s="84" t="str">
        <f>IF('Formato Único de Contratación'!$B180="","",'Formato Único de Contratación'!$B180)</f>
        <v/>
      </c>
      <c r="C166" s="36" t="str">
        <f>IF('Formato Único de Contratación'!$C180="","",'Formato Único de Contratación'!$C180)</f>
        <v/>
      </c>
      <c r="D166" s="102"/>
      <c r="E166" s="102"/>
      <c r="F166" s="102"/>
      <c r="G166" s="102"/>
      <c r="H166" s="102"/>
    </row>
    <row r="167" spans="2:8" x14ac:dyDescent="0.25">
      <c r="B167" s="84" t="str">
        <f>IF('Formato Único de Contratación'!$B181="","",'Formato Único de Contratación'!$B181)</f>
        <v/>
      </c>
      <c r="C167" s="36" t="str">
        <f>IF('Formato Único de Contratación'!$C181="","",'Formato Único de Contratación'!$C181)</f>
        <v/>
      </c>
      <c r="D167" s="102"/>
      <c r="E167" s="102"/>
      <c r="F167" s="102"/>
      <c r="G167" s="102"/>
      <c r="H167" s="102"/>
    </row>
    <row r="168" spans="2:8" x14ac:dyDescent="0.25">
      <c r="B168" s="84" t="str">
        <f>IF('Formato Único de Contratación'!$B182="","",'Formato Único de Contratación'!$B182)</f>
        <v/>
      </c>
      <c r="C168" s="36" t="str">
        <f>IF('Formato Único de Contratación'!$C182="","",'Formato Único de Contratación'!$C182)</f>
        <v/>
      </c>
      <c r="D168" s="102"/>
      <c r="E168" s="102"/>
      <c r="F168" s="102"/>
      <c r="G168" s="102"/>
      <c r="H168" s="102"/>
    </row>
    <row r="169" spans="2:8" x14ac:dyDescent="0.25">
      <c r="B169" s="84" t="str">
        <f>IF('Formato Único de Contratación'!$B183="","",'Formato Único de Contratación'!$B183)</f>
        <v/>
      </c>
      <c r="C169" s="36" t="str">
        <f>IF('Formato Único de Contratación'!$C183="","",'Formato Único de Contratación'!$C183)</f>
        <v/>
      </c>
      <c r="D169" s="102"/>
      <c r="E169" s="102"/>
      <c r="F169" s="102"/>
      <c r="G169" s="102"/>
      <c r="H169" s="102"/>
    </row>
    <row r="170" spans="2:8" x14ac:dyDescent="0.25">
      <c r="B170" s="84" t="str">
        <f>IF('Formato Único de Contratación'!$B184="","",'Formato Único de Contratación'!$B184)</f>
        <v/>
      </c>
      <c r="C170" s="36" t="str">
        <f>IF('Formato Único de Contratación'!$C184="","",'Formato Único de Contratación'!$C184)</f>
        <v/>
      </c>
      <c r="D170" s="102"/>
      <c r="E170" s="102"/>
      <c r="F170" s="102"/>
      <c r="G170" s="102"/>
      <c r="H170" s="102"/>
    </row>
    <row r="171" spans="2:8" x14ac:dyDescent="0.25">
      <c r="B171" s="84" t="str">
        <f>IF('Formato Único de Contratación'!$B185="","",'Formato Único de Contratación'!$B185)</f>
        <v/>
      </c>
      <c r="C171" s="36" t="str">
        <f>IF('Formato Único de Contratación'!$C185="","",'Formato Único de Contratación'!$C185)</f>
        <v/>
      </c>
      <c r="D171" s="102"/>
      <c r="E171" s="102"/>
      <c r="F171" s="102"/>
      <c r="G171" s="102"/>
      <c r="H171" s="102"/>
    </row>
    <row r="172" spans="2:8" x14ac:dyDescent="0.25">
      <c r="B172" s="84" t="str">
        <f>IF('Formato Único de Contratación'!$B186="","",'Formato Único de Contratación'!$B186)</f>
        <v/>
      </c>
      <c r="C172" s="36" t="str">
        <f>IF('Formato Único de Contratación'!$C186="","",'Formato Único de Contratación'!$C186)</f>
        <v/>
      </c>
      <c r="D172" s="102"/>
      <c r="E172" s="102"/>
      <c r="F172" s="102"/>
      <c r="G172" s="102"/>
      <c r="H172" s="102"/>
    </row>
    <row r="173" spans="2:8" x14ac:dyDescent="0.25">
      <c r="B173" s="84" t="str">
        <f>IF('Formato Único de Contratación'!$B187="","",'Formato Único de Contratación'!$B187)</f>
        <v/>
      </c>
      <c r="C173" s="36" t="str">
        <f>IF('Formato Único de Contratación'!$C187="","",'Formato Único de Contratación'!$C187)</f>
        <v/>
      </c>
      <c r="D173" s="102"/>
      <c r="E173" s="102"/>
      <c r="F173" s="102"/>
      <c r="G173" s="102"/>
      <c r="H173" s="102"/>
    </row>
    <row r="174" spans="2:8" x14ac:dyDescent="0.25">
      <c r="B174" s="84" t="str">
        <f>IF('Formato Único de Contratación'!$B188="","",'Formato Único de Contratación'!$B188)</f>
        <v/>
      </c>
      <c r="C174" s="36" t="str">
        <f>IF('Formato Único de Contratación'!$C188="","",'Formato Único de Contratación'!$C188)</f>
        <v/>
      </c>
      <c r="D174" s="102"/>
      <c r="E174" s="102"/>
      <c r="F174" s="102"/>
      <c r="G174" s="102"/>
      <c r="H174" s="102"/>
    </row>
    <row r="175" spans="2:8" x14ac:dyDescent="0.25">
      <c r="B175" s="84" t="str">
        <f>IF('Formato Único de Contratación'!$B189="","",'Formato Único de Contratación'!$B189)</f>
        <v/>
      </c>
      <c r="C175" s="36" t="str">
        <f>IF('Formato Único de Contratación'!$C189="","",'Formato Único de Contratación'!$C189)</f>
        <v/>
      </c>
      <c r="D175" s="102"/>
      <c r="E175" s="102"/>
      <c r="F175" s="102"/>
      <c r="G175" s="102"/>
      <c r="H175" s="102"/>
    </row>
    <row r="176" spans="2:8" x14ac:dyDescent="0.25">
      <c r="B176" s="84" t="str">
        <f>IF('Formato Único de Contratación'!$B190="","",'Formato Único de Contratación'!$B190)</f>
        <v/>
      </c>
      <c r="C176" s="36" t="str">
        <f>IF('Formato Único de Contratación'!$C190="","",'Formato Único de Contratación'!$C190)</f>
        <v/>
      </c>
      <c r="D176" s="102"/>
      <c r="E176" s="102"/>
      <c r="F176" s="102"/>
      <c r="G176" s="102"/>
      <c r="H176" s="102"/>
    </row>
    <row r="177" spans="2:8" x14ac:dyDescent="0.25">
      <c r="B177" s="84" t="str">
        <f>IF('Formato Único de Contratación'!$B191="","",'Formato Único de Contratación'!$B191)</f>
        <v/>
      </c>
      <c r="C177" s="36" t="str">
        <f>IF('Formato Único de Contratación'!$C191="","",'Formato Único de Contratación'!$C191)</f>
        <v/>
      </c>
      <c r="D177" s="102"/>
      <c r="E177" s="102"/>
      <c r="F177" s="102"/>
      <c r="G177" s="102"/>
      <c r="H177" s="102"/>
    </row>
    <row r="178" spans="2:8" x14ac:dyDescent="0.25">
      <c r="B178" s="84" t="str">
        <f>IF('Formato Único de Contratación'!$B192="","",'Formato Único de Contratación'!$B192)</f>
        <v/>
      </c>
      <c r="C178" s="36" t="str">
        <f>IF('Formato Único de Contratación'!$C192="","",'Formato Único de Contratación'!$C192)</f>
        <v/>
      </c>
      <c r="D178" s="102"/>
      <c r="E178" s="102"/>
      <c r="F178" s="102"/>
      <c r="G178" s="102"/>
      <c r="H178" s="102"/>
    </row>
    <row r="179" spans="2:8" x14ac:dyDescent="0.25">
      <c r="B179" s="84" t="str">
        <f>IF('Formato Único de Contratación'!$B193="","",'Formato Único de Contratación'!$B193)</f>
        <v/>
      </c>
      <c r="C179" s="36" t="str">
        <f>IF('Formato Único de Contratación'!$C193="","",'Formato Único de Contratación'!$C193)</f>
        <v/>
      </c>
      <c r="D179" s="102"/>
      <c r="E179" s="102"/>
      <c r="F179" s="102"/>
      <c r="G179" s="102"/>
      <c r="H179" s="102"/>
    </row>
    <row r="180" spans="2:8" x14ac:dyDescent="0.25">
      <c r="B180" s="84" t="str">
        <f>IF('Formato Único de Contratación'!$B194="","",'Formato Único de Contratación'!$B194)</f>
        <v/>
      </c>
      <c r="C180" s="36" t="str">
        <f>IF('Formato Único de Contratación'!$C194="","",'Formato Único de Contratación'!$C194)</f>
        <v/>
      </c>
      <c r="D180" s="102"/>
      <c r="E180" s="102"/>
      <c r="F180" s="102"/>
      <c r="G180" s="102"/>
      <c r="H180" s="102"/>
    </row>
    <row r="181" spans="2:8" x14ac:dyDescent="0.25">
      <c r="B181" s="84" t="str">
        <f>IF('Formato Único de Contratación'!$B195="","",'Formato Único de Contratación'!$B195)</f>
        <v/>
      </c>
      <c r="C181" s="36" t="str">
        <f>IF('Formato Único de Contratación'!$C195="","",'Formato Único de Contratación'!$C195)</f>
        <v/>
      </c>
      <c r="D181" s="102"/>
      <c r="E181" s="102"/>
      <c r="F181" s="102"/>
      <c r="G181" s="102"/>
      <c r="H181" s="102"/>
    </row>
    <row r="182" spans="2:8" x14ac:dyDescent="0.25">
      <c r="B182" s="84" t="str">
        <f>IF('Formato Único de Contratación'!$B196="","",'Formato Único de Contratación'!$B196)</f>
        <v/>
      </c>
      <c r="C182" s="36" t="str">
        <f>IF('Formato Único de Contratación'!$C196="","",'Formato Único de Contratación'!$C196)</f>
        <v/>
      </c>
      <c r="D182" s="102"/>
      <c r="E182" s="102"/>
      <c r="F182" s="102"/>
      <c r="G182" s="102"/>
      <c r="H182" s="102"/>
    </row>
    <row r="183" spans="2:8" x14ac:dyDescent="0.25">
      <c r="B183" s="84" t="str">
        <f>IF('Formato Único de Contratación'!$B197="","",'Formato Único de Contratación'!$B197)</f>
        <v/>
      </c>
      <c r="C183" s="36" t="str">
        <f>IF('Formato Único de Contratación'!$C197="","",'Formato Único de Contratación'!$C197)</f>
        <v/>
      </c>
      <c r="D183" s="102"/>
      <c r="E183" s="102"/>
      <c r="F183" s="102"/>
      <c r="G183" s="102"/>
      <c r="H183" s="102"/>
    </row>
    <row r="184" spans="2:8" x14ac:dyDescent="0.25">
      <c r="B184" s="84" t="str">
        <f>IF('Formato Único de Contratación'!$B198="","",'Formato Único de Contratación'!$B198)</f>
        <v/>
      </c>
      <c r="C184" s="36" t="str">
        <f>IF('Formato Único de Contratación'!$C198="","",'Formato Único de Contratación'!$C198)</f>
        <v/>
      </c>
      <c r="D184" s="102"/>
      <c r="E184" s="102"/>
      <c r="F184" s="102"/>
      <c r="G184" s="102"/>
      <c r="H184" s="102"/>
    </row>
    <row r="185" spans="2:8" x14ac:dyDescent="0.25">
      <c r="B185" s="84" t="str">
        <f>IF('Formato Único de Contratación'!$B199="","",'Formato Único de Contratación'!$B199)</f>
        <v/>
      </c>
      <c r="C185" s="36" t="str">
        <f>IF('Formato Único de Contratación'!$C199="","",'Formato Único de Contratación'!$C199)</f>
        <v/>
      </c>
      <c r="D185" s="102"/>
      <c r="E185" s="102"/>
      <c r="F185" s="102"/>
      <c r="G185" s="102"/>
      <c r="H185" s="102"/>
    </row>
    <row r="186" spans="2:8" x14ac:dyDescent="0.25">
      <c r="B186" s="84" t="str">
        <f>IF('Formato Único de Contratación'!$B200="","",'Formato Único de Contratación'!$B200)</f>
        <v/>
      </c>
      <c r="C186" s="36" t="str">
        <f>IF('Formato Único de Contratación'!$C200="","",'Formato Único de Contratación'!$C200)</f>
        <v/>
      </c>
      <c r="D186" s="102"/>
      <c r="E186" s="102"/>
      <c r="F186" s="102"/>
      <c r="G186" s="102"/>
      <c r="H186" s="102"/>
    </row>
    <row r="187" spans="2:8" x14ac:dyDescent="0.25">
      <c r="B187" s="84" t="str">
        <f>IF('Formato Único de Contratación'!$B201="","",'Formato Único de Contratación'!$B201)</f>
        <v/>
      </c>
      <c r="C187" s="36" t="str">
        <f>IF('Formato Único de Contratación'!$C201="","",'Formato Único de Contratación'!$C201)</f>
        <v/>
      </c>
      <c r="D187" s="102"/>
      <c r="E187" s="102"/>
      <c r="F187" s="102"/>
      <c r="G187" s="102"/>
      <c r="H187" s="102"/>
    </row>
    <row r="188" spans="2:8" x14ac:dyDescent="0.25">
      <c r="B188" s="84" t="str">
        <f>IF('Formato Único de Contratación'!$B202="","",'Formato Único de Contratación'!$B202)</f>
        <v/>
      </c>
      <c r="C188" s="36" t="str">
        <f>IF('Formato Único de Contratación'!$C202="","",'Formato Único de Contratación'!$C202)</f>
        <v/>
      </c>
      <c r="D188" s="102"/>
      <c r="E188" s="102"/>
      <c r="F188" s="102"/>
      <c r="G188" s="102"/>
      <c r="H188" s="102"/>
    </row>
    <row r="189" spans="2:8" x14ac:dyDescent="0.25">
      <c r="B189" s="84" t="str">
        <f>IF('Formato Único de Contratación'!$B203="","",'Formato Único de Contratación'!$B203)</f>
        <v/>
      </c>
      <c r="C189" s="36" t="str">
        <f>IF('Formato Único de Contratación'!$C203="","",'Formato Único de Contratación'!$C203)</f>
        <v/>
      </c>
      <c r="D189" s="102"/>
      <c r="E189" s="102"/>
      <c r="F189" s="102"/>
      <c r="G189" s="102"/>
      <c r="H189" s="102"/>
    </row>
    <row r="190" spans="2:8" x14ac:dyDescent="0.25">
      <c r="B190" s="84" t="str">
        <f>IF('Formato Único de Contratación'!$B204="","",'Formato Único de Contratación'!$B204)</f>
        <v/>
      </c>
      <c r="C190" s="36" t="str">
        <f>IF('Formato Único de Contratación'!$C204="","",'Formato Único de Contratación'!$C204)</f>
        <v/>
      </c>
      <c r="D190" s="102"/>
      <c r="E190" s="102"/>
      <c r="F190" s="102"/>
      <c r="G190" s="102"/>
      <c r="H190" s="102"/>
    </row>
    <row r="191" spans="2:8" x14ac:dyDescent="0.25">
      <c r="B191" s="84" t="str">
        <f>IF('Formato Único de Contratación'!$B205="","",'Formato Único de Contratación'!$B205)</f>
        <v/>
      </c>
      <c r="C191" s="36" t="str">
        <f>IF('Formato Único de Contratación'!$C205="","",'Formato Único de Contratación'!$C205)</f>
        <v/>
      </c>
      <c r="D191" s="102"/>
      <c r="E191" s="102"/>
      <c r="F191" s="102"/>
      <c r="G191" s="102"/>
      <c r="H191" s="102"/>
    </row>
    <row r="192" spans="2:8" x14ac:dyDescent="0.25">
      <c r="B192" s="84" t="str">
        <f>IF('Formato Único de Contratación'!$B206="","",'Formato Único de Contratación'!$B206)</f>
        <v/>
      </c>
      <c r="C192" s="36" t="str">
        <f>IF('Formato Único de Contratación'!$C206="","",'Formato Único de Contratación'!$C206)</f>
        <v/>
      </c>
      <c r="D192" s="102"/>
      <c r="E192" s="102"/>
      <c r="F192" s="102"/>
      <c r="G192" s="102"/>
      <c r="H192" s="102"/>
    </row>
    <row r="193" spans="2:8" x14ac:dyDescent="0.25">
      <c r="B193" s="84" t="str">
        <f>IF('Formato Único de Contratación'!$B207="","",'Formato Único de Contratación'!$B207)</f>
        <v/>
      </c>
      <c r="C193" s="36" t="str">
        <f>IF('Formato Único de Contratación'!$C207="","",'Formato Único de Contratación'!$C207)</f>
        <v/>
      </c>
      <c r="D193" s="102"/>
      <c r="E193" s="102"/>
      <c r="F193" s="102"/>
      <c r="G193" s="102"/>
      <c r="H193" s="102"/>
    </row>
    <row r="194" spans="2:8" x14ac:dyDescent="0.25">
      <c r="B194" s="84" t="str">
        <f>IF('Formato Único de Contratación'!$B208="","",'Formato Único de Contratación'!$B208)</f>
        <v/>
      </c>
      <c r="C194" s="36" t="str">
        <f>IF('Formato Único de Contratación'!$C208="","",'Formato Único de Contratación'!$C208)</f>
        <v/>
      </c>
      <c r="D194" s="102"/>
      <c r="E194" s="102"/>
      <c r="F194" s="102"/>
      <c r="G194" s="102"/>
      <c r="H194" s="102"/>
    </row>
    <row r="195" spans="2:8" x14ac:dyDescent="0.25">
      <c r="B195" s="84" t="str">
        <f>IF('Formato Único de Contratación'!$B209="","",'Formato Único de Contratación'!$B209)</f>
        <v/>
      </c>
      <c r="C195" s="36" t="str">
        <f>IF('Formato Único de Contratación'!$C209="","",'Formato Único de Contratación'!$C209)</f>
        <v/>
      </c>
      <c r="D195" s="102"/>
      <c r="E195" s="102"/>
      <c r="F195" s="102"/>
      <c r="G195" s="102"/>
      <c r="H195" s="102"/>
    </row>
    <row r="196" spans="2:8" x14ac:dyDescent="0.25">
      <c r="B196" s="84" t="str">
        <f>IF('Formato Único de Contratación'!$B210="","",'Formato Único de Contratación'!$B210)</f>
        <v/>
      </c>
      <c r="C196" s="36" t="str">
        <f>IF('Formato Único de Contratación'!$C210="","",'Formato Único de Contratación'!$C210)</f>
        <v/>
      </c>
      <c r="D196" s="102"/>
      <c r="E196" s="102"/>
      <c r="F196" s="102"/>
      <c r="G196" s="102"/>
      <c r="H196" s="102"/>
    </row>
    <row r="197" spans="2:8" x14ac:dyDescent="0.25">
      <c r="B197" s="84" t="str">
        <f>IF('Formato Único de Contratación'!$B211="","",'Formato Único de Contratación'!$B211)</f>
        <v/>
      </c>
      <c r="C197" s="36" t="str">
        <f>IF('Formato Único de Contratación'!$C211="","",'Formato Único de Contratación'!$C211)</f>
        <v/>
      </c>
      <c r="D197" s="102"/>
      <c r="E197" s="102"/>
      <c r="F197" s="102"/>
      <c r="G197" s="102"/>
      <c r="H197" s="102"/>
    </row>
    <row r="198" spans="2:8" x14ac:dyDescent="0.25">
      <c r="B198" s="84" t="str">
        <f>IF('Formato Único de Contratación'!$B212="","",'Formato Único de Contratación'!$B212)</f>
        <v/>
      </c>
      <c r="C198" s="36" t="str">
        <f>IF('Formato Único de Contratación'!$C212="","",'Formato Único de Contratación'!$C212)</f>
        <v/>
      </c>
      <c r="D198" s="102"/>
      <c r="E198" s="102"/>
      <c r="F198" s="102"/>
      <c r="G198" s="102"/>
      <c r="H198" s="102"/>
    </row>
    <row r="199" spans="2:8" x14ac:dyDescent="0.25">
      <c r="B199" s="84" t="str">
        <f>IF('Formato Único de Contratación'!$B213="","",'Formato Único de Contratación'!$B213)</f>
        <v/>
      </c>
      <c r="C199" s="36" t="str">
        <f>IF('Formato Único de Contratación'!$C213="","",'Formato Único de Contratación'!$C213)</f>
        <v/>
      </c>
      <c r="D199" s="102"/>
      <c r="E199" s="102"/>
      <c r="F199" s="102"/>
      <c r="G199" s="102"/>
      <c r="H199" s="102"/>
    </row>
    <row r="200" spans="2:8" x14ac:dyDescent="0.25">
      <c r="B200" s="84" t="str">
        <f>IF('Formato Único de Contratación'!$B214="","",'Formato Único de Contratación'!$B214)</f>
        <v/>
      </c>
      <c r="C200" s="36" t="str">
        <f>IF('Formato Único de Contratación'!$C214="","",'Formato Único de Contratación'!$C214)</f>
        <v/>
      </c>
      <c r="D200" s="102"/>
      <c r="E200" s="102"/>
      <c r="F200" s="102"/>
      <c r="G200" s="102"/>
      <c r="H200" s="102"/>
    </row>
    <row r="201" spans="2:8" x14ac:dyDescent="0.25">
      <c r="B201" s="84" t="str">
        <f>IF('Formato Único de Contratación'!$B215="","",'Formato Único de Contratación'!$B215)</f>
        <v/>
      </c>
      <c r="C201" s="36" t="str">
        <f>IF('Formato Único de Contratación'!$C215="","",'Formato Único de Contratación'!$C215)</f>
        <v/>
      </c>
      <c r="D201" s="102"/>
      <c r="E201" s="102"/>
      <c r="F201" s="102"/>
      <c r="G201" s="102"/>
      <c r="H201" s="102"/>
    </row>
    <row r="202" spans="2:8" x14ac:dyDescent="0.25">
      <c r="B202" s="84" t="str">
        <f>IF('Formato Único de Contratación'!$B216="","",'Formato Único de Contratación'!$B216)</f>
        <v/>
      </c>
      <c r="C202" s="36" t="str">
        <f>IF('Formato Único de Contratación'!$C216="","",'Formato Único de Contratación'!$C216)</f>
        <v/>
      </c>
      <c r="D202" s="102"/>
      <c r="E202" s="102"/>
      <c r="F202" s="102"/>
      <c r="G202" s="102"/>
      <c r="H202" s="102"/>
    </row>
    <row r="203" spans="2:8" x14ac:dyDescent="0.25">
      <c r="B203" s="84" t="str">
        <f>IF('Formato Único de Contratación'!$B217="","",'Formato Único de Contratación'!$B217)</f>
        <v/>
      </c>
      <c r="C203" s="36" t="str">
        <f>IF('Formato Único de Contratación'!$C217="","",'Formato Único de Contratación'!$C217)</f>
        <v/>
      </c>
      <c r="D203" s="102"/>
      <c r="E203" s="102"/>
      <c r="F203" s="102"/>
      <c r="G203" s="102"/>
      <c r="H203" s="102"/>
    </row>
    <row r="204" spans="2:8" x14ac:dyDescent="0.25">
      <c r="B204" s="84" t="str">
        <f>IF('Formato Único de Contratación'!$B218="","",'Formato Único de Contratación'!$B218)</f>
        <v/>
      </c>
      <c r="C204" s="36" t="str">
        <f>IF('Formato Único de Contratación'!$C218="","",'Formato Único de Contratación'!$C218)</f>
        <v/>
      </c>
      <c r="D204" s="102"/>
      <c r="E204" s="102"/>
      <c r="F204" s="102"/>
      <c r="G204" s="102"/>
      <c r="H204" s="102"/>
    </row>
    <row r="205" spans="2:8" x14ac:dyDescent="0.25">
      <c r="B205" s="84" t="str">
        <f>IF('Formato Único de Contratación'!$B219="","",'Formato Único de Contratación'!$B219)</f>
        <v/>
      </c>
      <c r="C205" s="36" t="str">
        <f>IF('Formato Único de Contratación'!$C219="","",'Formato Único de Contratación'!$C219)</f>
        <v/>
      </c>
      <c r="D205" s="102"/>
      <c r="E205" s="102"/>
      <c r="F205" s="102"/>
      <c r="G205" s="102"/>
      <c r="H205" s="102"/>
    </row>
    <row r="206" spans="2:8" x14ac:dyDescent="0.25">
      <c r="B206" s="84" t="str">
        <f>IF('Formato Único de Contratación'!$B220="","",'Formato Único de Contratación'!$B220)</f>
        <v/>
      </c>
      <c r="C206" s="36" t="str">
        <f>IF('Formato Único de Contratación'!$C220="","",'Formato Único de Contratación'!$C220)</f>
        <v/>
      </c>
      <c r="D206" s="102"/>
      <c r="E206" s="102"/>
      <c r="F206" s="102"/>
      <c r="G206" s="102"/>
      <c r="H206" s="102"/>
    </row>
    <row r="207" spans="2:8" x14ac:dyDescent="0.25">
      <c r="B207" s="84" t="str">
        <f>IF('Formato Único de Contratación'!$B221="","",'Formato Único de Contratación'!$B221)</f>
        <v/>
      </c>
      <c r="C207" s="36" t="str">
        <f>IF('Formato Único de Contratación'!$C221="","",'Formato Único de Contratación'!$C221)</f>
        <v/>
      </c>
      <c r="D207" s="102"/>
      <c r="E207" s="102"/>
      <c r="F207" s="102"/>
      <c r="G207" s="102"/>
      <c r="H207" s="102"/>
    </row>
    <row r="208" spans="2:8" x14ac:dyDescent="0.25">
      <c r="B208" s="84" t="str">
        <f>IF('Formato Único de Contratación'!$B222="","",'Formato Único de Contratación'!$B222)</f>
        <v/>
      </c>
      <c r="C208" s="36" t="str">
        <f>IF('Formato Único de Contratación'!$C222="","",'Formato Único de Contratación'!$C222)</f>
        <v/>
      </c>
      <c r="D208" s="102"/>
      <c r="E208" s="102"/>
      <c r="F208" s="102"/>
      <c r="G208" s="102"/>
      <c r="H208" s="102"/>
    </row>
    <row r="209" spans="2:8" x14ac:dyDescent="0.25">
      <c r="B209" s="84" t="str">
        <f>IF('Formato Único de Contratación'!$B223="","",'Formato Único de Contratación'!$B223)</f>
        <v/>
      </c>
      <c r="C209" s="36" t="str">
        <f>IF('Formato Único de Contratación'!$C223="","",'Formato Único de Contratación'!$C223)</f>
        <v/>
      </c>
      <c r="D209" s="102"/>
      <c r="E209" s="102"/>
      <c r="F209" s="102"/>
      <c r="G209" s="102"/>
      <c r="H209" s="102"/>
    </row>
    <row r="210" spans="2:8" x14ac:dyDescent="0.25">
      <c r="B210" s="84" t="str">
        <f>IF('Formato Único de Contratación'!$B224="","",'Formato Único de Contratación'!$B224)</f>
        <v/>
      </c>
      <c r="C210" s="36" t="str">
        <f>IF('Formato Único de Contratación'!$C224="","",'Formato Único de Contratación'!$C224)</f>
        <v/>
      </c>
      <c r="D210" s="102"/>
      <c r="E210" s="102"/>
      <c r="F210" s="102"/>
      <c r="G210" s="102"/>
      <c r="H210" s="102"/>
    </row>
    <row r="211" spans="2:8" x14ac:dyDescent="0.25">
      <c r="B211" s="84" t="str">
        <f>IF('Formato Único de Contratación'!$B225="","",'Formato Único de Contratación'!$B225)</f>
        <v/>
      </c>
      <c r="C211" s="36" t="str">
        <f>IF('Formato Único de Contratación'!$C225="","",'Formato Único de Contratación'!$C225)</f>
        <v/>
      </c>
      <c r="D211" s="102"/>
      <c r="E211" s="102"/>
      <c r="F211" s="102"/>
      <c r="G211" s="102"/>
      <c r="H211" s="102"/>
    </row>
    <row r="212" spans="2:8" x14ac:dyDescent="0.25">
      <c r="B212" s="84" t="str">
        <f>IF('Formato Único de Contratación'!$B226="","",'Formato Único de Contratación'!$B226)</f>
        <v/>
      </c>
      <c r="C212" s="36" t="str">
        <f>IF('Formato Único de Contratación'!$C226="","",'Formato Único de Contratación'!$C226)</f>
        <v/>
      </c>
      <c r="D212" s="102"/>
      <c r="E212" s="102"/>
      <c r="F212" s="102"/>
      <c r="G212" s="102"/>
      <c r="H212" s="102"/>
    </row>
    <row r="213" spans="2:8" x14ac:dyDescent="0.25">
      <c r="B213" s="84" t="str">
        <f>IF('Formato Único de Contratación'!$B227="","",'Formato Único de Contratación'!$B227)</f>
        <v/>
      </c>
      <c r="C213" s="36" t="str">
        <f>IF('Formato Único de Contratación'!$C227="","",'Formato Único de Contratación'!$C227)</f>
        <v/>
      </c>
      <c r="D213" s="102"/>
      <c r="E213" s="102"/>
      <c r="F213" s="102"/>
      <c r="G213" s="102"/>
      <c r="H213" s="102"/>
    </row>
    <row r="214" spans="2:8" x14ac:dyDescent="0.25">
      <c r="B214" s="84" t="str">
        <f>IF('Formato Único de Contratación'!$B228="","",'Formato Único de Contratación'!$B228)</f>
        <v/>
      </c>
      <c r="C214" s="36" t="str">
        <f>IF('Formato Único de Contratación'!$C228="","",'Formato Único de Contratación'!$C228)</f>
        <v/>
      </c>
      <c r="D214" s="102"/>
      <c r="E214" s="102"/>
      <c r="F214" s="102"/>
      <c r="G214" s="102"/>
      <c r="H214" s="102"/>
    </row>
    <row r="215" spans="2:8" x14ac:dyDescent="0.25">
      <c r="B215" s="84" t="str">
        <f>IF('Formato Único de Contratación'!$B229="","",'Formato Único de Contratación'!$B229)</f>
        <v/>
      </c>
      <c r="C215" s="36" t="str">
        <f>IF('Formato Único de Contratación'!$C229="","",'Formato Único de Contratación'!$C229)</f>
        <v/>
      </c>
      <c r="D215" s="102"/>
      <c r="E215" s="102"/>
      <c r="F215" s="102"/>
      <c r="G215" s="102"/>
      <c r="H215" s="102"/>
    </row>
    <row r="216" spans="2:8" x14ac:dyDescent="0.25">
      <c r="B216" s="84" t="str">
        <f>IF('Formato Único de Contratación'!$B230="","",'Formato Único de Contratación'!$B230)</f>
        <v/>
      </c>
      <c r="C216" s="36" t="str">
        <f>IF('Formato Único de Contratación'!$C230="","",'Formato Único de Contratación'!$C230)</f>
        <v/>
      </c>
      <c r="D216" s="102"/>
      <c r="E216" s="102"/>
      <c r="F216" s="102"/>
      <c r="G216" s="102"/>
      <c r="H216" s="102"/>
    </row>
    <row r="217" spans="2:8" x14ac:dyDescent="0.25">
      <c r="B217" s="84" t="str">
        <f>IF('Formato Único de Contratación'!$B231="","",'Formato Único de Contratación'!$B231)</f>
        <v/>
      </c>
      <c r="C217" s="36" t="str">
        <f>IF('Formato Único de Contratación'!$C231="","",'Formato Único de Contratación'!$C231)</f>
        <v/>
      </c>
      <c r="D217" s="102"/>
      <c r="E217" s="102"/>
      <c r="F217" s="102"/>
      <c r="G217" s="102"/>
      <c r="H217" s="102"/>
    </row>
    <row r="218" spans="2:8" x14ac:dyDescent="0.25">
      <c r="B218" s="84" t="str">
        <f>IF('Formato Único de Contratación'!$B232="","",'Formato Único de Contratación'!$B232)</f>
        <v/>
      </c>
      <c r="C218" s="36" t="str">
        <f>IF('Formato Único de Contratación'!$C232="","",'Formato Único de Contratación'!$C232)</f>
        <v/>
      </c>
      <c r="D218" s="102"/>
      <c r="E218" s="102"/>
      <c r="F218" s="102"/>
      <c r="G218" s="102"/>
      <c r="H218" s="102"/>
    </row>
    <row r="219" spans="2:8" x14ac:dyDescent="0.25">
      <c r="B219" s="84" t="str">
        <f>IF('Formato Único de Contratación'!$B233="","",'Formato Único de Contratación'!$B233)</f>
        <v/>
      </c>
      <c r="C219" s="36" t="str">
        <f>IF('Formato Único de Contratación'!$C233="","",'Formato Único de Contratación'!$C233)</f>
        <v/>
      </c>
      <c r="D219" s="102"/>
      <c r="E219" s="102"/>
      <c r="F219" s="102"/>
      <c r="G219" s="102"/>
      <c r="H219" s="102"/>
    </row>
    <row r="220" spans="2:8" x14ac:dyDescent="0.25">
      <c r="B220" s="84" t="str">
        <f>IF('Formato Único de Contratación'!$B234="","",'Formato Único de Contratación'!$B234)</f>
        <v/>
      </c>
      <c r="C220" s="36" t="str">
        <f>IF('Formato Único de Contratación'!$C234="","",'Formato Único de Contratación'!$C234)</f>
        <v/>
      </c>
      <c r="D220" s="102"/>
      <c r="E220" s="102"/>
      <c r="F220" s="102"/>
      <c r="G220" s="102"/>
      <c r="H220" s="102"/>
    </row>
    <row r="221" spans="2:8" x14ac:dyDescent="0.25">
      <c r="B221" s="84" t="str">
        <f>IF('Formato Único de Contratación'!$B235="","",'Formato Único de Contratación'!$B235)</f>
        <v/>
      </c>
      <c r="C221" s="36" t="str">
        <f>IF('Formato Único de Contratación'!$C235="","",'Formato Único de Contratación'!$C235)</f>
        <v/>
      </c>
      <c r="D221" s="102"/>
      <c r="E221" s="102"/>
      <c r="F221" s="102"/>
      <c r="G221" s="102"/>
      <c r="H221" s="102"/>
    </row>
    <row r="222" spans="2:8" x14ac:dyDescent="0.25">
      <c r="B222" s="84" t="str">
        <f>IF('Formato Único de Contratación'!$B236="","",'Formato Único de Contratación'!$B236)</f>
        <v/>
      </c>
      <c r="C222" s="36" t="str">
        <f>IF('Formato Único de Contratación'!$C236="","",'Formato Único de Contratación'!$C236)</f>
        <v/>
      </c>
      <c r="D222" s="102"/>
      <c r="E222" s="102"/>
      <c r="F222" s="102"/>
      <c r="G222" s="102"/>
      <c r="H222" s="102"/>
    </row>
    <row r="223" spans="2:8" x14ac:dyDescent="0.25">
      <c r="B223" s="84" t="str">
        <f>IF('Formato Único de Contratación'!$B237="","",'Formato Único de Contratación'!$B237)</f>
        <v/>
      </c>
      <c r="C223" s="36" t="str">
        <f>IF('Formato Único de Contratación'!$C237="","",'Formato Único de Contratación'!$C237)</f>
        <v/>
      </c>
      <c r="D223" s="102"/>
      <c r="E223" s="102"/>
      <c r="F223" s="102"/>
      <c r="G223" s="102"/>
      <c r="H223" s="102"/>
    </row>
    <row r="224" spans="2:8" x14ac:dyDescent="0.25">
      <c r="B224" s="84" t="str">
        <f>IF('Formato Único de Contratación'!$B238="","",'Formato Único de Contratación'!$B238)</f>
        <v/>
      </c>
      <c r="C224" s="36" t="str">
        <f>IF('Formato Único de Contratación'!$C238="","",'Formato Único de Contratación'!$C238)</f>
        <v/>
      </c>
      <c r="D224" s="102"/>
      <c r="E224" s="102"/>
      <c r="F224" s="102"/>
      <c r="G224" s="102"/>
      <c r="H224" s="102"/>
    </row>
    <row r="225" spans="2:8" x14ac:dyDescent="0.25">
      <c r="B225" s="84" t="str">
        <f>IF('Formato Único de Contratación'!$B239="","",'Formato Único de Contratación'!$B239)</f>
        <v/>
      </c>
      <c r="C225" s="36" t="str">
        <f>IF('Formato Único de Contratación'!$C239="","",'Formato Único de Contratación'!$C239)</f>
        <v/>
      </c>
      <c r="D225" s="102"/>
      <c r="E225" s="102"/>
      <c r="F225" s="102"/>
      <c r="G225" s="102"/>
      <c r="H225" s="102"/>
    </row>
    <row r="226" spans="2:8" x14ac:dyDescent="0.25">
      <c r="B226" s="84" t="str">
        <f>IF('Formato Único de Contratación'!$B240="","",'Formato Único de Contratación'!$B240)</f>
        <v/>
      </c>
      <c r="C226" s="36" t="str">
        <f>IF('Formato Único de Contratación'!$C240="","",'Formato Único de Contratación'!$C240)</f>
        <v/>
      </c>
      <c r="D226" s="102"/>
      <c r="E226" s="102"/>
      <c r="F226" s="102"/>
      <c r="G226" s="102"/>
      <c r="H226" s="102"/>
    </row>
    <row r="227" spans="2:8" x14ac:dyDescent="0.25">
      <c r="B227" s="84" t="str">
        <f>IF('Formato Único de Contratación'!$B241="","",'Formato Único de Contratación'!$B241)</f>
        <v/>
      </c>
      <c r="C227" s="36" t="str">
        <f>IF('Formato Único de Contratación'!$C241="","",'Formato Único de Contratación'!$C241)</f>
        <v/>
      </c>
      <c r="D227" s="102"/>
      <c r="E227" s="102"/>
      <c r="F227" s="102"/>
      <c r="G227" s="102"/>
      <c r="H227" s="102"/>
    </row>
    <row r="228" spans="2:8" x14ac:dyDescent="0.25">
      <c r="B228" s="84" t="str">
        <f>IF('Formato Único de Contratación'!$B242="","",'Formato Único de Contratación'!$B242)</f>
        <v/>
      </c>
      <c r="C228" s="36" t="str">
        <f>IF('Formato Único de Contratación'!$C242="","",'Formato Único de Contratación'!$C242)</f>
        <v/>
      </c>
      <c r="D228" s="102"/>
      <c r="E228" s="102"/>
      <c r="F228" s="102"/>
      <c r="G228" s="102"/>
      <c r="H228" s="102"/>
    </row>
    <row r="229" spans="2:8" x14ac:dyDescent="0.25">
      <c r="B229" s="84" t="str">
        <f>IF('Formato Único de Contratación'!$B243="","",'Formato Único de Contratación'!$B243)</f>
        <v/>
      </c>
      <c r="C229" s="36" t="str">
        <f>IF('Formato Único de Contratación'!$C243="","",'Formato Único de Contratación'!$C243)</f>
        <v/>
      </c>
      <c r="D229" s="102"/>
      <c r="E229" s="102"/>
      <c r="F229" s="102"/>
      <c r="G229" s="102"/>
      <c r="H229" s="102"/>
    </row>
    <row r="230" spans="2:8" x14ac:dyDescent="0.25">
      <c r="B230" s="84" t="str">
        <f>IF('Formato Único de Contratación'!$B244="","",'Formato Único de Contratación'!$B244)</f>
        <v/>
      </c>
      <c r="C230" s="36" t="str">
        <f>IF('Formato Único de Contratación'!$C244="","",'Formato Único de Contratación'!$C244)</f>
        <v/>
      </c>
      <c r="D230" s="102"/>
      <c r="E230" s="102"/>
      <c r="F230" s="102"/>
      <c r="G230" s="102"/>
      <c r="H230" s="102"/>
    </row>
    <row r="231" spans="2:8" x14ac:dyDescent="0.25">
      <c r="B231" s="84" t="str">
        <f>IF('Formato Único de Contratación'!$B245="","",'Formato Único de Contratación'!$B245)</f>
        <v/>
      </c>
      <c r="C231" s="36" t="str">
        <f>IF('Formato Único de Contratación'!$C245="","",'Formato Único de Contratación'!$C245)</f>
        <v/>
      </c>
      <c r="D231" s="102"/>
      <c r="E231" s="102"/>
      <c r="F231" s="102"/>
      <c r="G231" s="102"/>
      <c r="H231" s="102"/>
    </row>
    <row r="232" spans="2:8" x14ac:dyDescent="0.25">
      <c r="B232" s="84" t="str">
        <f>IF('Formato Único de Contratación'!$B246="","",'Formato Único de Contratación'!$B246)</f>
        <v/>
      </c>
      <c r="C232" s="36" t="str">
        <f>IF('Formato Único de Contratación'!$C246="","",'Formato Único de Contratación'!$C246)</f>
        <v/>
      </c>
      <c r="D232" s="102"/>
      <c r="E232" s="102"/>
      <c r="F232" s="102"/>
      <c r="G232" s="102"/>
      <c r="H232" s="102"/>
    </row>
    <row r="233" spans="2:8" x14ac:dyDescent="0.25">
      <c r="B233" s="84" t="str">
        <f>IF('Formato Único de Contratación'!$B247="","",'Formato Único de Contratación'!$B247)</f>
        <v/>
      </c>
      <c r="C233" s="36" t="str">
        <f>IF('Formato Único de Contratación'!$C247="","",'Formato Único de Contratación'!$C247)</f>
        <v/>
      </c>
      <c r="D233" s="102"/>
      <c r="E233" s="102"/>
      <c r="F233" s="102"/>
      <c r="G233" s="102"/>
      <c r="H233" s="102"/>
    </row>
    <row r="234" spans="2:8" x14ac:dyDescent="0.25">
      <c r="B234" s="84" t="str">
        <f>IF('Formato Único de Contratación'!$B248="","",'Formato Único de Contratación'!$B248)</f>
        <v/>
      </c>
      <c r="C234" s="36" t="str">
        <f>IF('Formato Único de Contratación'!$C248="","",'Formato Único de Contratación'!$C248)</f>
        <v/>
      </c>
      <c r="D234" s="102"/>
      <c r="E234" s="102"/>
      <c r="F234" s="102"/>
      <c r="G234" s="102"/>
      <c r="H234" s="102"/>
    </row>
    <row r="235" spans="2:8" x14ac:dyDescent="0.25">
      <c r="B235" s="84" t="str">
        <f>IF('Formato Único de Contratación'!$B249="","",'Formato Único de Contratación'!$B249)</f>
        <v/>
      </c>
      <c r="C235" s="36" t="str">
        <f>IF('Formato Único de Contratación'!$C249="","",'Formato Único de Contratación'!$C249)</f>
        <v/>
      </c>
      <c r="D235" s="102"/>
      <c r="E235" s="102"/>
      <c r="F235" s="102"/>
      <c r="G235" s="102"/>
      <c r="H235" s="102"/>
    </row>
    <row r="236" spans="2:8" x14ac:dyDescent="0.25">
      <c r="B236" s="84" t="str">
        <f>IF('Formato Único de Contratación'!$B250="","",'Formato Único de Contratación'!$B250)</f>
        <v/>
      </c>
      <c r="C236" s="36" t="str">
        <f>IF('Formato Único de Contratación'!$C250="","",'Formato Único de Contratación'!$C250)</f>
        <v/>
      </c>
      <c r="D236" s="102"/>
      <c r="E236" s="102"/>
      <c r="F236" s="102"/>
      <c r="G236" s="102"/>
      <c r="H236" s="102"/>
    </row>
    <row r="237" spans="2:8" x14ac:dyDescent="0.25">
      <c r="B237" s="84" t="str">
        <f>IF('Formato Único de Contratación'!$B251="","",'Formato Único de Contratación'!$B251)</f>
        <v/>
      </c>
      <c r="C237" s="36" t="str">
        <f>IF('Formato Único de Contratación'!$C251="","",'Formato Único de Contratación'!$C251)</f>
        <v/>
      </c>
      <c r="D237" s="102"/>
      <c r="E237" s="102"/>
      <c r="F237" s="102"/>
      <c r="G237" s="102"/>
      <c r="H237" s="102"/>
    </row>
    <row r="238" spans="2:8" x14ac:dyDescent="0.25">
      <c r="B238" s="84" t="str">
        <f>IF('Formato Único de Contratación'!$B252="","",'Formato Único de Contratación'!$B252)</f>
        <v/>
      </c>
      <c r="C238" s="36" t="str">
        <f>IF('Formato Único de Contratación'!$C252="","",'Formato Único de Contratación'!$C252)</f>
        <v/>
      </c>
      <c r="D238" s="102"/>
      <c r="E238" s="102"/>
      <c r="F238" s="102"/>
      <c r="G238" s="102"/>
      <c r="H238" s="102"/>
    </row>
    <row r="239" spans="2:8" x14ac:dyDescent="0.25">
      <c r="B239" s="84" t="str">
        <f>IF('Formato Único de Contratación'!$B253="","",'Formato Único de Contratación'!$B253)</f>
        <v/>
      </c>
      <c r="C239" s="36" t="str">
        <f>IF('Formato Único de Contratación'!$C253="","",'Formato Único de Contratación'!$C253)</f>
        <v/>
      </c>
      <c r="D239" s="102"/>
      <c r="E239" s="102"/>
      <c r="F239" s="102"/>
      <c r="G239" s="102"/>
      <c r="H239" s="102"/>
    </row>
    <row r="240" spans="2:8" x14ac:dyDescent="0.25">
      <c r="B240" s="84" t="str">
        <f>IF('Formato Único de Contratación'!$B254="","",'Formato Único de Contratación'!$B254)</f>
        <v/>
      </c>
      <c r="C240" s="36" t="str">
        <f>IF('Formato Único de Contratación'!$C254="","",'Formato Único de Contratación'!$C254)</f>
        <v/>
      </c>
      <c r="D240" s="102"/>
      <c r="E240" s="102"/>
      <c r="F240" s="102"/>
      <c r="G240" s="102"/>
      <c r="H240" s="102"/>
    </row>
    <row r="241" spans="2:8" x14ac:dyDescent="0.25">
      <c r="B241" s="84" t="str">
        <f>IF('Formato Único de Contratación'!$B255="","",'Formato Único de Contratación'!$B255)</f>
        <v/>
      </c>
      <c r="C241" s="36" t="str">
        <f>IF('Formato Único de Contratación'!$C255="","",'Formato Único de Contratación'!$C255)</f>
        <v/>
      </c>
      <c r="D241" s="102"/>
      <c r="E241" s="102"/>
      <c r="F241" s="102"/>
      <c r="G241" s="102"/>
      <c r="H241" s="102"/>
    </row>
    <row r="242" spans="2:8" x14ac:dyDescent="0.25">
      <c r="B242" s="84" t="str">
        <f>IF('Formato Único de Contratación'!$B256="","",'Formato Único de Contratación'!$B256)</f>
        <v/>
      </c>
      <c r="C242" s="36" t="str">
        <f>IF('Formato Único de Contratación'!$C256="","",'Formato Único de Contratación'!$C256)</f>
        <v/>
      </c>
      <c r="D242" s="102"/>
      <c r="E242" s="102"/>
      <c r="F242" s="102"/>
      <c r="G242" s="102"/>
      <c r="H242" s="102"/>
    </row>
    <row r="243" spans="2:8" x14ac:dyDescent="0.25">
      <c r="B243" s="84" t="str">
        <f>IF('Formato Único de Contratación'!$B257="","",'Formato Único de Contratación'!$B257)</f>
        <v/>
      </c>
      <c r="C243" s="36" t="str">
        <f>IF('Formato Único de Contratación'!$C257="","",'Formato Único de Contratación'!$C257)</f>
        <v/>
      </c>
      <c r="D243" s="102"/>
      <c r="E243" s="102"/>
      <c r="F243" s="102"/>
      <c r="G243" s="102"/>
      <c r="H243" s="102"/>
    </row>
    <row r="244" spans="2:8" x14ac:dyDescent="0.25">
      <c r="B244" s="84" t="str">
        <f>IF('Formato Único de Contratación'!$B258="","",'Formato Único de Contratación'!$B258)</f>
        <v/>
      </c>
      <c r="C244" s="36" t="str">
        <f>IF('Formato Único de Contratación'!$C258="","",'Formato Único de Contratación'!$C258)</f>
        <v/>
      </c>
      <c r="D244" s="102"/>
      <c r="E244" s="102"/>
      <c r="F244" s="102"/>
      <c r="G244" s="102"/>
      <c r="H244" s="102"/>
    </row>
    <row r="245" spans="2:8" x14ac:dyDescent="0.25">
      <c r="B245" s="84" t="str">
        <f>IF('Formato Único de Contratación'!$B259="","",'Formato Único de Contratación'!$B259)</f>
        <v/>
      </c>
      <c r="C245" s="36" t="str">
        <f>IF('Formato Único de Contratación'!$C259="","",'Formato Único de Contratación'!$C259)</f>
        <v/>
      </c>
      <c r="D245" s="102"/>
      <c r="E245" s="102"/>
      <c r="F245" s="102"/>
      <c r="G245" s="102"/>
      <c r="H245" s="102"/>
    </row>
    <row r="246" spans="2:8" x14ac:dyDescent="0.25">
      <c r="B246" s="84" t="str">
        <f>IF('Formato Único de Contratación'!$B260="","",'Formato Único de Contratación'!$B260)</f>
        <v/>
      </c>
      <c r="C246" s="36" t="str">
        <f>IF('Formato Único de Contratación'!$C260="","",'Formato Único de Contratación'!$C260)</f>
        <v/>
      </c>
      <c r="D246" s="102"/>
      <c r="E246" s="102"/>
      <c r="F246" s="102"/>
      <c r="G246" s="102"/>
      <c r="H246" s="102"/>
    </row>
    <row r="247" spans="2:8" x14ac:dyDescent="0.25">
      <c r="B247" s="84" t="str">
        <f>IF('Formato Único de Contratación'!$B261="","",'Formato Único de Contratación'!$B261)</f>
        <v/>
      </c>
      <c r="C247" s="36" t="str">
        <f>IF('Formato Único de Contratación'!$C261="","",'Formato Único de Contratación'!$C261)</f>
        <v/>
      </c>
      <c r="D247" s="102"/>
      <c r="E247" s="102"/>
      <c r="F247" s="102"/>
      <c r="G247" s="102"/>
      <c r="H247" s="102"/>
    </row>
    <row r="248" spans="2:8" x14ac:dyDescent="0.25">
      <c r="B248" s="84" t="str">
        <f>IF('Formato Único de Contratación'!$B262="","",'Formato Único de Contratación'!$B262)</f>
        <v/>
      </c>
      <c r="C248" s="36" t="str">
        <f>IF('Formato Único de Contratación'!$C262="","",'Formato Único de Contratación'!$C262)</f>
        <v/>
      </c>
      <c r="D248" s="102"/>
      <c r="E248" s="102"/>
      <c r="F248" s="102"/>
      <c r="G248" s="102"/>
      <c r="H248" s="102"/>
    </row>
    <row r="249" spans="2:8" x14ac:dyDescent="0.25">
      <c r="B249" s="84" t="str">
        <f>IF('Formato Único de Contratación'!$B263="","",'Formato Único de Contratación'!$B263)</f>
        <v/>
      </c>
      <c r="C249" s="36" t="str">
        <f>IF('Formato Único de Contratación'!$C263="","",'Formato Único de Contratación'!$C263)</f>
        <v/>
      </c>
      <c r="D249" s="102"/>
      <c r="E249" s="102"/>
      <c r="F249" s="102"/>
      <c r="G249" s="102"/>
      <c r="H249" s="102"/>
    </row>
    <row r="250" spans="2:8" x14ac:dyDescent="0.25">
      <c r="B250" s="84" t="str">
        <f>IF('Formato Único de Contratación'!$B264="","",'Formato Único de Contratación'!$B264)</f>
        <v/>
      </c>
      <c r="C250" s="36" t="str">
        <f>IF('Formato Único de Contratación'!$C264="","",'Formato Único de Contratación'!$C264)</f>
        <v/>
      </c>
      <c r="D250" s="102"/>
      <c r="E250" s="102"/>
      <c r="F250" s="102"/>
      <c r="G250" s="102"/>
      <c r="H250" s="102"/>
    </row>
    <row r="251" spans="2:8" x14ac:dyDescent="0.25">
      <c r="B251" s="84" t="str">
        <f>IF('Formato Único de Contratación'!$B265="","",'Formato Único de Contratación'!$B265)</f>
        <v/>
      </c>
      <c r="C251" s="36" t="str">
        <f>IF('Formato Único de Contratación'!$C265="","",'Formato Único de Contratación'!$C265)</f>
        <v/>
      </c>
      <c r="D251" s="102"/>
      <c r="E251" s="102"/>
      <c r="F251" s="102"/>
      <c r="G251" s="102"/>
      <c r="H251" s="102"/>
    </row>
    <row r="252" spans="2:8" x14ac:dyDescent="0.25">
      <c r="B252" s="84" t="str">
        <f>IF('Formato Único de Contratación'!$B266="","",'Formato Único de Contratación'!$B266)</f>
        <v/>
      </c>
      <c r="C252" s="36" t="str">
        <f>IF('Formato Único de Contratación'!$C266="","",'Formato Único de Contratación'!$C266)</f>
        <v/>
      </c>
      <c r="D252" s="102"/>
      <c r="E252" s="102"/>
      <c r="F252" s="102"/>
      <c r="G252" s="102"/>
      <c r="H252" s="102"/>
    </row>
    <row r="253" spans="2:8" x14ac:dyDescent="0.25">
      <c r="B253" s="84" t="str">
        <f>IF('Formato Único de Contratación'!$B267="","",'Formato Único de Contratación'!$B267)</f>
        <v/>
      </c>
      <c r="C253" s="36" t="str">
        <f>IF('Formato Único de Contratación'!$C267="","",'Formato Único de Contratación'!$C267)</f>
        <v/>
      </c>
      <c r="D253" s="102"/>
      <c r="E253" s="102"/>
      <c r="F253" s="102"/>
      <c r="G253" s="102"/>
      <c r="H253" s="102"/>
    </row>
    <row r="254" spans="2:8" x14ac:dyDescent="0.25">
      <c r="B254" s="84" t="str">
        <f>IF('Formato Único de Contratación'!$B268="","",'Formato Único de Contratación'!$B268)</f>
        <v/>
      </c>
      <c r="C254" s="36" t="str">
        <f>IF('Formato Único de Contratación'!$C268="","",'Formato Único de Contratación'!$C268)</f>
        <v/>
      </c>
      <c r="D254" s="102"/>
      <c r="E254" s="102"/>
      <c r="F254" s="102"/>
      <c r="G254" s="102"/>
      <c r="H254" s="102"/>
    </row>
    <row r="255" spans="2:8" x14ac:dyDescent="0.25">
      <c r="B255" s="84" t="str">
        <f>IF('Formato Único de Contratación'!$B269="","",'Formato Único de Contratación'!$B269)</f>
        <v/>
      </c>
      <c r="C255" s="36" t="str">
        <f>IF('Formato Único de Contratación'!$C269="","",'Formato Único de Contratación'!$C269)</f>
        <v/>
      </c>
      <c r="D255" s="102"/>
      <c r="E255" s="102"/>
      <c r="F255" s="102"/>
      <c r="G255" s="102"/>
      <c r="H255" s="102"/>
    </row>
    <row r="256" spans="2:8" x14ac:dyDescent="0.25">
      <c r="B256" s="84" t="str">
        <f>IF('Formato Único de Contratación'!$B270="","",'Formato Único de Contratación'!$B270)</f>
        <v/>
      </c>
      <c r="C256" s="36" t="str">
        <f>IF('Formato Único de Contratación'!$C270="","",'Formato Único de Contratación'!$C270)</f>
        <v/>
      </c>
      <c r="D256" s="102"/>
      <c r="E256" s="102"/>
      <c r="F256" s="102"/>
      <c r="G256" s="102"/>
      <c r="H256" s="102"/>
    </row>
    <row r="257" spans="2:8" x14ac:dyDescent="0.25">
      <c r="B257" s="84" t="str">
        <f>IF('Formato Único de Contratación'!$B271="","",'Formato Único de Contratación'!$B271)</f>
        <v/>
      </c>
      <c r="C257" s="36" t="str">
        <f>IF('Formato Único de Contratación'!$C271="","",'Formato Único de Contratación'!$C271)</f>
        <v/>
      </c>
      <c r="D257" s="102"/>
      <c r="E257" s="102"/>
      <c r="F257" s="102"/>
      <c r="G257" s="102"/>
      <c r="H257" s="102"/>
    </row>
    <row r="258" spans="2:8" x14ac:dyDescent="0.25">
      <c r="B258" s="84" t="str">
        <f>IF('Formato Único de Contratación'!$B272="","",'Formato Único de Contratación'!$B272)</f>
        <v/>
      </c>
      <c r="C258" s="36" t="str">
        <f>IF('Formato Único de Contratación'!$C272="","",'Formato Único de Contratación'!$C272)</f>
        <v/>
      </c>
      <c r="D258" s="102"/>
      <c r="E258" s="102"/>
      <c r="F258" s="102"/>
      <c r="G258" s="102"/>
      <c r="H258" s="102"/>
    </row>
    <row r="259" spans="2:8" x14ac:dyDescent="0.25">
      <c r="B259" s="84" t="str">
        <f>IF('Formato Único de Contratación'!$B273="","",'Formato Único de Contratación'!$B273)</f>
        <v/>
      </c>
      <c r="C259" s="36" t="str">
        <f>IF('Formato Único de Contratación'!$C273="","",'Formato Único de Contratación'!$C273)</f>
        <v/>
      </c>
      <c r="D259" s="102"/>
      <c r="E259" s="102"/>
      <c r="F259" s="102"/>
      <c r="G259" s="102"/>
      <c r="H259" s="102"/>
    </row>
    <row r="260" spans="2:8" x14ac:dyDescent="0.25">
      <c r="B260" s="84" t="str">
        <f>IF('Formato Único de Contratación'!$B274="","",'Formato Único de Contratación'!$B274)</f>
        <v/>
      </c>
      <c r="C260" s="36" t="str">
        <f>IF('Formato Único de Contratación'!$C274="","",'Formato Único de Contratación'!$C274)</f>
        <v/>
      </c>
      <c r="D260" s="102"/>
      <c r="E260" s="102"/>
      <c r="F260" s="102"/>
      <c r="G260" s="102"/>
      <c r="H260" s="102"/>
    </row>
    <row r="261" spans="2:8" x14ac:dyDescent="0.25">
      <c r="B261" s="84" t="str">
        <f>IF('Formato Único de Contratación'!$B275="","",'Formato Único de Contratación'!$B275)</f>
        <v/>
      </c>
      <c r="C261" s="36" t="str">
        <f>IF('Formato Único de Contratación'!$C275="","",'Formato Único de Contratación'!$C275)</f>
        <v/>
      </c>
      <c r="D261" s="102"/>
      <c r="E261" s="102"/>
      <c r="F261" s="102"/>
      <c r="G261" s="102"/>
      <c r="H261" s="102"/>
    </row>
    <row r="262" spans="2:8" x14ac:dyDescent="0.25">
      <c r="B262" s="84" t="str">
        <f>IF('Formato Único de Contratación'!$B276="","",'Formato Único de Contratación'!$B276)</f>
        <v/>
      </c>
      <c r="C262" s="36" t="str">
        <f>IF('Formato Único de Contratación'!$C276="","",'Formato Único de Contratación'!$C276)</f>
        <v/>
      </c>
      <c r="D262" s="102"/>
      <c r="E262" s="102"/>
      <c r="F262" s="102"/>
      <c r="G262" s="102"/>
      <c r="H262" s="102"/>
    </row>
    <row r="263" spans="2:8" x14ac:dyDescent="0.25">
      <c r="B263" s="84" t="str">
        <f>IF('Formato Único de Contratación'!$B277="","",'Formato Único de Contratación'!$B277)</f>
        <v/>
      </c>
      <c r="C263" s="36" t="str">
        <f>IF('Formato Único de Contratación'!$C277="","",'Formato Único de Contratación'!$C277)</f>
        <v/>
      </c>
      <c r="D263" s="102"/>
      <c r="E263" s="102"/>
      <c r="F263" s="102"/>
      <c r="G263" s="102"/>
      <c r="H263" s="102"/>
    </row>
    <row r="264" spans="2:8" x14ac:dyDescent="0.25">
      <c r="B264" s="84" t="str">
        <f>IF('Formato Único de Contratación'!$B278="","",'Formato Único de Contratación'!$B278)</f>
        <v/>
      </c>
      <c r="C264" s="36" t="str">
        <f>IF('Formato Único de Contratación'!$C278="","",'Formato Único de Contratación'!$C278)</f>
        <v/>
      </c>
      <c r="D264" s="102"/>
      <c r="E264" s="102"/>
      <c r="F264" s="102"/>
      <c r="G264" s="102"/>
      <c r="H264" s="102"/>
    </row>
    <row r="265" spans="2:8" x14ac:dyDescent="0.25">
      <c r="B265" s="84" t="str">
        <f>IF('Formato Único de Contratación'!$B279="","",'Formato Único de Contratación'!$B279)</f>
        <v/>
      </c>
      <c r="C265" s="36" t="str">
        <f>IF('Formato Único de Contratación'!$C279="","",'Formato Único de Contratación'!$C279)</f>
        <v/>
      </c>
      <c r="D265" s="102"/>
      <c r="E265" s="102"/>
      <c r="F265" s="102"/>
      <c r="G265" s="102"/>
      <c r="H265" s="102"/>
    </row>
    <row r="266" spans="2:8" x14ac:dyDescent="0.25">
      <c r="B266" s="84" t="str">
        <f>IF('Formato Único de Contratación'!$B280="","",'Formato Único de Contratación'!$B280)</f>
        <v/>
      </c>
      <c r="C266" s="36" t="str">
        <f>IF('Formato Único de Contratación'!$C280="","",'Formato Único de Contratación'!$C280)</f>
        <v/>
      </c>
      <c r="D266" s="102"/>
      <c r="E266" s="102"/>
      <c r="F266" s="102"/>
      <c r="G266" s="102"/>
      <c r="H266" s="102"/>
    </row>
    <row r="267" spans="2:8" x14ac:dyDescent="0.25">
      <c r="B267" s="84" t="str">
        <f>IF('Formato Único de Contratación'!$B281="","",'Formato Único de Contratación'!$B281)</f>
        <v/>
      </c>
      <c r="C267" s="36" t="str">
        <f>IF('Formato Único de Contratación'!$C281="","",'Formato Único de Contratación'!$C281)</f>
        <v/>
      </c>
      <c r="D267" s="102"/>
      <c r="E267" s="102"/>
      <c r="F267" s="102"/>
      <c r="G267" s="102"/>
      <c r="H267" s="102"/>
    </row>
    <row r="268" spans="2:8" x14ac:dyDescent="0.25">
      <c r="B268" s="84" t="str">
        <f>IF('Formato Único de Contratación'!$B282="","",'Formato Único de Contratación'!$B282)</f>
        <v/>
      </c>
      <c r="C268" s="36" t="str">
        <f>IF('Formato Único de Contratación'!$C282="","",'Formato Único de Contratación'!$C282)</f>
        <v/>
      </c>
      <c r="D268" s="102"/>
      <c r="E268" s="102"/>
      <c r="F268" s="102"/>
      <c r="G268" s="102"/>
      <c r="H268" s="102"/>
    </row>
    <row r="269" spans="2:8" x14ac:dyDescent="0.25">
      <c r="B269" s="84" t="str">
        <f>IF('Formato Único de Contratación'!$B283="","",'Formato Único de Contratación'!$B283)</f>
        <v/>
      </c>
      <c r="C269" s="36" t="str">
        <f>IF('Formato Único de Contratación'!$C283="","",'Formato Único de Contratación'!$C283)</f>
        <v/>
      </c>
      <c r="D269" s="102"/>
      <c r="E269" s="102"/>
      <c r="F269" s="102"/>
      <c r="G269" s="102"/>
      <c r="H269" s="102"/>
    </row>
    <row r="270" spans="2:8" x14ac:dyDescent="0.25">
      <c r="B270" s="84" t="str">
        <f>IF('Formato Único de Contratación'!$B284="","",'Formato Único de Contratación'!$B284)</f>
        <v/>
      </c>
      <c r="C270" s="36" t="str">
        <f>IF('Formato Único de Contratación'!$C284="","",'Formato Único de Contratación'!$C284)</f>
        <v/>
      </c>
      <c r="D270" s="102"/>
      <c r="E270" s="102"/>
      <c r="F270" s="102"/>
      <c r="G270" s="102"/>
      <c r="H270" s="102"/>
    </row>
    <row r="271" spans="2:8" x14ac:dyDescent="0.25">
      <c r="B271" s="84" t="str">
        <f>IF('Formato Único de Contratación'!$B285="","",'Formato Único de Contratación'!$B285)</f>
        <v/>
      </c>
      <c r="C271" s="36" t="str">
        <f>IF('Formato Único de Contratación'!$C285="","",'Formato Único de Contratación'!$C285)</f>
        <v/>
      </c>
      <c r="D271" s="102"/>
      <c r="E271" s="102"/>
      <c r="F271" s="102"/>
      <c r="G271" s="102"/>
      <c r="H271" s="102"/>
    </row>
    <row r="272" spans="2:8" x14ac:dyDescent="0.25">
      <c r="B272" s="84" t="str">
        <f>IF('Formato Único de Contratación'!$B286="","",'Formato Único de Contratación'!$B286)</f>
        <v/>
      </c>
      <c r="C272" s="36" t="str">
        <f>IF('Formato Único de Contratación'!$C286="","",'Formato Único de Contratación'!$C286)</f>
        <v/>
      </c>
      <c r="D272" s="102"/>
      <c r="E272" s="102"/>
      <c r="F272" s="102"/>
      <c r="G272" s="102"/>
      <c r="H272" s="102"/>
    </row>
    <row r="273" spans="2:8" x14ac:dyDescent="0.25">
      <c r="B273" s="84" t="str">
        <f>IF('Formato Único de Contratación'!$B287="","",'Formato Único de Contratación'!$B287)</f>
        <v/>
      </c>
      <c r="C273" s="36" t="str">
        <f>IF('Formato Único de Contratación'!$C287="","",'Formato Único de Contratación'!$C287)</f>
        <v/>
      </c>
      <c r="D273" s="102"/>
      <c r="E273" s="102"/>
      <c r="F273" s="102"/>
      <c r="G273" s="102"/>
      <c r="H273" s="102"/>
    </row>
    <row r="274" spans="2:8" x14ac:dyDescent="0.25">
      <c r="B274" s="84" t="str">
        <f>IF('Formato Único de Contratación'!$B288="","",'Formato Único de Contratación'!$B288)</f>
        <v/>
      </c>
      <c r="C274" s="36" t="str">
        <f>IF('Formato Único de Contratación'!$C288="","",'Formato Único de Contratación'!$C288)</f>
        <v/>
      </c>
      <c r="D274" s="102"/>
      <c r="E274" s="102"/>
      <c r="F274" s="102"/>
      <c r="G274" s="102"/>
      <c r="H274" s="102"/>
    </row>
    <row r="275" spans="2:8" x14ac:dyDescent="0.25">
      <c r="B275" s="84" t="str">
        <f>IF('Formato Único de Contratación'!$B289="","",'Formato Único de Contratación'!$B289)</f>
        <v/>
      </c>
      <c r="C275" s="36" t="str">
        <f>IF('Formato Único de Contratación'!$C289="","",'Formato Único de Contratación'!$C289)</f>
        <v/>
      </c>
      <c r="D275" s="102"/>
      <c r="E275" s="102"/>
      <c r="F275" s="102"/>
      <c r="G275" s="102"/>
      <c r="H275" s="102"/>
    </row>
    <row r="276" spans="2:8" x14ac:dyDescent="0.25">
      <c r="B276" s="84" t="str">
        <f>IF('Formato Único de Contratación'!$B290="","",'Formato Único de Contratación'!$B290)</f>
        <v/>
      </c>
      <c r="C276" s="36" t="str">
        <f>IF('Formato Único de Contratación'!$C290="","",'Formato Único de Contratación'!$C290)</f>
        <v/>
      </c>
      <c r="D276" s="102"/>
      <c r="E276" s="102"/>
      <c r="F276" s="102"/>
      <c r="G276" s="102"/>
      <c r="H276" s="102"/>
    </row>
    <row r="277" spans="2:8" x14ac:dyDescent="0.25">
      <c r="B277" s="84" t="str">
        <f>IF('Formato Único de Contratación'!$B291="","",'Formato Único de Contratación'!$B291)</f>
        <v/>
      </c>
      <c r="C277" s="36" t="str">
        <f>IF('Formato Único de Contratación'!$C291="","",'Formato Único de Contratación'!$C291)</f>
        <v/>
      </c>
      <c r="D277" s="102"/>
      <c r="E277" s="102"/>
      <c r="F277" s="102"/>
      <c r="G277" s="102"/>
      <c r="H277" s="102"/>
    </row>
    <row r="278" spans="2:8" x14ac:dyDescent="0.25">
      <c r="B278" s="84" t="str">
        <f>IF('Formato Único de Contratación'!$B292="","",'Formato Único de Contratación'!$B292)</f>
        <v/>
      </c>
      <c r="C278" s="36" t="str">
        <f>IF('Formato Único de Contratación'!$C292="","",'Formato Único de Contratación'!$C292)</f>
        <v/>
      </c>
      <c r="D278" s="102"/>
      <c r="E278" s="102"/>
      <c r="F278" s="102"/>
      <c r="G278" s="102"/>
      <c r="H278" s="102"/>
    </row>
    <row r="279" spans="2:8" x14ac:dyDescent="0.25">
      <c r="B279" s="84" t="str">
        <f>IF('Formato Único de Contratación'!$B293="","",'Formato Único de Contratación'!$B293)</f>
        <v/>
      </c>
      <c r="C279" s="36" t="str">
        <f>IF('Formato Único de Contratación'!$C293="","",'Formato Único de Contratación'!$C293)</f>
        <v/>
      </c>
      <c r="D279" s="102"/>
      <c r="E279" s="102"/>
      <c r="F279" s="102"/>
      <c r="G279" s="102"/>
      <c r="H279" s="102"/>
    </row>
    <row r="280" spans="2:8" x14ac:dyDescent="0.25">
      <c r="B280" s="84" t="str">
        <f>IF('Formato Único de Contratación'!$B294="","",'Formato Único de Contratación'!$B294)</f>
        <v/>
      </c>
      <c r="C280" s="36" t="str">
        <f>IF('Formato Único de Contratación'!$C294="","",'Formato Único de Contratación'!$C294)</f>
        <v/>
      </c>
      <c r="D280" s="103"/>
      <c r="E280" s="103"/>
      <c r="F280" s="103"/>
      <c r="G280" s="103"/>
      <c r="H280" s="103"/>
    </row>
    <row r="281" spans="2:8" x14ac:dyDescent="0.25">
      <c r="B281" s="84" t="str">
        <f>IF('Formato Único de Contratación'!$B295="","",'Formato Único de Contratación'!$B295)</f>
        <v/>
      </c>
      <c r="C281" s="36" t="str">
        <f>IF('Formato Único de Contratación'!$C295="","",'Formato Único de Contratación'!$C295)</f>
        <v/>
      </c>
      <c r="D281" s="102"/>
      <c r="E281" s="102"/>
      <c r="F281" s="102"/>
      <c r="G281" s="102"/>
      <c r="H281" s="102"/>
    </row>
    <row r="282" spans="2:8" x14ac:dyDescent="0.25">
      <c r="B282" s="84" t="str">
        <f>IF('Formato Único de Contratación'!$B296="","",'Formato Único de Contratación'!$B296)</f>
        <v/>
      </c>
      <c r="C282" s="36" t="str">
        <f>IF('Formato Único de Contratación'!$C296="","",'Formato Único de Contratación'!$C296)</f>
        <v/>
      </c>
      <c r="D282" s="102"/>
      <c r="E282" s="102"/>
      <c r="F282" s="102"/>
      <c r="G282" s="102"/>
      <c r="H282" s="102"/>
    </row>
    <row r="283" spans="2:8" x14ac:dyDescent="0.25">
      <c r="B283" s="84" t="str">
        <f>IF('Formato Único de Contratación'!$B297="","",'Formato Único de Contratación'!$B297)</f>
        <v/>
      </c>
      <c r="C283" s="36" t="str">
        <f>IF('Formato Único de Contratación'!$C297="","",'Formato Único de Contratación'!$C297)</f>
        <v/>
      </c>
      <c r="D283" s="102"/>
      <c r="E283" s="102"/>
      <c r="F283" s="102"/>
      <c r="G283" s="102"/>
      <c r="H283" s="102"/>
    </row>
    <row r="284" spans="2:8" x14ac:dyDescent="0.25">
      <c r="B284" s="84" t="str">
        <f>IF('Formato Único de Contratación'!$B298="","",'Formato Único de Contratación'!$B298)</f>
        <v/>
      </c>
      <c r="C284" s="36" t="str">
        <f>IF('Formato Único de Contratación'!$C298="","",'Formato Único de Contratación'!$C298)</f>
        <v/>
      </c>
      <c r="D284" s="102"/>
      <c r="E284" s="102"/>
      <c r="F284" s="102"/>
      <c r="G284" s="102"/>
      <c r="H284" s="102"/>
    </row>
    <row r="285" spans="2:8" x14ac:dyDescent="0.25">
      <c r="B285" s="84" t="str">
        <f>IF('Formato Único de Contratación'!$B299="","",'Formato Único de Contratación'!$B299)</f>
        <v/>
      </c>
      <c r="C285" s="36" t="str">
        <f>IF('Formato Único de Contratación'!$C299="","",'Formato Único de Contratación'!$C299)</f>
        <v/>
      </c>
      <c r="D285" s="102"/>
      <c r="E285" s="102"/>
      <c r="F285" s="102"/>
      <c r="G285" s="102"/>
      <c r="H285" s="102"/>
    </row>
    <row r="286" spans="2:8" x14ac:dyDescent="0.25">
      <c r="B286" s="84" t="str">
        <f>IF('Formato Único de Contratación'!$B300="","",'Formato Único de Contratación'!$B300)</f>
        <v/>
      </c>
      <c r="C286" s="36" t="str">
        <f>IF('Formato Único de Contratación'!$C300="","",'Formato Único de Contratación'!$C300)</f>
        <v/>
      </c>
      <c r="D286" s="102"/>
      <c r="E286" s="102"/>
      <c r="F286" s="102"/>
      <c r="G286" s="102"/>
      <c r="H286" s="102"/>
    </row>
    <row r="287" spans="2:8" x14ac:dyDescent="0.25">
      <c r="B287" s="84" t="str">
        <f>IF('Formato Único de Contratación'!$B301="","",'Formato Único de Contratación'!$B301)</f>
        <v/>
      </c>
      <c r="C287" s="36" t="str">
        <f>IF('Formato Único de Contratación'!$C301="","",'Formato Único de Contratación'!$C301)</f>
        <v/>
      </c>
      <c r="D287" s="102"/>
      <c r="E287" s="102"/>
      <c r="F287" s="102"/>
      <c r="G287" s="102"/>
      <c r="H287" s="102"/>
    </row>
    <row r="288" spans="2:8" x14ac:dyDescent="0.25">
      <c r="B288" s="84" t="str">
        <f>IF('Formato Único de Contratación'!$B302="","",'Formato Único de Contratación'!$B302)</f>
        <v/>
      </c>
      <c r="C288" s="36" t="str">
        <f>IF('Formato Único de Contratación'!$C302="","",'Formato Único de Contratación'!$C302)</f>
        <v/>
      </c>
      <c r="D288" s="102"/>
      <c r="E288" s="102"/>
      <c r="F288" s="102"/>
      <c r="G288" s="102"/>
      <c r="H288" s="102"/>
    </row>
    <row r="289" spans="2:8" x14ac:dyDescent="0.25">
      <c r="B289" s="84" t="str">
        <f>IF('Formato Único de Contratación'!$B303="","",'Formato Único de Contratación'!$B303)</f>
        <v/>
      </c>
      <c r="C289" s="36" t="str">
        <f>IF('Formato Único de Contratación'!$C303="","",'Formato Único de Contratación'!$C303)</f>
        <v/>
      </c>
      <c r="D289" s="102"/>
      <c r="E289" s="102"/>
      <c r="F289" s="102"/>
      <c r="G289" s="102"/>
      <c r="H289" s="102"/>
    </row>
    <row r="290" spans="2:8" x14ac:dyDescent="0.25">
      <c r="B290" s="84" t="str">
        <f>IF('Formato Único de Contratación'!$B304="","",'Formato Único de Contratación'!$B304)</f>
        <v/>
      </c>
      <c r="C290" s="36" t="str">
        <f>IF('Formato Único de Contratación'!$C304="","",'Formato Único de Contratación'!$C304)</f>
        <v/>
      </c>
      <c r="D290" s="102"/>
      <c r="E290" s="102"/>
      <c r="F290" s="102"/>
      <c r="G290" s="102"/>
      <c r="H290" s="102"/>
    </row>
    <row r="291" spans="2:8" x14ac:dyDescent="0.25">
      <c r="B291" s="84" t="str">
        <f>IF('Formato Único de Contratación'!$B305="","",'Formato Único de Contratación'!$B305)</f>
        <v/>
      </c>
      <c r="C291" s="36" t="str">
        <f>IF('Formato Único de Contratación'!$C305="","",'Formato Único de Contratación'!$C305)</f>
        <v/>
      </c>
      <c r="D291" s="102"/>
      <c r="E291" s="102"/>
      <c r="F291" s="102"/>
      <c r="G291" s="102"/>
      <c r="H291" s="102"/>
    </row>
    <row r="292" spans="2:8" x14ac:dyDescent="0.25">
      <c r="B292" s="84" t="str">
        <f>IF('Formato Único de Contratación'!$B306="","",'Formato Único de Contratación'!$B306)</f>
        <v/>
      </c>
      <c r="C292" s="36" t="str">
        <f>IF('Formato Único de Contratación'!$C306="","",'Formato Único de Contratación'!$C306)</f>
        <v/>
      </c>
      <c r="D292" s="102"/>
      <c r="E292" s="102"/>
      <c r="F292" s="102"/>
      <c r="G292" s="102"/>
      <c r="H292" s="102"/>
    </row>
    <row r="293" spans="2:8" x14ac:dyDescent="0.25">
      <c r="B293" s="84" t="str">
        <f>IF('Formato Único de Contratación'!$B307="","",'Formato Único de Contratación'!$B307)</f>
        <v/>
      </c>
      <c r="C293" s="36" t="str">
        <f>IF('Formato Único de Contratación'!$C307="","",'Formato Único de Contratación'!$C307)</f>
        <v/>
      </c>
      <c r="D293" s="102"/>
      <c r="E293" s="102"/>
      <c r="F293" s="102"/>
      <c r="G293" s="102"/>
      <c r="H293" s="102"/>
    </row>
    <row r="294" spans="2:8" x14ac:dyDescent="0.25">
      <c r="B294" s="84" t="str">
        <f>IF('Formato Único de Contratación'!$B308="","",'Formato Único de Contratación'!$B308)</f>
        <v/>
      </c>
      <c r="C294" s="36" t="str">
        <f>IF('Formato Único de Contratación'!$C308="","",'Formato Único de Contratación'!$C308)</f>
        <v/>
      </c>
      <c r="D294" s="102"/>
      <c r="E294" s="102"/>
      <c r="F294" s="102"/>
      <c r="G294" s="102"/>
      <c r="H294" s="102"/>
    </row>
    <row r="295" spans="2:8" x14ac:dyDescent="0.25">
      <c r="B295" s="84" t="str">
        <f>IF('Formato Único de Contratación'!$B309="","",'Formato Único de Contratación'!$B309)</f>
        <v/>
      </c>
      <c r="C295" s="36" t="str">
        <f>IF('Formato Único de Contratación'!$C309="","",'Formato Único de Contratación'!$C309)</f>
        <v/>
      </c>
      <c r="D295" s="102"/>
      <c r="E295" s="102"/>
      <c r="F295" s="102"/>
      <c r="G295" s="102"/>
      <c r="H295" s="102"/>
    </row>
    <row r="296" spans="2:8" x14ac:dyDescent="0.25">
      <c r="B296" s="84" t="str">
        <f>IF('Formato Único de Contratación'!$B310="","",'Formato Único de Contratación'!$B310)</f>
        <v/>
      </c>
      <c r="C296" s="36" t="str">
        <f>IF('Formato Único de Contratación'!$C310="","",'Formato Único de Contratación'!$C310)</f>
        <v/>
      </c>
      <c r="D296" s="102"/>
      <c r="E296" s="102"/>
      <c r="F296" s="102"/>
      <c r="G296" s="102"/>
      <c r="H296" s="102"/>
    </row>
    <row r="297" spans="2:8" x14ac:dyDescent="0.25">
      <c r="B297" s="84" t="str">
        <f>IF('Formato Único de Contratación'!$B311="","",'Formato Único de Contratación'!$B311)</f>
        <v/>
      </c>
      <c r="C297" s="36" t="str">
        <f>IF('Formato Único de Contratación'!$C311="","",'Formato Único de Contratación'!$C311)</f>
        <v/>
      </c>
      <c r="D297" s="102"/>
      <c r="E297" s="102"/>
      <c r="F297" s="102"/>
      <c r="G297" s="102"/>
      <c r="H297" s="102"/>
    </row>
    <row r="298" spans="2:8" x14ac:dyDescent="0.25">
      <c r="B298" s="84" t="str">
        <f>IF('Formato Único de Contratación'!$B312="","",'Formato Único de Contratación'!$B312)</f>
        <v/>
      </c>
      <c r="C298" s="36" t="str">
        <f>IF('Formato Único de Contratación'!$C312="","",'Formato Único de Contratación'!$C312)</f>
        <v/>
      </c>
      <c r="D298" s="102"/>
      <c r="E298" s="102"/>
      <c r="F298" s="102"/>
      <c r="G298" s="102"/>
      <c r="H298" s="102"/>
    </row>
    <row r="299" spans="2:8" x14ac:dyDescent="0.25">
      <c r="B299" s="84" t="str">
        <f>IF('Formato Único de Contratación'!$B313="","",'Formato Único de Contratación'!$B313)</f>
        <v/>
      </c>
      <c r="C299" s="36" t="str">
        <f>IF('Formato Único de Contratación'!$C313="","",'Formato Único de Contratación'!$C313)</f>
        <v/>
      </c>
      <c r="D299" s="102"/>
      <c r="E299" s="102"/>
      <c r="F299" s="102"/>
      <c r="G299" s="102"/>
      <c r="H299" s="102"/>
    </row>
    <row r="300" spans="2:8" x14ac:dyDescent="0.25">
      <c r="B300" s="84" t="str">
        <f>IF('Formato Único de Contratación'!$B314="","",'Formato Único de Contratación'!$B314)</f>
        <v/>
      </c>
      <c r="C300" s="36" t="str">
        <f>IF('Formato Único de Contratación'!$C314="","",'Formato Único de Contratación'!$C314)</f>
        <v/>
      </c>
      <c r="D300" s="103"/>
      <c r="E300" s="103"/>
      <c r="F300" s="103"/>
      <c r="G300" s="103"/>
      <c r="H300" s="103"/>
    </row>
  </sheetData>
  <sheetProtection algorithmName="SHA-512" hashValue="Fv2/wC9TXBCiogNU01VRp/cDUt8TlU9IHGVqBWi6bOEt8NdxSUMkwdoPkhFYibWMMu8rW6E9HBQt1PtEYQvo8A==" saltValue="OLND53P7IGdUJ3pD7XNCsg==" spinCount="100000" sheet="1" formatCells="0" formatColumns="0" formatRows="0" insertRows="0" sort="0" autoFilter="0" pivotTables="0"/>
  <dataValidations count="1">
    <dataValidation type="date" operator="greaterThanOrEqual" allowBlank="1" showInputMessage="1" showErrorMessage="1" sqref="D3:H300">
      <formula1>43101</formula1>
    </dataValidation>
  </dataValidations>
  <pageMargins left="0.7" right="0.7" top="0.75" bottom="0.75" header="0.3" footer="0.3"/>
  <pageSetup orientation="portrait" r:id="rId1"/>
  <ignoredErrors>
    <ignoredError sqref="B3:C3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AS385"/>
  <sheetViews>
    <sheetView workbookViewId="0">
      <pane xSplit="3" ySplit="4" topLeftCell="D285" activePane="bottomRight" state="frozen"/>
      <selection pane="topRight" activeCell="D1" sqref="D1"/>
      <selection pane="bottomLeft" activeCell="A5" sqref="A5"/>
      <selection pane="bottomRight" activeCell="C285" sqref="C285"/>
    </sheetView>
  </sheetViews>
  <sheetFormatPr baseColWidth="10" defaultColWidth="11.42578125" defaultRowHeight="20.100000000000001" customHeight="1" x14ac:dyDescent="0.25"/>
  <cols>
    <col min="1" max="1" width="2.28515625" style="35" customWidth="1"/>
    <col min="2" max="2" width="17.42578125" style="35" customWidth="1"/>
    <col min="3" max="3" width="27.5703125" style="156" customWidth="1"/>
    <col min="4" max="4" width="18" style="35" customWidth="1"/>
    <col min="5" max="5" width="14" style="35" customWidth="1"/>
    <col min="6" max="6" width="20.85546875" style="35" customWidth="1"/>
    <col min="7" max="7" width="15.28515625" style="35" customWidth="1"/>
    <col min="8" max="8" width="15.85546875" style="35" customWidth="1"/>
    <col min="9" max="9" width="14" style="35" customWidth="1"/>
    <col min="10" max="10" width="15.5703125" style="35" customWidth="1"/>
    <col min="11" max="11" width="15.28515625" style="35" customWidth="1"/>
    <col min="12" max="12" width="16.140625" customWidth="1"/>
    <col min="13" max="13" width="37.5703125" style="35" customWidth="1"/>
    <col min="14" max="14" width="16.7109375" customWidth="1"/>
    <col min="15" max="15" width="17.7109375" style="35" customWidth="1"/>
    <col min="16" max="16" width="18.5703125" style="35" customWidth="1"/>
    <col min="17" max="17" width="15.85546875" customWidth="1"/>
    <col min="18" max="18" width="18.140625" customWidth="1"/>
    <col min="19" max="19" width="19" customWidth="1"/>
    <col min="20" max="20" width="20.5703125" customWidth="1"/>
    <col min="21" max="21" width="13.7109375" customWidth="1"/>
    <col min="22" max="22" width="9.7109375" customWidth="1"/>
    <col min="23" max="23" width="20.7109375" style="35" customWidth="1"/>
    <col min="24" max="24" width="17.5703125" customWidth="1"/>
    <col min="25" max="25" width="14.5703125" customWidth="1"/>
    <col min="26" max="26" width="9.7109375" customWidth="1"/>
    <col min="27" max="27" width="12.85546875" style="35" customWidth="1"/>
    <col min="28" max="28" width="17.85546875" customWidth="1"/>
    <col min="29" max="29" width="15.85546875" customWidth="1"/>
    <col min="30" max="30" width="11.85546875" customWidth="1"/>
    <col min="31" max="31" width="9.7109375" customWidth="1"/>
    <col min="32" max="32" width="14.140625" style="35" customWidth="1"/>
    <col min="33" max="33" width="20.140625" customWidth="1"/>
    <col min="34" max="34" width="15.5703125" customWidth="1"/>
    <col min="35" max="35" width="13.7109375" customWidth="1"/>
    <col min="36" max="41" width="11.42578125" customWidth="1"/>
    <col min="42" max="42" width="13" customWidth="1"/>
    <col min="43" max="43" width="11.42578125" customWidth="1"/>
    <col min="44" max="44" width="14.85546875" customWidth="1"/>
  </cols>
  <sheetData>
    <row r="1" spans="2:45" s="35" customFormat="1" ht="20.100000000000001" customHeight="1" thickBot="1" x14ac:dyDescent="0.3">
      <c r="C1" s="156"/>
    </row>
    <row r="2" spans="2:45" ht="20.100000000000001" customHeight="1" thickBot="1" x14ac:dyDescent="0.3">
      <c r="B2" s="329" t="s">
        <v>231</v>
      </c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G2" s="330"/>
      <c r="AH2" s="330"/>
      <c r="AI2" s="330"/>
      <c r="AJ2" s="330"/>
      <c r="AK2" s="330"/>
      <c r="AL2" s="330"/>
      <c r="AM2" s="330"/>
      <c r="AN2" s="330"/>
      <c r="AO2" s="330"/>
      <c r="AP2" s="330"/>
      <c r="AQ2" s="330"/>
      <c r="AR2" s="330"/>
      <c r="AS2" s="331"/>
    </row>
    <row r="3" spans="2:45" ht="20.100000000000001" customHeight="1" thickBot="1" x14ac:dyDescent="0.3">
      <c r="B3" s="329" t="s">
        <v>232</v>
      </c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0"/>
      <c r="Z3" s="330"/>
      <c r="AA3" s="330"/>
      <c r="AB3" s="330"/>
      <c r="AC3" s="330"/>
      <c r="AD3" s="330"/>
      <c r="AE3" s="330"/>
      <c r="AF3" s="330"/>
      <c r="AG3" s="330"/>
      <c r="AH3" s="330"/>
      <c r="AI3" s="330"/>
      <c r="AJ3" s="330"/>
      <c r="AK3" s="330"/>
      <c r="AL3" s="330"/>
      <c r="AM3" s="330"/>
      <c r="AN3" s="330"/>
      <c r="AO3" s="330"/>
      <c r="AP3" s="330"/>
      <c r="AQ3" s="330"/>
      <c r="AR3" s="330"/>
      <c r="AS3" s="331"/>
    </row>
    <row r="4" spans="2:45" s="3" customFormat="1" ht="56.25" customHeight="1" x14ac:dyDescent="0.25">
      <c r="B4" s="249" t="s">
        <v>233</v>
      </c>
      <c r="C4" s="249" t="s">
        <v>234</v>
      </c>
      <c r="D4" s="249" t="s">
        <v>47</v>
      </c>
      <c r="E4" s="249" t="s">
        <v>235</v>
      </c>
      <c r="F4" s="249" t="s">
        <v>236</v>
      </c>
      <c r="G4" s="249" t="s">
        <v>237</v>
      </c>
      <c r="H4" s="249" t="s">
        <v>238</v>
      </c>
      <c r="I4" s="249" t="s">
        <v>239</v>
      </c>
      <c r="J4" s="249" t="s">
        <v>240</v>
      </c>
      <c r="K4" s="249" t="s">
        <v>241</v>
      </c>
      <c r="L4" s="249" t="s">
        <v>242</v>
      </c>
      <c r="M4" s="249" t="s">
        <v>243</v>
      </c>
      <c r="N4" s="249" t="s">
        <v>244</v>
      </c>
      <c r="O4" s="249" t="s">
        <v>245</v>
      </c>
      <c r="P4" s="249" t="s">
        <v>246</v>
      </c>
      <c r="Q4" s="249" t="s">
        <v>247</v>
      </c>
      <c r="R4" s="249" t="s">
        <v>248</v>
      </c>
      <c r="S4" s="249" t="s">
        <v>249</v>
      </c>
      <c r="T4" s="250" t="s">
        <v>541</v>
      </c>
      <c r="U4" s="250" t="s">
        <v>547</v>
      </c>
      <c r="V4" s="250" t="s">
        <v>546</v>
      </c>
      <c r="W4" s="250" t="s">
        <v>250</v>
      </c>
      <c r="X4" s="251" t="s">
        <v>542</v>
      </c>
      <c r="Y4" s="251" t="s">
        <v>548</v>
      </c>
      <c r="Z4" s="251" t="s">
        <v>549</v>
      </c>
      <c r="AA4" s="251" t="s">
        <v>253</v>
      </c>
      <c r="AB4" s="251" t="s">
        <v>555</v>
      </c>
      <c r="AC4" s="250" t="s">
        <v>559</v>
      </c>
      <c r="AD4" s="250" t="s">
        <v>550</v>
      </c>
      <c r="AE4" s="250" t="s">
        <v>551</v>
      </c>
      <c r="AF4" s="250" t="s">
        <v>552</v>
      </c>
      <c r="AG4" s="250" t="s">
        <v>556</v>
      </c>
      <c r="AH4" s="251" t="s">
        <v>560</v>
      </c>
      <c r="AI4" s="251" t="s">
        <v>544</v>
      </c>
      <c r="AJ4" s="251" t="s">
        <v>545</v>
      </c>
      <c r="AK4" s="251" t="s">
        <v>553</v>
      </c>
      <c r="AL4" s="251" t="s">
        <v>557</v>
      </c>
      <c r="AM4" s="250" t="s">
        <v>543</v>
      </c>
      <c r="AN4" s="250" t="s">
        <v>561</v>
      </c>
      <c r="AO4" s="250" t="s">
        <v>562</v>
      </c>
      <c r="AP4" s="250" t="s">
        <v>554</v>
      </c>
      <c r="AQ4" s="250" t="s">
        <v>558</v>
      </c>
      <c r="AR4" s="252" t="s">
        <v>255</v>
      </c>
      <c r="AS4" s="252" t="s">
        <v>256</v>
      </c>
    </row>
    <row r="5" spans="2:45" s="15" customFormat="1" ht="20.100000000000001" customHeight="1" x14ac:dyDescent="0.25">
      <c r="B5" s="246" t="str">
        <f>IF('Formato Único de Contratación'!$AR17="","",'Formato Único de Contratación'!$AR17)</f>
        <v/>
      </c>
      <c r="C5" s="215" t="str">
        <f>IF('Formato Único de Contratación'!$B17="","",'Formato Único de Contratación'!$B17)</f>
        <v/>
      </c>
      <c r="D5" s="246" t="str">
        <f>IF('Formato Único de Contratación'!$C17="","",'Formato Único de Contratación'!$C17)</f>
        <v/>
      </c>
      <c r="E5" s="246" t="str">
        <f>IF('Formato Único de Contratación'!AQ17="","",'Formato Único de Contratación'!AQ17)</f>
        <v/>
      </c>
      <c r="F5" s="246" t="str">
        <f>IF('Formato Único de Contratación'!AP17="","",'Formato Único de Contratación'!$AP17)</f>
        <v/>
      </c>
      <c r="G5" s="248" t="str">
        <f>IF('Formato Único de Contratación'!$AI17="","",'Formato Único de Contratación'!$AI17)</f>
        <v/>
      </c>
      <c r="H5" s="248" t="str">
        <f>IF('Formato Único de Contratación'!$AO17="","",'Formato Único de Contratación'!$AO17)</f>
        <v/>
      </c>
      <c r="I5" s="248" t="str">
        <f>IF('Formato Único de Contratación'!$BU17="","",'Formato Único de Contratación'!$BU17)</f>
        <v/>
      </c>
      <c r="J5" s="248" t="str">
        <f>IF('Formato Único de Contratación'!$BD17="","",'Formato Único de Contratación'!$BD17)</f>
        <v/>
      </c>
      <c r="K5" s="248" t="str">
        <f>IF('Formato Único de Contratación'!$EE17="","",'Formato Único de Contratación'!$EE17)</f>
        <v/>
      </c>
      <c r="L5" s="248" t="str">
        <f>IF('Formato Único de Contratación'!$Y17="","",'Formato Único de Contratación'!$Y17)</f>
        <v/>
      </c>
      <c r="M5" s="246" t="str">
        <f>IF('Formato Único de Contratación'!$Z17="","",'Formato Único de Contratación'!$Z17)</f>
        <v xml:space="preserve">Servicio gestión editorial y difusión cientifica de las publicaciones de la EPFAC </v>
      </c>
      <c r="N5" s="253"/>
      <c r="O5" s="254" t="str">
        <f>IF('Formato Único de Contratación'!$BB17=0,"",'Formato Único de Contratación'!$BB17)</f>
        <v/>
      </c>
      <c r="P5" s="254" t="str">
        <f>IF('Formato Único de Contratación'!$DH17=0,"",'Formato Único de Contratación'!$DH17)</f>
        <v/>
      </c>
      <c r="Q5" s="253"/>
      <c r="R5" s="253"/>
      <c r="S5" s="253"/>
      <c r="T5" s="253"/>
      <c r="U5" s="253"/>
      <c r="V5" s="255"/>
      <c r="W5" s="256"/>
      <c r="X5" s="253"/>
      <c r="Y5" s="253"/>
      <c r="Z5" s="255"/>
      <c r="AA5" s="256"/>
      <c r="AB5" s="257"/>
      <c r="AC5" s="257"/>
      <c r="AD5" s="257"/>
      <c r="AE5" s="255"/>
      <c r="AF5" s="256" t="str">
        <f>IF(Tabla2[[#This Row],[% DE PARTICIPACIÓN INTEGRANTE '# 3]]="","",Tabla2[[#This Row],[VALOR DEL CONTRATO]]*Tabla2[[#This Row],[% DE PARTICIPACIÓN INTEGRANTE '# 3]])</f>
        <v/>
      </c>
      <c r="AG5" s="253"/>
      <c r="AH5" s="253"/>
      <c r="AI5" s="253"/>
      <c r="AJ5" s="255"/>
      <c r="AK5" s="256" t="str">
        <f>IF(Tabla2[[#This Row],[% DE PARTICIPACIÓN INTEGRANTE '# 4]]="","",Tabla2[[#This Row],[VALOR DEL CONTRATO]]*Tabla2[[#This Row],[% DE PARTICIPACIÓN INTEGRANTE '# 4]])</f>
        <v/>
      </c>
      <c r="AL5" s="257"/>
      <c r="AM5" s="257"/>
      <c r="AN5" s="257"/>
      <c r="AO5" s="255"/>
      <c r="AP5" s="256" t="str">
        <f>IF(Tabla2[[#This Row],[% DE PARTICIPACIÓN INTEGRANTE '# 5]]="","",Tabla2[[#This Row],[VALOR DEL CONTRATO]]*Tabla2[[#This Row],[% DE PARTICIPACIÓN INTEGRANTE '# 5]])</f>
        <v/>
      </c>
      <c r="AQ5" s="257"/>
      <c r="AR5" s="257"/>
      <c r="AS5" s="257"/>
    </row>
    <row r="6" spans="2:45" ht="20.100000000000001" customHeight="1" x14ac:dyDescent="0.25">
      <c r="B6" s="246" t="str">
        <f>IF('Formato Único de Contratación'!$AR18="","",'Formato Único de Contratación'!$AR18)</f>
        <v/>
      </c>
      <c r="C6" s="215" t="str">
        <f>IF('Formato Único de Contratación'!$B18="","",'Formato Único de Contratación'!$B18)</f>
        <v/>
      </c>
      <c r="D6" s="246" t="str">
        <f>IF('Formato Único de Contratación'!$C18="","",'Formato Único de Contratación'!$C18)</f>
        <v/>
      </c>
      <c r="E6" s="246" t="str">
        <f>IF('Formato Único de Contratación'!AQ18="","",'Formato Único de Contratación'!AQ18)</f>
        <v/>
      </c>
      <c r="F6" s="246" t="str">
        <f>IF('Formato Único de Contratación'!AP18="","",'Formato Único de Contratación'!$AP18)</f>
        <v/>
      </c>
      <c r="G6" s="248" t="str">
        <f>IF('Formato Único de Contratación'!$AI18="","",'Formato Único de Contratación'!$AI18)</f>
        <v/>
      </c>
      <c r="H6" s="248" t="str">
        <f>IF('Formato Único de Contratación'!$AO18="","",'Formato Único de Contratación'!$AO18)</f>
        <v/>
      </c>
      <c r="I6" s="248" t="str">
        <f>IF('Formato Único de Contratación'!$BU18="","",'Formato Único de Contratación'!$BU18)</f>
        <v/>
      </c>
      <c r="J6" s="248" t="str">
        <f>IF('Formato Único de Contratación'!$BD18="","",'Formato Único de Contratación'!$BD18)</f>
        <v/>
      </c>
      <c r="K6" s="248" t="str">
        <f>IF('Formato Único de Contratación'!$EE18="","",'Formato Único de Contratación'!$EE18)</f>
        <v/>
      </c>
      <c r="L6" s="248" t="str">
        <f>IF('Formato Único de Contratación'!$Y18="","",'Formato Único de Contratación'!$Y18)</f>
        <v/>
      </c>
      <c r="M6" s="246" t="str">
        <f>IF('Formato Único de Contratación'!$Z18="","",'Formato Único de Contratación'!$Z18)</f>
        <v>Servicio profesional en psicopedagogía para el proceso de evaluación docente y seguimiento pedagogico para la EPFAC</v>
      </c>
      <c r="N6" s="253"/>
      <c r="O6" s="254" t="str">
        <f>IF('Formato Único de Contratación'!$BB18=0,"",'Formato Único de Contratación'!$BB18)</f>
        <v/>
      </c>
      <c r="P6" s="254" t="str">
        <f>IF('Formato Único de Contratación'!$DH18=0,"",'Formato Único de Contratación'!$DH18)</f>
        <v/>
      </c>
      <c r="Q6" s="253"/>
      <c r="R6" s="253"/>
      <c r="S6" s="253"/>
      <c r="T6" s="253"/>
      <c r="U6" s="253"/>
      <c r="V6" s="255"/>
      <c r="W6" s="256"/>
      <c r="X6" s="253"/>
      <c r="Y6" s="253"/>
      <c r="Z6" s="255"/>
      <c r="AA6" s="256"/>
      <c r="AB6" s="257"/>
      <c r="AC6" s="257"/>
      <c r="AD6" s="257"/>
      <c r="AE6" s="255"/>
      <c r="AF6" s="256" t="str">
        <f>IF(Tabla2[[#This Row],[% DE PARTICIPACIÓN INTEGRANTE '# 3]]="","",Tabla2[[#This Row],[VALOR DEL CONTRATO]]*Tabla2[[#This Row],[% DE PARTICIPACIÓN INTEGRANTE '# 3]])</f>
        <v/>
      </c>
      <c r="AG6" s="253"/>
      <c r="AH6" s="253"/>
      <c r="AI6" s="253"/>
      <c r="AJ6" s="255"/>
      <c r="AK6" s="256" t="str">
        <f>IF(Tabla2[[#This Row],[% DE PARTICIPACIÓN INTEGRANTE '# 4]]="","",Tabla2[[#This Row],[VALOR DEL CONTRATO]]*Tabla2[[#This Row],[% DE PARTICIPACIÓN INTEGRANTE '# 4]])</f>
        <v/>
      </c>
      <c r="AL6" s="257"/>
      <c r="AM6" s="257"/>
      <c r="AN6" s="257"/>
      <c r="AO6" s="255"/>
      <c r="AP6" s="256" t="str">
        <f>IF(Tabla2[[#This Row],[% DE PARTICIPACIÓN INTEGRANTE '# 5]]="","",Tabla2[[#This Row],[VALOR DEL CONTRATO]]*Tabla2[[#This Row],[% DE PARTICIPACIÓN INTEGRANTE '# 5]])</f>
        <v/>
      </c>
      <c r="AQ6" s="257"/>
      <c r="AR6" s="257"/>
      <c r="AS6" s="257"/>
    </row>
    <row r="7" spans="2:45" ht="20.100000000000001" customHeight="1" x14ac:dyDescent="0.25">
      <c r="B7" s="246" t="str">
        <f>IF('Formato Único de Contratación'!$AR19="","",'Formato Único de Contratación'!$AR19)</f>
        <v/>
      </c>
      <c r="C7" s="215" t="str">
        <f>IF('Formato Único de Contratación'!$B19="","",'Formato Único de Contratación'!$B19)</f>
        <v/>
      </c>
      <c r="D7" s="246" t="str">
        <f>IF('Formato Único de Contratación'!$C19="","",'Formato Único de Contratación'!$C19)</f>
        <v/>
      </c>
      <c r="E7" s="246" t="str">
        <f>IF('Formato Único de Contratación'!AQ19="","",'Formato Único de Contratación'!AQ19)</f>
        <v/>
      </c>
      <c r="F7" s="246" t="str">
        <f>IF('Formato Único de Contratación'!AP19="","",'Formato Único de Contratación'!$AP19)</f>
        <v/>
      </c>
      <c r="G7" s="248" t="str">
        <f>IF('Formato Único de Contratación'!$AI19="","",'Formato Único de Contratación'!$AI19)</f>
        <v/>
      </c>
      <c r="H7" s="248" t="str">
        <f>IF('Formato Único de Contratación'!$AO19="","",'Formato Único de Contratación'!$AO19)</f>
        <v/>
      </c>
      <c r="I7" s="248" t="str">
        <f>IF('Formato Único de Contratación'!$BU19="","",'Formato Único de Contratación'!$BU19)</f>
        <v/>
      </c>
      <c r="J7" s="248" t="str">
        <f>IF('Formato Único de Contratación'!$BD19="","",'Formato Único de Contratación'!$BD19)</f>
        <v/>
      </c>
      <c r="K7" s="248" t="str">
        <f>IF('Formato Único de Contratación'!$EE19="","",'Formato Único de Contratación'!$EE19)</f>
        <v/>
      </c>
      <c r="L7" s="248" t="str">
        <f>IF('Formato Único de Contratación'!$Y19="","",'Formato Único de Contratación'!$Y19)</f>
        <v/>
      </c>
      <c r="M7" s="246" t="str">
        <f>IF('Formato Único de Contratación'!$Z19="","",'Formato Único de Contratación'!$Z19)</f>
        <v>Mantenimiento preventivo Videobeam de la EPFAC</v>
      </c>
      <c r="N7" s="253"/>
      <c r="O7" s="254" t="str">
        <f>IF('Formato Único de Contratación'!$BB19=0,"",'Formato Único de Contratación'!$BB19)</f>
        <v/>
      </c>
      <c r="P7" s="254" t="str">
        <f>IF('Formato Único de Contratación'!$DH19=0,"",'Formato Único de Contratación'!$DH19)</f>
        <v/>
      </c>
      <c r="Q7" s="253"/>
      <c r="R7" s="253"/>
      <c r="S7" s="253"/>
      <c r="T7" s="253"/>
      <c r="U7" s="253"/>
      <c r="V7" s="255"/>
      <c r="W7" s="256"/>
      <c r="X7" s="253"/>
      <c r="Y7" s="253"/>
      <c r="Z7" s="255"/>
      <c r="AA7" s="256"/>
      <c r="AB7" s="257"/>
      <c r="AC7" s="257"/>
      <c r="AD7" s="257"/>
      <c r="AE7" s="255"/>
      <c r="AF7" s="256" t="str">
        <f>IF(Tabla2[[#This Row],[% DE PARTICIPACIÓN INTEGRANTE '# 3]]="","",Tabla2[[#This Row],[VALOR DEL CONTRATO]]*Tabla2[[#This Row],[% DE PARTICIPACIÓN INTEGRANTE '# 3]])</f>
        <v/>
      </c>
      <c r="AG7" s="253"/>
      <c r="AH7" s="253"/>
      <c r="AI7" s="253"/>
      <c r="AJ7" s="255"/>
      <c r="AK7" s="256" t="str">
        <f>IF(Tabla2[[#This Row],[% DE PARTICIPACIÓN INTEGRANTE '# 4]]="","",Tabla2[[#This Row],[VALOR DEL CONTRATO]]*Tabla2[[#This Row],[% DE PARTICIPACIÓN INTEGRANTE '# 4]])</f>
        <v/>
      </c>
      <c r="AL7" s="257"/>
      <c r="AM7" s="257"/>
      <c r="AN7" s="257"/>
      <c r="AO7" s="255"/>
      <c r="AP7" s="256" t="str">
        <f>IF(Tabla2[[#This Row],[% DE PARTICIPACIÓN INTEGRANTE '# 5]]="","",Tabla2[[#This Row],[VALOR DEL CONTRATO]]*Tabla2[[#This Row],[% DE PARTICIPACIÓN INTEGRANTE '# 5]])</f>
        <v/>
      </c>
      <c r="AQ7" s="257"/>
      <c r="AR7" s="257"/>
      <c r="AS7" s="257"/>
    </row>
    <row r="8" spans="2:45" ht="20.100000000000001" customHeight="1" x14ac:dyDescent="0.25">
      <c r="B8" s="246" t="str">
        <f>IF('Formato Único de Contratación'!$AR20="","",'Formato Único de Contratación'!$AR20)</f>
        <v/>
      </c>
      <c r="C8" s="215" t="str">
        <f>IF('Formato Único de Contratación'!$B20="","",'Formato Único de Contratación'!$B20)</f>
        <v/>
      </c>
      <c r="D8" s="246" t="str">
        <f>IF('Formato Único de Contratación'!$C20="","",'Formato Único de Contratación'!$C20)</f>
        <v/>
      </c>
      <c r="E8" s="246" t="str">
        <f>IF('Formato Único de Contratación'!AQ20="","",'Formato Único de Contratación'!AQ20)</f>
        <v/>
      </c>
      <c r="F8" s="246" t="str">
        <f>IF('Formato Único de Contratación'!AP20="","",'Formato Único de Contratación'!$AP20)</f>
        <v/>
      </c>
      <c r="G8" s="248" t="str">
        <f>IF('Formato Único de Contratación'!$AI20="","",'Formato Único de Contratación'!$AI20)</f>
        <v/>
      </c>
      <c r="H8" s="248" t="str">
        <f>IF('Formato Único de Contratación'!$AO20="","",'Formato Único de Contratación'!$AO20)</f>
        <v/>
      </c>
      <c r="I8" s="248" t="str">
        <f>IF('Formato Único de Contratación'!$BU20="","",'Formato Único de Contratación'!$BU20)</f>
        <v/>
      </c>
      <c r="J8" s="248" t="str">
        <f>IF('Formato Único de Contratación'!$BD20="","",'Formato Único de Contratación'!$BD20)</f>
        <v/>
      </c>
      <c r="K8" s="248" t="str">
        <f>IF('Formato Único de Contratación'!$EE20="","",'Formato Único de Contratación'!$EE20)</f>
        <v/>
      </c>
      <c r="L8" s="248" t="str">
        <f>IF('Formato Único de Contratación'!$Y20="","",'Formato Único de Contratación'!$Y20)</f>
        <v/>
      </c>
      <c r="M8" s="246" t="str">
        <f>IF('Formato Único de Contratación'!$Z20="","",'Formato Único de Contratación'!$Z20)</f>
        <v>Servicio de profesional especializado para el desarrollo de proyectos de investigación en el programa de Maestría en Seguridad Operacional</v>
      </c>
      <c r="N8" s="253"/>
      <c r="O8" s="254" t="str">
        <f>IF('Formato Único de Contratación'!$BB20=0,"",'Formato Único de Contratación'!$BB20)</f>
        <v/>
      </c>
      <c r="P8" s="254" t="str">
        <f>IF('Formato Único de Contratación'!$DH20=0,"",'Formato Único de Contratación'!$DH20)</f>
        <v/>
      </c>
      <c r="Q8" s="253"/>
      <c r="R8" s="253"/>
      <c r="S8" s="253"/>
      <c r="T8" s="253"/>
      <c r="U8" s="253"/>
      <c r="V8" s="255"/>
      <c r="W8" s="256"/>
      <c r="X8" s="253"/>
      <c r="Y8" s="253"/>
      <c r="Z8" s="255"/>
      <c r="AA8" s="256"/>
      <c r="AB8" s="257"/>
      <c r="AC8" s="257"/>
      <c r="AD8" s="257"/>
      <c r="AE8" s="255"/>
      <c r="AF8" s="256" t="str">
        <f>IF(Tabla2[[#This Row],[% DE PARTICIPACIÓN INTEGRANTE '# 3]]="","",Tabla2[[#This Row],[VALOR DEL CONTRATO]]*Tabla2[[#This Row],[% DE PARTICIPACIÓN INTEGRANTE '# 3]])</f>
        <v/>
      </c>
      <c r="AG8" s="253"/>
      <c r="AH8" s="253"/>
      <c r="AI8" s="253"/>
      <c r="AJ8" s="255"/>
      <c r="AK8" s="256" t="str">
        <f>IF(Tabla2[[#This Row],[% DE PARTICIPACIÓN INTEGRANTE '# 4]]="","",Tabla2[[#This Row],[VALOR DEL CONTRATO]]*Tabla2[[#This Row],[% DE PARTICIPACIÓN INTEGRANTE '# 4]])</f>
        <v/>
      </c>
      <c r="AL8" s="257"/>
      <c r="AM8" s="257"/>
      <c r="AN8" s="257"/>
      <c r="AO8" s="255"/>
      <c r="AP8" s="256" t="str">
        <f>IF(Tabla2[[#This Row],[% DE PARTICIPACIÓN INTEGRANTE '# 5]]="","",Tabla2[[#This Row],[VALOR DEL CONTRATO]]*Tabla2[[#This Row],[% DE PARTICIPACIÓN INTEGRANTE '# 5]])</f>
        <v/>
      </c>
      <c r="AQ8" s="257"/>
      <c r="AR8" s="257"/>
      <c r="AS8" s="257"/>
    </row>
    <row r="9" spans="2:45" ht="20.100000000000001" customHeight="1" x14ac:dyDescent="0.25">
      <c r="B9" s="246" t="str">
        <f>IF('Formato Único de Contratación'!$AR21="","",'Formato Único de Contratación'!$AR21)</f>
        <v/>
      </c>
      <c r="C9" s="215" t="str">
        <f>IF('Formato Único de Contratación'!$B21="","",'Formato Único de Contratación'!$B21)</f>
        <v/>
      </c>
      <c r="D9" s="246" t="str">
        <f>IF('Formato Único de Contratación'!$C21="","",'Formato Único de Contratación'!$C21)</f>
        <v/>
      </c>
      <c r="E9" s="246" t="str">
        <f>IF('Formato Único de Contratación'!AQ21="","",'Formato Único de Contratación'!AQ21)</f>
        <v/>
      </c>
      <c r="F9" s="246" t="str">
        <f>IF('Formato Único de Contratación'!AP21="","",'Formato Único de Contratación'!$AP21)</f>
        <v/>
      </c>
      <c r="G9" s="248" t="str">
        <f>IF('Formato Único de Contratación'!$AI21="","",'Formato Único de Contratación'!$AI21)</f>
        <v/>
      </c>
      <c r="H9" s="248" t="str">
        <f>IF('Formato Único de Contratación'!$AO21="","",'Formato Único de Contratación'!$AO21)</f>
        <v/>
      </c>
      <c r="I9" s="248" t="str">
        <f>IF('Formato Único de Contratación'!$BU21="","",'Formato Único de Contratación'!$BU21)</f>
        <v/>
      </c>
      <c r="J9" s="248" t="str">
        <f>IF('Formato Único de Contratación'!$BD21="","",'Formato Único de Contratación'!$BD21)</f>
        <v/>
      </c>
      <c r="K9" s="248" t="str">
        <f>IF('Formato Único de Contratación'!$EE21="","",'Formato Único de Contratación'!$EE21)</f>
        <v/>
      </c>
      <c r="L9" s="248" t="str">
        <f>IF('Formato Único de Contratación'!$Y21="","",'Formato Único de Contratación'!$Y21)</f>
        <v/>
      </c>
      <c r="M9" s="246" t="str">
        <f>IF('Formato Único de Contratación'!$Z21="","",'Formato Único de Contratación'!$Z21)</f>
        <v>Servicio de profesional especializado para el desarrollo de proyectos de investigación en el programa de Maestría Ciencias Militares Aeronáuticas</v>
      </c>
      <c r="N9" s="253"/>
      <c r="O9" s="254" t="str">
        <f>IF('Formato Único de Contratación'!$BB21=0,"",'Formato Único de Contratación'!$BB21)</f>
        <v/>
      </c>
      <c r="P9" s="254" t="str">
        <f>IF('Formato Único de Contratación'!$DH21=0,"",'Formato Único de Contratación'!$DH21)</f>
        <v/>
      </c>
      <c r="Q9" s="253"/>
      <c r="R9" s="253"/>
      <c r="S9" s="253"/>
      <c r="T9" s="253"/>
      <c r="U9" s="253"/>
      <c r="V9" s="255"/>
      <c r="W9" s="256"/>
      <c r="X9" s="253"/>
      <c r="Y9" s="253"/>
      <c r="Z9" s="255"/>
      <c r="AA9" s="256"/>
      <c r="AB9" s="257"/>
      <c r="AC9" s="257"/>
      <c r="AD9" s="257"/>
      <c r="AE9" s="255"/>
      <c r="AF9" s="256" t="str">
        <f>IF(Tabla2[[#This Row],[% DE PARTICIPACIÓN INTEGRANTE '# 3]]="","",Tabla2[[#This Row],[VALOR DEL CONTRATO]]*Tabla2[[#This Row],[% DE PARTICIPACIÓN INTEGRANTE '# 3]])</f>
        <v/>
      </c>
      <c r="AG9" s="253"/>
      <c r="AH9" s="253"/>
      <c r="AI9" s="253"/>
      <c r="AJ9" s="255"/>
      <c r="AK9" s="256" t="str">
        <f>IF(Tabla2[[#This Row],[% DE PARTICIPACIÓN INTEGRANTE '# 4]]="","",Tabla2[[#This Row],[VALOR DEL CONTRATO]]*Tabla2[[#This Row],[% DE PARTICIPACIÓN INTEGRANTE '# 4]])</f>
        <v/>
      </c>
      <c r="AL9" s="257"/>
      <c r="AM9" s="257"/>
      <c r="AN9" s="257"/>
      <c r="AO9" s="255"/>
      <c r="AP9" s="256" t="str">
        <f>IF(Tabla2[[#This Row],[% DE PARTICIPACIÓN INTEGRANTE '# 5]]="","",Tabla2[[#This Row],[VALOR DEL CONTRATO]]*Tabla2[[#This Row],[% DE PARTICIPACIÓN INTEGRANTE '# 5]])</f>
        <v/>
      </c>
      <c r="AQ9" s="257"/>
      <c r="AR9" s="257"/>
      <c r="AS9" s="257"/>
    </row>
    <row r="10" spans="2:45" ht="20.100000000000001" customHeight="1" x14ac:dyDescent="0.25">
      <c r="B10" s="246" t="str">
        <f>IF('Formato Único de Contratación'!$AR22="","",'Formato Único de Contratación'!$AR22)</f>
        <v/>
      </c>
      <c r="C10" s="215" t="str">
        <f>IF('Formato Único de Contratación'!$B22="","",'Formato Único de Contratación'!$B22)</f>
        <v/>
      </c>
      <c r="D10" s="246" t="str">
        <f>IF('Formato Único de Contratación'!$C22="","",'Formato Único de Contratación'!$C22)</f>
        <v/>
      </c>
      <c r="E10" s="246" t="str">
        <f>IF('Formato Único de Contratación'!AQ22="","",'Formato Único de Contratación'!AQ22)</f>
        <v/>
      </c>
      <c r="F10" s="246" t="str">
        <f>IF('Formato Único de Contratación'!AP22="","",'Formato Único de Contratación'!$AP22)</f>
        <v/>
      </c>
      <c r="G10" s="248" t="str">
        <f>IF('Formato Único de Contratación'!$AI22="","",'Formato Único de Contratación'!$AI22)</f>
        <v/>
      </c>
      <c r="H10" s="248" t="str">
        <f>IF('Formato Único de Contratación'!$AO22="","",'Formato Único de Contratación'!$AO22)</f>
        <v/>
      </c>
      <c r="I10" s="248" t="str">
        <f>IF('Formato Único de Contratación'!$BU22="","",'Formato Único de Contratación'!$BU22)</f>
        <v/>
      </c>
      <c r="J10" s="248" t="str">
        <f>IF('Formato Único de Contratación'!$BD22="","",'Formato Único de Contratación'!$BD22)</f>
        <v/>
      </c>
      <c r="K10" s="248" t="str">
        <f>IF('Formato Único de Contratación'!$EE22="","",'Formato Único de Contratación'!$EE22)</f>
        <v/>
      </c>
      <c r="L10" s="248" t="str">
        <f>IF('Formato Único de Contratación'!$Y22="","",'Formato Único de Contratación'!$Y22)</f>
        <v/>
      </c>
      <c r="M10" s="246" t="str">
        <f>IF('Formato Único de Contratación'!$Z22="","",'Formato Único de Contratación'!$Z22)</f>
        <v>Servicio de profesional especializado para el desarrollo de proyectos de investigación en el programa de Logística Aeronáutica</v>
      </c>
      <c r="N10" s="253"/>
      <c r="O10" s="254" t="str">
        <f>IF('Formato Único de Contratación'!$BB22=0,"",'Formato Único de Contratación'!$BB22)</f>
        <v/>
      </c>
      <c r="P10" s="254">
        <f>IF('Formato Único de Contratación'!$DH22=0,"",'Formato Único de Contratación'!$DH22)</f>
        <v>2564654</v>
      </c>
      <c r="Q10" s="253"/>
      <c r="R10" s="253"/>
      <c r="S10" s="253"/>
      <c r="T10" s="253"/>
      <c r="U10" s="253"/>
      <c r="V10" s="255"/>
      <c r="W10" s="256"/>
      <c r="X10" s="253"/>
      <c r="Y10" s="253"/>
      <c r="Z10" s="255"/>
      <c r="AA10" s="256"/>
      <c r="AB10" s="257"/>
      <c r="AC10" s="257"/>
      <c r="AD10" s="257"/>
      <c r="AE10" s="255"/>
      <c r="AF10" s="256" t="str">
        <f>IF(Tabla2[[#This Row],[% DE PARTICIPACIÓN INTEGRANTE '# 3]]="","",Tabla2[[#This Row],[VALOR DEL CONTRATO]]*Tabla2[[#This Row],[% DE PARTICIPACIÓN INTEGRANTE '# 3]])</f>
        <v/>
      </c>
      <c r="AG10" s="253"/>
      <c r="AH10" s="253"/>
      <c r="AI10" s="253"/>
      <c r="AJ10" s="255"/>
      <c r="AK10" s="256" t="str">
        <f>IF(Tabla2[[#This Row],[% DE PARTICIPACIÓN INTEGRANTE '# 4]]="","",Tabla2[[#This Row],[VALOR DEL CONTRATO]]*Tabla2[[#This Row],[% DE PARTICIPACIÓN INTEGRANTE '# 4]])</f>
        <v/>
      </c>
      <c r="AL10" s="257"/>
      <c r="AM10" s="257"/>
      <c r="AN10" s="257"/>
      <c r="AO10" s="255"/>
      <c r="AP10" s="256" t="str">
        <f>IF(Tabla2[[#This Row],[% DE PARTICIPACIÓN INTEGRANTE '# 5]]="","",Tabla2[[#This Row],[VALOR DEL CONTRATO]]*Tabla2[[#This Row],[% DE PARTICIPACIÓN INTEGRANTE '# 5]])</f>
        <v/>
      </c>
      <c r="AQ10" s="257"/>
      <c r="AR10" s="257"/>
      <c r="AS10" s="257"/>
    </row>
    <row r="11" spans="2:45" ht="20.100000000000001" customHeight="1" x14ac:dyDescent="0.25">
      <c r="B11" s="246" t="str">
        <f>IF('Formato Único de Contratación'!$AR23="","",'Formato Único de Contratación'!$AR23)</f>
        <v/>
      </c>
      <c r="C11" s="215" t="str">
        <f>IF('Formato Único de Contratación'!$B23="","",'Formato Único de Contratación'!$B23)</f>
        <v/>
      </c>
      <c r="D11" s="246" t="str">
        <f>IF('Formato Único de Contratación'!$C23="","",'Formato Único de Contratación'!$C23)</f>
        <v/>
      </c>
      <c r="E11" s="246" t="str">
        <f>IF('Formato Único de Contratación'!AQ23="","",'Formato Único de Contratación'!AQ23)</f>
        <v/>
      </c>
      <c r="F11" s="246" t="str">
        <f>IF('Formato Único de Contratación'!AP23="","",'Formato Único de Contratación'!$AP23)</f>
        <v/>
      </c>
      <c r="G11" s="248" t="str">
        <f>IF('Formato Único de Contratación'!$AI23="","",'Formato Único de Contratación'!$AI23)</f>
        <v/>
      </c>
      <c r="H11" s="248" t="str">
        <f>IF('Formato Único de Contratación'!$AO23="","",'Formato Único de Contratación'!$AO23)</f>
        <v/>
      </c>
      <c r="I11" s="248" t="str">
        <f>IF('Formato Único de Contratación'!$BU23="","",'Formato Único de Contratación'!$BU23)</f>
        <v/>
      </c>
      <c r="J11" s="248" t="str">
        <f>IF('Formato Único de Contratación'!$BD23="","",'Formato Único de Contratación'!$BD23)</f>
        <v/>
      </c>
      <c r="K11" s="248" t="str">
        <f>IF('Formato Único de Contratación'!$EE23="","",'Formato Único de Contratación'!$EE23)</f>
        <v/>
      </c>
      <c r="L11" s="248" t="str">
        <f>IF('Formato Único de Contratación'!$Y23="","",'Formato Único de Contratación'!$Y23)</f>
        <v/>
      </c>
      <c r="M11" s="246" t="str">
        <f>IF('Formato Único de Contratación'!$Z23="","",'Formato Único de Contratación'!$Z23)</f>
        <v>Servicio de profesional especializado para el desarrollo de proyectos de investigación en el programa de Maestria en Dirección y Gestión de la Seguridad Integral de la EPFAC</v>
      </c>
      <c r="N11" s="253"/>
      <c r="O11" s="254" t="str">
        <f>IF('Formato Único de Contratación'!$BB23=0,"",'Formato Único de Contratación'!$BB23)</f>
        <v/>
      </c>
      <c r="P11" s="254" t="str">
        <f>IF('Formato Único de Contratación'!$DH23=0,"",'Formato Único de Contratación'!$DH23)</f>
        <v/>
      </c>
      <c r="Q11" s="253"/>
      <c r="R11" s="253"/>
      <c r="S11" s="253"/>
      <c r="T11" s="253"/>
      <c r="U11" s="253"/>
      <c r="V11" s="255"/>
      <c r="W11" s="256"/>
      <c r="X11" s="253"/>
      <c r="Y11" s="253"/>
      <c r="Z11" s="255"/>
      <c r="AA11" s="256"/>
      <c r="AB11" s="257"/>
      <c r="AC11" s="257"/>
      <c r="AD11" s="257"/>
      <c r="AE11" s="255"/>
      <c r="AF11" s="256" t="str">
        <f>IF(Tabla2[[#This Row],[% DE PARTICIPACIÓN INTEGRANTE '# 3]]="","",Tabla2[[#This Row],[VALOR DEL CONTRATO]]*Tabla2[[#This Row],[% DE PARTICIPACIÓN INTEGRANTE '# 3]])</f>
        <v/>
      </c>
      <c r="AG11" s="253"/>
      <c r="AH11" s="253"/>
      <c r="AI11" s="253"/>
      <c r="AJ11" s="255"/>
      <c r="AK11" s="256" t="str">
        <f>IF(Tabla2[[#This Row],[% DE PARTICIPACIÓN INTEGRANTE '# 4]]="","",Tabla2[[#This Row],[VALOR DEL CONTRATO]]*Tabla2[[#This Row],[% DE PARTICIPACIÓN INTEGRANTE '# 4]])</f>
        <v/>
      </c>
      <c r="AL11" s="257"/>
      <c r="AM11" s="257"/>
      <c r="AN11" s="257"/>
      <c r="AO11" s="255"/>
      <c r="AP11" s="256" t="str">
        <f>IF(Tabla2[[#This Row],[% DE PARTICIPACIÓN INTEGRANTE '# 5]]="","",Tabla2[[#This Row],[VALOR DEL CONTRATO]]*Tabla2[[#This Row],[% DE PARTICIPACIÓN INTEGRANTE '# 5]])</f>
        <v/>
      </c>
      <c r="AQ11" s="257"/>
      <c r="AR11" s="257"/>
      <c r="AS11" s="257"/>
    </row>
    <row r="12" spans="2:45" s="35" customFormat="1" ht="20.100000000000001" customHeight="1" x14ac:dyDescent="0.25">
      <c r="B12" s="246" t="str">
        <f>IF('Formato Único de Contratación'!$AR24="","",'Formato Único de Contratación'!$AR24)</f>
        <v/>
      </c>
      <c r="C12" s="215" t="str">
        <f>IF('Formato Único de Contratación'!$B24="","",'Formato Único de Contratación'!$B24)</f>
        <v/>
      </c>
      <c r="D12" s="246" t="str">
        <f>IF('Formato Único de Contratación'!$C24="","",'Formato Único de Contratación'!$C24)</f>
        <v/>
      </c>
      <c r="E12" s="246" t="str">
        <f>IF('Formato Único de Contratación'!AQ24="","",'Formato Único de Contratación'!AQ24)</f>
        <v/>
      </c>
      <c r="F12" s="246" t="str">
        <f>IF('Formato Único de Contratación'!AP24="","",'Formato Único de Contratación'!$AP24)</f>
        <v/>
      </c>
      <c r="G12" s="248" t="str">
        <f>IF('Formato Único de Contratación'!$AI24="","",'Formato Único de Contratación'!$AI24)</f>
        <v/>
      </c>
      <c r="H12" s="248" t="str">
        <f>IF('Formato Único de Contratación'!$AO24="","",'Formato Único de Contratación'!$AO24)</f>
        <v/>
      </c>
      <c r="I12" s="248" t="str">
        <f>IF('Formato Único de Contratación'!$BU24="","",'Formato Único de Contratación'!$BU24)</f>
        <v/>
      </c>
      <c r="J12" s="248" t="str">
        <f>IF('Formato Único de Contratación'!$BD24="","",'Formato Único de Contratación'!$BD24)</f>
        <v/>
      </c>
      <c r="K12" s="248" t="str">
        <f>IF('Formato Único de Contratación'!$EE24="","",'Formato Único de Contratación'!$EE24)</f>
        <v/>
      </c>
      <c r="L12" s="248" t="str">
        <f>IF('Formato Único de Contratación'!$Y24="","",'Formato Único de Contratación'!$Y24)</f>
        <v/>
      </c>
      <c r="M12" s="246" t="str">
        <f>IF('Formato Único de Contratación'!$Z24="","",'Formato Único de Contratación'!$Z24)</f>
        <v>Servicio de cafetería y restaurante para la realización de clausuras, seminaros y eventos</v>
      </c>
      <c r="N12" s="253"/>
      <c r="O12" s="254" t="str">
        <f>IF('Formato Único de Contratación'!$BB24=0,"",'Formato Único de Contratación'!$BB24)</f>
        <v/>
      </c>
      <c r="P12" s="254" t="str">
        <f>IF('Formato Único de Contratación'!$DH24=0,"",'Formato Único de Contratación'!$DH24)</f>
        <v/>
      </c>
      <c r="Q12" s="253"/>
      <c r="R12" s="253"/>
      <c r="S12" s="253"/>
      <c r="T12" s="253"/>
      <c r="U12" s="253"/>
      <c r="V12" s="255"/>
      <c r="W12" s="256"/>
      <c r="X12" s="253"/>
      <c r="Y12" s="253"/>
      <c r="Z12" s="255"/>
      <c r="AA12" s="256"/>
      <c r="AB12" s="257"/>
      <c r="AC12" s="257"/>
      <c r="AD12" s="257"/>
      <c r="AE12" s="255"/>
      <c r="AF12" s="256" t="str">
        <f>IF(Tabla2[[#This Row],[% DE PARTICIPACIÓN INTEGRANTE '# 3]]="","",Tabla2[[#This Row],[VALOR DEL CONTRATO]]*Tabla2[[#This Row],[% DE PARTICIPACIÓN INTEGRANTE '# 3]])</f>
        <v/>
      </c>
      <c r="AG12" s="253"/>
      <c r="AH12" s="253"/>
      <c r="AI12" s="253"/>
      <c r="AJ12" s="255"/>
      <c r="AK12" s="256" t="str">
        <f>IF(Tabla2[[#This Row],[% DE PARTICIPACIÓN INTEGRANTE '# 4]]="","",Tabla2[[#This Row],[VALOR DEL CONTRATO]]*Tabla2[[#This Row],[% DE PARTICIPACIÓN INTEGRANTE '# 4]])</f>
        <v/>
      </c>
      <c r="AL12" s="257"/>
      <c r="AM12" s="257"/>
      <c r="AN12" s="257"/>
      <c r="AO12" s="255"/>
      <c r="AP12" s="256" t="str">
        <f>IF(Tabla2[[#This Row],[% DE PARTICIPACIÓN INTEGRANTE '# 5]]="","",Tabla2[[#This Row],[VALOR DEL CONTRATO]]*Tabla2[[#This Row],[% DE PARTICIPACIÓN INTEGRANTE '# 5]])</f>
        <v/>
      </c>
      <c r="AQ12" s="257"/>
      <c r="AR12" s="257"/>
      <c r="AS12" s="257"/>
    </row>
    <row r="13" spans="2:45" s="35" customFormat="1" ht="20.100000000000001" customHeight="1" x14ac:dyDescent="0.25">
      <c r="B13" s="246" t="str">
        <f>IF('Formato Único de Contratación'!$AR25="","",'Formato Único de Contratación'!$AR25)</f>
        <v/>
      </c>
      <c r="C13" s="215" t="str">
        <f>IF('Formato Único de Contratación'!$B25="","",'Formato Único de Contratación'!$B25)</f>
        <v/>
      </c>
      <c r="D13" s="246" t="str">
        <f>IF('Formato Único de Contratación'!$C25="","",'Formato Único de Contratación'!$C25)</f>
        <v/>
      </c>
      <c r="E13" s="246" t="str">
        <f>IF('Formato Único de Contratación'!AQ25="","",'Formato Único de Contratación'!AQ25)</f>
        <v/>
      </c>
      <c r="F13" s="246" t="str">
        <f>IF('Formato Único de Contratación'!AP25="","",'Formato Único de Contratación'!$AP25)</f>
        <v/>
      </c>
      <c r="G13" s="248" t="str">
        <f>IF('Formato Único de Contratación'!$AI25="","",'Formato Único de Contratación'!$AI25)</f>
        <v/>
      </c>
      <c r="H13" s="248" t="str">
        <f>IF('Formato Único de Contratación'!$AO25="","",'Formato Único de Contratación'!$AO25)</f>
        <v/>
      </c>
      <c r="I13" s="248" t="str">
        <f>IF('Formato Único de Contratación'!$BU25="","",'Formato Único de Contratación'!$BU25)</f>
        <v/>
      </c>
      <c r="J13" s="248" t="str">
        <f>IF('Formato Único de Contratación'!$BD25="","",'Formato Único de Contratación'!$BD25)</f>
        <v/>
      </c>
      <c r="K13" s="248" t="str">
        <f>IF('Formato Único de Contratación'!$EE25="","",'Formato Único de Contratación'!$EE25)</f>
        <v/>
      </c>
      <c r="L13" s="248" t="str">
        <f>IF('Formato Único de Contratación'!$Y25="","",'Formato Único de Contratación'!$Y25)</f>
        <v/>
      </c>
      <c r="M13" s="246" t="str">
        <f>IF('Formato Único de Contratación'!$Z25="","",'Formato Único de Contratación'!$Z25)</f>
        <v>Suscripción EBSCO para la biblioteca de la EPFAC</v>
      </c>
      <c r="N13" s="253"/>
      <c r="O13" s="254" t="str">
        <f>IF('Formato Único de Contratación'!$BB25=0,"",'Formato Único de Contratación'!$BB25)</f>
        <v/>
      </c>
      <c r="P13" s="254" t="str">
        <f>IF('Formato Único de Contratación'!$DH25=0,"",'Formato Único de Contratación'!$DH25)</f>
        <v/>
      </c>
      <c r="Q13" s="253"/>
      <c r="R13" s="253"/>
      <c r="S13" s="253"/>
      <c r="T13" s="253"/>
      <c r="U13" s="253"/>
      <c r="V13" s="255"/>
      <c r="W13" s="256"/>
      <c r="X13" s="253"/>
      <c r="Y13" s="253"/>
      <c r="Z13" s="255"/>
      <c r="AA13" s="256"/>
      <c r="AB13" s="257"/>
      <c r="AC13" s="257"/>
      <c r="AD13" s="257"/>
      <c r="AE13" s="255"/>
      <c r="AF13" s="256" t="str">
        <f>IF(Tabla2[[#This Row],[% DE PARTICIPACIÓN INTEGRANTE '# 3]]="","",Tabla2[[#This Row],[VALOR DEL CONTRATO]]*Tabla2[[#This Row],[% DE PARTICIPACIÓN INTEGRANTE '# 3]])</f>
        <v/>
      </c>
      <c r="AG13" s="253"/>
      <c r="AH13" s="253"/>
      <c r="AI13" s="253"/>
      <c r="AJ13" s="255"/>
      <c r="AK13" s="256" t="str">
        <f>IF(Tabla2[[#This Row],[% DE PARTICIPACIÓN INTEGRANTE '# 4]]="","",Tabla2[[#This Row],[VALOR DEL CONTRATO]]*Tabla2[[#This Row],[% DE PARTICIPACIÓN INTEGRANTE '# 4]])</f>
        <v/>
      </c>
      <c r="AL13" s="257"/>
      <c r="AM13" s="257"/>
      <c r="AN13" s="257"/>
      <c r="AO13" s="255"/>
      <c r="AP13" s="256" t="str">
        <f>IF(Tabla2[[#This Row],[% DE PARTICIPACIÓN INTEGRANTE '# 5]]="","",Tabla2[[#This Row],[VALOR DEL CONTRATO]]*Tabla2[[#This Row],[% DE PARTICIPACIÓN INTEGRANTE '# 5]])</f>
        <v/>
      </c>
      <c r="AQ13" s="257"/>
      <c r="AR13" s="257"/>
      <c r="AS13" s="257"/>
    </row>
    <row r="14" spans="2:45" s="35" customFormat="1" ht="20.100000000000001" customHeight="1" x14ac:dyDescent="0.25">
      <c r="B14" s="246" t="str">
        <f>IF('Formato Único de Contratación'!$AR26="","",'Formato Único de Contratación'!$AR26)</f>
        <v/>
      </c>
      <c r="C14" s="215" t="str">
        <f>IF('Formato Único de Contratación'!$B26="","",'Formato Único de Contratación'!$B26)</f>
        <v/>
      </c>
      <c r="D14" s="246" t="str">
        <f>IF('Formato Único de Contratación'!$C26="","",'Formato Único de Contratación'!$C26)</f>
        <v/>
      </c>
      <c r="E14" s="246" t="str">
        <f>IF('Formato Único de Contratación'!AQ26="","",'Formato Único de Contratación'!AQ26)</f>
        <v/>
      </c>
      <c r="F14" s="246" t="str">
        <f>IF('Formato Único de Contratación'!AP26="","",'Formato Único de Contratación'!$AP26)</f>
        <v/>
      </c>
      <c r="G14" s="248" t="str">
        <f>IF('Formato Único de Contratación'!$AI26="","",'Formato Único de Contratación'!$AI26)</f>
        <v/>
      </c>
      <c r="H14" s="248" t="str">
        <f>IF('Formato Único de Contratación'!$AO26="","",'Formato Único de Contratación'!$AO26)</f>
        <v/>
      </c>
      <c r="I14" s="248" t="str">
        <f>IF('Formato Único de Contratación'!$BU26="","",'Formato Único de Contratación'!$BU26)</f>
        <v/>
      </c>
      <c r="J14" s="248" t="str">
        <f>IF('Formato Único de Contratación'!$BD26="","",'Formato Único de Contratación'!$BD26)</f>
        <v/>
      </c>
      <c r="K14" s="248" t="str">
        <f>IF('Formato Único de Contratación'!$EE26="","",'Formato Único de Contratación'!$EE26)</f>
        <v/>
      </c>
      <c r="L14" s="248" t="str">
        <f>IF('Formato Único de Contratación'!$Y26="","",'Formato Único de Contratación'!$Y26)</f>
        <v/>
      </c>
      <c r="M14" s="246" t="str">
        <f>IF('Formato Único de Contratación'!$Z26="","",'Formato Único de Contratación'!$Z26)</f>
        <v xml:space="preserve">Suscripción al sistema de clasificación de la bliblioteca del congreso de los EEUU online </v>
      </c>
      <c r="N14" s="253"/>
      <c r="O14" s="254" t="str">
        <f>IF('Formato Único de Contratación'!$BB26=0,"",'Formato Único de Contratación'!$BB26)</f>
        <v/>
      </c>
      <c r="P14" s="254" t="str">
        <f>IF('Formato Único de Contratación'!$DH26=0,"",'Formato Único de Contratación'!$DH26)</f>
        <v/>
      </c>
      <c r="Q14" s="253"/>
      <c r="R14" s="253"/>
      <c r="S14" s="253"/>
      <c r="T14" s="253"/>
      <c r="U14" s="253"/>
      <c r="V14" s="255"/>
      <c r="W14" s="256"/>
      <c r="X14" s="253"/>
      <c r="Y14" s="253"/>
      <c r="Z14" s="255"/>
      <c r="AA14" s="256"/>
      <c r="AB14" s="257"/>
      <c r="AC14" s="257"/>
      <c r="AD14" s="257"/>
      <c r="AE14" s="255"/>
      <c r="AF14" s="256" t="str">
        <f>IF(Tabla2[[#This Row],[% DE PARTICIPACIÓN INTEGRANTE '# 3]]="","",Tabla2[[#This Row],[VALOR DEL CONTRATO]]*Tabla2[[#This Row],[% DE PARTICIPACIÓN INTEGRANTE '# 3]])</f>
        <v/>
      </c>
      <c r="AG14" s="253"/>
      <c r="AH14" s="253"/>
      <c r="AI14" s="253"/>
      <c r="AJ14" s="255"/>
      <c r="AK14" s="256" t="str">
        <f>IF(Tabla2[[#This Row],[% DE PARTICIPACIÓN INTEGRANTE '# 4]]="","",Tabla2[[#This Row],[VALOR DEL CONTRATO]]*Tabla2[[#This Row],[% DE PARTICIPACIÓN INTEGRANTE '# 4]])</f>
        <v/>
      </c>
      <c r="AL14" s="257"/>
      <c r="AM14" s="257"/>
      <c r="AN14" s="257"/>
      <c r="AO14" s="255"/>
      <c r="AP14" s="256" t="str">
        <f>IF(Tabla2[[#This Row],[% DE PARTICIPACIÓN INTEGRANTE '# 5]]="","",Tabla2[[#This Row],[VALOR DEL CONTRATO]]*Tabla2[[#This Row],[% DE PARTICIPACIÓN INTEGRANTE '# 5]])</f>
        <v/>
      </c>
      <c r="AQ14" s="257"/>
      <c r="AR14" s="257"/>
      <c r="AS14" s="257"/>
    </row>
    <row r="15" spans="2:45" ht="20.100000000000001" customHeight="1" x14ac:dyDescent="0.25">
      <c r="B15" s="246" t="str">
        <f>IF('Formato Único de Contratación'!$AR27="","",'Formato Único de Contratación'!$AR27)</f>
        <v/>
      </c>
      <c r="C15" s="215" t="str">
        <f>IF('Formato Único de Contratación'!$B27="","",'Formato Único de Contratación'!$B27)</f>
        <v/>
      </c>
      <c r="D15" s="246" t="str">
        <f>IF('Formato Único de Contratación'!$C27="","",'Formato Único de Contratación'!$C27)</f>
        <v/>
      </c>
      <c r="E15" s="246" t="str">
        <f>IF('Formato Único de Contratación'!AQ27="","",'Formato Único de Contratación'!AQ27)</f>
        <v/>
      </c>
      <c r="F15" s="246" t="str">
        <f>IF('Formato Único de Contratación'!AP27="","",'Formato Único de Contratación'!$AP27)</f>
        <v/>
      </c>
      <c r="G15" s="248" t="str">
        <f>IF('Formato Único de Contratación'!$AI27="","",'Formato Único de Contratación'!$AI27)</f>
        <v/>
      </c>
      <c r="H15" s="248" t="str">
        <f>IF('Formato Único de Contratación'!$AO27="","",'Formato Único de Contratación'!$AO27)</f>
        <v/>
      </c>
      <c r="I15" s="248" t="str">
        <f>IF('Formato Único de Contratación'!$BU27="","",'Formato Único de Contratación'!$BU27)</f>
        <v/>
      </c>
      <c r="J15" s="248" t="str">
        <f>IF('Formato Único de Contratación'!$BD27="","",'Formato Único de Contratación'!$BD27)</f>
        <v/>
      </c>
      <c r="K15" s="248" t="str">
        <f>IF('Formato Único de Contratación'!$EE27="","",'Formato Único de Contratación'!$EE27)</f>
        <v/>
      </c>
      <c r="L15" s="248" t="str">
        <f>IF('Formato Único de Contratación'!$Y27="","",'Formato Único de Contratación'!$Y27)</f>
        <v/>
      </c>
      <c r="M15" s="246" t="str">
        <f>IF('Formato Único de Contratación'!$Z27="","",'Formato Único de Contratación'!$Z27)</f>
        <v>Suscripción RDA toolkit online (Resource Description and Access)</v>
      </c>
      <c r="N15" s="253"/>
      <c r="O15" s="254" t="str">
        <f>IF('Formato Único de Contratación'!$BB27=0,"",'Formato Único de Contratación'!$BB27)</f>
        <v/>
      </c>
      <c r="P15" s="254" t="str">
        <f>IF('Formato Único de Contratación'!$DH27=0,"",'Formato Único de Contratación'!$DH27)</f>
        <v/>
      </c>
      <c r="Q15" s="253"/>
      <c r="R15" s="253"/>
      <c r="S15" s="253"/>
      <c r="T15" s="253"/>
      <c r="U15" s="253"/>
      <c r="V15" s="255"/>
      <c r="W15" s="256"/>
      <c r="X15" s="258"/>
      <c r="Y15" s="258"/>
      <c r="Z15" s="255"/>
      <c r="AA15" s="256"/>
      <c r="AB15" s="257"/>
      <c r="AC15" s="257"/>
      <c r="AD15" s="257"/>
      <c r="AE15" s="255"/>
      <c r="AF15" s="256" t="str">
        <f>IF(Tabla2[[#This Row],[% DE PARTICIPACIÓN INTEGRANTE '# 3]]="","",Tabla2[[#This Row],[VALOR DEL CONTRATO]]*Tabla2[[#This Row],[% DE PARTICIPACIÓN INTEGRANTE '# 3]])</f>
        <v/>
      </c>
      <c r="AG15" s="253"/>
      <c r="AH15" s="253"/>
      <c r="AI15" s="253"/>
      <c r="AJ15" s="255"/>
      <c r="AK15" s="256" t="str">
        <f>IF(Tabla2[[#This Row],[% DE PARTICIPACIÓN INTEGRANTE '# 4]]="","",Tabla2[[#This Row],[VALOR DEL CONTRATO]]*Tabla2[[#This Row],[% DE PARTICIPACIÓN INTEGRANTE '# 4]])</f>
        <v/>
      </c>
      <c r="AL15" s="257"/>
      <c r="AM15" s="257"/>
      <c r="AN15" s="257"/>
      <c r="AO15" s="255"/>
      <c r="AP15" s="256" t="str">
        <f>IF(Tabla2[[#This Row],[% DE PARTICIPACIÓN INTEGRANTE '# 5]]="","",Tabla2[[#This Row],[VALOR DEL CONTRATO]]*Tabla2[[#This Row],[% DE PARTICIPACIÓN INTEGRANTE '# 5]])</f>
        <v/>
      </c>
      <c r="AQ15" s="257"/>
      <c r="AR15" s="257"/>
      <c r="AS15" s="257"/>
    </row>
    <row r="16" spans="2:45" ht="20.100000000000001" customHeight="1" x14ac:dyDescent="0.25">
      <c r="B16" s="246" t="str">
        <f>IF('Formato Único de Contratación'!$AR28="","",'Formato Único de Contratación'!$AR28)</f>
        <v/>
      </c>
      <c r="C16" s="215" t="str">
        <f>IF('Formato Único de Contratación'!$B28="","",'Formato Único de Contratación'!$B28)</f>
        <v/>
      </c>
      <c r="D16" s="246" t="str">
        <f>IF('Formato Único de Contratación'!$C28="","",'Formato Único de Contratación'!$C28)</f>
        <v/>
      </c>
      <c r="E16" s="246" t="str">
        <f>IF('Formato Único de Contratación'!AQ28="","",'Formato Único de Contratación'!AQ28)</f>
        <v/>
      </c>
      <c r="F16" s="246" t="str">
        <f>IF('Formato Único de Contratación'!AP28="","",'Formato Único de Contratación'!$AP28)</f>
        <v/>
      </c>
      <c r="G16" s="248" t="str">
        <f>IF('Formato Único de Contratación'!$AI28="","",'Formato Único de Contratación'!$AI28)</f>
        <v/>
      </c>
      <c r="H16" s="248" t="str">
        <f>IF('Formato Único de Contratación'!$AO28="","",'Formato Único de Contratación'!$AO28)</f>
        <v/>
      </c>
      <c r="I16" s="248" t="str">
        <f>IF('Formato Único de Contratación'!$BU28="","",'Formato Único de Contratación'!$BU28)</f>
        <v/>
      </c>
      <c r="J16" s="248" t="str">
        <f>IF('Formato Único de Contratación'!$BD28="","",'Formato Único de Contratación'!$BD28)</f>
        <v/>
      </c>
      <c r="K16" s="248" t="str">
        <f>IF('Formato Único de Contratación'!$EE28="","",'Formato Único de Contratación'!$EE28)</f>
        <v/>
      </c>
      <c r="L16" s="248" t="str">
        <f>IF('Formato Único de Contratación'!$Y28="","",'Formato Único de Contratación'!$Y28)</f>
        <v/>
      </c>
      <c r="M16" s="246" t="str">
        <f>IF('Formato Único de Contratación'!$Z28="","",'Formato Único de Contratación'!$Z28)</f>
        <v>Adquisición de libros para la biblioteca</v>
      </c>
      <c r="N16" s="253"/>
      <c r="O16" s="254" t="str">
        <f>IF('Formato Único de Contratación'!$BB28=0,"",'Formato Único de Contratación'!$BB28)</f>
        <v/>
      </c>
      <c r="P16" s="254" t="str">
        <f>IF('Formato Único de Contratación'!$DH28=0,"",'Formato Único de Contratación'!$DH28)</f>
        <v/>
      </c>
      <c r="Q16" s="253"/>
      <c r="R16" s="253"/>
      <c r="S16" s="253"/>
      <c r="T16" s="253"/>
      <c r="U16" s="253"/>
      <c r="V16" s="255"/>
      <c r="W16" s="256"/>
      <c r="X16" s="253"/>
      <c r="Y16" s="253"/>
      <c r="Z16" s="255"/>
      <c r="AA16" s="256"/>
      <c r="AB16" s="257"/>
      <c r="AC16" s="257"/>
      <c r="AD16" s="257"/>
      <c r="AE16" s="255"/>
      <c r="AF16" s="256" t="str">
        <f>IF(Tabla2[[#This Row],[% DE PARTICIPACIÓN INTEGRANTE '# 3]]="","",Tabla2[[#This Row],[VALOR DEL CONTRATO]]*Tabla2[[#This Row],[% DE PARTICIPACIÓN INTEGRANTE '# 3]])</f>
        <v/>
      </c>
      <c r="AG16" s="253"/>
      <c r="AH16" s="253"/>
      <c r="AI16" s="253"/>
      <c r="AJ16" s="255"/>
      <c r="AK16" s="256" t="str">
        <f>IF(Tabla2[[#This Row],[% DE PARTICIPACIÓN INTEGRANTE '# 4]]="","",Tabla2[[#This Row],[VALOR DEL CONTRATO]]*Tabla2[[#This Row],[% DE PARTICIPACIÓN INTEGRANTE '# 4]])</f>
        <v/>
      </c>
      <c r="AL16" s="257"/>
      <c r="AM16" s="257"/>
      <c r="AN16" s="257"/>
      <c r="AO16" s="255"/>
      <c r="AP16" s="256" t="str">
        <f>IF(Tabla2[[#This Row],[% DE PARTICIPACIÓN INTEGRANTE '# 5]]="","",Tabla2[[#This Row],[VALOR DEL CONTRATO]]*Tabla2[[#This Row],[% DE PARTICIPACIÓN INTEGRANTE '# 5]])</f>
        <v/>
      </c>
      <c r="AQ16" s="257"/>
      <c r="AR16" s="257"/>
      <c r="AS16" s="257"/>
    </row>
    <row r="17" spans="2:45" ht="20.100000000000001" customHeight="1" x14ac:dyDescent="0.25">
      <c r="B17" s="246" t="str">
        <f>IF('Formato Único de Contratación'!$AR29="","",'Formato Único de Contratación'!$AR29)</f>
        <v/>
      </c>
      <c r="C17" s="215" t="str">
        <f>IF('Formato Único de Contratación'!$B29="","",'Formato Único de Contratación'!$B29)</f>
        <v/>
      </c>
      <c r="D17" s="246" t="str">
        <f>IF('Formato Único de Contratación'!$C29="","",'Formato Único de Contratación'!$C29)</f>
        <v/>
      </c>
      <c r="E17" s="246" t="str">
        <f>IF('Formato Único de Contratación'!AQ29="","",'Formato Único de Contratación'!AQ29)</f>
        <v/>
      </c>
      <c r="F17" s="246" t="str">
        <f>IF('Formato Único de Contratación'!AP29="","",'Formato Único de Contratación'!$AP29)</f>
        <v/>
      </c>
      <c r="G17" s="248" t="str">
        <f>IF('Formato Único de Contratación'!$AI29="","",'Formato Único de Contratación'!$AI29)</f>
        <v/>
      </c>
      <c r="H17" s="248" t="str">
        <f>IF('Formato Único de Contratación'!$AO29="","",'Formato Único de Contratación'!$AO29)</f>
        <v/>
      </c>
      <c r="I17" s="248" t="str">
        <f>IF('Formato Único de Contratación'!$BU29="","",'Formato Único de Contratación'!$BU29)</f>
        <v/>
      </c>
      <c r="J17" s="248" t="str">
        <f>IF('Formato Único de Contratación'!$BD29="","",'Formato Único de Contratación'!$BD29)</f>
        <v/>
      </c>
      <c r="K17" s="248" t="str">
        <f>IF('Formato Único de Contratación'!$EE29="","",'Formato Único de Contratación'!$EE29)</f>
        <v/>
      </c>
      <c r="L17" s="248" t="str">
        <f>IF('Formato Único de Contratación'!$Y29="","",'Formato Único de Contratación'!$Y29)</f>
        <v/>
      </c>
      <c r="M17" s="246" t="str">
        <f>IF('Formato Único de Contratación'!$Z29="","",'Formato Único de Contratación'!$Z29)</f>
        <v>Servicio de información y publicación de revistas monográficas, científicas en formato electronico, gestión del prefijo DOI y marcación Crosmark en los sistemas OJS y ONP.</v>
      </c>
      <c r="N17" s="253"/>
      <c r="O17" s="254" t="str">
        <f>IF('Formato Único de Contratación'!$BB29=0,"",'Formato Único de Contratación'!$BB29)</f>
        <v/>
      </c>
      <c r="P17" s="254" t="str">
        <f>IF('Formato Único de Contratación'!$DH29=0,"",'Formato Único de Contratación'!$DH29)</f>
        <v/>
      </c>
      <c r="Q17" s="253"/>
      <c r="R17" s="253"/>
      <c r="S17" s="253"/>
      <c r="T17" s="253"/>
      <c r="U17" s="253"/>
      <c r="V17" s="255"/>
      <c r="W17" s="256"/>
      <c r="X17" s="253"/>
      <c r="Y17" s="253"/>
      <c r="Z17" s="255"/>
      <c r="AA17" s="256"/>
      <c r="AB17" s="257"/>
      <c r="AC17" s="257"/>
      <c r="AD17" s="257"/>
      <c r="AE17" s="255"/>
      <c r="AF17" s="256" t="str">
        <f>IF(Tabla2[[#This Row],[% DE PARTICIPACIÓN INTEGRANTE '# 3]]="","",Tabla2[[#This Row],[VALOR DEL CONTRATO]]*Tabla2[[#This Row],[% DE PARTICIPACIÓN INTEGRANTE '# 3]])</f>
        <v/>
      </c>
      <c r="AG17" s="253"/>
      <c r="AH17" s="253"/>
      <c r="AI17" s="253"/>
      <c r="AJ17" s="255"/>
      <c r="AK17" s="256" t="str">
        <f>IF(Tabla2[[#This Row],[% DE PARTICIPACIÓN INTEGRANTE '# 4]]="","",Tabla2[[#This Row],[VALOR DEL CONTRATO]]*Tabla2[[#This Row],[% DE PARTICIPACIÓN INTEGRANTE '# 4]])</f>
        <v/>
      </c>
      <c r="AL17" s="257"/>
      <c r="AM17" s="257"/>
      <c r="AN17" s="257"/>
      <c r="AO17" s="255"/>
      <c r="AP17" s="256" t="str">
        <f>IF(Tabla2[[#This Row],[% DE PARTICIPACIÓN INTEGRANTE '# 5]]="","",Tabla2[[#This Row],[VALOR DEL CONTRATO]]*Tabla2[[#This Row],[% DE PARTICIPACIÓN INTEGRANTE '# 5]])</f>
        <v/>
      </c>
      <c r="AQ17" s="257"/>
      <c r="AR17" s="257"/>
      <c r="AS17" s="257"/>
    </row>
    <row r="18" spans="2:45" ht="20.100000000000001" customHeight="1" x14ac:dyDescent="0.25">
      <c r="B18" s="246" t="str">
        <f>IF('Formato Único de Contratación'!$AR30="","",'Formato Único de Contratación'!$AR30)</f>
        <v/>
      </c>
      <c r="C18" s="215" t="str">
        <f>IF('Formato Único de Contratación'!$B30="","",'Formato Único de Contratación'!$B30)</f>
        <v/>
      </c>
      <c r="D18" s="246" t="str">
        <f>IF('Formato Único de Contratación'!$C30="","",'Formato Único de Contratación'!$C30)</f>
        <v/>
      </c>
      <c r="E18" s="246" t="str">
        <f>IF('Formato Único de Contratación'!AQ30="","",'Formato Único de Contratación'!AQ30)</f>
        <v/>
      </c>
      <c r="F18" s="246" t="str">
        <f>IF('Formato Único de Contratación'!AP30="","",'Formato Único de Contratación'!$AP30)</f>
        <v/>
      </c>
      <c r="G18" s="248" t="str">
        <f>IF('Formato Único de Contratación'!$AI30="","",'Formato Único de Contratación'!$AI30)</f>
        <v/>
      </c>
      <c r="H18" s="248" t="str">
        <f>IF('Formato Único de Contratación'!$AO30="","",'Formato Único de Contratación'!$AO30)</f>
        <v/>
      </c>
      <c r="I18" s="248" t="str">
        <f>IF('Formato Único de Contratación'!$BU30="","",'Formato Único de Contratación'!$BU30)</f>
        <v/>
      </c>
      <c r="J18" s="248" t="str">
        <f>IF('Formato Único de Contratación'!$BD30="","",'Formato Único de Contratación'!$BD30)</f>
        <v/>
      </c>
      <c r="K18" s="248" t="str">
        <f>IF('Formato Único de Contratación'!$EE30="","",'Formato Único de Contratación'!$EE30)</f>
        <v/>
      </c>
      <c r="L18" s="248" t="str">
        <f>IF('Formato Único de Contratación'!$Y30="","",'Formato Único de Contratación'!$Y30)</f>
        <v/>
      </c>
      <c r="M18" s="246" t="str">
        <f>IF('Formato Único de Contratación'!$Z30="","",'Formato Único de Contratación'!$Z30)</f>
        <v>Adquisición de elementos para la bliblioteca de la EPFAC que incluye mobiliario y materiales y suministros.</v>
      </c>
      <c r="N18" s="253"/>
      <c r="O18" s="254" t="str">
        <f>IF('Formato Único de Contratación'!$BB30=0,"",'Formato Único de Contratación'!$BB30)</f>
        <v/>
      </c>
      <c r="P18" s="254" t="str">
        <f>IF('Formato Único de Contratación'!$DH30=0,"",'Formato Único de Contratación'!$DH30)</f>
        <v/>
      </c>
      <c r="Q18" s="253"/>
      <c r="R18" s="253"/>
      <c r="S18" s="253"/>
      <c r="T18" s="253"/>
      <c r="U18" s="253"/>
      <c r="V18" s="255"/>
      <c r="W18" s="256"/>
      <c r="X18" s="253"/>
      <c r="Y18" s="253"/>
      <c r="Z18" s="255"/>
      <c r="AA18" s="256"/>
      <c r="AB18" s="257"/>
      <c r="AC18" s="257"/>
      <c r="AD18" s="257"/>
      <c r="AE18" s="255"/>
      <c r="AF18" s="256" t="str">
        <f>IF(Tabla2[[#This Row],[% DE PARTICIPACIÓN INTEGRANTE '# 3]]="","",Tabla2[[#This Row],[VALOR DEL CONTRATO]]*Tabla2[[#This Row],[% DE PARTICIPACIÓN INTEGRANTE '# 3]])</f>
        <v/>
      </c>
      <c r="AG18" s="253"/>
      <c r="AH18" s="253"/>
      <c r="AI18" s="253"/>
      <c r="AJ18" s="255"/>
      <c r="AK18" s="256" t="str">
        <f>IF(Tabla2[[#This Row],[% DE PARTICIPACIÓN INTEGRANTE '# 4]]="","",Tabla2[[#This Row],[VALOR DEL CONTRATO]]*Tabla2[[#This Row],[% DE PARTICIPACIÓN INTEGRANTE '# 4]])</f>
        <v/>
      </c>
      <c r="AL18" s="257"/>
      <c r="AM18" s="257"/>
      <c r="AN18" s="257"/>
      <c r="AO18" s="255"/>
      <c r="AP18" s="256" t="str">
        <f>IF(Tabla2[[#This Row],[% DE PARTICIPACIÓN INTEGRANTE '# 5]]="","",Tabla2[[#This Row],[VALOR DEL CONTRATO]]*Tabla2[[#This Row],[% DE PARTICIPACIÓN INTEGRANTE '# 5]])</f>
        <v/>
      </c>
      <c r="AQ18" s="257"/>
      <c r="AR18" s="257"/>
      <c r="AS18" s="257"/>
    </row>
    <row r="19" spans="2:45" ht="20.100000000000001" customHeight="1" x14ac:dyDescent="0.25">
      <c r="B19" s="246" t="str">
        <f>IF('Formato Único de Contratación'!$AR31="","",'Formato Único de Contratación'!$AR31)</f>
        <v/>
      </c>
      <c r="C19" s="215" t="str">
        <f>IF('Formato Único de Contratación'!$B31="","",'Formato Único de Contratación'!$B31)</f>
        <v/>
      </c>
      <c r="D19" s="246" t="str">
        <f>IF('Formato Único de Contratación'!$C31="","",'Formato Único de Contratación'!$C31)</f>
        <v/>
      </c>
      <c r="E19" s="246" t="str">
        <f>IF('Formato Único de Contratación'!AQ31="","",'Formato Único de Contratación'!AQ31)</f>
        <v/>
      </c>
      <c r="F19" s="246" t="str">
        <f>IF('Formato Único de Contratación'!AP31="","",'Formato Único de Contratación'!$AP31)</f>
        <v/>
      </c>
      <c r="G19" s="248" t="str">
        <f>IF('Formato Único de Contratación'!$AI31="","",'Formato Único de Contratación'!$AI31)</f>
        <v/>
      </c>
      <c r="H19" s="248" t="str">
        <f>IF('Formato Único de Contratación'!$AO31="","",'Formato Único de Contratación'!$AO31)</f>
        <v/>
      </c>
      <c r="I19" s="248" t="str">
        <f>IF('Formato Único de Contratación'!$BU31="","",'Formato Único de Contratación'!$BU31)</f>
        <v/>
      </c>
      <c r="J19" s="248" t="str">
        <f>IF('Formato Único de Contratación'!$BD31="","",'Formato Único de Contratación'!$BD31)</f>
        <v/>
      </c>
      <c r="K19" s="248" t="str">
        <f>IF('Formato Único de Contratación'!$EE31="","",'Formato Único de Contratación'!$EE31)</f>
        <v/>
      </c>
      <c r="L19" s="248" t="str">
        <f>IF('Formato Único de Contratación'!$Y31="","",'Formato Único de Contratación'!$Y31)</f>
        <v/>
      </c>
      <c r="M19" s="246" t="str">
        <f>IF('Formato Único de Contratación'!$Z31="","",'Formato Único de Contratación'!$Z31)</f>
        <v>Servicio de mantenimiento reparación de equipos y sistemas de protección ante incendios y adquisición de cintas antideslizantes.</v>
      </c>
      <c r="N19" s="253"/>
      <c r="O19" s="254" t="str">
        <f>IF('Formato Único de Contratación'!$BB31=0,"",'Formato Único de Contratación'!$BB31)</f>
        <v/>
      </c>
      <c r="P19" s="254" t="str">
        <f>IF('Formato Único de Contratación'!$DH31=0,"",'Formato Único de Contratación'!$DH31)</f>
        <v/>
      </c>
      <c r="Q19" s="253"/>
      <c r="R19" s="253"/>
      <c r="S19" s="253"/>
      <c r="T19" s="253"/>
      <c r="U19" s="253"/>
      <c r="V19" s="255"/>
      <c r="W19" s="256"/>
      <c r="X19" s="253"/>
      <c r="Y19" s="253"/>
      <c r="Z19" s="255"/>
      <c r="AA19" s="256"/>
      <c r="AB19" s="257"/>
      <c r="AC19" s="257"/>
      <c r="AD19" s="257"/>
      <c r="AE19" s="255"/>
      <c r="AF19" s="256" t="str">
        <f>IF(Tabla2[[#This Row],[% DE PARTICIPACIÓN INTEGRANTE '# 3]]="","",Tabla2[[#This Row],[VALOR DEL CONTRATO]]*Tabla2[[#This Row],[% DE PARTICIPACIÓN INTEGRANTE '# 3]])</f>
        <v/>
      </c>
      <c r="AG19" s="253"/>
      <c r="AH19" s="253"/>
      <c r="AI19" s="253"/>
      <c r="AJ19" s="255"/>
      <c r="AK19" s="256" t="str">
        <f>IF(Tabla2[[#This Row],[% DE PARTICIPACIÓN INTEGRANTE '# 4]]="","",Tabla2[[#This Row],[VALOR DEL CONTRATO]]*Tabla2[[#This Row],[% DE PARTICIPACIÓN INTEGRANTE '# 4]])</f>
        <v/>
      </c>
      <c r="AL19" s="257"/>
      <c r="AM19" s="257"/>
      <c r="AN19" s="257"/>
      <c r="AO19" s="255"/>
      <c r="AP19" s="256" t="str">
        <f>IF(Tabla2[[#This Row],[% DE PARTICIPACIÓN INTEGRANTE '# 5]]="","",Tabla2[[#This Row],[VALOR DEL CONTRATO]]*Tabla2[[#This Row],[% DE PARTICIPACIÓN INTEGRANTE '# 5]])</f>
        <v/>
      </c>
      <c r="AQ19" s="257"/>
      <c r="AR19" s="257"/>
      <c r="AS19" s="257"/>
    </row>
    <row r="20" spans="2:45" ht="20.100000000000001" customHeight="1" x14ac:dyDescent="0.25">
      <c r="B20" s="246" t="str">
        <f>IF('Formato Único de Contratación'!$AR32="","",'Formato Único de Contratación'!$AR32)</f>
        <v/>
      </c>
      <c r="C20" s="215" t="str">
        <f>IF('Formato Único de Contratación'!$B32="","",'Formato Único de Contratación'!$B32)</f>
        <v/>
      </c>
      <c r="D20" s="246" t="str">
        <f>IF('Formato Único de Contratación'!$C32="","",'Formato Único de Contratación'!$C32)</f>
        <v/>
      </c>
      <c r="E20" s="246" t="str">
        <f>IF('Formato Único de Contratación'!AQ32="","",'Formato Único de Contratación'!AQ32)</f>
        <v/>
      </c>
      <c r="F20" s="246" t="str">
        <f>IF('Formato Único de Contratación'!AP32="","",'Formato Único de Contratación'!$AP32)</f>
        <v/>
      </c>
      <c r="G20" s="248" t="str">
        <f>IF('Formato Único de Contratación'!$AI32="","",'Formato Único de Contratación'!$AI32)</f>
        <v/>
      </c>
      <c r="H20" s="248" t="str">
        <f>IF('Formato Único de Contratación'!$AO32="","",'Formato Único de Contratación'!$AO32)</f>
        <v/>
      </c>
      <c r="I20" s="248" t="str">
        <f>IF('Formato Único de Contratación'!$BU32="","",'Formato Único de Contratación'!$BU32)</f>
        <v/>
      </c>
      <c r="J20" s="248" t="str">
        <f>IF('Formato Único de Contratación'!$BD32="","",'Formato Único de Contratación'!$BD32)</f>
        <v/>
      </c>
      <c r="K20" s="248" t="str">
        <f>IF('Formato Único de Contratación'!$EE32="","",'Formato Único de Contratación'!$EE32)</f>
        <v/>
      </c>
      <c r="L20" s="248" t="str">
        <f>IF('Formato Único de Contratación'!$Y32="","",'Formato Único de Contratación'!$Y32)</f>
        <v/>
      </c>
      <c r="M20" s="246" t="str">
        <f>IF('Formato Único de Contratación'!$Z32="","",'Formato Único de Contratación'!$Z32)</f>
        <v>Adquisición de papelería para la EPFAC</v>
      </c>
      <c r="N20" s="253"/>
      <c r="O20" s="254" t="str">
        <f>IF('Formato Único de Contratación'!$BB32=0,"",'Formato Único de Contratación'!$BB32)</f>
        <v/>
      </c>
      <c r="P20" s="254" t="str">
        <f>IF('Formato Único de Contratación'!$DH32=0,"",'Formato Único de Contratación'!$DH32)</f>
        <v/>
      </c>
      <c r="Q20" s="253"/>
      <c r="R20" s="253"/>
      <c r="S20" s="253"/>
      <c r="T20" s="253"/>
      <c r="U20" s="253"/>
      <c r="V20" s="255"/>
      <c r="W20" s="256"/>
      <c r="X20" s="253"/>
      <c r="Y20" s="253"/>
      <c r="Z20" s="255"/>
      <c r="AA20" s="256"/>
      <c r="AB20" s="257"/>
      <c r="AC20" s="257"/>
      <c r="AD20" s="257"/>
      <c r="AE20" s="255"/>
      <c r="AF20" s="256" t="str">
        <f>IF(Tabla2[[#This Row],[% DE PARTICIPACIÓN INTEGRANTE '# 3]]="","",Tabla2[[#This Row],[VALOR DEL CONTRATO]]*Tabla2[[#This Row],[% DE PARTICIPACIÓN INTEGRANTE '# 3]])</f>
        <v/>
      </c>
      <c r="AG20" s="253"/>
      <c r="AH20" s="253"/>
      <c r="AI20" s="253"/>
      <c r="AJ20" s="255"/>
      <c r="AK20" s="256" t="str">
        <f>IF(Tabla2[[#This Row],[% DE PARTICIPACIÓN INTEGRANTE '# 4]]="","",Tabla2[[#This Row],[VALOR DEL CONTRATO]]*Tabla2[[#This Row],[% DE PARTICIPACIÓN INTEGRANTE '# 4]])</f>
        <v/>
      </c>
      <c r="AL20" s="257"/>
      <c r="AM20" s="257"/>
      <c r="AN20" s="257"/>
      <c r="AO20" s="255"/>
      <c r="AP20" s="256" t="str">
        <f>IF(Tabla2[[#This Row],[% DE PARTICIPACIÓN INTEGRANTE '# 5]]="","",Tabla2[[#This Row],[VALOR DEL CONTRATO]]*Tabla2[[#This Row],[% DE PARTICIPACIÓN INTEGRANTE '# 5]])</f>
        <v/>
      </c>
      <c r="AQ20" s="257"/>
      <c r="AR20" s="257"/>
      <c r="AS20" s="257"/>
    </row>
    <row r="21" spans="2:45" ht="20.100000000000001" customHeight="1" x14ac:dyDescent="0.25">
      <c r="B21" s="246" t="str">
        <f>IF('Formato Único de Contratación'!$AR33="","",'Formato Único de Contratación'!$AR33)</f>
        <v/>
      </c>
      <c r="C21" s="215" t="str">
        <f>IF('Formato Único de Contratación'!$B33="","",'Formato Único de Contratación'!$B33)</f>
        <v/>
      </c>
      <c r="D21" s="246" t="str">
        <f>IF('Formato Único de Contratación'!$C33="","",'Formato Único de Contratación'!$C33)</f>
        <v/>
      </c>
      <c r="E21" s="246" t="str">
        <f>IF('Formato Único de Contratación'!AQ33="","",'Formato Único de Contratación'!AQ33)</f>
        <v/>
      </c>
      <c r="F21" s="246" t="str">
        <f>IF('Formato Único de Contratación'!AP33="","",'Formato Único de Contratación'!$AP33)</f>
        <v/>
      </c>
      <c r="G21" s="248" t="str">
        <f>IF('Formato Único de Contratación'!$AI33="","",'Formato Único de Contratación'!$AI33)</f>
        <v/>
      </c>
      <c r="H21" s="248" t="str">
        <f>IF('Formato Único de Contratación'!$AO33="","",'Formato Único de Contratación'!$AO33)</f>
        <v/>
      </c>
      <c r="I21" s="248" t="str">
        <f>IF('Formato Único de Contratación'!$BU33="","",'Formato Único de Contratación'!$BU33)</f>
        <v/>
      </c>
      <c r="J21" s="248" t="str">
        <f>IF('Formato Único de Contratación'!$BD33="","",'Formato Único de Contratación'!$BD33)</f>
        <v/>
      </c>
      <c r="K21" s="248" t="str">
        <f>IF('Formato Único de Contratación'!$EE33="","",'Formato Único de Contratación'!$EE33)</f>
        <v/>
      </c>
      <c r="L21" s="248" t="str">
        <f>IF('Formato Único de Contratación'!$Y33="","",'Formato Único de Contratación'!$Y33)</f>
        <v/>
      </c>
      <c r="M21" s="246" t="str">
        <f>IF('Formato Único de Contratación'!$Z33="","",'Formato Único de Contratación'!$Z33)</f>
        <v>Mantenimiento de la UPS preventivo y correctivo de la EPFAC</v>
      </c>
      <c r="N21" s="253"/>
      <c r="O21" s="254" t="str">
        <f>IF('Formato Único de Contratación'!$BB33=0,"",'Formato Único de Contratación'!$BB33)</f>
        <v/>
      </c>
      <c r="P21" s="254" t="str">
        <f>IF('Formato Único de Contratación'!$DH33=0,"",'Formato Único de Contratación'!$DH33)</f>
        <v/>
      </c>
      <c r="Q21" s="253"/>
      <c r="R21" s="253"/>
      <c r="S21" s="253"/>
      <c r="T21" s="253"/>
      <c r="U21" s="253"/>
      <c r="V21" s="255"/>
      <c r="W21" s="256"/>
      <c r="X21" s="253"/>
      <c r="Y21" s="253"/>
      <c r="Z21" s="255"/>
      <c r="AA21" s="256"/>
      <c r="AB21" s="257"/>
      <c r="AC21" s="257"/>
      <c r="AD21" s="257"/>
      <c r="AE21" s="255"/>
      <c r="AF21" s="256" t="str">
        <f>IF(Tabla2[[#This Row],[% DE PARTICIPACIÓN INTEGRANTE '# 3]]="","",Tabla2[[#This Row],[VALOR DEL CONTRATO]]*Tabla2[[#This Row],[% DE PARTICIPACIÓN INTEGRANTE '# 3]])</f>
        <v/>
      </c>
      <c r="AG21" s="253"/>
      <c r="AH21" s="253"/>
      <c r="AI21" s="253"/>
      <c r="AJ21" s="255"/>
      <c r="AK21" s="256" t="str">
        <f>IF(Tabla2[[#This Row],[% DE PARTICIPACIÓN INTEGRANTE '# 4]]="","",Tabla2[[#This Row],[VALOR DEL CONTRATO]]*Tabla2[[#This Row],[% DE PARTICIPACIÓN INTEGRANTE '# 4]])</f>
        <v/>
      </c>
      <c r="AL21" s="257"/>
      <c r="AM21" s="257"/>
      <c r="AN21" s="257"/>
      <c r="AO21" s="255"/>
      <c r="AP21" s="256" t="str">
        <f>IF(Tabla2[[#This Row],[% DE PARTICIPACIÓN INTEGRANTE '# 5]]="","",Tabla2[[#This Row],[VALOR DEL CONTRATO]]*Tabla2[[#This Row],[% DE PARTICIPACIÓN INTEGRANTE '# 5]])</f>
        <v/>
      </c>
      <c r="AQ21" s="257"/>
      <c r="AR21" s="257"/>
      <c r="AS21" s="257"/>
    </row>
    <row r="22" spans="2:45" ht="20.100000000000001" customHeight="1" x14ac:dyDescent="0.25">
      <c r="B22" s="246" t="str">
        <f>IF('Formato Único de Contratación'!$AR34="","",'Formato Único de Contratación'!$AR34)</f>
        <v/>
      </c>
      <c r="C22" s="215" t="str">
        <f>IF('Formato Único de Contratación'!$B34="","",'Formato Único de Contratación'!$B34)</f>
        <v/>
      </c>
      <c r="D22" s="246" t="str">
        <f>IF('Formato Único de Contratación'!$C34="","",'Formato Único de Contratación'!$C34)</f>
        <v/>
      </c>
      <c r="E22" s="246" t="str">
        <f>IF('Formato Único de Contratación'!AQ34="","",'Formato Único de Contratación'!AQ34)</f>
        <v/>
      </c>
      <c r="F22" s="246" t="str">
        <f>IF('Formato Único de Contratación'!AP34="","",'Formato Único de Contratación'!$AP34)</f>
        <v/>
      </c>
      <c r="G22" s="248" t="str">
        <f>IF('Formato Único de Contratación'!$AI34="","",'Formato Único de Contratación'!$AI34)</f>
        <v/>
      </c>
      <c r="H22" s="248" t="str">
        <f>IF('Formato Único de Contratación'!$AO34="","",'Formato Único de Contratación'!$AO34)</f>
        <v/>
      </c>
      <c r="I22" s="248" t="str">
        <f>IF('Formato Único de Contratación'!$BU34="","",'Formato Único de Contratación'!$BU34)</f>
        <v/>
      </c>
      <c r="J22" s="248" t="str">
        <f>IF('Formato Único de Contratación'!$BD34="","",'Formato Único de Contratación'!$BD34)</f>
        <v/>
      </c>
      <c r="K22" s="248" t="str">
        <f>IF('Formato Único de Contratación'!$EE34="","",'Formato Único de Contratación'!$EE34)</f>
        <v/>
      </c>
      <c r="L22" s="248" t="str">
        <f>IF('Formato Único de Contratación'!$Y34="","",'Formato Único de Contratación'!$Y34)</f>
        <v/>
      </c>
      <c r="M22" s="246" t="str">
        <f>IF('Formato Único de Contratación'!$Z34="","",'Formato Único de Contratación'!$Z34)</f>
        <v>Mantenimiento de aires acondicionados de la EFPAC</v>
      </c>
      <c r="N22" s="253"/>
      <c r="O22" s="254" t="str">
        <f>IF('Formato Único de Contratación'!$BB34=0,"",'Formato Único de Contratación'!$BB34)</f>
        <v/>
      </c>
      <c r="P22" s="254" t="str">
        <f>IF('Formato Único de Contratación'!$DH34=0,"",'Formato Único de Contratación'!$DH34)</f>
        <v/>
      </c>
      <c r="Q22" s="253"/>
      <c r="R22" s="253"/>
      <c r="S22" s="253"/>
      <c r="T22" s="253"/>
      <c r="U22" s="253"/>
      <c r="V22" s="255"/>
      <c r="W22" s="256"/>
      <c r="X22" s="253"/>
      <c r="Y22" s="253"/>
      <c r="Z22" s="255"/>
      <c r="AA22" s="256"/>
      <c r="AB22" s="257"/>
      <c r="AC22" s="257"/>
      <c r="AD22" s="257"/>
      <c r="AE22" s="255"/>
      <c r="AF22" s="256" t="str">
        <f>IF(Tabla2[[#This Row],[% DE PARTICIPACIÓN INTEGRANTE '# 3]]="","",Tabla2[[#This Row],[VALOR DEL CONTRATO]]*Tabla2[[#This Row],[% DE PARTICIPACIÓN INTEGRANTE '# 3]])</f>
        <v/>
      </c>
      <c r="AG22" s="253"/>
      <c r="AH22" s="253"/>
      <c r="AI22" s="253"/>
      <c r="AJ22" s="255"/>
      <c r="AK22" s="256" t="str">
        <f>IF(Tabla2[[#This Row],[% DE PARTICIPACIÓN INTEGRANTE '# 4]]="","",Tabla2[[#This Row],[VALOR DEL CONTRATO]]*Tabla2[[#This Row],[% DE PARTICIPACIÓN INTEGRANTE '# 4]])</f>
        <v/>
      </c>
      <c r="AL22" s="257"/>
      <c r="AM22" s="257"/>
      <c r="AN22" s="257"/>
      <c r="AO22" s="255"/>
      <c r="AP22" s="256" t="str">
        <f>IF(Tabla2[[#This Row],[% DE PARTICIPACIÓN INTEGRANTE '# 5]]="","",Tabla2[[#This Row],[VALOR DEL CONTRATO]]*Tabla2[[#This Row],[% DE PARTICIPACIÓN INTEGRANTE '# 5]])</f>
        <v/>
      </c>
      <c r="AQ22" s="257"/>
      <c r="AR22" s="257"/>
      <c r="AS22" s="257"/>
    </row>
    <row r="23" spans="2:45" ht="20.100000000000001" customHeight="1" x14ac:dyDescent="0.25">
      <c r="B23" s="246" t="str">
        <f>IF('Formato Único de Contratación'!$AR35="","",'Formato Único de Contratación'!$AR35)</f>
        <v/>
      </c>
      <c r="C23" s="215" t="str">
        <f>IF('Formato Único de Contratación'!$B35="","",'Formato Único de Contratación'!$B35)</f>
        <v/>
      </c>
      <c r="D23" s="246" t="str">
        <f>IF('Formato Único de Contratación'!$C35="","",'Formato Único de Contratación'!$C35)</f>
        <v/>
      </c>
      <c r="E23" s="246" t="str">
        <f>IF('Formato Único de Contratación'!AQ35="","",'Formato Único de Contratación'!AQ35)</f>
        <v/>
      </c>
      <c r="F23" s="246" t="str">
        <f>IF('Formato Único de Contratación'!AP35="","",'Formato Único de Contratación'!$AP35)</f>
        <v/>
      </c>
      <c r="G23" s="248" t="str">
        <f>IF('Formato Único de Contratación'!$AI35="","",'Formato Único de Contratación'!$AI35)</f>
        <v/>
      </c>
      <c r="H23" s="248" t="str">
        <f>IF('Formato Único de Contratación'!$AO35="","",'Formato Único de Contratación'!$AO35)</f>
        <v/>
      </c>
      <c r="I23" s="248" t="str">
        <f>IF('Formato Único de Contratación'!$BU35="","",'Formato Único de Contratación'!$BU35)</f>
        <v/>
      </c>
      <c r="J23" s="248" t="str">
        <f>IF('Formato Único de Contratación'!$BD35="","",'Formato Único de Contratación'!$BD35)</f>
        <v/>
      </c>
      <c r="K23" s="248" t="str">
        <f>IF('Formato Único de Contratación'!$EE35="","",'Formato Único de Contratación'!$EE35)</f>
        <v/>
      </c>
      <c r="L23" s="248" t="str">
        <f>IF('Formato Único de Contratación'!$Y35="","",'Formato Único de Contratación'!$Y35)</f>
        <v/>
      </c>
      <c r="M23" s="246" t="str">
        <f>IF('Formato Único de Contratación'!$Z35="","",'Formato Único de Contratación'!$Z35)</f>
        <v>Servcio de edición e impresión de libros de investigación para la EPFAC</v>
      </c>
      <c r="N23" s="253"/>
      <c r="O23" s="254" t="str">
        <f>IF('Formato Único de Contratación'!$BB35=0,"",'Formato Único de Contratación'!$BB35)</f>
        <v/>
      </c>
      <c r="P23" s="254" t="str">
        <f>IF('Formato Único de Contratación'!$DH35=0,"",'Formato Único de Contratación'!$DH35)</f>
        <v/>
      </c>
      <c r="Q23" s="253"/>
      <c r="R23" s="253"/>
      <c r="S23" s="253"/>
      <c r="T23" s="253"/>
      <c r="U23" s="253"/>
      <c r="V23" s="255"/>
      <c r="W23" s="256"/>
      <c r="X23" s="253"/>
      <c r="Y23" s="253"/>
      <c r="Z23" s="255"/>
      <c r="AA23" s="256"/>
      <c r="AB23" s="257"/>
      <c r="AC23" s="257"/>
      <c r="AD23" s="257"/>
      <c r="AE23" s="255"/>
      <c r="AF23" s="256" t="str">
        <f>IF(Tabla2[[#This Row],[% DE PARTICIPACIÓN INTEGRANTE '# 3]]="","",Tabla2[[#This Row],[VALOR DEL CONTRATO]]*Tabla2[[#This Row],[% DE PARTICIPACIÓN INTEGRANTE '# 3]])</f>
        <v/>
      </c>
      <c r="AG23" s="253"/>
      <c r="AH23" s="253"/>
      <c r="AI23" s="253"/>
      <c r="AJ23" s="255"/>
      <c r="AK23" s="256" t="str">
        <f>IF(Tabla2[[#This Row],[% DE PARTICIPACIÓN INTEGRANTE '# 4]]="","",Tabla2[[#This Row],[VALOR DEL CONTRATO]]*Tabla2[[#This Row],[% DE PARTICIPACIÓN INTEGRANTE '# 4]])</f>
        <v/>
      </c>
      <c r="AL23" s="257"/>
      <c r="AM23" s="257"/>
      <c r="AN23" s="257"/>
      <c r="AO23" s="255"/>
      <c r="AP23" s="256" t="str">
        <f>IF(Tabla2[[#This Row],[% DE PARTICIPACIÓN INTEGRANTE '# 5]]="","",Tabla2[[#This Row],[VALOR DEL CONTRATO]]*Tabla2[[#This Row],[% DE PARTICIPACIÓN INTEGRANTE '# 5]])</f>
        <v/>
      </c>
      <c r="AQ23" s="257"/>
      <c r="AR23" s="257"/>
      <c r="AS23" s="257"/>
    </row>
    <row r="24" spans="2:45" ht="20.100000000000001" customHeight="1" x14ac:dyDescent="0.25">
      <c r="B24" s="246" t="str">
        <f>IF('Formato Único de Contratación'!$AR36="","",'Formato Único de Contratación'!$AR36)</f>
        <v/>
      </c>
      <c r="C24" s="215" t="str">
        <f>IF('Formato Único de Contratación'!$B36="","",'Formato Único de Contratación'!$B36)</f>
        <v/>
      </c>
      <c r="D24" s="246" t="str">
        <f>IF('Formato Único de Contratación'!$C36="","",'Formato Único de Contratación'!$C36)</f>
        <v/>
      </c>
      <c r="E24" s="246" t="str">
        <f>IF('Formato Único de Contratación'!AQ36="","",'Formato Único de Contratación'!AQ36)</f>
        <v/>
      </c>
      <c r="F24" s="246" t="str">
        <f>IF('Formato Único de Contratación'!AP36="","",'Formato Único de Contratación'!$AP36)</f>
        <v/>
      </c>
      <c r="G24" s="248" t="str">
        <f>IF('Formato Único de Contratación'!$AI36="","",'Formato Único de Contratación'!$AI36)</f>
        <v/>
      </c>
      <c r="H24" s="248" t="str">
        <f>IF('Formato Único de Contratación'!$AO36="","",'Formato Único de Contratación'!$AO36)</f>
        <v/>
      </c>
      <c r="I24" s="248" t="str">
        <f>IF('Formato Único de Contratación'!$BU36="","",'Formato Único de Contratación'!$BU36)</f>
        <v/>
      </c>
      <c r="J24" s="248" t="str">
        <f>IF('Formato Único de Contratación'!$BD36="","",'Formato Único de Contratación'!$BD36)</f>
        <v/>
      </c>
      <c r="K24" s="248" t="str">
        <f>IF('Formato Único de Contratación'!$EE36="","",'Formato Único de Contratación'!$EE36)</f>
        <v/>
      </c>
      <c r="L24" s="248" t="str">
        <f>IF('Formato Único de Contratación'!$Y36="","",'Formato Único de Contratación'!$Y36)</f>
        <v/>
      </c>
      <c r="M24" s="246" t="str">
        <f>IF('Formato Único de Contratación'!$Z36="","",'Formato Único de Contratación'!$Z36)</f>
        <v>Servicio de transporte para el personal de alumnos, docentes y orgánicos de la EPFAC - Vehículo tipo bus y automovil - Amarre vigencia 2021</v>
      </c>
      <c r="N24" s="253"/>
      <c r="O24" s="254" t="str">
        <f>IF('Formato Único de Contratación'!$BB36=0,"",'Formato Único de Contratación'!$BB36)</f>
        <v/>
      </c>
      <c r="P24" s="254" t="str">
        <f>IF('Formato Único de Contratación'!$DH36=0,"",'Formato Único de Contratación'!$DH36)</f>
        <v/>
      </c>
      <c r="Q24" s="253"/>
      <c r="R24" s="253"/>
      <c r="S24" s="253"/>
      <c r="T24" s="253"/>
      <c r="U24" s="253"/>
      <c r="V24" s="255"/>
      <c r="W24" s="256"/>
      <c r="X24" s="253"/>
      <c r="Y24" s="253"/>
      <c r="Z24" s="255"/>
      <c r="AA24" s="256"/>
      <c r="AB24" s="257"/>
      <c r="AC24" s="257"/>
      <c r="AD24" s="257"/>
      <c r="AE24" s="255"/>
      <c r="AF24" s="256" t="str">
        <f>IF(Tabla2[[#This Row],[% DE PARTICIPACIÓN INTEGRANTE '# 3]]="","",Tabla2[[#This Row],[VALOR DEL CONTRATO]]*Tabla2[[#This Row],[% DE PARTICIPACIÓN INTEGRANTE '# 3]])</f>
        <v/>
      </c>
      <c r="AG24" s="253"/>
      <c r="AH24" s="253"/>
      <c r="AI24" s="253"/>
      <c r="AJ24" s="255"/>
      <c r="AK24" s="256" t="str">
        <f>IF(Tabla2[[#This Row],[% DE PARTICIPACIÓN INTEGRANTE '# 4]]="","",Tabla2[[#This Row],[VALOR DEL CONTRATO]]*Tabla2[[#This Row],[% DE PARTICIPACIÓN INTEGRANTE '# 4]])</f>
        <v/>
      </c>
      <c r="AL24" s="257"/>
      <c r="AM24" s="257"/>
      <c r="AN24" s="257"/>
      <c r="AO24" s="255"/>
      <c r="AP24" s="256" t="str">
        <f>IF(Tabla2[[#This Row],[% DE PARTICIPACIÓN INTEGRANTE '# 5]]="","",Tabla2[[#This Row],[VALOR DEL CONTRATO]]*Tabla2[[#This Row],[% DE PARTICIPACIÓN INTEGRANTE '# 5]])</f>
        <v/>
      </c>
      <c r="AQ24" s="257"/>
      <c r="AR24" s="257"/>
      <c r="AS24" s="257"/>
    </row>
    <row r="25" spans="2:45" ht="20.100000000000001" customHeight="1" x14ac:dyDescent="0.25">
      <c r="B25" s="246" t="str">
        <f>IF('Formato Único de Contratación'!$AR37="","",'Formato Único de Contratación'!$AR37)</f>
        <v/>
      </c>
      <c r="C25" s="215" t="str">
        <f>IF('Formato Único de Contratación'!$B37="","",'Formato Único de Contratación'!$B37)</f>
        <v/>
      </c>
      <c r="D25" s="246" t="str">
        <f>IF('Formato Único de Contratación'!$C37="","",'Formato Único de Contratación'!$C37)</f>
        <v/>
      </c>
      <c r="E25" s="246" t="str">
        <f>IF('Formato Único de Contratación'!AQ37="","",'Formato Único de Contratación'!AQ37)</f>
        <v/>
      </c>
      <c r="F25" s="246" t="str">
        <f>IF('Formato Único de Contratación'!AP37="","",'Formato Único de Contratación'!$AP37)</f>
        <v/>
      </c>
      <c r="G25" s="248" t="str">
        <f>IF('Formato Único de Contratación'!$AI37="","",'Formato Único de Contratación'!$AI37)</f>
        <v/>
      </c>
      <c r="H25" s="248" t="str">
        <f>IF('Formato Único de Contratación'!$AO37="","",'Formato Único de Contratación'!$AO37)</f>
        <v/>
      </c>
      <c r="I25" s="248" t="str">
        <f>IF('Formato Único de Contratación'!$BU37="","",'Formato Único de Contratación'!$BU37)</f>
        <v/>
      </c>
      <c r="J25" s="248" t="str">
        <f>IF('Formato Único de Contratación'!$BD37="","",'Formato Único de Contratación'!$BD37)</f>
        <v/>
      </c>
      <c r="K25" s="248" t="str">
        <f>IF('Formato Único de Contratación'!$EE37="","",'Formato Único de Contratación'!$EE37)</f>
        <v/>
      </c>
      <c r="L25" s="248" t="str">
        <f>IF('Formato Único de Contratación'!$Y37="","",'Formato Único de Contratación'!$Y37)</f>
        <v/>
      </c>
      <c r="M25" s="246" t="str">
        <f>IF('Formato Único de Contratación'!$Z37="","",'Formato Único de Contratación'!$Z37)</f>
        <v>Servicio de custodia archivo documental de la EPFAC - Amarre vigencia 2021</v>
      </c>
      <c r="N25" s="253"/>
      <c r="O25" s="254" t="str">
        <f>IF('Formato Único de Contratación'!$BB37=0,"",'Formato Único de Contratación'!$BB37)</f>
        <v/>
      </c>
      <c r="P25" s="254" t="str">
        <f>IF('Formato Único de Contratación'!$DH37=0,"",'Formato Único de Contratación'!$DH37)</f>
        <v/>
      </c>
      <c r="Q25" s="253"/>
      <c r="R25" s="253"/>
      <c r="S25" s="253"/>
      <c r="T25" s="253"/>
      <c r="U25" s="253"/>
      <c r="V25" s="255"/>
      <c r="W25" s="256"/>
      <c r="X25" s="253"/>
      <c r="Y25" s="253"/>
      <c r="Z25" s="255"/>
      <c r="AA25" s="256"/>
      <c r="AB25" s="257"/>
      <c r="AC25" s="257"/>
      <c r="AD25" s="257"/>
      <c r="AE25" s="255"/>
      <c r="AF25" s="256" t="str">
        <f>IF(Tabla2[[#This Row],[% DE PARTICIPACIÓN INTEGRANTE '# 3]]="","",Tabla2[[#This Row],[VALOR DEL CONTRATO]]*Tabla2[[#This Row],[% DE PARTICIPACIÓN INTEGRANTE '# 3]])</f>
        <v/>
      </c>
      <c r="AG25" s="253"/>
      <c r="AH25" s="253"/>
      <c r="AI25" s="253"/>
      <c r="AJ25" s="255"/>
      <c r="AK25" s="256" t="str">
        <f>IF(Tabla2[[#This Row],[% DE PARTICIPACIÓN INTEGRANTE '# 4]]="","",Tabla2[[#This Row],[VALOR DEL CONTRATO]]*Tabla2[[#This Row],[% DE PARTICIPACIÓN INTEGRANTE '# 4]])</f>
        <v/>
      </c>
      <c r="AL25" s="257"/>
      <c r="AM25" s="257"/>
      <c r="AN25" s="257"/>
      <c r="AO25" s="255"/>
      <c r="AP25" s="256" t="str">
        <f>IF(Tabla2[[#This Row],[% DE PARTICIPACIÓN INTEGRANTE '# 5]]="","",Tabla2[[#This Row],[VALOR DEL CONTRATO]]*Tabla2[[#This Row],[% DE PARTICIPACIÓN INTEGRANTE '# 5]])</f>
        <v/>
      </c>
      <c r="AQ25" s="257"/>
      <c r="AR25" s="257"/>
      <c r="AS25" s="257"/>
    </row>
    <row r="26" spans="2:45" ht="20.100000000000001" customHeight="1" x14ac:dyDescent="0.25">
      <c r="B26" s="246" t="str">
        <f>IF('Formato Único de Contratación'!$AR38="","",'Formato Único de Contratación'!$AR38)</f>
        <v/>
      </c>
      <c r="C26" s="215" t="str">
        <f>IF('Formato Único de Contratación'!$B38="","",'Formato Único de Contratación'!$B38)</f>
        <v/>
      </c>
      <c r="D26" s="246" t="str">
        <f>IF('Formato Único de Contratación'!$C38="","",'Formato Único de Contratación'!$C38)</f>
        <v/>
      </c>
      <c r="E26" s="246" t="str">
        <f>IF('Formato Único de Contratación'!AQ38="","",'Formato Único de Contratación'!AQ38)</f>
        <v/>
      </c>
      <c r="F26" s="246" t="str">
        <f>IF('Formato Único de Contratación'!AP38="","",'Formato Único de Contratación'!$AP38)</f>
        <v/>
      </c>
      <c r="G26" s="248" t="str">
        <f>IF('Formato Único de Contratación'!$AI38="","",'Formato Único de Contratación'!$AI38)</f>
        <v/>
      </c>
      <c r="H26" s="248" t="str">
        <f>IF('Formato Único de Contratación'!$AO38="","",'Formato Único de Contratación'!$AO38)</f>
        <v/>
      </c>
      <c r="I26" s="248" t="str">
        <f>IF('Formato Único de Contratación'!$BU38="","",'Formato Único de Contratación'!$BU38)</f>
        <v/>
      </c>
      <c r="J26" s="248" t="str">
        <f>IF('Formato Único de Contratación'!$BD38="","",'Formato Único de Contratación'!$BD38)</f>
        <v/>
      </c>
      <c r="K26" s="248" t="str">
        <f>IF('Formato Único de Contratación'!$EE38="","",'Formato Único de Contratación'!$EE38)</f>
        <v/>
      </c>
      <c r="L26" s="248" t="str">
        <f>IF('Formato Único de Contratación'!$Y38="","",'Formato Único de Contratación'!$Y38)</f>
        <v/>
      </c>
      <c r="M26" s="246" t="str">
        <f>IF('Formato Único de Contratación'!$Z38="","",'Formato Único de Contratación'!$Z38)</f>
        <v>Servicio de seguridad y vigilancia para el edificio JES - Amarre vigencia 2021</v>
      </c>
      <c r="N26" s="253"/>
      <c r="O26" s="254" t="str">
        <f>IF('Formato Único de Contratación'!$BB38=0,"",'Formato Único de Contratación'!$BB38)</f>
        <v/>
      </c>
      <c r="P26" s="254" t="str">
        <f>IF('Formato Único de Contratación'!$DH38=0,"",'Formato Único de Contratación'!$DH38)</f>
        <v/>
      </c>
      <c r="Q26" s="253"/>
      <c r="R26" s="253"/>
      <c r="S26" s="253"/>
      <c r="T26" s="253"/>
      <c r="U26" s="253"/>
      <c r="V26" s="255"/>
      <c r="W26" s="256"/>
      <c r="X26" s="253"/>
      <c r="Y26" s="253"/>
      <c r="Z26" s="255"/>
      <c r="AA26" s="256"/>
      <c r="AB26" s="257"/>
      <c r="AC26" s="257"/>
      <c r="AD26" s="257"/>
      <c r="AE26" s="255"/>
      <c r="AF26" s="256" t="str">
        <f>IF(Tabla2[[#This Row],[% DE PARTICIPACIÓN INTEGRANTE '# 3]]="","",Tabla2[[#This Row],[VALOR DEL CONTRATO]]*Tabla2[[#This Row],[% DE PARTICIPACIÓN INTEGRANTE '# 3]])</f>
        <v/>
      </c>
      <c r="AG26" s="253"/>
      <c r="AH26" s="253"/>
      <c r="AI26" s="253"/>
      <c r="AJ26" s="255"/>
      <c r="AK26" s="256" t="str">
        <f>IF(Tabla2[[#This Row],[% DE PARTICIPACIÓN INTEGRANTE '# 4]]="","",Tabla2[[#This Row],[VALOR DEL CONTRATO]]*Tabla2[[#This Row],[% DE PARTICIPACIÓN INTEGRANTE '# 4]])</f>
        <v/>
      </c>
      <c r="AL26" s="257"/>
      <c r="AM26" s="257"/>
      <c r="AN26" s="257"/>
      <c r="AO26" s="255"/>
      <c r="AP26" s="256" t="str">
        <f>IF(Tabla2[[#This Row],[% DE PARTICIPACIÓN INTEGRANTE '# 5]]="","",Tabla2[[#This Row],[VALOR DEL CONTRATO]]*Tabla2[[#This Row],[% DE PARTICIPACIÓN INTEGRANTE '# 5]])</f>
        <v/>
      </c>
      <c r="AQ26" s="257"/>
      <c r="AR26" s="257"/>
      <c r="AS26" s="257"/>
    </row>
    <row r="27" spans="2:45" ht="20.100000000000001" customHeight="1" x14ac:dyDescent="0.25">
      <c r="B27" s="246" t="str">
        <f>IF('Formato Único de Contratación'!$AR39="","",'Formato Único de Contratación'!$AR39)</f>
        <v/>
      </c>
      <c r="C27" s="215" t="str">
        <f>IF('Formato Único de Contratación'!$B39="","",'Formato Único de Contratación'!$B39)</f>
        <v/>
      </c>
      <c r="D27" s="246" t="str">
        <f>IF('Formato Único de Contratación'!$C39="","",'Formato Único de Contratación'!$C39)</f>
        <v/>
      </c>
      <c r="E27" s="246" t="str">
        <f>IF('Formato Único de Contratación'!AQ39="","",'Formato Único de Contratación'!AQ39)</f>
        <v/>
      </c>
      <c r="F27" s="246" t="str">
        <f>IF('Formato Único de Contratación'!AP39="","",'Formato Único de Contratación'!$AP39)</f>
        <v/>
      </c>
      <c r="G27" s="248" t="str">
        <f>IF('Formato Único de Contratación'!$AI39="","",'Formato Único de Contratación'!$AI39)</f>
        <v/>
      </c>
      <c r="H27" s="248" t="str">
        <f>IF('Formato Único de Contratación'!$AO39="","",'Formato Único de Contratación'!$AO39)</f>
        <v/>
      </c>
      <c r="I27" s="248" t="str">
        <f>IF('Formato Único de Contratación'!$BU39="","",'Formato Único de Contratación'!$BU39)</f>
        <v/>
      </c>
      <c r="J27" s="248" t="str">
        <f>IF('Formato Único de Contratación'!$BD39="","",'Formato Único de Contratación'!$BD39)</f>
        <v/>
      </c>
      <c r="K27" s="248" t="str">
        <f>IF('Formato Único de Contratación'!$EE39="","",'Formato Único de Contratación'!$EE39)</f>
        <v/>
      </c>
      <c r="L27" s="248" t="str">
        <f>IF('Formato Único de Contratación'!$Y39="","",'Formato Único de Contratación'!$Y39)</f>
        <v/>
      </c>
      <c r="M27" s="246" t="str">
        <f>IF('Formato Único de Contratación'!$Z39="","",'Formato Único de Contratación'!$Z39)</f>
        <v>Servicio de aseo para las instalaciones de la EPFAC- Amarre vigencia 2021</v>
      </c>
      <c r="N27" s="253"/>
      <c r="O27" s="254" t="str">
        <f>IF('Formato Único de Contratación'!$BB39=0,"",'Formato Único de Contratación'!$BB39)</f>
        <v/>
      </c>
      <c r="P27" s="254" t="str">
        <f>IF('Formato Único de Contratación'!$DH39=0,"",'Formato Único de Contratación'!$DH39)</f>
        <v/>
      </c>
      <c r="Q27" s="253"/>
      <c r="R27" s="253"/>
      <c r="S27" s="253"/>
      <c r="T27" s="253"/>
      <c r="U27" s="253"/>
      <c r="V27" s="255"/>
      <c r="W27" s="256"/>
      <c r="X27" s="253"/>
      <c r="Y27" s="253"/>
      <c r="Z27" s="255"/>
      <c r="AA27" s="256"/>
      <c r="AB27" s="257"/>
      <c r="AC27" s="257"/>
      <c r="AD27" s="257"/>
      <c r="AE27" s="255"/>
      <c r="AF27" s="256" t="str">
        <f>IF(Tabla2[[#This Row],[% DE PARTICIPACIÓN INTEGRANTE '# 3]]="","",Tabla2[[#This Row],[VALOR DEL CONTRATO]]*Tabla2[[#This Row],[% DE PARTICIPACIÓN INTEGRANTE '# 3]])</f>
        <v/>
      </c>
      <c r="AG27" s="253"/>
      <c r="AH27" s="253"/>
      <c r="AI27" s="253"/>
      <c r="AJ27" s="255"/>
      <c r="AK27" s="256" t="str">
        <f>IF(Tabla2[[#This Row],[% DE PARTICIPACIÓN INTEGRANTE '# 4]]="","",Tabla2[[#This Row],[VALOR DEL CONTRATO]]*Tabla2[[#This Row],[% DE PARTICIPACIÓN INTEGRANTE '# 4]])</f>
        <v/>
      </c>
      <c r="AL27" s="257"/>
      <c r="AM27" s="257"/>
      <c r="AN27" s="257"/>
      <c r="AO27" s="255"/>
      <c r="AP27" s="256" t="str">
        <f>IF(Tabla2[[#This Row],[% DE PARTICIPACIÓN INTEGRANTE '# 5]]="","",Tabla2[[#This Row],[VALOR DEL CONTRATO]]*Tabla2[[#This Row],[% DE PARTICIPACIÓN INTEGRANTE '# 5]])</f>
        <v/>
      </c>
      <c r="AQ27" s="257"/>
      <c r="AR27" s="257"/>
      <c r="AS27" s="257"/>
    </row>
    <row r="28" spans="2:45" ht="20.100000000000001" customHeight="1" x14ac:dyDescent="0.25">
      <c r="B28" s="246" t="str">
        <f>IF('Formato Único de Contratación'!$AR40="","",'Formato Único de Contratación'!$AR40)</f>
        <v/>
      </c>
      <c r="C28" s="215" t="str">
        <f>IF('Formato Único de Contratación'!$B40="","",'Formato Único de Contratación'!$B40)</f>
        <v/>
      </c>
      <c r="D28" s="246" t="str">
        <f>IF('Formato Único de Contratación'!$C40="","",'Formato Único de Contratación'!$C40)</f>
        <v/>
      </c>
      <c r="E28" s="246" t="str">
        <f>IF('Formato Único de Contratación'!AQ40="","",'Formato Único de Contratación'!AQ40)</f>
        <v/>
      </c>
      <c r="F28" s="246" t="str">
        <f>IF('Formato Único de Contratación'!AP40="","",'Formato Único de Contratación'!$AP40)</f>
        <v/>
      </c>
      <c r="G28" s="248" t="str">
        <f>IF('Formato Único de Contratación'!$AI40="","",'Formato Único de Contratación'!$AI40)</f>
        <v/>
      </c>
      <c r="H28" s="248" t="str">
        <f>IF('Formato Único de Contratación'!$AO40="","",'Formato Único de Contratación'!$AO40)</f>
        <v/>
      </c>
      <c r="I28" s="248" t="str">
        <f>IF('Formato Único de Contratación'!$BU40="","",'Formato Único de Contratación'!$BU40)</f>
        <v/>
      </c>
      <c r="J28" s="248" t="str">
        <f>IF('Formato Único de Contratación'!$BD40="","",'Formato Único de Contratación'!$BD40)</f>
        <v/>
      </c>
      <c r="K28" s="248" t="str">
        <f>IF('Formato Único de Contratación'!$EE40="","",'Formato Único de Contratación'!$EE40)</f>
        <v/>
      </c>
      <c r="L28" s="248" t="str">
        <f>IF('Formato Único de Contratación'!$Y40="","",'Formato Único de Contratación'!$Y40)</f>
        <v/>
      </c>
      <c r="M28" s="246" t="str">
        <f>IF('Formato Único de Contratación'!$Z40="","",'Formato Único de Contratación'!$Z40)</f>
        <v>Servicio de fotocopiado e impresión para la EPFAC- Amarre vigencia 2021</v>
      </c>
      <c r="N28" s="253"/>
      <c r="O28" s="254" t="str">
        <f>IF('Formato Único de Contratación'!$BB40=0,"",'Formato Único de Contratación'!$BB40)</f>
        <v/>
      </c>
      <c r="P28" s="254" t="str">
        <f>IF('Formato Único de Contratación'!$DH40=0,"",'Formato Único de Contratación'!$DH40)</f>
        <v/>
      </c>
      <c r="Q28" s="253"/>
      <c r="R28" s="253"/>
      <c r="S28" s="253"/>
      <c r="T28" s="253"/>
      <c r="U28" s="253"/>
      <c r="V28" s="255"/>
      <c r="W28" s="256"/>
      <c r="X28" s="253"/>
      <c r="Y28" s="253"/>
      <c r="Z28" s="255"/>
      <c r="AA28" s="256"/>
      <c r="AB28" s="257"/>
      <c r="AC28" s="257"/>
      <c r="AD28" s="257"/>
      <c r="AE28" s="255"/>
      <c r="AF28" s="256" t="str">
        <f>IF(Tabla2[[#This Row],[% DE PARTICIPACIÓN INTEGRANTE '# 3]]="","",Tabla2[[#This Row],[VALOR DEL CONTRATO]]*Tabla2[[#This Row],[% DE PARTICIPACIÓN INTEGRANTE '# 3]])</f>
        <v/>
      </c>
      <c r="AG28" s="253"/>
      <c r="AH28" s="253"/>
      <c r="AI28" s="253"/>
      <c r="AJ28" s="255"/>
      <c r="AK28" s="256" t="str">
        <f>IF(Tabla2[[#This Row],[% DE PARTICIPACIÓN INTEGRANTE '# 4]]="","",Tabla2[[#This Row],[VALOR DEL CONTRATO]]*Tabla2[[#This Row],[% DE PARTICIPACIÓN INTEGRANTE '# 4]])</f>
        <v/>
      </c>
      <c r="AL28" s="257"/>
      <c r="AM28" s="257"/>
      <c r="AN28" s="257"/>
      <c r="AO28" s="255"/>
      <c r="AP28" s="256" t="str">
        <f>IF(Tabla2[[#This Row],[% DE PARTICIPACIÓN INTEGRANTE '# 5]]="","",Tabla2[[#This Row],[VALOR DEL CONTRATO]]*Tabla2[[#This Row],[% DE PARTICIPACIÓN INTEGRANTE '# 5]])</f>
        <v/>
      </c>
      <c r="AQ28" s="257"/>
      <c r="AR28" s="257"/>
      <c r="AS28" s="257"/>
    </row>
    <row r="29" spans="2:45" ht="20.100000000000001" customHeight="1" x14ac:dyDescent="0.25">
      <c r="B29" s="246" t="str">
        <f>IF('Formato Único de Contratación'!$AR41="","",'Formato Único de Contratación'!$AR41)</f>
        <v/>
      </c>
      <c r="C29" s="215" t="str">
        <f>IF('Formato Único de Contratación'!$B41="","",'Formato Único de Contratación'!$B41)</f>
        <v/>
      </c>
      <c r="D29" s="246" t="str">
        <f>IF('Formato Único de Contratación'!$C41="","",'Formato Único de Contratación'!$C41)</f>
        <v/>
      </c>
      <c r="E29" s="246" t="str">
        <f>IF('Formato Único de Contratación'!AQ41="","",'Formato Único de Contratación'!AQ41)</f>
        <v/>
      </c>
      <c r="F29" s="246" t="str">
        <f>IF('Formato Único de Contratación'!AP41="","",'Formato Único de Contratación'!$AP41)</f>
        <v/>
      </c>
      <c r="G29" s="248" t="str">
        <f>IF('Formato Único de Contratación'!$AI41="","",'Formato Único de Contratación'!$AI41)</f>
        <v/>
      </c>
      <c r="H29" s="248" t="str">
        <f>IF('Formato Único de Contratación'!$AO41="","",'Formato Único de Contratación'!$AO41)</f>
        <v/>
      </c>
      <c r="I29" s="248" t="str">
        <f>IF('Formato Único de Contratación'!$BU41="","",'Formato Único de Contratación'!$BU41)</f>
        <v/>
      </c>
      <c r="J29" s="248" t="str">
        <f>IF('Formato Único de Contratación'!$BD41="","",'Formato Único de Contratación'!$BD41)</f>
        <v/>
      </c>
      <c r="K29" s="248" t="str">
        <f>IF('Formato Único de Contratación'!$EE41="","",'Formato Único de Contratación'!$EE41)</f>
        <v/>
      </c>
      <c r="L29" s="248" t="str">
        <f>IF('Formato Único de Contratación'!$Y41="","",'Formato Único de Contratación'!$Y41)</f>
        <v/>
      </c>
      <c r="M29" s="246" t="str">
        <f>IF('Formato Único de Contratación'!$Z41="","",'Formato Único de Contratación'!$Z41)</f>
        <v>Sistema de vigilancia electrónica, activador y desactivador y Etiquetas tipo labels autoadhesivas</v>
      </c>
      <c r="N29" s="253"/>
      <c r="O29" s="254" t="str">
        <f>IF('Formato Único de Contratación'!$BB41=0,"",'Formato Único de Contratación'!$BB41)</f>
        <v/>
      </c>
      <c r="P29" s="254" t="str">
        <f>IF('Formato Único de Contratación'!$DH41=0,"",'Formato Único de Contratación'!$DH41)</f>
        <v/>
      </c>
      <c r="Q29" s="253"/>
      <c r="R29" s="253"/>
      <c r="S29" s="253"/>
      <c r="T29" s="253"/>
      <c r="U29" s="253"/>
      <c r="V29" s="255"/>
      <c r="W29" s="256"/>
      <c r="X29" s="253"/>
      <c r="Y29" s="253"/>
      <c r="Z29" s="255"/>
      <c r="AA29" s="256"/>
      <c r="AB29" s="257"/>
      <c r="AC29" s="257"/>
      <c r="AD29" s="257"/>
      <c r="AE29" s="255"/>
      <c r="AF29" s="256" t="str">
        <f>IF(Tabla2[[#This Row],[% DE PARTICIPACIÓN INTEGRANTE '# 3]]="","",Tabla2[[#This Row],[VALOR DEL CONTRATO]]*Tabla2[[#This Row],[% DE PARTICIPACIÓN INTEGRANTE '# 3]])</f>
        <v/>
      </c>
      <c r="AG29" s="253"/>
      <c r="AH29" s="253"/>
      <c r="AI29" s="253"/>
      <c r="AJ29" s="255"/>
      <c r="AK29" s="256" t="str">
        <f>IF(Tabla2[[#This Row],[% DE PARTICIPACIÓN INTEGRANTE '# 4]]="","",Tabla2[[#This Row],[VALOR DEL CONTRATO]]*Tabla2[[#This Row],[% DE PARTICIPACIÓN INTEGRANTE '# 4]])</f>
        <v/>
      </c>
      <c r="AL29" s="257"/>
      <c r="AM29" s="257"/>
      <c r="AN29" s="257"/>
      <c r="AO29" s="255"/>
      <c r="AP29" s="256" t="str">
        <f>IF(Tabla2[[#This Row],[% DE PARTICIPACIÓN INTEGRANTE '# 5]]="","",Tabla2[[#This Row],[VALOR DEL CONTRATO]]*Tabla2[[#This Row],[% DE PARTICIPACIÓN INTEGRANTE '# 5]])</f>
        <v/>
      </c>
      <c r="AQ29" s="257"/>
      <c r="AR29" s="257"/>
      <c r="AS29" s="257"/>
    </row>
    <row r="30" spans="2:45" ht="20.100000000000001" customHeight="1" x14ac:dyDescent="0.25">
      <c r="B30" s="246" t="str">
        <f>IF('Formato Único de Contratación'!$AR42="","",'Formato Único de Contratación'!$AR42)</f>
        <v/>
      </c>
      <c r="C30" s="215" t="str">
        <f>IF('Formato Único de Contratación'!$B42="","",'Formato Único de Contratación'!$B42)</f>
        <v/>
      </c>
      <c r="D30" s="246" t="str">
        <f>IF('Formato Único de Contratación'!$C42="","",'Formato Único de Contratación'!$C42)</f>
        <v/>
      </c>
      <c r="E30" s="246" t="str">
        <f>IF('Formato Único de Contratación'!AQ42="","",'Formato Único de Contratación'!AQ42)</f>
        <v/>
      </c>
      <c r="F30" s="246" t="str">
        <f>IF('Formato Único de Contratación'!AP42="","",'Formato Único de Contratación'!$AP42)</f>
        <v/>
      </c>
      <c r="G30" s="248" t="str">
        <f>IF('Formato Único de Contratación'!$AI42="","",'Formato Único de Contratación'!$AI42)</f>
        <v/>
      </c>
      <c r="H30" s="248" t="str">
        <f>IF('Formato Único de Contratación'!$AO42="","",'Formato Único de Contratación'!$AO42)</f>
        <v/>
      </c>
      <c r="I30" s="248" t="str">
        <f>IF('Formato Único de Contratación'!$BU42="","",'Formato Único de Contratación'!$BU42)</f>
        <v/>
      </c>
      <c r="J30" s="248" t="str">
        <f>IF('Formato Único de Contratación'!$BD42="","",'Formato Único de Contratación'!$BD42)</f>
        <v/>
      </c>
      <c r="K30" s="248" t="str">
        <f>IF('Formato Único de Contratación'!$EE42="","",'Formato Único de Contratación'!$EE42)</f>
        <v/>
      </c>
      <c r="L30" s="248" t="str">
        <f>IF('Formato Único de Contratación'!$Y42="","",'Formato Único de Contratación'!$Y42)</f>
        <v/>
      </c>
      <c r="M30" s="246" t="str">
        <f>IF('Formato Único de Contratación'!$Z42="","",'Formato Único de Contratación'!$Z42)</f>
        <v>Asesoría para la gestión de la investigación de la EPFAC</v>
      </c>
      <c r="N30" s="253"/>
      <c r="O30" s="254" t="str">
        <f>IF('Formato Único de Contratación'!$BB42=0,"",'Formato Único de Contratación'!$BB42)</f>
        <v/>
      </c>
      <c r="P30" s="254" t="str">
        <f>IF('Formato Único de Contratación'!$DH42=0,"",'Formato Único de Contratación'!$DH42)</f>
        <v/>
      </c>
      <c r="Q30" s="253"/>
      <c r="R30" s="253"/>
      <c r="S30" s="253"/>
      <c r="T30" s="253"/>
      <c r="U30" s="253"/>
      <c r="V30" s="255"/>
      <c r="W30" s="256"/>
      <c r="X30" s="253"/>
      <c r="Y30" s="253"/>
      <c r="Z30" s="255"/>
      <c r="AA30" s="256"/>
      <c r="AB30" s="257"/>
      <c r="AC30" s="257"/>
      <c r="AD30" s="257"/>
      <c r="AE30" s="255"/>
      <c r="AF30" s="256" t="str">
        <f>IF(Tabla2[[#This Row],[% DE PARTICIPACIÓN INTEGRANTE '# 3]]="","",Tabla2[[#This Row],[VALOR DEL CONTRATO]]*Tabla2[[#This Row],[% DE PARTICIPACIÓN INTEGRANTE '# 3]])</f>
        <v/>
      </c>
      <c r="AG30" s="253"/>
      <c r="AH30" s="253"/>
      <c r="AI30" s="253"/>
      <c r="AJ30" s="255"/>
      <c r="AK30" s="256" t="str">
        <f>IF(Tabla2[[#This Row],[% DE PARTICIPACIÓN INTEGRANTE '# 4]]="","",Tabla2[[#This Row],[VALOR DEL CONTRATO]]*Tabla2[[#This Row],[% DE PARTICIPACIÓN INTEGRANTE '# 4]])</f>
        <v/>
      </c>
      <c r="AL30" s="257"/>
      <c r="AM30" s="257"/>
      <c r="AN30" s="257"/>
      <c r="AO30" s="255"/>
      <c r="AP30" s="256" t="str">
        <f>IF(Tabla2[[#This Row],[% DE PARTICIPACIÓN INTEGRANTE '# 5]]="","",Tabla2[[#This Row],[VALOR DEL CONTRATO]]*Tabla2[[#This Row],[% DE PARTICIPACIÓN INTEGRANTE '# 5]])</f>
        <v/>
      </c>
      <c r="AQ30" s="257"/>
      <c r="AR30" s="257"/>
      <c r="AS30" s="257"/>
    </row>
    <row r="31" spans="2:45" ht="20.100000000000001" customHeight="1" x14ac:dyDescent="0.25">
      <c r="B31" s="246" t="str">
        <f>IF('Formato Único de Contratación'!$AR43="","",'Formato Único de Contratación'!$AR43)</f>
        <v/>
      </c>
      <c r="C31" s="215" t="str">
        <f>IF('Formato Único de Contratación'!$B43="","",'Formato Único de Contratación'!$B43)</f>
        <v/>
      </c>
      <c r="D31" s="246" t="str">
        <f>IF('Formato Único de Contratación'!$C43="","",'Formato Único de Contratación'!$C43)</f>
        <v/>
      </c>
      <c r="E31" s="246" t="str">
        <f>IF('Formato Único de Contratación'!AQ43="","",'Formato Único de Contratación'!AQ43)</f>
        <v/>
      </c>
      <c r="F31" s="246" t="str">
        <f>IF('Formato Único de Contratación'!AP43="","",'Formato Único de Contratación'!$AP43)</f>
        <v/>
      </c>
      <c r="G31" s="248" t="str">
        <f>IF('Formato Único de Contratación'!$AI43="","",'Formato Único de Contratación'!$AI43)</f>
        <v/>
      </c>
      <c r="H31" s="248" t="str">
        <f>IF('Formato Único de Contratación'!$AO43="","",'Formato Único de Contratación'!$AO43)</f>
        <v/>
      </c>
      <c r="I31" s="248" t="str">
        <f>IF('Formato Único de Contratación'!$BU43="","",'Formato Único de Contratación'!$BU43)</f>
        <v/>
      </c>
      <c r="J31" s="248" t="str">
        <f>IF('Formato Único de Contratación'!$BD43="","",'Formato Único de Contratación'!$BD43)</f>
        <v/>
      </c>
      <c r="K31" s="248" t="str">
        <f>IF('Formato Único de Contratación'!$EE43="","",'Formato Único de Contratación'!$EE43)</f>
        <v/>
      </c>
      <c r="L31" s="248" t="str">
        <f>IF('Formato Único de Contratación'!$Y43="","",'Formato Único de Contratación'!$Y43)</f>
        <v/>
      </c>
      <c r="M31" s="246" t="str">
        <f>IF('Formato Único de Contratación'!$Z43="","",'Formato Único de Contratación'!$Z43)</f>
        <v>Servicios de profesional en calidad educativa para el fortalecimiento de condiciones institucionales de la EPFAC</v>
      </c>
      <c r="N31" s="253"/>
      <c r="O31" s="254" t="str">
        <f>IF('Formato Único de Contratación'!$BB43=0,"",'Formato Único de Contratación'!$BB43)</f>
        <v/>
      </c>
      <c r="P31" s="254" t="str">
        <f>IF('Formato Único de Contratación'!$DH43=0,"",'Formato Único de Contratación'!$DH43)</f>
        <v/>
      </c>
      <c r="Q31" s="253"/>
      <c r="R31" s="253"/>
      <c r="S31" s="253"/>
      <c r="T31" s="253"/>
      <c r="U31" s="253"/>
      <c r="V31" s="255"/>
      <c r="W31" s="256"/>
      <c r="X31" s="253"/>
      <c r="Y31" s="253"/>
      <c r="Z31" s="255"/>
      <c r="AA31" s="256"/>
      <c r="AB31" s="257"/>
      <c r="AC31" s="257"/>
      <c r="AD31" s="257"/>
      <c r="AE31" s="255"/>
      <c r="AF31" s="256" t="str">
        <f>IF(Tabla2[[#This Row],[% DE PARTICIPACIÓN INTEGRANTE '# 3]]="","",Tabla2[[#This Row],[VALOR DEL CONTRATO]]*Tabla2[[#This Row],[% DE PARTICIPACIÓN INTEGRANTE '# 3]])</f>
        <v/>
      </c>
      <c r="AG31" s="253"/>
      <c r="AH31" s="253"/>
      <c r="AI31" s="253"/>
      <c r="AJ31" s="255"/>
      <c r="AK31" s="256" t="str">
        <f>IF(Tabla2[[#This Row],[% DE PARTICIPACIÓN INTEGRANTE '# 4]]="","",Tabla2[[#This Row],[VALOR DEL CONTRATO]]*Tabla2[[#This Row],[% DE PARTICIPACIÓN INTEGRANTE '# 4]])</f>
        <v/>
      </c>
      <c r="AL31" s="257"/>
      <c r="AM31" s="257"/>
      <c r="AN31" s="257"/>
      <c r="AO31" s="255"/>
      <c r="AP31" s="256" t="str">
        <f>IF(Tabla2[[#This Row],[% DE PARTICIPACIÓN INTEGRANTE '# 5]]="","",Tabla2[[#This Row],[VALOR DEL CONTRATO]]*Tabla2[[#This Row],[% DE PARTICIPACIÓN INTEGRANTE '# 5]])</f>
        <v/>
      </c>
      <c r="AQ31" s="257"/>
      <c r="AR31" s="257"/>
      <c r="AS31" s="257"/>
    </row>
    <row r="32" spans="2:45" ht="20.100000000000001" customHeight="1" x14ac:dyDescent="0.25">
      <c r="B32" s="246" t="str">
        <f>IF('Formato Único de Contratación'!$AR44="","",'Formato Único de Contratación'!$AR44)</f>
        <v/>
      </c>
      <c r="C32" s="215" t="str">
        <f>IF('Formato Único de Contratación'!$B44="","",'Formato Único de Contratación'!$B44)</f>
        <v/>
      </c>
      <c r="D32" s="246" t="str">
        <f>IF('Formato Único de Contratación'!$C44="","",'Formato Único de Contratación'!$C44)</f>
        <v/>
      </c>
      <c r="E32" s="246" t="str">
        <f>IF('Formato Único de Contratación'!AQ44="","",'Formato Único de Contratación'!AQ44)</f>
        <v/>
      </c>
      <c r="F32" s="246" t="str">
        <f>IF('Formato Único de Contratación'!AP44="","",'Formato Único de Contratación'!$AP44)</f>
        <v/>
      </c>
      <c r="G32" s="248" t="str">
        <f>IF('Formato Único de Contratación'!$AI44="","",'Formato Único de Contratación'!$AI44)</f>
        <v/>
      </c>
      <c r="H32" s="248" t="str">
        <f>IF('Formato Único de Contratación'!$AO44="","",'Formato Único de Contratación'!$AO44)</f>
        <v/>
      </c>
      <c r="I32" s="248" t="str">
        <f>IF('Formato Único de Contratación'!$BU44="","",'Formato Único de Contratación'!$BU44)</f>
        <v/>
      </c>
      <c r="J32" s="248" t="str">
        <f>IF('Formato Único de Contratación'!$BD44="","",'Formato Único de Contratación'!$BD44)</f>
        <v/>
      </c>
      <c r="K32" s="248" t="str">
        <f>IF('Formato Único de Contratación'!$EE44="","",'Formato Único de Contratación'!$EE44)</f>
        <v/>
      </c>
      <c r="L32" s="248" t="str">
        <f>IF('Formato Único de Contratación'!$Y44="","",'Formato Único de Contratación'!$Y44)</f>
        <v/>
      </c>
      <c r="M32" s="246" t="str">
        <f>IF('Formato Único de Contratación'!$Z44="","",'Formato Único de Contratación'!$Z44)</f>
        <v>Servicios de profesional para el fortalecimiento de los procesos de aseguramiento de la calidad educativa de la EPFAC y del programa Maestría en Logística Aeronáutica</v>
      </c>
      <c r="N32" s="253"/>
      <c r="O32" s="254" t="str">
        <f>IF('Formato Único de Contratación'!$BB44=0,"",'Formato Único de Contratación'!$BB44)</f>
        <v/>
      </c>
      <c r="P32" s="254" t="str">
        <f>IF('Formato Único de Contratación'!$DH44=0,"",'Formato Único de Contratación'!$DH44)</f>
        <v/>
      </c>
      <c r="Q32" s="253"/>
      <c r="R32" s="253"/>
      <c r="S32" s="253"/>
      <c r="T32" s="253"/>
      <c r="U32" s="253"/>
      <c r="V32" s="255"/>
      <c r="W32" s="256"/>
      <c r="X32" s="253"/>
      <c r="Y32" s="253"/>
      <c r="Z32" s="255"/>
      <c r="AA32" s="256"/>
      <c r="AB32" s="257"/>
      <c r="AC32" s="257"/>
      <c r="AD32" s="257"/>
      <c r="AE32" s="255"/>
      <c r="AF32" s="256" t="str">
        <f>IF(Tabla2[[#This Row],[% DE PARTICIPACIÓN INTEGRANTE '# 3]]="","",Tabla2[[#This Row],[VALOR DEL CONTRATO]]*Tabla2[[#This Row],[% DE PARTICIPACIÓN INTEGRANTE '# 3]])</f>
        <v/>
      </c>
      <c r="AG32" s="253"/>
      <c r="AH32" s="253"/>
      <c r="AI32" s="253"/>
      <c r="AJ32" s="255"/>
      <c r="AK32" s="256" t="str">
        <f>IF(Tabla2[[#This Row],[% DE PARTICIPACIÓN INTEGRANTE '# 4]]="","",Tabla2[[#This Row],[VALOR DEL CONTRATO]]*Tabla2[[#This Row],[% DE PARTICIPACIÓN INTEGRANTE '# 4]])</f>
        <v/>
      </c>
      <c r="AL32" s="257"/>
      <c r="AM32" s="257"/>
      <c r="AN32" s="257"/>
      <c r="AO32" s="255"/>
      <c r="AP32" s="256" t="str">
        <f>IF(Tabla2[[#This Row],[% DE PARTICIPACIÓN INTEGRANTE '# 5]]="","",Tabla2[[#This Row],[VALOR DEL CONTRATO]]*Tabla2[[#This Row],[% DE PARTICIPACIÓN INTEGRANTE '# 5]])</f>
        <v/>
      </c>
      <c r="AQ32" s="257"/>
      <c r="AR32" s="257"/>
      <c r="AS32" s="257"/>
    </row>
    <row r="33" spans="2:45" ht="20.100000000000001" customHeight="1" x14ac:dyDescent="0.25">
      <c r="B33" s="246" t="str">
        <f>IF('Formato Único de Contratación'!$AR45="","",'Formato Único de Contratación'!$AR45)</f>
        <v/>
      </c>
      <c r="C33" s="215" t="str">
        <f>IF('Formato Único de Contratación'!$B45="","",'Formato Único de Contratación'!$B45)</f>
        <v/>
      </c>
      <c r="D33" s="246" t="str">
        <f>IF('Formato Único de Contratación'!$C45="","",'Formato Único de Contratación'!$C45)</f>
        <v/>
      </c>
      <c r="E33" s="246" t="str">
        <f>IF('Formato Único de Contratación'!AQ45="","",'Formato Único de Contratación'!AQ45)</f>
        <v/>
      </c>
      <c r="F33" s="246" t="str">
        <f>IF('Formato Único de Contratación'!AP45="","",'Formato Único de Contratación'!$AP45)</f>
        <v/>
      </c>
      <c r="G33" s="248" t="str">
        <f>IF('Formato Único de Contratación'!$AI45="","",'Formato Único de Contratación'!$AI45)</f>
        <v/>
      </c>
      <c r="H33" s="248" t="str">
        <f>IF('Formato Único de Contratación'!$AO45="","",'Formato Único de Contratación'!$AO45)</f>
        <v/>
      </c>
      <c r="I33" s="248" t="str">
        <f>IF('Formato Único de Contratación'!$BU45="","",'Formato Único de Contratación'!$BU45)</f>
        <v/>
      </c>
      <c r="J33" s="248" t="str">
        <f>IF('Formato Único de Contratación'!$BD45="","",'Formato Único de Contratación'!$BD45)</f>
        <v/>
      </c>
      <c r="K33" s="248" t="str">
        <f>IF('Formato Único de Contratación'!$EE45="","",'Formato Único de Contratación'!$EE45)</f>
        <v/>
      </c>
      <c r="L33" s="248" t="str">
        <f>IF('Formato Único de Contratación'!$Y45="","",'Formato Único de Contratación'!$Y45)</f>
        <v/>
      </c>
      <c r="M33" s="246" t="str">
        <f>IF('Formato Único de Contratación'!$Z45="","",'Formato Único de Contratación'!$Z45)</f>
        <v>Servicios de profesional para el fortalecimiento de los procesos de aseguramiento de la calidad educativa de la EPFAC y del programa Ciencias Militares Aeronáuticas</v>
      </c>
      <c r="N33" s="253"/>
      <c r="O33" s="254" t="str">
        <f>IF('Formato Único de Contratación'!$BB45=0,"",'Formato Único de Contratación'!$BB45)</f>
        <v/>
      </c>
      <c r="P33" s="254" t="str">
        <f>IF('Formato Único de Contratación'!$DH45=0,"",'Formato Único de Contratación'!$DH45)</f>
        <v/>
      </c>
      <c r="Q33" s="253"/>
      <c r="R33" s="253"/>
      <c r="S33" s="253"/>
      <c r="T33" s="253"/>
      <c r="U33" s="253"/>
      <c r="V33" s="255"/>
      <c r="W33" s="256"/>
      <c r="X33" s="253"/>
      <c r="Y33" s="253"/>
      <c r="Z33" s="255"/>
      <c r="AA33" s="256"/>
      <c r="AB33" s="257"/>
      <c r="AC33" s="257"/>
      <c r="AD33" s="257"/>
      <c r="AE33" s="255"/>
      <c r="AF33" s="256" t="str">
        <f>IF(Tabla2[[#This Row],[% DE PARTICIPACIÓN INTEGRANTE '# 3]]="","",Tabla2[[#This Row],[VALOR DEL CONTRATO]]*Tabla2[[#This Row],[% DE PARTICIPACIÓN INTEGRANTE '# 3]])</f>
        <v/>
      </c>
      <c r="AG33" s="253"/>
      <c r="AH33" s="253"/>
      <c r="AI33" s="253"/>
      <c r="AJ33" s="255"/>
      <c r="AK33" s="256" t="str">
        <f>IF(Tabla2[[#This Row],[% DE PARTICIPACIÓN INTEGRANTE '# 4]]="","",Tabla2[[#This Row],[VALOR DEL CONTRATO]]*Tabla2[[#This Row],[% DE PARTICIPACIÓN INTEGRANTE '# 4]])</f>
        <v/>
      </c>
      <c r="AL33" s="257"/>
      <c r="AM33" s="257"/>
      <c r="AN33" s="257"/>
      <c r="AO33" s="255"/>
      <c r="AP33" s="256" t="str">
        <f>IF(Tabla2[[#This Row],[% DE PARTICIPACIÓN INTEGRANTE '# 5]]="","",Tabla2[[#This Row],[VALOR DEL CONTRATO]]*Tabla2[[#This Row],[% DE PARTICIPACIÓN INTEGRANTE '# 5]])</f>
        <v/>
      </c>
      <c r="AQ33" s="257"/>
      <c r="AR33" s="257"/>
      <c r="AS33" s="257"/>
    </row>
    <row r="34" spans="2:45" ht="20.100000000000001" customHeight="1" x14ac:dyDescent="0.25">
      <c r="B34" s="246" t="str">
        <f>IF('Formato Único de Contratación'!$AR46="","",'Formato Único de Contratación'!$AR46)</f>
        <v/>
      </c>
      <c r="C34" s="215" t="str">
        <f>IF('Formato Único de Contratación'!$B46="","",'Formato Único de Contratación'!$B46)</f>
        <v/>
      </c>
      <c r="D34" s="246" t="str">
        <f>IF('Formato Único de Contratación'!$C46="","",'Formato Único de Contratación'!$C46)</f>
        <v/>
      </c>
      <c r="E34" s="246" t="str">
        <f>IF('Formato Único de Contratación'!AQ46="","",'Formato Único de Contratación'!AQ46)</f>
        <v/>
      </c>
      <c r="F34" s="246" t="str">
        <f>IF('Formato Único de Contratación'!AP46="","",'Formato Único de Contratación'!$AP46)</f>
        <v/>
      </c>
      <c r="G34" s="248" t="str">
        <f>IF('Formato Único de Contratación'!$AI46="","",'Formato Único de Contratación'!$AI46)</f>
        <v/>
      </c>
      <c r="H34" s="248" t="str">
        <f>IF('Formato Único de Contratación'!$AO46="","",'Formato Único de Contratación'!$AO46)</f>
        <v/>
      </c>
      <c r="I34" s="248" t="str">
        <f>IF('Formato Único de Contratación'!$BU46="","",'Formato Único de Contratación'!$BU46)</f>
        <v/>
      </c>
      <c r="J34" s="248" t="str">
        <f>IF('Formato Único de Contratación'!$BD46="","",'Formato Único de Contratación'!$BD46)</f>
        <v/>
      </c>
      <c r="K34" s="248" t="str">
        <f>IF('Formato Único de Contratación'!$EE46="","",'Formato Único de Contratación'!$EE46)</f>
        <v/>
      </c>
      <c r="L34" s="248" t="str">
        <f>IF('Formato Único de Contratación'!$Y46="","",'Formato Único de Contratación'!$Y46)</f>
        <v/>
      </c>
      <c r="M34" s="246" t="str">
        <f>IF('Formato Único de Contratación'!$Z46="","",'Formato Único de Contratación'!$Z46)</f>
        <v>Servicios de profesional para el fortalecimiento de los procesos de aseguramiento de la calidad educativa de la EPFAC y de los programas Maestría en Seguridad Operacional y Gestión de la Seguridad Integral</v>
      </c>
      <c r="N34" s="253"/>
      <c r="O34" s="254" t="str">
        <f>IF('Formato Único de Contratación'!$BB46=0,"",'Formato Único de Contratación'!$BB46)</f>
        <v/>
      </c>
      <c r="P34" s="254" t="str">
        <f>IF('Formato Único de Contratación'!$DH46=0,"",'Formato Único de Contratación'!$DH46)</f>
        <v/>
      </c>
      <c r="Q34" s="253"/>
      <c r="R34" s="253"/>
      <c r="S34" s="253"/>
      <c r="T34" s="253"/>
      <c r="U34" s="253"/>
      <c r="V34" s="255"/>
      <c r="W34" s="256"/>
      <c r="X34" s="253"/>
      <c r="Y34" s="253"/>
      <c r="Z34" s="255"/>
      <c r="AA34" s="256"/>
      <c r="AB34" s="257"/>
      <c r="AC34" s="257"/>
      <c r="AD34" s="257"/>
      <c r="AE34" s="255"/>
      <c r="AF34" s="256" t="str">
        <f>IF(Tabla2[[#This Row],[% DE PARTICIPACIÓN INTEGRANTE '# 3]]="","",Tabla2[[#This Row],[VALOR DEL CONTRATO]]*Tabla2[[#This Row],[% DE PARTICIPACIÓN INTEGRANTE '# 3]])</f>
        <v/>
      </c>
      <c r="AG34" s="253"/>
      <c r="AH34" s="253"/>
      <c r="AI34" s="253"/>
      <c r="AJ34" s="255"/>
      <c r="AK34" s="256" t="str">
        <f>IF(Tabla2[[#This Row],[% DE PARTICIPACIÓN INTEGRANTE '# 4]]="","",Tabla2[[#This Row],[VALOR DEL CONTRATO]]*Tabla2[[#This Row],[% DE PARTICIPACIÓN INTEGRANTE '# 4]])</f>
        <v/>
      </c>
      <c r="AL34" s="257"/>
      <c r="AM34" s="257"/>
      <c r="AN34" s="257"/>
      <c r="AO34" s="255"/>
      <c r="AP34" s="256" t="str">
        <f>IF(Tabla2[[#This Row],[% DE PARTICIPACIÓN INTEGRANTE '# 5]]="","",Tabla2[[#This Row],[VALOR DEL CONTRATO]]*Tabla2[[#This Row],[% DE PARTICIPACIÓN INTEGRANTE '# 5]])</f>
        <v/>
      </c>
      <c r="AQ34" s="257"/>
      <c r="AR34" s="257"/>
      <c r="AS34" s="257"/>
    </row>
    <row r="35" spans="2:45" ht="20.100000000000001" customHeight="1" x14ac:dyDescent="0.25">
      <c r="B35" s="246" t="str">
        <f>IF('Formato Único de Contratación'!$AR47="","",'Formato Único de Contratación'!$AR47)</f>
        <v/>
      </c>
      <c r="C35" s="215" t="str">
        <f>IF('Formato Único de Contratación'!$B47="","",'Formato Único de Contratación'!$B47)</f>
        <v/>
      </c>
      <c r="D35" s="246" t="str">
        <f>IF('Formato Único de Contratación'!$C47="","",'Formato Único de Contratación'!$C47)</f>
        <v/>
      </c>
      <c r="E35" s="246" t="str">
        <f>IF('Formato Único de Contratación'!AQ47="","",'Formato Único de Contratación'!AQ47)</f>
        <v/>
      </c>
      <c r="F35" s="246" t="str">
        <f>IF('Formato Único de Contratación'!AP47="","",'Formato Único de Contratación'!$AP47)</f>
        <v/>
      </c>
      <c r="G35" s="248" t="str">
        <f>IF('Formato Único de Contratación'!$AI47="","",'Formato Único de Contratación'!$AI47)</f>
        <v/>
      </c>
      <c r="H35" s="248" t="str">
        <f>IF('Formato Único de Contratación'!$AO47="","",'Formato Único de Contratación'!$AO47)</f>
        <v/>
      </c>
      <c r="I35" s="248" t="str">
        <f>IF('Formato Único de Contratación'!$BU47="","",'Formato Único de Contratación'!$BU47)</f>
        <v/>
      </c>
      <c r="J35" s="248" t="str">
        <f>IF('Formato Único de Contratación'!$BD47="","",'Formato Único de Contratación'!$BD47)</f>
        <v/>
      </c>
      <c r="K35" s="248" t="str">
        <f>IF('Formato Único de Contratación'!$EE47="","",'Formato Único de Contratación'!$EE47)</f>
        <v/>
      </c>
      <c r="L35" s="248" t="str">
        <f>IF('Formato Único de Contratación'!$Y47="","",'Formato Único de Contratación'!$Y47)</f>
        <v/>
      </c>
      <c r="M35" s="246" t="str">
        <f>IF('Formato Único de Contratación'!$Z47="","",'Formato Único de Contratación'!$Z47)</f>
        <v>Servicios de profesional para el apoyo de la gestión acádemica del programa de maestría en Logística Aeronáutica</v>
      </c>
      <c r="N35" s="253"/>
      <c r="O35" s="254" t="str">
        <f>IF('Formato Único de Contratación'!$BB47=0,"",'Formato Único de Contratación'!$BB47)</f>
        <v/>
      </c>
      <c r="P35" s="254" t="str">
        <f>IF('Formato Único de Contratación'!$DH47=0,"",'Formato Único de Contratación'!$DH47)</f>
        <v/>
      </c>
      <c r="Q35" s="253"/>
      <c r="R35" s="253"/>
      <c r="S35" s="253"/>
      <c r="T35" s="253"/>
      <c r="U35" s="253"/>
      <c r="V35" s="255"/>
      <c r="W35" s="256"/>
      <c r="X35" s="253"/>
      <c r="Y35" s="253"/>
      <c r="Z35" s="255"/>
      <c r="AA35" s="256"/>
      <c r="AB35" s="257"/>
      <c r="AC35" s="257"/>
      <c r="AD35" s="257"/>
      <c r="AE35" s="255"/>
      <c r="AF35" s="256" t="str">
        <f>IF(Tabla2[[#This Row],[% DE PARTICIPACIÓN INTEGRANTE '# 3]]="","",Tabla2[[#This Row],[VALOR DEL CONTRATO]]*Tabla2[[#This Row],[% DE PARTICIPACIÓN INTEGRANTE '# 3]])</f>
        <v/>
      </c>
      <c r="AG35" s="253"/>
      <c r="AH35" s="253"/>
      <c r="AI35" s="253"/>
      <c r="AJ35" s="255"/>
      <c r="AK35" s="256" t="str">
        <f>IF(Tabla2[[#This Row],[% DE PARTICIPACIÓN INTEGRANTE '# 4]]="","",Tabla2[[#This Row],[VALOR DEL CONTRATO]]*Tabla2[[#This Row],[% DE PARTICIPACIÓN INTEGRANTE '# 4]])</f>
        <v/>
      </c>
      <c r="AL35" s="257"/>
      <c r="AM35" s="257"/>
      <c r="AN35" s="257"/>
      <c r="AO35" s="255"/>
      <c r="AP35" s="256" t="str">
        <f>IF(Tabla2[[#This Row],[% DE PARTICIPACIÓN INTEGRANTE '# 5]]="","",Tabla2[[#This Row],[VALOR DEL CONTRATO]]*Tabla2[[#This Row],[% DE PARTICIPACIÓN INTEGRANTE '# 5]])</f>
        <v/>
      </c>
      <c r="AQ35" s="257"/>
      <c r="AR35" s="257"/>
      <c r="AS35" s="257"/>
    </row>
    <row r="36" spans="2:45" ht="20.100000000000001" customHeight="1" x14ac:dyDescent="0.25">
      <c r="B36" s="246" t="str">
        <f>IF('Formato Único de Contratación'!$AR48="","",'Formato Único de Contratación'!$AR48)</f>
        <v/>
      </c>
      <c r="C36" s="215" t="str">
        <f>IF('Formato Único de Contratación'!$B48="","",'Formato Único de Contratación'!$B48)</f>
        <v/>
      </c>
      <c r="D36" s="246" t="str">
        <f>IF('Formato Único de Contratación'!$C48="","",'Formato Único de Contratación'!$C48)</f>
        <v/>
      </c>
      <c r="E36" s="246" t="str">
        <f>IF('Formato Único de Contratación'!AQ48="","",'Formato Único de Contratación'!AQ48)</f>
        <v/>
      </c>
      <c r="F36" s="246" t="str">
        <f>IF('Formato Único de Contratación'!AP48="","",'Formato Único de Contratación'!$AP48)</f>
        <v/>
      </c>
      <c r="G36" s="248" t="str">
        <f>IF('Formato Único de Contratación'!$AI48="","",'Formato Único de Contratación'!$AI48)</f>
        <v/>
      </c>
      <c r="H36" s="248" t="str">
        <f>IF('Formato Único de Contratación'!$AO48="","",'Formato Único de Contratación'!$AO48)</f>
        <v/>
      </c>
      <c r="I36" s="248" t="str">
        <f>IF('Formato Único de Contratación'!$BU48="","",'Formato Único de Contratación'!$BU48)</f>
        <v/>
      </c>
      <c r="J36" s="248" t="str">
        <f>IF('Formato Único de Contratación'!$BD48="","",'Formato Único de Contratación'!$BD48)</f>
        <v/>
      </c>
      <c r="K36" s="248" t="str">
        <f>IF('Formato Único de Contratación'!$EE48="","",'Formato Único de Contratación'!$EE48)</f>
        <v/>
      </c>
      <c r="L36" s="248" t="str">
        <f>IF('Formato Único de Contratación'!$Y48="","",'Formato Único de Contratación'!$Y48)</f>
        <v/>
      </c>
      <c r="M36" s="246" t="str">
        <f>IF('Formato Único de Contratación'!$Z48="","",'Formato Único de Contratación'!$Z48)</f>
        <v>Servicios de profesional para el apoyo de la gestión acádemica del programa de Ciencias Militares Aeronáuticas</v>
      </c>
      <c r="N36" s="253"/>
      <c r="O36" s="254" t="str">
        <f>IF('Formato Único de Contratación'!$BB48=0,"",'Formato Único de Contratación'!$BB48)</f>
        <v/>
      </c>
      <c r="P36" s="254" t="str">
        <f>IF('Formato Único de Contratación'!$DH48=0,"",'Formato Único de Contratación'!$DH48)</f>
        <v/>
      </c>
      <c r="Q36" s="253"/>
      <c r="R36" s="253"/>
      <c r="S36" s="253"/>
      <c r="T36" s="253"/>
      <c r="U36" s="253"/>
      <c r="V36" s="255"/>
      <c r="W36" s="256"/>
      <c r="X36" s="253"/>
      <c r="Y36" s="253"/>
      <c r="Z36" s="255"/>
      <c r="AA36" s="256"/>
      <c r="AB36" s="257"/>
      <c r="AC36" s="257"/>
      <c r="AD36" s="257"/>
      <c r="AE36" s="255"/>
      <c r="AF36" s="256" t="str">
        <f>IF(Tabla2[[#This Row],[% DE PARTICIPACIÓN INTEGRANTE '# 3]]="","",Tabla2[[#This Row],[VALOR DEL CONTRATO]]*Tabla2[[#This Row],[% DE PARTICIPACIÓN INTEGRANTE '# 3]])</f>
        <v/>
      </c>
      <c r="AG36" s="253"/>
      <c r="AH36" s="253"/>
      <c r="AI36" s="253"/>
      <c r="AJ36" s="255"/>
      <c r="AK36" s="256" t="str">
        <f>IF(Tabla2[[#This Row],[% DE PARTICIPACIÓN INTEGRANTE '# 4]]="","",Tabla2[[#This Row],[VALOR DEL CONTRATO]]*Tabla2[[#This Row],[% DE PARTICIPACIÓN INTEGRANTE '# 4]])</f>
        <v/>
      </c>
      <c r="AL36" s="257"/>
      <c r="AM36" s="257"/>
      <c r="AN36" s="257"/>
      <c r="AO36" s="255"/>
      <c r="AP36" s="256" t="str">
        <f>IF(Tabla2[[#This Row],[% DE PARTICIPACIÓN INTEGRANTE '# 5]]="","",Tabla2[[#This Row],[VALOR DEL CONTRATO]]*Tabla2[[#This Row],[% DE PARTICIPACIÓN INTEGRANTE '# 5]])</f>
        <v/>
      </c>
      <c r="AQ36" s="257"/>
      <c r="AR36" s="257"/>
      <c r="AS36" s="257"/>
    </row>
    <row r="37" spans="2:45" ht="20.100000000000001" customHeight="1" x14ac:dyDescent="0.25">
      <c r="B37" s="246" t="str">
        <f>IF('Formato Único de Contratación'!$AR49="","",'Formato Único de Contratación'!$AR49)</f>
        <v/>
      </c>
      <c r="C37" s="215" t="str">
        <f>IF('Formato Único de Contratación'!$B49="","",'Formato Único de Contratación'!$B49)</f>
        <v/>
      </c>
      <c r="D37" s="246" t="str">
        <f>IF('Formato Único de Contratación'!$C49="","",'Formato Único de Contratación'!$C49)</f>
        <v/>
      </c>
      <c r="E37" s="246" t="str">
        <f>IF('Formato Único de Contratación'!AQ49="","",'Formato Único de Contratación'!AQ49)</f>
        <v/>
      </c>
      <c r="F37" s="246" t="str">
        <f>IF('Formato Único de Contratación'!AP49="","",'Formato Único de Contratación'!$AP49)</f>
        <v/>
      </c>
      <c r="G37" s="248" t="str">
        <f>IF('Formato Único de Contratación'!$AI49="","",'Formato Único de Contratación'!$AI49)</f>
        <v/>
      </c>
      <c r="H37" s="248" t="str">
        <f>IF('Formato Único de Contratación'!$AO49="","",'Formato Único de Contratación'!$AO49)</f>
        <v/>
      </c>
      <c r="I37" s="248" t="str">
        <f>IF('Formato Único de Contratación'!$BU49="","",'Formato Único de Contratación'!$BU49)</f>
        <v/>
      </c>
      <c r="J37" s="248" t="str">
        <f>IF('Formato Único de Contratación'!$BD49="","",'Formato Único de Contratación'!$BD49)</f>
        <v/>
      </c>
      <c r="K37" s="248" t="str">
        <f>IF('Formato Único de Contratación'!$EE49="","",'Formato Único de Contratación'!$EE49)</f>
        <v/>
      </c>
      <c r="L37" s="248" t="str">
        <f>IF('Formato Único de Contratación'!$Y49="","",'Formato Único de Contratación'!$Y49)</f>
        <v/>
      </c>
      <c r="M37" s="246" t="str">
        <f>IF('Formato Único de Contratación'!$Z49="","",'Formato Único de Contratación'!$Z49)</f>
        <v>Servicios de profesional para el apoyo de la gestión acádemica del programa Maestría en Dirección y Gestión de la Seguridad Integral</v>
      </c>
      <c r="N37" s="253"/>
      <c r="O37" s="254" t="str">
        <f>IF('Formato Único de Contratación'!$BB49=0,"",'Formato Único de Contratación'!$BB49)</f>
        <v/>
      </c>
      <c r="P37" s="254" t="str">
        <f>IF('Formato Único de Contratación'!$DH49=0,"",'Formato Único de Contratación'!$DH49)</f>
        <v/>
      </c>
      <c r="Q37" s="253"/>
      <c r="R37" s="253"/>
      <c r="S37" s="253"/>
      <c r="T37" s="253"/>
      <c r="U37" s="253"/>
      <c r="V37" s="255"/>
      <c r="W37" s="256"/>
      <c r="X37" s="253"/>
      <c r="Y37" s="253"/>
      <c r="Z37" s="255"/>
      <c r="AA37" s="256"/>
      <c r="AB37" s="257"/>
      <c r="AC37" s="257"/>
      <c r="AD37" s="257"/>
      <c r="AE37" s="255"/>
      <c r="AF37" s="256" t="str">
        <f>IF(Tabla2[[#This Row],[% DE PARTICIPACIÓN INTEGRANTE '# 3]]="","",Tabla2[[#This Row],[VALOR DEL CONTRATO]]*Tabla2[[#This Row],[% DE PARTICIPACIÓN INTEGRANTE '# 3]])</f>
        <v/>
      </c>
      <c r="AG37" s="253"/>
      <c r="AH37" s="253"/>
      <c r="AI37" s="253"/>
      <c r="AJ37" s="255"/>
      <c r="AK37" s="256" t="str">
        <f>IF(Tabla2[[#This Row],[% DE PARTICIPACIÓN INTEGRANTE '# 4]]="","",Tabla2[[#This Row],[VALOR DEL CONTRATO]]*Tabla2[[#This Row],[% DE PARTICIPACIÓN INTEGRANTE '# 4]])</f>
        <v/>
      </c>
      <c r="AL37" s="257"/>
      <c r="AM37" s="257"/>
      <c r="AN37" s="257"/>
      <c r="AO37" s="255"/>
      <c r="AP37" s="256" t="str">
        <f>IF(Tabla2[[#This Row],[% DE PARTICIPACIÓN INTEGRANTE '# 5]]="","",Tabla2[[#This Row],[VALOR DEL CONTRATO]]*Tabla2[[#This Row],[% DE PARTICIPACIÓN INTEGRANTE '# 5]])</f>
        <v/>
      </c>
      <c r="AQ37" s="257"/>
      <c r="AR37" s="257"/>
      <c r="AS37" s="257"/>
    </row>
    <row r="38" spans="2:45" ht="20.100000000000001" customHeight="1" x14ac:dyDescent="0.25">
      <c r="B38" s="246" t="str">
        <f>IF('Formato Único de Contratación'!$AR50="","",'Formato Único de Contratación'!$AR50)</f>
        <v/>
      </c>
      <c r="C38" s="215" t="str">
        <f>IF('Formato Único de Contratación'!$B50="","",'Formato Único de Contratación'!$B50)</f>
        <v/>
      </c>
      <c r="D38" s="246" t="str">
        <f>IF('Formato Único de Contratación'!$C50="","",'Formato Único de Contratación'!$C50)</f>
        <v/>
      </c>
      <c r="E38" s="246" t="str">
        <f>IF('Formato Único de Contratación'!AQ50="","",'Formato Único de Contratación'!AQ50)</f>
        <v/>
      </c>
      <c r="F38" s="246" t="str">
        <f>IF('Formato Único de Contratación'!AP50="","",'Formato Único de Contratación'!$AP50)</f>
        <v/>
      </c>
      <c r="G38" s="248" t="str">
        <f>IF('Formato Único de Contratación'!$AI50="","",'Formato Único de Contratación'!$AI50)</f>
        <v/>
      </c>
      <c r="H38" s="248" t="str">
        <f>IF('Formato Único de Contratación'!$AO50="","",'Formato Único de Contratación'!$AO50)</f>
        <v/>
      </c>
      <c r="I38" s="248" t="str">
        <f>IF('Formato Único de Contratación'!$BU50="","",'Formato Único de Contratación'!$BU50)</f>
        <v/>
      </c>
      <c r="J38" s="248" t="str">
        <f>IF('Formato Único de Contratación'!$BD50="","",'Formato Único de Contratación'!$BD50)</f>
        <v/>
      </c>
      <c r="K38" s="248" t="str">
        <f>IF('Formato Único de Contratación'!$EE50="","",'Formato Único de Contratación'!$EE50)</f>
        <v/>
      </c>
      <c r="L38" s="248" t="str">
        <f>IF('Formato Único de Contratación'!$Y50="","",'Formato Único de Contratación'!$Y50)</f>
        <v/>
      </c>
      <c r="M38" s="246" t="str">
        <f>IF('Formato Único de Contratación'!$Z50="","",'Formato Único de Contratación'!$Z50)</f>
        <v>Servicios de profesional para el apoyo de la gestión acádemica del programa Maestría en Seguridad Operacional</v>
      </c>
      <c r="N38" s="253"/>
      <c r="O38" s="254" t="str">
        <f>IF('Formato Único de Contratación'!$BB50=0,"",'Formato Único de Contratación'!$BB50)</f>
        <v/>
      </c>
      <c r="P38" s="254" t="str">
        <f>IF('Formato Único de Contratación'!$DH50=0,"",'Formato Único de Contratación'!$DH50)</f>
        <v/>
      </c>
      <c r="Q38" s="253"/>
      <c r="R38" s="253"/>
      <c r="S38" s="253"/>
      <c r="T38" s="253"/>
      <c r="U38" s="253"/>
      <c r="V38" s="255"/>
      <c r="W38" s="256"/>
      <c r="X38" s="253"/>
      <c r="Y38" s="253"/>
      <c r="Z38" s="255"/>
      <c r="AA38" s="256"/>
      <c r="AB38" s="257"/>
      <c r="AC38" s="257"/>
      <c r="AD38" s="257"/>
      <c r="AE38" s="255"/>
      <c r="AF38" s="256" t="str">
        <f>IF(Tabla2[[#This Row],[% DE PARTICIPACIÓN INTEGRANTE '# 3]]="","",Tabla2[[#This Row],[VALOR DEL CONTRATO]]*Tabla2[[#This Row],[% DE PARTICIPACIÓN INTEGRANTE '# 3]])</f>
        <v/>
      </c>
      <c r="AG38" s="253"/>
      <c r="AH38" s="253"/>
      <c r="AI38" s="253"/>
      <c r="AJ38" s="255"/>
      <c r="AK38" s="256" t="str">
        <f>IF(Tabla2[[#This Row],[% DE PARTICIPACIÓN INTEGRANTE '# 4]]="","",Tabla2[[#This Row],[VALOR DEL CONTRATO]]*Tabla2[[#This Row],[% DE PARTICIPACIÓN INTEGRANTE '# 4]])</f>
        <v/>
      </c>
      <c r="AL38" s="257"/>
      <c r="AM38" s="257"/>
      <c r="AN38" s="257"/>
      <c r="AO38" s="255"/>
      <c r="AP38" s="256" t="str">
        <f>IF(Tabla2[[#This Row],[% DE PARTICIPACIÓN INTEGRANTE '# 5]]="","",Tabla2[[#This Row],[VALOR DEL CONTRATO]]*Tabla2[[#This Row],[% DE PARTICIPACIÓN INTEGRANTE '# 5]])</f>
        <v/>
      </c>
      <c r="AQ38" s="257"/>
      <c r="AR38" s="257"/>
      <c r="AS38" s="257"/>
    </row>
    <row r="39" spans="2:45" ht="20.100000000000001" customHeight="1" x14ac:dyDescent="0.25">
      <c r="B39" s="246" t="str">
        <f>IF('Formato Único de Contratación'!$AR51="","",'Formato Único de Contratación'!$AR51)</f>
        <v/>
      </c>
      <c r="C39" s="215" t="str">
        <f>IF('Formato Único de Contratación'!$B51="","",'Formato Único de Contratación'!$B51)</f>
        <v/>
      </c>
      <c r="D39" s="246" t="str">
        <f>IF('Formato Único de Contratación'!$C51="","",'Formato Único de Contratación'!$C51)</f>
        <v/>
      </c>
      <c r="E39" s="246" t="str">
        <f>IF('Formato Único de Contratación'!AQ51="","",'Formato Único de Contratación'!AQ51)</f>
        <v/>
      </c>
      <c r="F39" s="246" t="str">
        <f>IF('Formato Único de Contratación'!AP51="","",'Formato Único de Contratación'!$AP51)</f>
        <v/>
      </c>
      <c r="G39" s="248" t="str">
        <f>IF('Formato Único de Contratación'!$AI51="","",'Formato Único de Contratación'!$AI51)</f>
        <v/>
      </c>
      <c r="H39" s="248" t="str">
        <f>IF('Formato Único de Contratación'!$AO51="","",'Formato Único de Contratación'!$AO51)</f>
        <v/>
      </c>
      <c r="I39" s="248" t="str">
        <f>IF('Formato Único de Contratación'!$BU51="","",'Formato Único de Contratación'!$BU51)</f>
        <v/>
      </c>
      <c r="J39" s="248" t="str">
        <f>IF('Formato Único de Contratación'!$BD51="","",'Formato Único de Contratación'!$BD51)</f>
        <v/>
      </c>
      <c r="K39" s="248" t="str">
        <f>IF('Formato Único de Contratación'!$EE51="","",'Formato Único de Contratación'!$EE51)</f>
        <v/>
      </c>
      <c r="L39" s="248" t="str">
        <f>IF('Formato Único de Contratación'!$Y51="","",'Formato Único de Contratación'!$Y51)</f>
        <v/>
      </c>
      <c r="M39" s="246" t="str">
        <f>IF('Formato Único de Contratación'!$Z51="","",'Formato Único de Contratación'!$Z51)</f>
        <v>Servicios de profesional para el apoyo a la Gestión de la cominidad de egresados de la EPFAC</v>
      </c>
      <c r="N39" s="253"/>
      <c r="O39" s="254" t="str">
        <f>IF('Formato Único de Contratación'!$BB51=0,"",'Formato Único de Contratación'!$BB51)</f>
        <v/>
      </c>
      <c r="P39" s="254" t="str">
        <f>IF('Formato Único de Contratación'!$DH51=0,"",'Formato Único de Contratación'!$DH51)</f>
        <v/>
      </c>
      <c r="Q39" s="253"/>
      <c r="R39" s="253"/>
      <c r="S39" s="253"/>
      <c r="T39" s="253"/>
      <c r="U39" s="253"/>
      <c r="V39" s="255"/>
      <c r="W39" s="256"/>
      <c r="X39" s="253"/>
      <c r="Y39" s="253"/>
      <c r="Z39" s="255"/>
      <c r="AA39" s="256"/>
      <c r="AB39" s="257"/>
      <c r="AC39" s="257"/>
      <c r="AD39" s="257"/>
      <c r="AE39" s="255"/>
      <c r="AF39" s="256" t="str">
        <f>IF(Tabla2[[#This Row],[% DE PARTICIPACIÓN INTEGRANTE '# 3]]="","",Tabla2[[#This Row],[VALOR DEL CONTRATO]]*Tabla2[[#This Row],[% DE PARTICIPACIÓN INTEGRANTE '# 3]])</f>
        <v/>
      </c>
      <c r="AG39" s="253"/>
      <c r="AH39" s="253"/>
      <c r="AI39" s="253"/>
      <c r="AJ39" s="255"/>
      <c r="AK39" s="256" t="str">
        <f>IF(Tabla2[[#This Row],[% DE PARTICIPACIÓN INTEGRANTE '# 4]]="","",Tabla2[[#This Row],[VALOR DEL CONTRATO]]*Tabla2[[#This Row],[% DE PARTICIPACIÓN INTEGRANTE '# 4]])</f>
        <v/>
      </c>
      <c r="AL39" s="257"/>
      <c r="AM39" s="257"/>
      <c r="AN39" s="257"/>
      <c r="AO39" s="255"/>
      <c r="AP39" s="256" t="str">
        <f>IF(Tabla2[[#This Row],[% DE PARTICIPACIÓN INTEGRANTE '# 5]]="","",Tabla2[[#This Row],[VALOR DEL CONTRATO]]*Tabla2[[#This Row],[% DE PARTICIPACIÓN INTEGRANTE '# 5]])</f>
        <v/>
      </c>
      <c r="AQ39" s="257"/>
      <c r="AR39" s="257"/>
      <c r="AS39" s="257"/>
    </row>
    <row r="40" spans="2:45" ht="20.100000000000001" customHeight="1" x14ac:dyDescent="0.25">
      <c r="B40" s="246" t="str">
        <f>IF('Formato Único de Contratación'!$AR52="","",'Formato Único de Contratación'!$AR52)</f>
        <v/>
      </c>
      <c r="C40" s="215" t="str">
        <f>IF('Formato Único de Contratación'!$B52="","",'Formato Único de Contratación'!$B52)</f>
        <v/>
      </c>
      <c r="D40" s="246" t="str">
        <f>IF('Formato Único de Contratación'!$C52="","",'Formato Único de Contratación'!$C52)</f>
        <v/>
      </c>
      <c r="E40" s="246" t="str">
        <f>IF('Formato Único de Contratación'!AQ52="","",'Formato Único de Contratación'!AQ52)</f>
        <v/>
      </c>
      <c r="F40" s="246" t="str">
        <f>IF('Formato Único de Contratación'!AP52="","",'Formato Único de Contratación'!$AP52)</f>
        <v/>
      </c>
      <c r="G40" s="248" t="str">
        <f>IF('Formato Único de Contratación'!$AI52="","",'Formato Único de Contratación'!$AI52)</f>
        <v/>
      </c>
      <c r="H40" s="248" t="str">
        <f>IF('Formato Único de Contratación'!$AO52="","",'Formato Único de Contratación'!$AO52)</f>
        <v/>
      </c>
      <c r="I40" s="248" t="str">
        <f>IF('Formato Único de Contratación'!$BU52="","",'Formato Único de Contratación'!$BU52)</f>
        <v/>
      </c>
      <c r="J40" s="248" t="str">
        <f>IF('Formato Único de Contratación'!$BD52="","",'Formato Único de Contratación'!$BD52)</f>
        <v/>
      </c>
      <c r="K40" s="248" t="str">
        <f>IF('Formato Único de Contratación'!$EE52="","",'Formato Único de Contratación'!$EE52)</f>
        <v/>
      </c>
      <c r="L40" s="248" t="str">
        <f>IF('Formato Único de Contratación'!$Y52="","",'Formato Único de Contratación'!$Y52)</f>
        <v/>
      </c>
      <c r="M40" s="246" t="str">
        <f>IF('Formato Único de Contratación'!$Z52="","",'Formato Único de Contratación'!$Z52)</f>
        <v>Servicios de profesional para el apoyo a la gestión de las relaciones interinstitucionales de la EPFAC</v>
      </c>
      <c r="N40" s="253"/>
      <c r="O40" s="254" t="str">
        <f>IF('Formato Único de Contratación'!$BB52=0,"",'Formato Único de Contratación'!$BB52)</f>
        <v/>
      </c>
      <c r="P40" s="254" t="str">
        <f>IF('Formato Único de Contratación'!$DH52=0,"",'Formato Único de Contratación'!$DH52)</f>
        <v/>
      </c>
      <c r="Q40" s="253"/>
      <c r="R40" s="253"/>
      <c r="S40" s="253"/>
      <c r="T40" s="253"/>
      <c r="U40" s="253"/>
      <c r="V40" s="255"/>
      <c r="W40" s="256"/>
      <c r="X40" s="253"/>
      <c r="Y40" s="253"/>
      <c r="Z40" s="255"/>
      <c r="AA40" s="256"/>
      <c r="AB40" s="257"/>
      <c r="AC40" s="257"/>
      <c r="AD40" s="257"/>
      <c r="AE40" s="255"/>
      <c r="AF40" s="256" t="str">
        <f>IF(Tabla2[[#This Row],[% DE PARTICIPACIÓN INTEGRANTE '# 3]]="","",Tabla2[[#This Row],[VALOR DEL CONTRATO]]*Tabla2[[#This Row],[% DE PARTICIPACIÓN INTEGRANTE '# 3]])</f>
        <v/>
      </c>
      <c r="AG40" s="253"/>
      <c r="AH40" s="253"/>
      <c r="AI40" s="253"/>
      <c r="AJ40" s="255"/>
      <c r="AK40" s="256" t="str">
        <f>IF(Tabla2[[#This Row],[% DE PARTICIPACIÓN INTEGRANTE '# 4]]="","",Tabla2[[#This Row],[VALOR DEL CONTRATO]]*Tabla2[[#This Row],[% DE PARTICIPACIÓN INTEGRANTE '# 4]])</f>
        <v/>
      </c>
      <c r="AL40" s="257"/>
      <c r="AM40" s="257"/>
      <c r="AN40" s="257"/>
      <c r="AO40" s="255"/>
      <c r="AP40" s="256" t="str">
        <f>IF(Tabla2[[#This Row],[% DE PARTICIPACIÓN INTEGRANTE '# 5]]="","",Tabla2[[#This Row],[VALOR DEL CONTRATO]]*Tabla2[[#This Row],[% DE PARTICIPACIÓN INTEGRANTE '# 5]])</f>
        <v/>
      </c>
      <c r="AQ40" s="257"/>
      <c r="AR40" s="257"/>
      <c r="AS40" s="257"/>
    </row>
    <row r="41" spans="2:45" ht="20.100000000000001" customHeight="1" x14ac:dyDescent="0.25">
      <c r="B41" s="246" t="str">
        <f>IF('Formato Único de Contratación'!$AR53="","",'Formato Único de Contratación'!$AR53)</f>
        <v/>
      </c>
      <c r="C41" s="215" t="str">
        <f>IF('Formato Único de Contratación'!$B53="","",'Formato Único de Contratación'!$B53)</f>
        <v/>
      </c>
      <c r="D41" s="246" t="str">
        <f>IF('Formato Único de Contratación'!$C53="","",'Formato Único de Contratación'!$C53)</f>
        <v/>
      </c>
      <c r="E41" s="246" t="str">
        <f>IF('Formato Único de Contratación'!AQ53="","",'Formato Único de Contratación'!AQ53)</f>
        <v/>
      </c>
      <c r="F41" s="246" t="str">
        <f>IF('Formato Único de Contratación'!AP53="","",'Formato Único de Contratación'!$AP53)</f>
        <v/>
      </c>
      <c r="G41" s="248" t="str">
        <f>IF('Formato Único de Contratación'!$AI53="","",'Formato Único de Contratación'!$AI53)</f>
        <v/>
      </c>
      <c r="H41" s="248" t="str">
        <f>IF('Formato Único de Contratación'!$AO53="","",'Formato Único de Contratación'!$AO53)</f>
        <v/>
      </c>
      <c r="I41" s="248" t="str">
        <f>IF('Formato Único de Contratación'!$BU53="","",'Formato Único de Contratación'!$BU53)</f>
        <v/>
      </c>
      <c r="J41" s="248" t="str">
        <f>IF('Formato Único de Contratación'!$BD53="","",'Formato Único de Contratación'!$BD53)</f>
        <v/>
      </c>
      <c r="K41" s="248" t="str">
        <f>IF('Formato Único de Contratación'!$EE53="","",'Formato Único de Contratación'!$EE53)</f>
        <v/>
      </c>
      <c r="L41" s="248" t="str">
        <f>IF('Formato Único de Contratación'!$Y53="","",'Formato Único de Contratación'!$Y53)</f>
        <v/>
      </c>
      <c r="M41" s="246" t="str">
        <f>IF('Formato Único de Contratación'!$Z53="","",'Formato Único de Contratación'!$Z53)</f>
        <v>Servicio profesional para el apoyo de la gestión de la visibilidad académica de la EPFAC</v>
      </c>
      <c r="N41" s="253"/>
      <c r="O41" s="254" t="str">
        <f>IF('Formato Único de Contratación'!$BB53=0,"",'Formato Único de Contratación'!$BB53)</f>
        <v/>
      </c>
      <c r="P41" s="254" t="str">
        <f>IF('Formato Único de Contratación'!$DH53=0,"",'Formato Único de Contratación'!$DH53)</f>
        <v/>
      </c>
      <c r="Q41" s="253"/>
      <c r="R41" s="253"/>
      <c r="S41" s="253"/>
      <c r="T41" s="253"/>
      <c r="U41" s="253"/>
      <c r="V41" s="255"/>
      <c r="W41" s="256"/>
      <c r="X41" s="253"/>
      <c r="Y41" s="253"/>
      <c r="Z41" s="255"/>
      <c r="AA41" s="256"/>
      <c r="AB41" s="257"/>
      <c r="AC41" s="257"/>
      <c r="AD41" s="257"/>
      <c r="AE41" s="255"/>
      <c r="AF41" s="256" t="str">
        <f>IF(Tabla2[[#This Row],[% DE PARTICIPACIÓN INTEGRANTE '# 3]]="","",Tabla2[[#This Row],[VALOR DEL CONTRATO]]*Tabla2[[#This Row],[% DE PARTICIPACIÓN INTEGRANTE '# 3]])</f>
        <v/>
      </c>
      <c r="AG41" s="253"/>
      <c r="AH41" s="253"/>
      <c r="AI41" s="253"/>
      <c r="AJ41" s="255"/>
      <c r="AK41" s="256" t="str">
        <f>IF(Tabla2[[#This Row],[% DE PARTICIPACIÓN INTEGRANTE '# 4]]="","",Tabla2[[#This Row],[VALOR DEL CONTRATO]]*Tabla2[[#This Row],[% DE PARTICIPACIÓN INTEGRANTE '# 4]])</f>
        <v/>
      </c>
      <c r="AL41" s="257"/>
      <c r="AM41" s="257"/>
      <c r="AN41" s="257"/>
      <c r="AO41" s="255"/>
      <c r="AP41" s="256" t="str">
        <f>IF(Tabla2[[#This Row],[% DE PARTICIPACIÓN INTEGRANTE '# 5]]="","",Tabla2[[#This Row],[VALOR DEL CONTRATO]]*Tabla2[[#This Row],[% DE PARTICIPACIÓN INTEGRANTE '# 5]])</f>
        <v/>
      </c>
      <c r="AQ41" s="257"/>
      <c r="AR41" s="257"/>
      <c r="AS41" s="257"/>
    </row>
    <row r="42" spans="2:45" ht="20.100000000000001" customHeight="1" x14ac:dyDescent="0.25">
      <c r="B42" s="246" t="str">
        <f>IF('Formato Único de Contratación'!$AR54="","",'Formato Único de Contratación'!$AR54)</f>
        <v/>
      </c>
      <c r="C42" s="215" t="str">
        <f>IF('Formato Único de Contratación'!$B54="","",'Formato Único de Contratación'!$B54)</f>
        <v/>
      </c>
      <c r="D42" s="246" t="str">
        <f>IF('Formato Único de Contratación'!$C54="","",'Formato Único de Contratación'!$C54)</f>
        <v/>
      </c>
      <c r="E42" s="246" t="str">
        <f>IF('Formato Único de Contratación'!AQ54="","",'Formato Único de Contratación'!AQ54)</f>
        <v/>
      </c>
      <c r="F42" s="246" t="str">
        <f>IF('Formato Único de Contratación'!AP54="","",'Formato Único de Contratación'!$AP54)</f>
        <v/>
      </c>
      <c r="G42" s="248" t="str">
        <f>IF('Formato Único de Contratación'!$AI54="","",'Formato Único de Contratación'!$AI54)</f>
        <v/>
      </c>
      <c r="H42" s="248" t="str">
        <f>IF('Formato Único de Contratación'!$AO54="","",'Formato Único de Contratación'!$AO54)</f>
        <v/>
      </c>
      <c r="I42" s="248" t="str">
        <f>IF('Formato Único de Contratación'!$BU54="","",'Formato Único de Contratación'!$BU54)</f>
        <v/>
      </c>
      <c r="J42" s="248" t="str">
        <f>IF('Formato Único de Contratación'!$BD54="","",'Formato Único de Contratación'!$BD54)</f>
        <v/>
      </c>
      <c r="K42" s="248" t="str">
        <f>IF('Formato Único de Contratación'!$EE54="","",'Formato Único de Contratación'!$EE54)</f>
        <v/>
      </c>
      <c r="L42" s="248" t="str">
        <f>IF('Formato Único de Contratación'!$Y54="","",'Formato Único de Contratación'!$Y54)</f>
        <v/>
      </c>
      <c r="M42" s="246" t="str">
        <f>IF('Formato Único de Contratación'!$Z54="","",'Formato Único de Contratación'!$Z54)</f>
        <v>Capacitación en los idiomas inglés, frances y portugues para un personal de la Fuerza Aérea Colombiana bajo la metodología de inmersión presencial.</v>
      </c>
      <c r="N42" s="253"/>
      <c r="O42" s="254" t="str">
        <f>IF('Formato Único de Contratación'!$BB54=0,"",'Formato Único de Contratación'!$BB54)</f>
        <v/>
      </c>
      <c r="P42" s="254" t="str">
        <f>IF('Formato Único de Contratación'!$DH54=0,"",'Formato Único de Contratación'!$DH54)</f>
        <v/>
      </c>
      <c r="Q42" s="253"/>
      <c r="R42" s="253"/>
      <c r="S42" s="253"/>
      <c r="T42" s="253"/>
      <c r="U42" s="253"/>
      <c r="V42" s="255"/>
      <c r="W42" s="256"/>
      <c r="X42" s="253"/>
      <c r="Y42" s="253"/>
      <c r="Z42" s="255"/>
      <c r="AA42" s="256"/>
      <c r="AB42" s="257"/>
      <c r="AC42" s="257"/>
      <c r="AD42" s="257"/>
      <c r="AE42" s="255"/>
      <c r="AF42" s="256" t="str">
        <f>IF(Tabla2[[#This Row],[% DE PARTICIPACIÓN INTEGRANTE '# 3]]="","",Tabla2[[#This Row],[VALOR DEL CONTRATO]]*Tabla2[[#This Row],[% DE PARTICIPACIÓN INTEGRANTE '# 3]])</f>
        <v/>
      </c>
      <c r="AG42" s="253"/>
      <c r="AH42" s="253"/>
      <c r="AI42" s="253"/>
      <c r="AJ42" s="255"/>
      <c r="AK42" s="256" t="str">
        <f>IF(Tabla2[[#This Row],[% DE PARTICIPACIÓN INTEGRANTE '# 4]]="","",Tabla2[[#This Row],[VALOR DEL CONTRATO]]*Tabla2[[#This Row],[% DE PARTICIPACIÓN INTEGRANTE '# 4]])</f>
        <v/>
      </c>
      <c r="AL42" s="257"/>
      <c r="AM42" s="257"/>
      <c r="AN42" s="257"/>
      <c r="AO42" s="255"/>
      <c r="AP42" s="256" t="str">
        <f>IF(Tabla2[[#This Row],[% DE PARTICIPACIÓN INTEGRANTE '# 5]]="","",Tabla2[[#This Row],[VALOR DEL CONTRATO]]*Tabla2[[#This Row],[% DE PARTICIPACIÓN INTEGRANTE '# 5]])</f>
        <v/>
      </c>
      <c r="AQ42" s="257"/>
      <c r="AR42" s="257"/>
      <c r="AS42" s="257"/>
    </row>
    <row r="43" spans="2:45" ht="20.100000000000001" customHeight="1" x14ac:dyDescent="0.25">
      <c r="B43" s="246" t="str">
        <f>IF('Formato Único de Contratación'!$AR55="","",'Formato Único de Contratación'!$AR55)</f>
        <v/>
      </c>
      <c r="C43" s="215" t="str">
        <f>IF('Formato Único de Contratación'!$B55="","",'Formato Único de Contratación'!$B55)</f>
        <v/>
      </c>
      <c r="D43" s="246" t="str">
        <f>IF('Formato Único de Contratación'!$C55="","",'Formato Único de Contratación'!$C55)</f>
        <v/>
      </c>
      <c r="E43" s="246" t="str">
        <f>IF('Formato Único de Contratación'!AQ55="","",'Formato Único de Contratación'!AQ55)</f>
        <v/>
      </c>
      <c r="F43" s="246" t="str">
        <f>IF('Formato Único de Contratación'!AP55="","",'Formato Único de Contratación'!$AP55)</f>
        <v/>
      </c>
      <c r="G43" s="248" t="str">
        <f>IF('Formato Único de Contratación'!$AI55="","",'Formato Único de Contratación'!$AI55)</f>
        <v/>
      </c>
      <c r="H43" s="248" t="str">
        <f>IF('Formato Único de Contratación'!$AO55="","",'Formato Único de Contratación'!$AO55)</f>
        <v/>
      </c>
      <c r="I43" s="248" t="str">
        <f>IF('Formato Único de Contratación'!$BU55="","",'Formato Único de Contratación'!$BU55)</f>
        <v/>
      </c>
      <c r="J43" s="248" t="str">
        <f>IF('Formato Único de Contratación'!$BD55="","",'Formato Único de Contratación'!$BD55)</f>
        <v/>
      </c>
      <c r="K43" s="248" t="str">
        <f>IF('Formato Único de Contratación'!$EE55="","",'Formato Único de Contratación'!$EE55)</f>
        <v/>
      </c>
      <c r="L43" s="248" t="str">
        <f>IF('Formato Único de Contratación'!$Y55="","",'Formato Único de Contratación'!$Y55)</f>
        <v/>
      </c>
      <c r="M43" s="246" t="str">
        <f>IF('Formato Único de Contratación'!$Z55="","",'Formato Único de Contratación'!$Z55)</f>
        <v xml:space="preserve">Servicio profesional a la gestión contractual y legal de los procesos de la Escuela de Postgrados </v>
      </c>
      <c r="N43" s="253"/>
      <c r="O43" s="254" t="str">
        <f>IF('Formato Único de Contratación'!$BB55=0,"",'Formato Único de Contratación'!$BB55)</f>
        <v/>
      </c>
      <c r="P43" s="254" t="str">
        <f>IF('Formato Único de Contratación'!$DH55=0,"",'Formato Único de Contratación'!$DH55)</f>
        <v/>
      </c>
      <c r="Q43" s="253"/>
      <c r="R43" s="253"/>
      <c r="S43" s="253"/>
      <c r="T43" s="253"/>
      <c r="U43" s="253"/>
      <c r="V43" s="255"/>
      <c r="W43" s="256"/>
      <c r="X43" s="253"/>
      <c r="Y43" s="253"/>
      <c r="Z43" s="255"/>
      <c r="AA43" s="256"/>
      <c r="AB43" s="257"/>
      <c r="AC43" s="257"/>
      <c r="AD43" s="257"/>
      <c r="AE43" s="255"/>
      <c r="AF43" s="256" t="str">
        <f>IF(Tabla2[[#This Row],[% DE PARTICIPACIÓN INTEGRANTE '# 3]]="","",Tabla2[[#This Row],[VALOR DEL CONTRATO]]*Tabla2[[#This Row],[% DE PARTICIPACIÓN INTEGRANTE '# 3]])</f>
        <v/>
      </c>
      <c r="AG43" s="253"/>
      <c r="AH43" s="253"/>
      <c r="AI43" s="253"/>
      <c r="AJ43" s="255"/>
      <c r="AK43" s="256" t="str">
        <f>IF(Tabla2[[#This Row],[% DE PARTICIPACIÓN INTEGRANTE '# 4]]="","",Tabla2[[#This Row],[VALOR DEL CONTRATO]]*Tabla2[[#This Row],[% DE PARTICIPACIÓN INTEGRANTE '# 4]])</f>
        <v/>
      </c>
      <c r="AL43" s="257"/>
      <c r="AM43" s="257"/>
      <c r="AN43" s="257"/>
      <c r="AO43" s="255"/>
      <c r="AP43" s="256" t="str">
        <f>IF(Tabla2[[#This Row],[% DE PARTICIPACIÓN INTEGRANTE '# 5]]="","",Tabla2[[#This Row],[VALOR DEL CONTRATO]]*Tabla2[[#This Row],[% DE PARTICIPACIÓN INTEGRANTE '# 5]])</f>
        <v/>
      </c>
      <c r="AQ43" s="257"/>
      <c r="AR43" s="257"/>
      <c r="AS43" s="257"/>
    </row>
    <row r="44" spans="2:45" ht="20.100000000000001" customHeight="1" x14ac:dyDescent="0.25">
      <c r="B44" s="246" t="str">
        <f>IF('Formato Único de Contratación'!$AR56="","",'Formato Único de Contratación'!$AR56)</f>
        <v/>
      </c>
      <c r="C44" s="215" t="str">
        <f>IF('Formato Único de Contratación'!$B56="","",'Formato Único de Contratación'!$B56)</f>
        <v/>
      </c>
      <c r="D44" s="246" t="str">
        <f>IF('Formato Único de Contratación'!$C56="","",'Formato Único de Contratación'!$C56)</f>
        <v/>
      </c>
      <c r="E44" s="246" t="str">
        <f>IF('Formato Único de Contratación'!AQ56="","",'Formato Único de Contratación'!AQ56)</f>
        <v/>
      </c>
      <c r="F44" s="246" t="str">
        <f>IF('Formato Único de Contratación'!AP56="","",'Formato Único de Contratación'!$AP56)</f>
        <v/>
      </c>
      <c r="G44" s="248" t="str">
        <f>IF('Formato Único de Contratación'!$AI56="","",'Formato Único de Contratación'!$AI56)</f>
        <v/>
      </c>
      <c r="H44" s="248" t="str">
        <f>IF('Formato Único de Contratación'!$AO56="","",'Formato Único de Contratación'!$AO56)</f>
        <v/>
      </c>
      <c r="I44" s="248" t="str">
        <f>IF('Formato Único de Contratación'!$BU56="","",'Formato Único de Contratación'!$BU56)</f>
        <v/>
      </c>
      <c r="J44" s="248" t="str">
        <f>IF('Formato Único de Contratación'!$BD56="","",'Formato Único de Contratación'!$BD56)</f>
        <v/>
      </c>
      <c r="K44" s="248" t="str">
        <f>IF('Formato Único de Contratación'!$EE56="","",'Formato Único de Contratación'!$EE56)</f>
        <v/>
      </c>
      <c r="L44" s="248" t="str">
        <f>IF('Formato Único de Contratación'!$Y56="","",'Formato Único de Contratación'!$Y56)</f>
        <v/>
      </c>
      <c r="M44" s="246" t="str">
        <f>IF('Formato Único de Contratación'!$Z56="","",'Formato Único de Contratación'!$Z56)</f>
        <v/>
      </c>
      <c r="N44" s="253"/>
      <c r="O44" s="254" t="str">
        <f>IF('Formato Único de Contratación'!$BB56=0,"",'Formato Único de Contratación'!$BB56)</f>
        <v/>
      </c>
      <c r="P44" s="254" t="str">
        <f>IF('Formato Único de Contratación'!$DH56=0,"",'Formato Único de Contratación'!$DH56)</f>
        <v/>
      </c>
      <c r="Q44" s="253"/>
      <c r="R44" s="253"/>
      <c r="S44" s="253"/>
      <c r="T44" s="253"/>
      <c r="U44" s="253"/>
      <c r="V44" s="255"/>
      <c r="W44" s="256"/>
      <c r="X44" s="253"/>
      <c r="Y44" s="253"/>
      <c r="Z44" s="255"/>
      <c r="AA44" s="256"/>
      <c r="AB44" s="257"/>
      <c r="AC44" s="257"/>
      <c r="AD44" s="257"/>
      <c r="AE44" s="255"/>
      <c r="AF44" s="256" t="str">
        <f>IF(Tabla2[[#This Row],[% DE PARTICIPACIÓN INTEGRANTE '# 3]]="","",Tabla2[[#This Row],[VALOR DEL CONTRATO]]*Tabla2[[#This Row],[% DE PARTICIPACIÓN INTEGRANTE '# 3]])</f>
        <v/>
      </c>
      <c r="AG44" s="253"/>
      <c r="AH44" s="253"/>
      <c r="AI44" s="253"/>
      <c r="AJ44" s="255"/>
      <c r="AK44" s="256" t="str">
        <f>IF(Tabla2[[#This Row],[% DE PARTICIPACIÓN INTEGRANTE '# 4]]="","",Tabla2[[#This Row],[VALOR DEL CONTRATO]]*Tabla2[[#This Row],[% DE PARTICIPACIÓN INTEGRANTE '# 4]])</f>
        <v/>
      </c>
      <c r="AL44" s="257"/>
      <c r="AM44" s="257"/>
      <c r="AN44" s="257"/>
      <c r="AO44" s="255"/>
      <c r="AP44" s="256" t="str">
        <f>IF(Tabla2[[#This Row],[% DE PARTICIPACIÓN INTEGRANTE '# 5]]="","",Tabla2[[#This Row],[VALOR DEL CONTRATO]]*Tabla2[[#This Row],[% DE PARTICIPACIÓN INTEGRANTE '# 5]])</f>
        <v/>
      </c>
      <c r="AQ44" s="257"/>
      <c r="AR44" s="257"/>
      <c r="AS44" s="257"/>
    </row>
    <row r="45" spans="2:45" ht="20.100000000000001" customHeight="1" x14ac:dyDescent="0.25">
      <c r="B45" s="246" t="str">
        <f>IF('Formato Único de Contratación'!$AR57="","",'Formato Único de Contratación'!$AR57)</f>
        <v/>
      </c>
      <c r="C45" s="215" t="str">
        <f>IF('Formato Único de Contratación'!$B57="","",'Formato Único de Contratación'!$B57)</f>
        <v/>
      </c>
      <c r="D45" s="246" t="str">
        <f>IF('Formato Único de Contratación'!$C57="","",'Formato Único de Contratación'!$C57)</f>
        <v/>
      </c>
      <c r="E45" s="246" t="str">
        <f>IF('Formato Único de Contratación'!AQ57="","",'Formato Único de Contratación'!AQ57)</f>
        <v/>
      </c>
      <c r="F45" s="246" t="str">
        <f>IF('Formato Único de Contratación'!AP57="","",'Formato Único de Contratación'!$AP57)</f>
        <v/>
      </c>
      <c r="G45" s="248" t="str">
        <f>IF('Formato Único de Contratación'!$AI57="","",'Formato Único de Contratación'!$AI57)</f>
        <v/>
      </c>
      <c r="H45" s="248" t="str">
        <f>IF('Formato Único de Contratación'!$AO57="","",'Formato Único de Contratación'!$AO57)</f>
        <v/>
      </c>
      <c r="I45" s="248" t="str">
        <f>IF('Formato Único de Contratación'!$BU57="","",'Formato Único de Contratación'!$BU57)</f>
        <v/>
      </c>
      <c r="J45" s="248" t="str">
        <f>IF('Formato Único de Contratación'!$BD57="","",'Formato Único de Contratación'!$BD57)</f>
        <v/>
      </c>
      <c r="K45" s="248" t="str">
        <f>IF('Formato Único de Contratación'!$EE57="","",'Formato Único de Contratación'!$EE57)</f>
        <v/>
      </c>
      <c r="L45" s="248" t="str">
        <f>IF('Formato Único de Contratación'!$Y57="","",'Formato Único de Contratación'!$Y57)</f>
        <v/>
      </c>
      <c r="M45" s="246" t="str">
        <f>IF('Formato Único de Contratación'!$Z57="","",'Formato Único de Contratación'!$Z57)</f>
        <v/>
      </c>
      <c r="N45" s="253"/>
      <c r="O45" s="254" t="str">
        <f>IF('Formato Único de Contratación'!$BB57=0,"",'Formato Único de Contratación'!$BB57)</f>
        <v/>
      </c>
      <c r="P45" s="254" t="str">
        <f>IF('Formato Único de Contratación'!$DH57=0,"",'Formato Único de Contratación'!$DH57)</f>
        <v/>
      </c>
      <c r="Q45" s="253"/>
      <c r="R45" s="253"/>
      <c r="S45" s="253"/>
      <c r="T45" s="253"/>
      <c r="U45" s="253"/>
      <c r="V45" s="255"/>
      <c r="W45" s="256"/>
      <c r="X45" s="253"/>
      <c r="Y45" s="253"/>
      <c r="Z45" s="255"/>
      <c r="AA45" s="256"/>
      <c r="AB45" s="257"/>
      <c r="AC45" s="257"/>
      <c r="AD45" s="257"/>
      <c r="AE45" s="255"/>
      <c r="AF45" s="256" t="str">
        <f>IF(Tabla2[[#This Row],[% DE PARTICIPACIÓN INTEGRANTE '# 3]]="","",Tabla2[[#This Row],[VALOR DEL CONTRATO]]*Tabla2[[#This Row],[% DE PARTICIPACIÓN INTEGRANTE '# 3]])</f>
        <v/>
      </c>
      <c r="AG45" s="253"/>
      <c r="AH45" s="253"/>
      <c r="AI45" s="253"/>
      <c r="AJ45" s="255"/>
      <c r="AK45" s="256" t="str">
        <f>IF(Tabla2[[#This Row],[% DE PARTICIPACIÓN INTEGRANTE '# 4]]="","",Tabla2[[#This Row],[VALOR DEL CONTRATO]]*Tabla2[[#This Row],[% DE PARTICIPACIÓN INTEGRANTE '# 4]])</f>
        <v/>
      </c>
      <c r="AL45" s="257"/>
      <c r="AM45" s="257"/>
      <c r="AN45" s="257"/>
      <c r="AO45" s="255"/>
      <c r="AP45" s="256" t="str">
        <f>IF(Tabla2[[#This Row],[% DE PARTICIPACIÓN INTEGRANTE '# 5]]="","",Tabla2[[#This Row],[VALOR DEL CONTRATO]]*Tabla2[[#This Row],[% DE PARTICIPACIÓN INTEGRANTE '# 5]])</f>
        <v/>
      </c>
      <c r="AQ45" s="257"/>
      <c r="AR45" s="257"/>
      <c r="AS45" s="257"/>
    </row>
    <row r="46" spans="2:45" ht="20.100000000000001" customHeight="1" x14ac:dyDescent="0.25">
      <c r="B46" s="246" t="str">
        <f>IF('Formato Único de Contratación'!$AR58="","",'Formato Único de Contratación'!$AR58)</f>
        <v/>
      </c>
      <c r="C46" s="215" t="str">
        <f>IF('Formato Único de Contratación'!$B58="","",'Formato Único de Contratación'!$B58)</f>
        <v/>
      </c>
      <c r="D46" s="246" t="str">
        <f>IF('Formato Único de Contratación'!$C58="","",'Formato Único de Contratación'!$C58)</f>
        <v/>
      </c>
      <c r="E46" s="246" t="str">
        <f>IF('Formato Único de Contratación'!AQ58="","",'Formato Único de Contratación'!AQ58)</f>
        <v/>
      </c>
      <c r="F46" s="246" t="str">
        <f>IF('Formato Único de Contratación'!AP58="","",'Formato Único de Contratación'!$AP58)</f>
        <v/>
      </c>
      <c r="G46" s="248" t="str">
        <f>IF('Formato Único de Contratación'!$AI58="","",'Formato Único de Contratación'!$AI58)</f>
        <v/>
      </c>
      <c r="H46" s="248" t="str">
        <f>IF('Formato Único de Contratación'!$AO58="","",'Formato Único de Contratación'!$AO58)</f>
        <v/>
      </c>
      <c r="I46" s="248" t="str">
        <f>IF('Formato Único de Contratación'!$BU58="","",'Formato Único de Contratación'!$BU58)</f>
        <v/>
      </c>
      <c r="J46" s="248" t="str">
        <f>IF('Formato Único de Contratación'!$BD58="","",'Formato Único de Contratación'!$BD58)</f>
        <v/>
      </c>
      <c r="K46" s="248" t="str">
        <f>IF('Formato Único de Contratación'!$EE58="","",'Formato Único de Contratación'!$EE58)</f>
        <v/>
      </c>
      <c r="L46" s="248" t="str">
        <f>IF('Formato Único de Contratación'!$Y58="","",'Formato Único de Contratación'!$Y58)</f>
        <v/>
      </c>
      <c r="M46" s="246" t="str">
        <f>IF('Formato Único de Contratación'!$Z58="","",'Formato Único de Contratación'!$Z58)</f>
        <v/>
      </c>
      <c r="N46" s="253"/>
      <c r="O46" s="254" t="str">
        <f>IF('Formato Único de Contratación'!$BB58=0,"",'Formato Único de Contratación'!$BB58)</f>
        <v/>
      </c>
      <c r="P46" s="254" t="str">
        <f>IF('Formato Único de Contratación'!$DH58=0,"",'Formato Único de Contratación'!$DH58)</f>
        <v/>
      </c>
      <c r="Q46" s="253"/>
      <c r="R46" s="253"/>
      <c r="S46" s="253"/>
      <c r="T46" s="253"/>
      <c r="U46" s="253"/>
      <c r="V46" s="255"/>
      <c r="W46" s="256"/>
      <c r="X46" s="253"/>
      <c r="Y46" s="253"/>
      <c r="Z46" s="255"/>
      <c r="AA46" s="256"/>
      <c r="AB46" s="257"/>
      <c r="AC46" s="257"/>
      <c r="AD46" s="257"/>
      <c r="AE46" s="255"/>
      <c r="AF46" s="256" t="str">
        <f>IF(Tabla2[[#This Row],[% DE PARTICIPACIÓN INTEGRANTE '# 3]]="","",Tabla2[[#This Row],[VALOR DEL CONTRATO]]*Tabla2[[#This Row],[% DE PARTICIPACIÓN INTEGRANTE '# 3]])</f>
        <v/>
      </c>
      <c r="AG46" s="253"/>
      <c r="AH46" s="253"/>
      <c r="AI46" s="253"/>
      <c r="AJ46" s="255"/>
      <c r="AK46" s="256" t="str">
        <f>IF(Tabla2[[#This Row],[% DE PARTICIPACIÓN INTEGRANTE '# 4]]="","",Tabla2[[#This Row],[VALOR DEL CONTRATO]]*Tabla2[[#This Row],[% DE PARTICIPACIÓN INTEGRANTE '# 4]])</f>
        <v/>
      </c>
      <c r="AL46" s="257"/>
      <c r="AM46" s="257"/>
      <c r="AN46" s="257"/>
      <c r="AO46" s="255"/>
      <c r="AP46" s="256" t="str">
        <f>IF(Tabla2[[#This Row],[% DE PARTICIPACIÓN INTEGRANTE '# 5]]="","",Tabla2[[#This Row],[VALOR DEL CONTRATO]]*Tabla2[[#This Row],[% DE PARTICIPACIÓN INTEGRANTE '# 5]])</f>
        <v/>
      </c>
      <c r="AQ46" s="257"/>
      <c r="AR46" s="257"/>
      <c r="AS46" s="257"/>
    </row>
    <row r="47" spans="2:45" ht="20.100000000000001" customHeight="1" x14ac:dyDescent="0.25">
      <c r="B47" s="246" t="str">
        <f>IF('Formato Único de Contratación'!$AR59="","",'Formato Único de Contratación'!$AR59)</f>
        <v/>
      </c>
      <c r="C47" s="215" t="str">
        <f>IF('Formato Único de Contratación'!$B59="","",'Formato Único de Contratación'!$B59)</f>
        <v/>
      </c>
      <c r="D47" s="246" t="str">
        <f>IF('Formato Único de Contratación'!$C59="","",'Formato Único de Contratación'!$C59)</f>
        <v/>
      </c>
      <c r="E47" s="246" t="str">
        <f>IF('Formato Único de Contratación'!AQ59="","",'Formato Único de Contratación'!AQ59)</f>
        <v/>
      </c>
      <c r="F47" s="246" t="str">
        <f>IF('Formato Único de Contratación'!AP59="","",'Formato Único de Contratación'!$AP59)</f>
        <v/>
      </c>
      <c r="G47" s="248" t="str">
        <f>IF('Formato Único de Contratación'!$AI59="","",'Formato Único de Contratación'!$AI59)</f>
        <v/>
      </c>
      <c r="H47" s="248" t="str">
        <f>IF('Formato Único de Contratación'!$AO59="","",'Formato Único de Contratación'!$AO59)</f>
        <v/>
      </c>
      <c r="I47" s="248" t="str">
        <f>IF('Formato Único de Contratación'!$BU59="","",'Formato Único de Contratación'!$BU59)</f>
        <v/>
      </c>
      <c r="J47" s="248" t="str">
        <f>IF('Formato Único de Contratación'!$BD59="","",'Formato Único de Contratación'!$BD59)</f>
        <v/>
      </c>
      <c r="K47" s="248" t="str">
        <f>IF('Formato Único de Contratación'!$EE59="","",'Formato Único de Contratación'!$EE59)</f>
        <v/>
      </c>
      <c r="L47" s="248" t="str">
        <f>IF('Formato Único de Contratación'!$Y59="","",'Formato Único de Contratación'!$Y59)</f>
        <v/>
      </c>
      <c r="M47" s="246" t="str">
        <f>IF('Formato Único de Contratación'!$Z59="","",'Formato Único de Contratación'!$Z59)</f>
        <v/>
      </c>
      <c r="N47" s="253"/>
      <c r="O47" s="254" t="str">
        <f>IF('Formato Único de Contratación'!$BB59=0,"",'Formato Único de Contratación'!$BB59)</f>
        <v/>
      </c>
      <c r="P47" s="254" t="str">
        <f>IF('Formato Único de Contratación'!$DH59=0,"",'Formato Único de Contratación'!$DH59)</f>
        <v/>
      </c>
      <c r="Q47" s="253"/>
      <c r="R47" s="253"/>
      <c r="S47" s="253"/>
      <c r="T47" s="253"/>
      <c r="U47" s="253"/>
      <c r="V47" s="255"/>
      <c r="W47" s="256"/>
      <c r="X47" s="253"/>
      <c r="Y47" s="253"/>
      <c r="Z47" s="255"/>
      <c r="AA47" s="256"/>
      <c r="AB47" s="257"/>
      <c r="AC47" s="257"/>
      <c r="AD47" s="257"/>
      <c r="AE47" s="255"/>
      <c r="AF47" s="256" t="str">
        <f>IF(Tabla2[[#This Row],[% DE PARTICIPACIÓN INTEGRANTE '# 3]]="","",Tabla2[[#This Row],[VALOR DEL CONTRATO]]*Tabla2[[#This Row],[% DE PARTICIPACIÓN INTEGRANTE '# 3]])</f>
        <v/>
      </c>
      <c r="AG47" s="253"/>
      <c r="AH47" s="253"/>
      <c r="AI47" s="253"/>
      <c r="AJ47" s="255"/>
      <c r="AK47" s="256" t="str">
        <f>IF(Tabla2[[#This Row],[% DE PARTICIPACIÓN INTEGRANTE '# 4]]="","",Tabla2[[#This Row],[VALOR DEL CONTRATO]]*Tabla2[[#This Row],[% DE PARTICIPACIÓN INTEGRANTE '# 4]])</f>
        <v/>
      </c>
      <c r="AL47" s="257"/>
      <c r="AM47" s="257"/>
      <c r="AN47" s="257"/>
      <c r="AO47" s="255"/>
      <c r="AP47" s="256" t="str">
        <f>IF(Tabla2[[#This Row],[% DE PARTICIPACIÓN INTEGRANTE '# 5]]="","",Tabla2[[#This Row],[VALOR DEL CONTRATO]]*Tabla2[[#This Row],[% DE PARTICIPACIÓN INTEGRANTE '# 5]])</f>
        <v/>
      </c>
      <c r="AQ47" s="257"/>
      <c r="AR47" s="257"/>
      <c r="AS47" s="257"/>
    </row>
    <row r="48" spans="2:45" ht="20.100000000000001" customHeight="1" x14ac:dyDescent="0.25">
      <c r="B48" s="246" t="str">
        <f>IF('Formato Único de Contratación'!$AR60="","",'Formato Único de Contratación'!$AR60)</f>
        <v/>
      </c>
      <c r="C48" s="215" t="str">
        <f>IF('Formato Único de Contratación'!$B60="","",'Formato Único de Contratación'!$B60)</f>
        <v/>
      </c>
      <c r="D48" s="246" t="str">
        <f>IF('Formato Único de Contratación'!$C60="","",'Formato Único de Contratación'!$C60)</f>
        <v/>
      </c>
      <c r="E48" s="246" t="str">
        <f>IF('Formato Único de Contratación'!AQ60="","",'Formato Único de Contratación'!AQ60)</f>
        <v/>
      </c>
      <c r="F48" s="246" t="str">
        <f>IF('Formato Único de Contratación'!AP60="","",'Formato Único de Contratación'!$AP60)</f>
        <v/>
      </c>
      <c r="G48" s="248" t="str">
        <f>IF('Formato Único de Contratación'!$AI60="","",'Formato Único de Contratación'!$AI60)</f>
        <v/>
      </c>
      <c r="H48" s="248" t="str">
        <f>IF('Formato Único de Contratación'!$AO60="","",'Formato Único de Contratación'!$AO60)</f>
        <v/>
      </c>
      <c r="I48" s="248" t="str">
        <f>IF('Formato Único de Contratación'!$BU60="","",'Formato Único de Contratación'!$BU60)</f>
        <v/>
      </c>
      <c r="J48" s="248" t="str">
        <f>IF('Formato Único de Contratación'!$BD60="","",'Formato Único de Contratación'!$BD60)</f>
        <v/>
      </c>
      <c r="K48" s="248" t="str">
        <f>IF('Formato Único de Contratación'!$EE60="","",'Formato Único de Contratación'!$EE60)</f>
        <v/>
      </c>
      <c r="L48" s="248" t="str">
        <f>IF('Formato Único de Contratación'!$Y60="","",'Formato Único de Contratación'!$Y60)</f>
        <v/>
      </c>
      <c r="M48" s="246" t="str">
        <f>IF('Formato Único de Contratación'!$Z60="","",'Formato Único de Contratación'!$Z60)</f>
        <v/>
      </c>
      <c r="N48" s="253"/>
      <c r="O48" s="254" t="str">
        <f>IF('Formato Único de Contratación'!$BB60=0,"",'Formato Único de Contratación'!$BB60)</f>
        <v/>
      </c>
      <c r="P48" s="254" t="str">
        <f>IF('Formato Único de Contratación'!$DH60=0,"",'Formato Único de Contratación'!$DH60)</f>
        <v/>
      </c>
      <c r="Q48" s="253"/>
      <c r="R48" s="253"/>
      <c r="S48" s="253"/>
      <c r="T48" s="253"/>
      <c r="U48" s="253"/>
      <c r="V48" s="255"/>
      <c r="W48" s="256"/>
      <c r="X48" s="253"/>
      <c r="Y48" s="253"/>
      <c r="Z48" s="255"/>
      <c r="AA48" s="256"/>
      <c r="AB48" s="257"/>
      <c r="AC48" s="257"/>
      <c r="AD48" s="257"/>
      <c r="AE48" s="255"/>
      <c r="AF48" s="256" t="str">
        <f>IF(Tabla2[[#This Row],[% DE PARTICIPACIÓN INTEGRANTE '# 3]]="","",Tabla2[[#This Row],[VALOR DEL CONTRATO]]*Tabla2[[#This Row],[% DE PARTICIPACIÓN INTEGRANTE '# 3]])</f>
        <v/>
      </c>
      <c r="AG48" s="253"/>
      <c r="AH48" s="253"/>
      <c r="AI48" s="253"/>
      <c r="AJ48" s="255"/>
      <c r="AK48" s="256" t="str">
        <f>IF(Tabla2[[#This Row],[% DE PARTICIPACIÓN INTEGRANTE '# 4]]="","",Tabla2[[#This Row],[VALOR DEL CONTRATO]]*Tabla2[[#This Row],[% DE PARTICIPACIÓN INTEGRANTE '# 4]])</f>
        <v/>
      </c>
      <c r="AL48" s="257"/>
      <c r="AM48" s="257"/>
      <c r="AN48" s="257"/>
      <c r="AO48" s="255"/>
      <c r="AP48" s="256" t="str">
        <f>IF(Tabla2[[#This Row],[% DE PARTICIPACIÓN INTEGRANTE '# 5]]="","",Tabla2[[#This Row],[VALOR DEL CONTRATO]]*Tabla2[[#This Row],[% DE PARTICIPACIÓN INTEGRANTE '# 5]])</f>
        <v/>
      </c>
      <c r="AQ48" s="257"/>
      <c r="AR48" s="257"/>
      <c r="AS48" s="257"/>
    </row>
    <row r="49" spans="2:45" s="35" customFormat="1" ht="20.100000000000001" customHeight="1" x14ac:dyDescent="0.25">
      <c r="B49" s="246" t="str">
        <f>IF('Formato Único de Contratación'!$AR61="","",'Formato Único de Contratación'!$AR61)</f>
        <v/>
      </c>
      <c r="C49" s="215" t="str">
        <f>IF('Formato Único de Contratación'!$B61="","",'Formato Único de Contratación'!$B61)</f>
        <v/>
      </c>
      <c r="D49" s="246" t="str">
        <f>IF('Formato Único de Contratación'!$C61="","",'Formato Único de Contratación'!$C61)</f>
        <v/>
      </c>
      <c r="E49" s="246" t="str">
        <f>IF('Formato Único de Contratación'!AQ61="","",'Formato Único de Contratación'!AQ61)</f>
        <v/>
      </c>
      <c r="F49" s="246" t="str">
        <f>IF('Formato Único de Contratación'!AP61="","",'Formato Único de Contratación'!$AP61)</f>
        <v/>
      </c>
      <c r="G49" s="248" t="str">
        <f>IF('Formato Único de Contratación'!$AI61="","",'Formato Único de Contratación'!$AI61)</f>
        <v/>
      </c>
      <c r="H49" s="248" t="str">
        <f>IF('Formato Único de Contratación'!$AO61="","",'Formato Único de Contratación'!$AO61)</f>
        <v/>
      </c>
      <c r="I49" s="248" t="str">
        <f>IF('Formato Único de Contratación'!$BU61="","",'Formato Único de Contratación'!$BU61)</f>
        <v/>
      </c>
      <c r="J49" s="248" t="str">
        <f>IF('Formato Único de Contratación'!$BD61="","",'Formato Único de Contratación'!$BD61)</f>
        <v/>
      </c>
      <c r="K49" s="248" t="str">
        <f>IF('Formato Único de Contratación'!$EE61="","",'Formato Único de Contratación'!$EE61)</f>
        <v/>
      </c>
      <c r="L49" s="248" t="str">
        <f>IF('Formato Único de Contratación'!$Y61="","",'Formato Único de Contratación'!$Y61)</f>
        <v/>
      </c>
      <c r="M49" s="246" t="str">
        <f>IF('Formato Único de Contratación'!$Z61="","",'Formato Único de Contratación'!$Z61)</f>
        <v/>
      </c>
      <c r="N49" s="253"/>
      <c r="O49" s="254" t="str">
        <f>IF('Formato Único de Contratación'!$BB61=0,"",'Formato Único de Contratación'!$BB61)</f>
        <v/>
      </c>
      <c r="P49" s="254" t="str">
        <f>IF('Formato Único de Contratación'!$DH61=0,"",'Formato Único de Contratación'!$DH61)</f>
        <v/>
      </c>
      <c r="Q49" s="253"/>
      <c r="R49" s="253"/>
      <c r="S49" s="253"/>
      <c r="T49" s="253"/>
      <c r="U49" s="253"/>
      <c r="V49" s="255"/>
      <c r="W49" s="256"/>
      <c r="X49" s="253"/>
      <c r="Y49" s="253"/>
      <c r="Z49" s="255"/>
      <c r="AA49" s="256"/>
      <c r="AB49" s="257"/>
      <c r="AC49" s="257"/>
      <c r="AD49" s="257"/>
      <c r="AE49" s="255"/>
      <c r="AF49" s="256" t="str">
        <f>IF(Tabla2[[#This Row],[% DE PARTICIPACIÓN INTEGRANTE '# 3]]="","",Tabla2[[#This Row],[VALOR DEL CONTRATO]]*Tabla2[[#This Row],[% DE PARTICIPACIÓN INTEGRANTE '# 3]])</f>
        <v/>
      </c>
      <c r="AG49" s="253"/>
      <c r="AH49" s="253"/>
      <c r="AI49" s="253"/>
      <c r="AJ49" s="255"/>
      <c r="AK49" s="256" t="str">
        <f>IF(Tabla2[[#This Row],[% DE PARTICIPACIÓN INTEGRANTE '# 4]]="","",Tabla2[[#This Row],[VALOR DEL CONTRATO]]*Tabla2[[#This Row],[% DE PARTICIPACIÓN INTEGRANTE '# 4]])</f>
        <v/>
      </c>
      <c r="AL49" s="257"/>
      <c r="AM49" s="257"/>
      <c r="AN49" s="257"/>
      <c r="AO49" s="255"/>
      <c r="AP49" s="256" t="str">
        <f>IF(Tabla2[[#This Row],[% DE PARTICIPACIÓN INTEGRANTE '# 5]]="","",Tabla2[[#This Row],[VALOR DEL CONTRATO]]*Tabla2[[#This Row],[% DE PARTICIPACIÓN INTEGRANTE '# 5]])</f>
        <v/>
      </c>
      <c r="AQ49" s="257"/>
      <c r="AR49" s="257"/>
      <c r="AS49" s="257"/>
    </row>
    <row r="50" spans="2:45" ht="20.100000000000001" customHeight="1" x14ac:dyDescent="0.25">
      <c r="B50" s="246" t="str">
        <f>IF('Formato Único de Contratación'!$AR62="","",'Formato Único de Contratación'!$AR62)</f>
        <v/>
      </c>
      <c r="C50" s="215" t="str">
        <f>IF('Formato Único de Contratación'!$B62="","",'Formato Único de Contratación'!$B62)</f>
        <v/>
      </c>
      <c r="D50" s="246" t="str">
        <f>IF('Formato Único de Contratación'!$C62="","",'Formato Único de Contratación'!$C62)</f>
        <v/>
      </c>
      <c r="E50" s="246" t="str">
        <f>IF('Formato Único de Contratación'!AQ62="","",'Formato Único de Contratación'!AQ62)</f>
        <v/>
      </c>
      <c r="F50" s="246" t="str">
        <f>IF('Formato Único de Contratación'!AP62="","",'Formato Único de Contratación'!$AP62)</f>
        <v/>
      </c>
      <c r="G50" s="248" t="str">
        <f>IF('Formato Único de Contratación'!$AI62="","",'Formato Único de Contratación'!$AI62)</f>
        <v/>
      </c>
      <c r="H50" s="248" t="str">
        <f>IF('Formato Único de Contratación'!$AO62="","",'Formato Único de Contratación'!$AO62)</f>
        <v/>
      </c>
      <c r="I50" s="248" t="str">
        <f>IF('Formato Único de Contratación'!$BU62="","",'Formato Único de Contratación'!$BU62)</f>
        <v/>
      </c>
      <c r="J50" s="248" t="str">
        <f>IF('Formato Único de Contratación'!$BD62="","",'Formato Único de Contratación'!$BD62)</f>
        <v/>
      </c>
      <c r="K50" s="248" t="str">
        <f>IF('Formato Único de Contratación'!$EE62="","",'Formato Único de Contratación'!$EE62)</f>
        <v/>
      </c>
      <c r="L50" s="248" t="str">
        <f>IF('Formato Único de Contratación'!$Y62="","",'Formato Único de Contratación'!$Y62)</f>
        <v/>
      </c>
      <c r="M50" s="246" t="str">
        <f>IF('Formato Único de Contratación'!$Z62="","",'Formato Único de Contratación'!$Z62)</f>
        <v/>
      </c>
      <c r="N50" s="253"/>
      <c r="O50" s="254" t="str">
        <f>IF('Formato Único de Contratación'!$BB62=0,"",'Formato Único de Contratación'!$BB62)</f>
        <v/>
      </c>
      <c r="P50" s="254" t="str">
        <f>IF('Formato Único de Contratación'!$DH62=0,"",'Formato Único de Contratación'!$DH62)</f>
        <v/>
      </c>
      <c r="Q50" s="253"/>
      <c r="R50" s="253"/>
      <c r="S50" s="253"/>
      <c r="T50" s="253"/>
      <c r="U50" s="253"/>
      <c r="V50" s="255"/>
      <c r="W50" s="256"/>
      <c r="X50" s="253"/>
      <c r="Y50" s="253"/>
      <c r="Z50" s="255"/>
      <c r="AA50" s="256"/>
      <c r="AB50" s="257"/>
      <c r="AC50" s="257"/>
      <c r="AD50" s="257"/>
      <c r="AE50" s="255"/>
      <c r="AF50" s="256" t="str">
        <f>IF(Tabla2[[#This Row],[% DE PARTICIPACIÓN INTEGRANTE '# 3]]="","",Tabla2[[#This Row],[VALOR DEL CONTRATO]]*Tabla2[[#This Row],[% DE PARTICIPACIÓN INTEGRANTE '# 3]])</f>
        <v/>
      </c>
      <c r="AG50" s="253"/>
      <c r="AH50" s="253"/>
      <c r="AI50" s="253"/>
      <c r="AJ50" s="255"/>
      <c r="AK50" s="256" t="str">
        <f>IF(Tabla2[[#This Row],[% DE PARTICIPACIÓN INTEGRANTE '# 4]]="","",Tabla2[[#This Row],[VALOR DEL CONTRATO]]*Tabla2[[#This Row],[% DE PARTICIPACIÓN INTEGRANTE '# 4]])</f>
        <v/>
      </c>
      <c r="AL50" s="257"/>
      <c r="AM50" s="257"/>
      <c r="AN50" s="257"/>
      <c r="AO50" s="255"/>
      <c r="AP50" s="256" t="str">
        <f>IF(Tabla2[[#This Row],[% DE PARTICIPACIÓN INTEGRANTE '# 5]]="","",Tabla2[[#This Row],[VALOR DEL CONTRATO]]*Tabla2[[#This Row],[% DE PARTICIPACIÓN INTEGRANTE '# 5]])</f>
        <v/>
      </c>
      <c r="AQ50" s="257"/>
      <c r="AR50" s="257"/>
      <c r="AS50" s="257"/>
    </row>
    <row r="51" spans="2:45" ht="20.100000000000001" customHeight="1" x14ac:dyDescent="0.25">
      <c r="B51" s="246" t="str">
        <f>IF('Formato Único de Contratación'!$AR63="","",'Formato Único de Contratación'!$AR63)</f>
        <v/>
      </c>
      <c r="C51" s="215" t="str">
        <f>IF('Formato Único de Contratación'!$B63="","",'Formato Único de Contratación'!$B63)</f>
        <v/>
      </c>
      <c r="D51" s="246" t="str">
        <f>IF('Formato Único de Contratación'!$C63="","",'Formato Único de Contratación'!$C63)</f>
        <v/>
      </c>
      <c r="E51" s="246" t="str">
        <f>IF('Formato Único de Contratación'!AQ63="","",'Formato Único de Contratación'!AQ63)</f>
        <v/>
      </c>
      <c r="F51" s="246" t="str">
        <f>IF('Formato Único de Contratación'!AP63="","",'Formato Único de Contratación'!$AP63)</f>
        <v/>
      </c>
      <c r="G51" s="248" t="str">
        <f>IF('Formato Único de Contratación'!$AI63="","",'Formato Único de Contratación'!$AI63)</f>
        <v/>
      </c>
      <c r="H51" s="248" t="str">
        <f>IF('Formato Único de Contratación'!$AO63="","",'Formato Único de Contratación'!$AO63)</f>
        <v/>
      </c>
      <c r="I51" s="248" t="str">
        <f>IF('Formato Único de Contratación'!$BU63="","",'Formato Único de Contratación'!$BU63)</f>
        <v/>
      </c>
      <c r="J51" s="248" t="str">
        <f>IF('Formato Único de Contratación'!$BD63="","",'Formato Único de Contratación'!$BD63)</f>
        <v/>
      </c>
      <c r="K51" s="248" t="str">
        <f>IF('Formato Único de Contratación'!$EE63="","",'Formato Único de Contratación'!$EE63)</f>
        <v/>
      </c>
      <c r="L51" s="248" t="str">
        <f>IF('Formato Único de Contratación'!$Y63="","",'Formato Único de Contratación'!$Y63)</f>
        <v/>
      </c>
      <c r="M51" s="246" t="str">
        <f>IF('Formato Único de Contratación'!$Z63="","",'Formato Único de Contratación'!$Z63)</f>
        <v/>
      </c>
      <c r="N51" s="253"/>
      <c r="O51" s="254" t="str">
        <f>IF('Formato Único de Contratación'!$BB63=0,"",'Formato Único de Contratación'!$BB63)</f>
        <v/>
      </c>
      <c r="P51" s="254" t="str">
        <f>IF('Formato Único de Contratación'!$DH63=0,"",'Formato Único de Contratación'!$DH63)</f>
        <v/>
      </c>
      <c r="Q51" s="253"/>
      <c r="R51" s="253"/>
      <c r="S51" s="253"/>
      <c r="T51" s="253"/>
      <c r="U51" s="253"/>
      <c r="V51" s="255"/>
      <c r="W51" s="256"/>
      <c r="X51" s="253"/>
      <c r="Y51" s="253"/>
      <c r="Z51" s="255"/>
      <c r="AA51" s="256"/>
      <c r="AB51" s="257"/>
      <c r="AC51" s="257"/>
      <c r="AD51" s="257"/>
      <c r="AE51" s="255"/>
      <c r="AF51" s="256" t="str">
        <f>IF(Tabla2[[#This Row],[% DE PARTICIPACIÓN INTEGRANTE '# 3]]="","",Tabla2[[#This Row],[VALOR DEL CONTRATO]]*Tabla2[[#This Row],[% DE PARTICIPACIÓN INTEGRANTE '# 3]])</f>
        <v/>
      </c>
      <c r="AG51" s="253"/>
      <c r="AH51" s="253"/>
      <c r="AI51" s="253"/>
      <c r="AJ51" s="255"/>
      <c r="AK51" s="256" t="str">
        <f>IF(Tabla2[[#This Row],[% DE PARTICIPACIÓN INTEGRANTE '# 4]]="","",Tabla2[[#This Row],[VALOR DEL CONTRATO]]*Tabla2[[#This Row],[% DE PARTICIPACIÓN INTEGRANTE '# 4]])</f>
        <v/>
      </c>
      <c r="AL51" s="257"/>
      <c r="AM51" s="257"/>
      <c r="AN51" s="257"/>
      <c r="AO51" s="255"/>
      <c r="AP51" s="256" t="str">
        <f>IF(Tabla2[[#This Row],[% DE PARTICIPACIÓN INTEGRANTE '# 5]]="","",Tabla2[[#This Row],[VALOR DEL CONTRATO]]*Tabla2[[#This Row],[% DE PARTICIPACIÓN INTEGRANTE '# 5]])</f>
        <v/>
      </c>
      <c r="AQ51" s="257"/>
      <c r="AR51" s="257"/>
      <c r="AS51" s="257"/>
    </row>
    <row r="52" spans="2:45" ht="20.100000000000001" customHeight="1" x14ac:dyDescent="0.25">
      <c r="B52" s="246" t="str">
        <f>IF('Formato Único de Contratación'!$AR64="","",'Formato Único de Contratación'!$AR64)</f>
        <v/>
      </c>
      <c r="C52" s="215" t="str">
        <f>IF('Formato Único de Contratación'!$B64="","",'Formato Único de Contratación'!$B64)</f>
        <v/>
      </c>
      <c r="D52" s="246" t="str">
        <f>IF('Formato Único de Contratación'!$C64="","",'Formato Único de Contratación'!$C64)</f>
        <v/>
      </c>
      <c r="E52" s="246" t="str">
        <f>IF('Formato Único de Contratación'!AQ64="","",'Formato Único de Contratación'!AQ64)</f>
        <v/>
      </c>
      <c r="F52" s="246" t="str">
        <f>IF('Formato Único de Contratación'!AP64="","",'Formato Único de Contratación'!$AP64)</f>
        <v/>
      </c>
      <c r="G52" s="248" t="str">
        <f>IF('Formato Único de Contratación'!$AI64="","",'Formato Único de Contratación'!$AI64)</f>
        <v/>
      </c>
      <c r="H52" s="248" t="str">
        <f>IF('Formato Único de Contratación'!$AO64="","",'Formato Único de Contratación'!$AO64)</f>
        <v/>
      </c>
      <c r="I52" s="248" t="str">
        <f>IF('Formato Único de Contratación'!$BU64="","",'Formato Único de Contratación'!$BU64)</f>
        <v/>
      </c>
      <c r="J52" s="248" t="str">
        <f>IF('Formato Único de Contratación'!$BD64="","",'Formato Único de Contratación'!$BD64)</f>
        <v/>
      </c>
      <c r="K52" s="248" t="str">
        <f>IF('Formato Único de Contratación'!$EE64="","",'Formato Único de Contratación'!$EE64)</f>
        <v/>
      </c>
      <c r="L52" s="248" t="str">
        <f>IF('Formato Único de Contratación'!$Y64="","",'Formato Único de Contratación'!$Y64)</f>
        <v/>
      </c>
      <c r="M52" s="246" t="str">
        <f>IF('Formato Único de Contratación'!$Z64="","",'Formato Único de Contratación'!$Z64)</f>
        <v/>
      </c>
      <c r="N52" s="253"/>
      <c r="O52" s="254" t="str">
        <f>IF('Formato Único de Contratación'!$BB64=0,"",'Formato Único de Contratación'!$BB64)</f>
        <v/>
      </c>
      <c r="P52" s="254" t="str">
        <f>IF('Formato Único de Contratación'!$DH64=0,"",'Formato Único de Contratación'!$DH64)</f>
        <v/>
      </c>
      <c r="Q52" s="253"/>
      <c r="R52" s="253"/>
      <c r="S52" s="253"/>
      <c r="T52" s="253"/>
      <c r="U52" s="253"/>
      <c r="V52" s="255"/>
      <c r="W52" s="256"/>
      <c r="X52" s="253"/>
      <c r="Y52" s="253"/>
      <c r="Z52" s="255"/>
      <c r="AA52" s="256"/>
      <c r="AB52" s="257"/>
      <c r="AC52" s="257"/>
      <c r="AD52" s="257"/>
      <c r="AE52" s="255"/>
      <c r="AF52" s="256" t="str">
        <f>IF(Tabla2[[#This Row],[% DE PARTICIPACIÓN INTEGRANTE '# 3]]="","",Tabla2[[#This Row],[VALOR DEL CONTRATO]]*Tabla2[[#This Row],[% DE PARTICIPACIÓN INTEGRANTE '# 3]])</f>
        <v/>
      </c>
      <c r="AG52" s="253"/>
      <c r="AH52" s="253"/>
      <c r="AI52" s="253"/>
      <c r="AJ52" s="255"/>
      <c r="AK52" s="256" t="str">
        <f>IF(Tabla2[[#This Row],[% DE PARTICIPACIÓN INTEGRANTE '# 4]]="","",Tabla2[[#This Row],[VALOR DEL CONTRATO]]*Tabla2[[#This Row],[% DE PARTICIPACIÓN INTEGRANTE '# 4]])</f>
        <v/>
      </c>
      <c r="AL52" s="257"/>
      <c r="AM52" s="257"/>
      <c r="AN52" s="257"/>
      <c r="AO52" s="255"/>
      <c r="AP52" s="256" t="str">
        <f>IF(Tabla2[[#This Row],[% DE PARTICIPACIÓN INTEGRANTE '# 5]]="","",Tabla2[[#This Row],[VALOR DEL CONTRATO]]*Tabla2[[#This Row],[% DE PARTICIPACIÓN INTEGRANTE '# 5]])</f>
        <v/>
      </c>
      <c r="AQ52" s="257"/>
      <c r="AR52" s="257"/>
      <c r="AS52" s="257"/>
    </row>
    <row r="53" spans="2:45" ht="20.100000000000001" customHeight="1" x14ac:dyDescent="0.25">
      <c r="B53" s="246" t="str">
        <f>IF('Formato Único de Contratación'!$AR65="","",'Formato Único de Contratación'!$AR65)</f>
        <v/>
      </c>
      <c r="C53" s="215" t="str">
        <f>IF('Formato Único de Contratación'!$B65="","",'Formato Único de Contratación'!$B65)</f>
        <v/>
      </c>
      <c r="D53" s="246" t="str">
        <f>IF('Formato Único de Contratación'!$C65="","",'Formato Único de Contratación'!$C65)</f>
        <v/>
      </c>
      <c r="E53" s="246" t="str">
        <f>IF('Formato Único de Contratación'!AQ65="","",'Formato Único de Contratación'!AQ65)</f>
        <v/>
      </c>
      <c r="F53" s="246" t="str">
        <f>IF('Formato Único de Contratación'!AP65="","",'Formato Único de Contratación'!$AP65)</f>
        <v/>
      </c>
      <c r="G53" s="248" t="str">
        <f>IF('Formato Único de Contratación'!$AI65="","",'Formato Único de Contratación'!$AI65)</f>
        <v/>
      </c>
      <c r="H53" s="248" t="str">
        <f>IF('Formato Único de Contratación'!$AO65="","",'Formato Único de Contratación'!$AO65)</f>
        <v/>
      </c>
      <c r="I53" s="248" t="str">
        <f>IF('Formato Único de Contratación'!$BU65="","",'Formato Único de Contratación'!$BU65)</f>
        <v/>
      </c>
      <c r="J53" s="248" t="str">
        <f>IF('Formato Único de Contratación'!$BD65="","",'Formato Único de Contratación'!$BD65)</f>
        <v/>
      </c>
      <c r="K53" s="248" t="str">
        <f>IF('Formato Único de Contratación'!$EE65="","",'Formato Único de Contratación'!$EE65)</f>
        <v/>
      </c>
      <c r="L53" s="248" t="str">
        <f>IF('Formato Único de Contratación'!$Y65="","",'Formato Único de Contratación'!$Y65)</f>
        <v/>
      </c>
      <c r="M53" s="246" t="str">
        <f>IF('Formato Único de Contratación'!$Z65="","",'Formato Único de Contratación'!$Z65)</f>
        <v/>
      </c>
      <c r="N53" s="253"/>
      <c r="O53" s="254" t="str">
        <f>IF('Formato Único de Contratación'!$BB65=0,"",'Formato Único de Contratación'!$BB65)</f>
        <v/>
      </c>
      <c r="P53" s="254" t="str">
        <f>IF('Formato Único de Contratación'!$DH65=0,"",'Formato Único de Contratación'!$DH65)</f>
        <v/>
      </c>
      <c r="Q53" s="253"/>
      <c r="R53" s="253"/>
      <c r="S53" s="253"/>
      <c r="T53" s="253"/>
      <c r="U53" s="253"/>
      <c r="V53" s="255"/>
      <c r="W53" s="256"/>
      <c r="X53" s="253"/>
      <c r="Y53" s="253"/>
      <c r="Z53" s="255"/>
      <c r="AA53" s="256"/>
      <c r="AB53" s="257"/>
      <c r="AC53" s="257"/>
      <c r="AD53" s="257"/>
      <c r="AE53" s="255"/>
      <c r="AF53" s="256" t="str">
        <f>IF(Tabla2[[#This Row],[% DE PARTICIPACIÓN INTEGRANTE '# 3]]="","",Tabla2[[#This Row],[VALOR DEL CONTRATO]]*Tabla2[[#This Row],[% DE PARTICIPACIÓN INTEGRANTE '# 3]])</f>
        <v/>
      </c>
      <c r="AG53" s="253"/>
      <c r="AH53" s="253"/>
      <c r="AI53" s="253"/>
      <c r="AJ53" s="255"/>
      <c r="AK53" s="256" t="str">
        <f>IF(Tabla2[[#This Row],[% DE PARTICIPACIÓN INTEGRANTE '# 4]]="","",Tabla2[[#This Row],[VALOR DEL CONTRATO]]*Tabla2[[#This Row],[% DE PARTICIPACIÓN INTEGRANTE '# 4]])</f>
        <v/>
      </c>
      <c r="AL53" s="257"/>
      <c r="AM53" s="257"/>
      <c r="AN53" s="257"/>
      <c r="AO53" s="255"/>
      <c r="AP53" s="256" t="str">
        <f>IF(Tabla2[[#This Row],[% DE PARTICIPACIÓN INTEGRANTE '# 5]]="","",Tabla2[[#This Row],[VALOR DEL CONTRATO]]*Tabla2[[#This Row],[% DE PARTICIPACIÓN INTEGRANTE '# 5]])</f>
        <v/>
      </c>
      <c r="AQ53" s="257"/>
      <c r="AR53" s="257"/>
      <c r="AS53" s="257"/>
    </row>
    <row r="54" spans="2:45" ht="20.100000000000001" customHeight="1" x14ac:dyDescent="0.25">
      <c r="B54" s="246" t="str">
        <f>IF('Formato Único de Contratación'!$AR66="","",'Formato Único de Contratación'!$AR66)</f>
        <v/>
      </c>
      <c r="C54" s="215" t="str">
        <f>IF('Formato Único de Contratación'!$B66="","",'Formato Único de Contratación'!$B66)</f>
        <v/>
      </c>
      <c r="D54" s="246" t="str">
        <f>IF('Formato Único de Contratación'!$C66="","",'Formato Único de Contratación'!$C66)</f>
        <v/>
      </c>
      <c r="E54" s="246" t="str">
        <f>IF('Formato Único de Contratación'!AQ66="","",'Formato Único de Contratación'!AQ66)</f>
        <v/>
      </c>
      <c r="F54" s="246" t="str">
        <f>IF('Formato Único de Contratación'!AP66="","",'Formato Único de Contratación'!$AP66)</f>
        <v/>
      </c>
      <c r="G54" s="248" t="str">
        <f>IF('Formato Único de Contratación'!$AI66="","",'Formato Único de Contratación'!$AI66)</f>
        <v/>
      </c>
      <c r="H54" s="248" t="str">
        <f>IF('Formato Único de Contratación'!$AO66="","",'Formato Único de Contratación'!$AO66)</f>
        <v/>
      </c>
      <c r="I54" s="248" t="str">
        <f>IF('Formato Único de Contratación'!$BU66="","",'Formato Único de Contratación'!$BU66)</f>
        <v/>
      </c>
      <c r="J54" s="248" t="str">
        <f>IF('Formato Único de Contratación'!$BD66="","",'Formato Único de Contratación'!$BD66)</f>
        <v/>
      </c>
      <c r="K54" s="248" t="str">
        <f>IF('Formato Único de Contratación'!$EE66="","",'Formato Único de Contratación'!$EE66)</f>
        <v/>
      </c>
      <c r="L54" s="248" t="str">
        <f>IF('Formato Único de Contratación'!$Y66="","",'Formato Único de Contratación'!$Y66)</f>
        <v/>
      </c>
      <c r="M54" s="246" t="str">
        <f>IF('Formato Único de Contratación'!$Z66="","",'Formato Único de Contratación'!$Z66)</f>
        <v/>
      </c>
      <c r="N54" s="253"/>
      <c r="O54" s="254" t="str">
        <f>IF('Formato Único de Contratación'!$BB66=0,"",'Formato Único de Contratación'!$BB66)</f>
        <v/>
      </c>
      <c r="P54" s="254" t="str">
        <f>IF('Formato Único de Contratación'!$DH66=0,"",'Formato Único de Contratación'!$DH66)</f>
        <v/>
      </c>
      <c r="Q54" s="253"/>
      <c r="R54" s="253"/>
      <c r="S54" s="253"/>
      <c r="T54" s="253"/>
      <c r="U54" s="253"/>
      <c r="V54" s="255"/>
      <c r="W54" s="256"/>
      <c r="X54" s="253"/>
      <c r="Y54" s="253"/>
      <c r="Z54" s="255"/>
      <c r="AA54" s="256"/>
      <c r="AB54" s="257"/>
      <c r="AC54" s="257"/>
      <c r="AD54" s="257"/>
      <c r="AE54" s="255"/>
      <c r="AF54" s="256" t="str">
        <f>IF(Tabla2[[#This Row],[% DE PARTICIPACIÓN INTEGRANTE '# 3]]="","",Tabla2[[#This Row],[VALOR DEL CONTRATO]]*Tabla2[[#This Row],[% DE PARTICIPACIÓN INTEGRANTE '# 3]])</f>
        <v/>
      </c>
      <c r="AG54" s="253"/>
      <c r="AH54" s="253"/>
      <c r="AI54" s="253"/>
      <c r="AJ54" s="255"/>
      <c r="AK54" s="256" t="str">
        <f>IF(Tabla2[[#This Row],[% DE PARTICIPACIÓN INTEGRANTE '# 4]]="","",Tabla2[[#This Row],[VALOR DEL CONTRATO]]*Tabla2[[#This Row],[% DE PARTICIPACIÓN INTEGRANTE '# 4]])</f>
        <v/>
      </c>
      <c r="AL54" s="257"/>
      <c r="AM54" s="257"/>
      <c r="AN54" s="257"/>
      <c r="AO54" s="255"/>
      <c r="AP54" s="256" t="str">
        <f>IF(Tabla2[[#This Row],[% DE PARTICIPACIÓN INTEGRANTE '# 5]]="","",Tabla2[[#This Row],[VALOR DEL CONTRATO]]*Tabla2[[#This Row],[% DE PARTICIPACIÓN INTEGRANTE '# 5]])</f>
        <v/>
      </c>
      <c r="AQ54" s="257"/>
      <c r="AR54" s="257"/>
      <c r="AS54" s="257"/>
    </row>
    <row r="55" spans="2:45" ht="20.100000000000001" customHeight="1" x14ac:dyDescent="0.25">
      <c r="B55" s="246" t="str">
        <f>IF('Formato Único de Contratación'!$AR67="","",'Formato Único de Contratación'!$AR67)</f>
        <v/>
      </c>
      <c r="C55" s="215" t="str">
        <f>IF('Formato Único de Contratación'!$B67="","",'Formato Único de Contratación'!$B67)</f>
        <v/>
      </c>
      <c r="D55" s="246" t="str">
        <f>IF('Formato Único de Contratación'!$C67="","",'Formato Único de Contratación'!$C67)</f>
        <v/>
      </c>
      <c r="E55" s="246" t="str">
        <f>IF('Formato Único de Contratación'!AQ67="","",'Formato Único de Contratación'!AQ67)</f>
        <v/>
      </c>
      <c r="F55" s="246" t="str">
        <f>IF('Formato Único de Contratación'!AP67="","",'Formato Único de Contratación'!$AP67)</f>
        <v/>
      </c>
      <c r="G55" s="248" t="str">
        <f>IF('Formato Único de Contratación'!$AI67="","",'Formato Único de Contratación'!$AI67)</f>
        <v/>
      </c>
      <c r="H55" s="248" t="str">
        <f>IF('Formato Único de Contratación'!$AO67="","",'Formato Único de Contratación'!$AO67)</f>
        <v/>
      </c>
      <c r="I55" s="248" t="str">
        <f>IF('Formato Único de Contratación'!$BU67="","",'Formato Único de Contratación'!$BU67)</f>
        <v/>
      </c>
      <c r="J55" s="248" t="str">
        <f>IF('Formato Único de Contratación'!$BD67="","",'Formato Único de Contratación'!$BD67)</f>
        <v/>
      </c>
      <c r="K55" s="248" t="str">
        <f>IF('Formato Único de Contratación'!$EE67="","",'Formato Único de Contratación'!$EE67)</f>
        <v/>
      </c>
      <c r="L55" s="248" t="str">
        <f>IF('Formato Único de Contratación'!$Y67="","",'Formato Único de Contratación'!$Y67)</f>
        <v/>
      </c>
      <c r="M55" s="246" t="str">
        <f>IF('Formato Único de Contratación'!$Z67="","",'Formato Único de Contratación'!$Z67)</f>
        <v/>
      </c>
      <c r="N55" s="253"/>
      <c r="O55" s="254" t="str">
        <f>IF('Formato Único de Contratación'!$BB67=0,"",'Formato Único de Contratación'!$BB67)</f>
        <v/>
      </c>
      <c r="P55" s="254" t="str">
        <f>IF('Formato Único de Contratación'!$DH67=0,"",'Formato Único de Contratación'!$DH67)</f>
        <v/>
      </c>
      <c r="Q55" s="253"/>
      <c r="R55" s="253"/>
      <c r="S55" s="253"/>
      <c r="T55" s="253"/>
      <c r="U55" s="253"/>
      <c r="V55" s="255"/>
      <c r="W55" s="256"/>
      <c r="X55" s="253"/>
      <c r="Y55" s="253"/>
      <c r="Z55" s="255"/>
      <c r="AA55" s="256"/>
      <c r="AB55" s="257"/>
      <c r="AC55" s="257"/>
      <c r="AD55" s="257"/>
      <c r="AE55" s="255"/>
      <c r="AF55" s="256" t="str">
        <f>IF(Tabla2[[#This Row],[% DE PARTICIPACIÓN INTEGRANTE '# 3]]="","",Tabla2[[#This Row],[VALOR DEL CONTRATO]]*Tabla2[[#This Row],[% DE PARTICIPACIÓN INTEGRANTE '# 3]])</f>
        <v/>
      </c>
      <c r="AG55" s="253"/>
      <c r="AH55" s="253"/>
      <c r="AI55" s="253"/>
      <c r="AJ55" s="255"/>
      <c r="AK55" s="256" t="str">
        <f>IF(Tabla2[[#This Row],[% DE PARTICIPACIÓN INTEGRANTE '# 4]]="","",Tabla2[[#This Row],[VALOR DEL CONTRATO]]*Tabla2[[#This Row],[% DE PARTICIPACIÓN INTEGRANTE '# 4]])</f>
        <v/>
      </c>
      <c r="AL55" s="257"/>
      <c r="AM55" s="257"/>
      <c r="AN55" s="257"/>
      <c r="AO55" s="255"/>
      <c r="AP55" s="256" t="str">
        <f>IF(Tabla2[[#This Row],[% DE PARTICIPACIÓN INTEGRANTE '# 5]]="","",Tabla2[[#This Row],[VALOR DEL CONTRATO]]*Tabla2[[#This Row],[% DE PARTICIPACIÓN INTEGRANTE '# 5]])</f>
        <v/>
      </c>
      <c r="AQ55" s="257"/>
      <c r="AR55" s="257"/>
      <c r="AS55" s="257"/>
    </row>
    <row r="56" spans="2:45" ht="20.100000000000001" customHeight="1" x14ac:dyDescent="0.25">
      <c r="B56" s="246" t="str">
        <f>IF('Formato Único de Contratación'!$AR68="","",'Formato Único de Contratación'!$AR68)</f>
        <v/>
      </c>
      <c r="C56" s="215" t="str">
        <f>IF('Formato Único de Contratación'!$B68="","",'Formato Único de Contratación'!$B68)</f>
        <v/>
      </c>
      <c r="D56" s="246" t="str">
        <f>IF('Formato Único de Contratación'!$C68="","",'Formato Único de Contratación'!$C68)</f>
        <v/>
      </c>
      <c r="E56" s="246" t="str">
        <f>IF('Formato Único de Contratación'!AQ68="","",'Formato Único de Contratación'!AQ68)</f>
        <v/>
      </c>
      <c r="F56" s="246" t="str">
        <f>IF('Formato Único de Contratación'!AP68="","",'Formato Único de Contratación'!$AP68)</f>
        <v/>
      </c>
      <c r="G56" s="248" t="str">
        <f>IF('Formato Único de Contratación'!$AI68="","",'Formato Único de Contratación'!$AI68)</f>
        <v/>
      </c>
      <c r="H56" s="248" t="str">
        <f>IF('Formato Único de Contratación'!$AO68="","",'Formato Único de Contratación'!$AO68)</f>
        <v/>
      </c>
      <c r="I56" s="248" t="str">
        <f>IF('Formato Único de Contratación'!$BU68="","",'Formato Único de Contratación'!$BU68)</f>
        <v/>
      </c>
      <c r="J56" s="248" t="str">
        <f>IF('Formato Único de Contratación'!$BD68="","",'Formato Único de Contratación'!$BD68)</f>
        <v/>
      </c>
      <c r="K56" s="248" t="str">
        <f>IF('Formato Único de Contratación'!$EE68="","",'Formato Único de Contratación'!$EE68)</f>
        <v/>
      </c>
      <c r="L56" s="248" t="str">
        <f>IF('Formato Único de Contratación'!$Y68="","",'Formato Único de Contratación'!$Y68)</f>
        <v/>
      </c>
      <c r="M56" s="246" t="str">
        <f>IF('Formato Único de Contratación'!$Z68="","",'Formato Único de Contratación'!$Z68)</f>
        <v/>
      </c>
      <c r="N56" s="253"/>
      <c r="O56" s="254" t="str">
        <f>IF('Formato Único de Contratación'!$BB68=0,"",'Formato Único de Contratación'!$BB68)</f>
        <v/>
      </c>
      <c r="P56" s="254" t="str">
        <f>IF('Formato Único de Contratación'!$DH68=0,"",'Formato Único de Contratación'!$DH68)</f>
        <v/>
      </c>
      <c r="Q56" s="253"/>
      <c r="R56" s="253"/>
      <c r="S56" s="253"/>
      <c r="T56" s="253"/>
      <c r="U56" s="253"/>
      <c r="V56" s="255"/>
      <c r="W56" s="256"/>
      <c r="X56" s="253"/>
      <c r="Y56" s="253"/>
      <c r="Z56" s="255"/>
      <c r="AA56" s="256"/>
      <c r="AB56" s="257"/>
      <c r="AC56" s="257"/>
      <c r="AD56" s="257"/>
      <c r="AE56" s="255"/>
      <c r="AF56" s="256" t="str">
        <f>IF(Tabla2[[#This Row],[% DE PARTICIPACIÓN INTEGRANTE '# 3]]="","",Tabla2[[#This Row],[VALOR DEL CONTRATO]]*Tabla2[[#This Row],[% DE PARTICIPACIÓN INTEGRANTE '# 3]])</f>
        <v/>
      </c>
      <c r="AG56" s="253"/>
      <c r="AH56" s="253"/>
      <c r="AI56" s="253"/>
      <c r="AJ56" s="255"/>
      <c r="AK56" s="256" t="str">
        <f>IF(Tabla2[[#This Row],[% DE PARTICIPACIÓN INTEGRANTE '# 4]]="","",Tabla2[[#This Row],[VALOR DEL CONTRATO]]*Tabla2[[#This Row],[% DE PARTICIPACIÓN INTEGRANTE '# 4]])</f>
        <v/>
      </c>
      <c r="AL56" s="257"/>
      <c r="AM56" s="257"/>
      <c r="AN56" s="257"/>
      <c r="AO56" s="255"/>
      <c r="AP56" s="256" t="str">
        <f>IF(Tabla2[[#This Row],[% DE PARTICIPACIÓN INTEGRANTE '# 5]]="","",Tabla2[[#This Row],[VALOR DEL CONTRATO]]*Tabla2[[#This Row],[% DE PARTICIPACIÓN INTEGRANTE '# 5]])</f>
        <v/>
      </c>
      <c r="AQ56" s="257"/>
      <c r="AR56" s="257"/>
      <c r="AS56" s="257"/>
    </row>
    <row r="57" spans="2:45" ht="20.100000000000001" customHeight="1" x14ac:dyDescent="0.25">
      <c r="B57" s="246" t="str">
        <f>IF('Formato Único de Contratación'!$AR69="","",'Formato Único de Contratación'!$AR69)</f>
        <v/>
      </c>
      <c r="C57" s="215" t="str">
        <f>IF('Formato Único de Contratación'!$B69="","",'Formato Único de Contratación'!$B69)</f>
        <v/>
      </c>
      <c r="D57" s="246" t="str">
        <f>IF('Formato Único de Contratación'!$C69="","",'Formato Único de Contratación'!$C69)</f>
        <v/>
      </c>
      <c r="E57" s="246" t="str">
        <f>IF('Formato Único de Contratación'!AQ69="","",'Formato Único de Contratación'!AQ69)</f>
        <v/>
      </c>
      <c r="F57" s="246" t="str">
        <f>IF('Formato Único de Contratación'!AP69="","",'Formato Único de Contratación'!$AP69)</f>
        <v/>
      </c>
      <c r="G57" s="248" t="str">
        <f>IF('Formato Único de Contratación'!$AI69="","",'Formato Único de Contratación'!$AI69)</f>
        <v/>
      </c>
      <c r="H57" s="248" t="str">
        <f>IF('Formato Único de Contratación'!$AO69="","",'Formato Único de Contratación'!$AO69)</f>
        <v/>
      </c>
      <c r="I57" s="248" t="str">
        <f>IF('Formato Único de Contratación'!$BU69="","",'Formato Único de Contratación'!$BU69)</f>
        <v/>
      </c>
      <c r="J57" s="248" t="str">
        <f>IF('Formato Único de Contratación'!$BD69="","",'Formato Único de Contratación'!$BD69)</f>
        <v/>
      </c>
      <c r="K57" s="248" t="str">
        <f>IF('Formato Único de Contratación'!$EE69="","",'Formato Único de Contratación'!$EE69)</f>
        <v/>
      </c>
      <c r="L57" s="248" t="str">
        <f>IF('Formato Único de Contratación'!$Y69="","",'Formato Único de Contratación'!$Y69)</f>
        <v/>
      </c>
      <c r="M57" s="246" t="str">
        <f>IF('Formato Único de Contratación'!$Z69="","",'Formato Único de Contratación'!$Z69)</f>
        <v/>
      </c>
      <c r="N57" s="253"/>
      <c r="O57" s="254" t="str">
        <f>IF('Formato Único de Contratación'!$BB69=0,"",'Formato Único de Contratación'!$BB69)</f>
        <v/>
      </c>
      <c r="P57" s="254" t="str">
        <f>IF('Formato Único de Contratación'!$DH69=0,"",'Formato Único de Contratación'!$DH69)</f>
        <v/>
      </c>
      <c r="Q57" s="253"/>
      <c r="R57" s="253"/>
      <c r="S57" s="253"/>
      <c r="T57" s="253"/>
      <c r="U57" s="253"/>
      <c r="V57" s="255"/>
      <c r="W57" s="256"/>
      <c r="X57" s="253"/>
      <c r="Y57" s="253"/>
      <c r="Z57" s="255"/>
      <c r="AA57" s="256"/>
      <c r="AB57" s="257"/>
      <c r="AC57" s="257"/>
      <c r="AD57" s="257"/>
      <c r="AE57" s="255"/>
      <c r="AF57" s="256" t="str">
        <f>IF(Tabla2[[#This Row],[% DE PARTICIPACIÓN INTEGRANTE '# 3]]="","",Tabla2[[#This Row],[VALOR DEL CONTRATO]]*Tabla2[[#This Row],[% DE PARTICIPACIÓN INTEGRANTE '# 3]])</f>
        <v/>
      </c>
      <c r="AG57" s="253"/>
      <c r="AH57" s="253"/>
      <c r="AI57" s="253"/>
      <c r="AJ57" s="255"/>
      <c r="AK57" s="256" t="str">
        <f>IF(Tabla2[[#This Row],[% DE PARTICIPACIÓN INTEGRANTE '# 4]]="","",Tabla2[[#This Row],[VALOR DEL CONTRATO]]*Tabla2[[#This Row],[% DE PARTICIPACIÓN INTEGRANTE '# 4]])</f>
        <v/>
      </c>
      <c r="AL57" s="257"/>
      <c r="AM57" s="257"/>
      <c r="AN57" s="257"/>
      <c r="AO57" s="255"/>
      <c r="AP57" s="256" t="str">
        <f>IF(Tabla2[[#This Row],[% DE PARTICIPACIÓN INTEGRANTE '# 5]]="","",Tabla2[[#This Row],[VALOR DEL CONTRATO]]*Tabla2[[#This Row],[% DE PARTICIPACIÓN INTEGRANTE '# 5]])</f>
        <v/>
      </c>
      <c r="AQ57" s="257"/>
      <c r="AR57" s="257"/>
      <c r="AS57" s="257"/>
    </row>
    <row r="58" spans="2:45" ht="20.100000000000001" customHeight="1" x14ac:dyDescent="0.25">
      <c r="B58" s="246" t="str">
        <f>IF('Formato Único de Contratación'!$AR70="","",'Formato Único de Contratación'!$AR70)</f>
        <v/>
      </c>
      <c r="C58" s="215" t="str">
        <f>IF('Formato Único de Contratación'!$B70="","",'Formato Único de Contratación'!$B70)</f>
        <v/>
      </c>
      <c r="D58" s="246" t="str">
        <f>IF('Formato Único de Contratación'!$C70="","",'Formato Único de Contratación'!$C70)</f>
        <v/>
      </c>
      <c r="E58" s="246" t="str">
        <f>IF('Formato Único de Contratación'!AQ70="","",'Formato Único de Contratación'!AQ70)</f>
        <v/>
      </c>
      <c r="F58" s="246" t="str">
        <f>IF('Formato Único de Contratación'!AP70="","",'Formato Único de Contratación'!$AP70)</f>
        <v/>
      </c>
      <c r="G58" s="248" t="str">
        <f>IF('Formato Único de Contratación'!$AI70="","",'Formato Único de Contratación'!$AI70)</f>
        <v/>
      </c>
      <c r="H58" s="248" t="str">
        <f>IF('Formato Único de Contratación'!$AO70="","",'Formato Único de Contratación'!$AO70)</f>
        <v/>
      </c>
      <c r="I58" s="248" t="str">
        <f>IF('Formato Único de Contratación'!$BU70="","",'Formato Único de Contratación'!$BU70)</f>
        <v/>
      </c>
      <c r="J58" s="248" t="str">
        <f>IF('Formato Único de Contratación'!$BD70="","",'Formato Único de Contratación'!$BD70)</f>
        <v/>
      </c>
      <c r="K58" s="248" t="str">
        <f>IF('Formato Único de Contratación'!$EE70="","",'Formato Único de Contratación'!$EE70)</f>
        <v/>
      </c>
      <c r="L58" s="248" t="str">
        <f>IF('Formato Único de Contratación'!$Y70="","",'Formato Único de Contratación'!$Y70)</f>
        <v/>
      </c>
      <c r="M58" s="246" t="str">
        <f>IF('Formato Único de Contratación'!$Z70="","",'Formato Único de Contratación'!$Z70)</f>
        <v/>
      </c>
      <c r="N58" s="253"/>
      <c r="O58" s="254" t="str">
        <f>IF('Formato Único de Contratación'!$BB70=0,"",'Formato Único de Contratación'!$BB70)</f>
        <v/>
      </c>
      <c r="P58" s="254" t="str">
        <f>IF('Formato Único de Contratación'!$DH70=0,"",'Formato Único de Contratación'!$DH70)</f>
        <v/>
      </c>
      <c r="Q58" s="253"/>
      <c r="R58" s="253"/>
      <c r="S58" s="253"/>
      <c r="T58" s="253"/>
      <c r="U58" s="253"/>
      <c r="V58" s="255"/>
      <c r="W58" s="256"/>
      <c r="X58" s="253"/>
      <c r="Y58" s="253"/>
      <c r="Z58" s="255"/>
      <c r="AA58" s="256"/>
      <c r="AB58" s="257"/>
      <c r="AC58" s="257"/>
      <c r="AD58" s="257"/>
      <c r="AE58" s="255"/>
      <c r="AF58" s="256" t="str">
        <f>IF(Tabla2[[#This Row],[% DE PARTICIPACIÓN INTEGRANTE '# 3]]="","",Tabla2[[#This Row],[VALOR DEL CONTRATO]]*Tabla2[[#This Row],[% DE PARTICIPACIÓN INTEGRANTE '# 3]])</f>
        <v/>
      </c>
      <c r="AG58" s="253"/>
      <c r="AH58" s="253"/>
      <c r="AI58" s="253"/>
      <c r="AJ58" s="255"/>
      <c r="AK58" s="256" t="str">
        <f>IF(Tabla2[[#This Row],[% DE PARTICIPACIÓN INTEGRANTE '# 4]]="","",Tabla2[[#This Row],[VALOR DEL CONTRATO]]*Tabla2[[#This Row],[% DE PARTICIPACIÓN INTEGRANTE '# 4]])</f>
        <v/>
      </c>
      <c r="AL58" s="257"/>
      <c r="AM58" s="257"/>
      <c r="AN58" s="257"/>
      <c r="AO58" s="255"/>
      <c r="AP58" s="256" t="str">
        <f>IF(Tabla2[[#This Row],[% DE PARTICIPACIÓN INTEGRANTE '# 5]]="","",Tabla2[[#This Row],[VALOR DEL CONTRATO]]*Tabla2[[#This Row],[% DE PARTICIPACIÓN INTEGRANTE '# 5]])</f>
        <v/>
      </c>
      <c r="AQ58" s="257"/>
      <c r="AR58" s="257"/>
      <c r="AS58" s="257"/>
    </row>
    <row r="59" spans="2:45" ht="20.100000000000001" customHeight="1" x14ac:dyDescent="0.25">
      <c r="B59" s="246" t="str">
        <f>IF('Formato Único de Contratación'!$AR71="","",'Formato Único de Contratación'!$AR71)</f>
        <v/>
      </c>
      <c r="C59" s="215" t="str">
        <f>IF('Formato Único de Contratación'!$B71="","",'Formato Único de Contratación'!$B71)</f>
        <v/>
      </c>
      <c r="D59" s="246" t="str">
        <f>IF('Formato Único de Contratación'!$C71="","",'Formato Único de Contratación'!$C71)</f>
        <v/>
      </c>
      <c r="E59" s="246" t="str">
        <f>IF('Formato Único de Contratación'!AQ71="","",'Formato Único de Contratación'!AQ71)</f>
        <v/>
      </c>
      <c r="F59" s="246" t="str">
        <f>IF('Formato Único de Contratación'!AP71="","",'Formato Único de Contratación'!$AP71)</f>
        <v/>
      </c>
      <c r="G59" s="248" t="str">
        <f>IF('Formato Único de Contratación'!$AI71="","",'Formato Único de Contratación'!$AI71)</f>
        <v/>
      </c>
      <c r="H59" s="248" t="str">
        <f>IF('Formato Único de Contratación'!$AO71="","",'Formato Único de Contratación'!$AO71)</f>
        <v/>
      </c>
      <c r="I59" s="248" t="str">
        <f>IF('Formato Único de Contratación'!$BU71="","",'Formato Único de Contratación'!$BU71)</f>
        <v/>
      </c>
      <c r="J59" s="248" t="str">
        <f>IF('Formato Único de Contratación'!$BD71="","",'Formato Único de Contratación'!$BD71)</f>
        <v/>
      </c>
      <c r="K59" s="248" t="str">
        <f>IF('Formato Único de Contratación'!$EE71="","",'Formato Único de Contratación'!$EE71)</f>
        <v/>
      </c>
      <c r="L59" s="248" t="str">
        <f>IF('Formato Único de Contratación'!$Y71="","",'Formato Único de Contratación'!$Y71)</f>
        <v/>
      </c>
      <c r="M59" s="246" t="str">
        <f>IF('Formato Único de Contratación'!$Z71="","",'Formato Único de Contratación'!$Z71)</f>
        <v/>
      </c>
      <c r="N59" s="253"/>
      <c r="O59" s="254" t="str">
        <f>IF('Formato Único de Contratación'!$BB71=0,"",'Formato Único de Contratación'!$BB71)</f>
        <v/>
      </c>
      <c r="P59" s="254" t="str">
        <f>IF('Formato Único de Contratación'!$DH71=0,"",'Formato Único de Contratación'!$DH71)</f>
        <v/>
      </c>
      <c r="Q59" s="253"/>
      <c r="R59" s="253"/>
      <c r="S59" s="253"/>
      <c r="T59" s="253"/>
      <c r="U59" s="253"/>
      <c r="V59" s="255"/>
      <c r="W59" s="256"/>
      <c r="X59" s="253"/>
      <c r="Y59" s="253"/>
      <c r="Z59" s="255"/>
      <c r="AA59" s="256"/>
      <c r="AB59" s="257"/>
      <c r="AC59" s="257"/>
      <c r="AD59" s="257"/>
      <c r="AE59" s="255"/>
      <c r="AF59" s="256" t="str">
        <f>IF(Tabla2[[#This Row],[% DE PARTICIPACIÓN INTEGRANTE '# 3]]="","",Tabla2[[#This Row],[VALOR DEL CONTRATO]]*Tabla2[[#This Row],[% DE PARTICIPACIÓN INTEGRANTE '# 3]])</f>
        <v/>
      </c>
      <c r="AG59" s="253"/>
      <c r="AH59" s="253"/>
      <c r="AI59" s="253"/>
      <c r="AJ59" s="255"/>
      <c r="AK59" s="256" t="str">
        <f>IF(Tabla2[[#This Row],[% DE PARTICIPACIÓN INTEGRANTE '# 4]]="","",Tabla2[[#This Row],[VALOR DEL CONTRATO]]*Tabla2[[#This Row],[% DE PARTICIPACIÓN INTEGRANTE '# 4]])</f>
        <v/>
      </c>
      <c r="AL59" s="257"/>
      <c r="AM59" s="257"/>
      <c r="AN59" s="257"/>
      <c r="AO59" s="255"/>
      <c r="AP59" s="256" t="str">
        <f>IF(Tabla2[[#This Row],[% DE PARTICIPACIÓN INTEGRANTE '# 5]]="","",Tabla2[[#This Row],[VALOR DEL CONTRATO]]*Tabla2[[#This Row],[% DE PARTICIPACIÓN INTEGRANTE '# 5]])</f>
        <v/>
      </c>
      <c r="AQ59" s="257"/>
      <c r="AR59" s="257"/>
      <c r="AS59" s="257"/>
    </row>
    <row r="60" spans="2:45" ht="20.100000000000001" customHeight="1" x14ac:dyDescent="0.25">
      <c r="B60" s="246" t="str">
        <f>IF('Formato Único de Contratación'!$AR72="","",'Formato Único de Contratación'!$AR72)</f>
        <v/>
      </c>
      <c r="C60" s="215" t="str">
        <f>IF('Formato Único de Contratación'!$B72="","",'Formato Único de Contratación'!$B72)</f>
        <v/>
      </c>
      <c r="D60" s="246" t="str">
        <f>IF('Formato Único de Contratación'!$C72="","",'Formato Único de Contratación'!$C72)</f>
        <v/>
      </c>
      <c r="E60" s="246" t="str">
        <f>IF('Formato Único de Contratación'!AQ72="","",'Formato Único de Contratación'!AQ72)</f>
        <v/>
      </c>
      <c r="F60" s="246" t="str">
        <f>IF('Formato Único de Contratación'!AP72="","",'Formato Único de Contratación'!$AP72)</f>
        <v/>
      </c>
      <c r="G60" s="248" t="str">
        <f>IF('Formato Único de Contratación'!$AI72="","",'Formato Único de Contratación'!$AI72)</f>
        <v/>
      </c>
      <c r="H60" s="248" t="str">
        <f>IF('Formato Único de Contratación'!$AO72="","",'Formato Único de Contratación'!$AO72)</f>
        <v/>
      </c>
      <c r="I60" s="248" t="str">
        <f>IF('Formato Único de Contratación'!$BU72="","",'Formato Único de Contratación'!$BU72)</f>
        <v/>
      </c>
      <c r="J60" s="248" t="str">
        <f>IF('Formato Único de Contratación'!$BD72="","",'Formato Único de Contratación'!$BD72)</f>
        <v/>
      </c>
      <c r="K60" s="248" t="str">
        <f>IF('Formato Único de Contratación'!$EE72="","",'Formato Único de Contratación'!$EE72)</f>
        <v/>
      </c>
      <c r="L60" s="248" t="str">
        <f>IF('Formato Único de Contratación'!$Y72="","",'Formato Único de Contratación'!$Y72)</f>
        <v/>
      </c>
      <c r="M60" s="246" t="str">
        <f>IF('Formato Único de Contratación'!$Z72="","",'Formato Único de Contratación'!$Z72)</f>
        <v/>
      </c>
      <c r="N60" s="253"/>
      <c r="O60" s="254" t="str">
        <f>IF('Formato Único de Contratación'!$BB72=0,"",'Formato Único de Contratación'!$BB72)</f>
        <v/>
      </c>
      <c r="P60" s="254" t="str">
        <f>IF('Formato Único de Contratación'!$DH72=0,"",'Formato Único de Contratación'!$DH72)</f>
        <v/>
      </c>
      <c r="Q60" s="253"/>
      <c r="R60" s="253"/>
      <c r="S60" s="253"/>
      <c r="T60" s="253"/>
      <c r="U60" s="253"/>
      <c r="V60" s="255"/>
      <c r="W60" s="256"/>
      <c r="X60" s="253"/>
      <c r="Y60" s="253"/>
      <c r="Z60" s="255"/>
      <c r="AA60" s="256"/>
      <c r="AB60" s="257"/>
      <c r="AC60" s="257"/>
      <c r="AD60" s="257"/>
      <c r="AE60" s="255"/>
      <c r="AF60" s="256" t="str">
        <f>IF(Tabla2[[#This Row],[% DE PARTICIPACIÓN INTEGRANTE '# 3]]="","",Tabla2[[#This Row],[VALOR DEL CONTRATO]]*Tabla2[[#This Row],[% DE PARTICIPACIÓN INTEGRANTE '# 3]])</f>
        <v/>
      </c>
      <c r="AG60" s="253"/>
      <c r="AH60" s="253"/>
      <c r="AI60" s="253"/>
      <c r="AJ60" s="255">
        <f>49/60</f>
        <v>0.81666666666666665</v>
      </c>
      <c r="AK60" s="256" t="e">
        <f>IF(Tabla2[[#This Row],[% DE PARTICIPACIÓN INTEGRANTE '# 4]]="","",Tabla2[[#This Row],[VALOR DEL CONTRATO]]*Tabla2[[#This Row],[% DE PARTICIPACIÓN INTEGRANTE '# 4]])</f>
        <v>#VALUE!</v>
      </c>
      <c r="AL60" s="257"/>
      <c r="AM60" s="257"/>
      <c r="AN60" s="257"/>
      <c r="AO60" s="255"/>
      <c r="AP60" s="256" t="str">
        <f>IF(Tabla2[[#This Row],[% DE PARTICIPACIÓN INTEGRANTE '# 5]]="","",Tabla2[[#This Row],[VALOR DEL CONTRATO]]*Tabla2[[#This Row],[% DE PARTICIPACIÓN INTEGRANTE '# 5]])</f>
        <v/>
      </c>
      <c r="AQ60" s="257"/>
      <c r="AR60" s="257"/>
      <c r="AS60" s="257"/>
    </row>
    <row r="61" spans="2:45" ht="20.100000000000001" customHeight="1" x14ac:dyDescent="0.25">
      <c r="B61" s="246" t="str">
        <f>IF('Formato Único de Contratación'!$AR73="","",'Formato Único de Contratación'!$AR73)</f>
        <v/>
      </c>
      <c r="C61" s="215" t="str">
        <f>IF('Formato Único de Contratación'!$B73="","",'Formato Único de Contratación'!$B73)</f>
        <v/>
      </c>
      <c r="D61" s="246" t="str">
        <f>IF('Formato Único de Contratación'!$C73="","",'Formato Único de Contratación'!$C73)</f>
        <v/>
      </c>
      <c r="E61" s="246" t="str">
        <f>IF('Formato Único de Contratación'!AQ73="","",'Formato Único de Contratación'!AQ73)</f>
        <v/>
      </c>
      <c r="F61" s="246" t="str">
        <f>IF('Formato Único de Contratación'!AP73="","",'Formato Único de Contratación'!$AP73)</f>
        <v/>
      </c>
      <c r="G61" s="248" t="str">
        <f>IF('Formato Único de Contratación'!$AI73="","",'Formato Único de Contratación'!$AI73)</f>
        <v/>
      </c>
      <c r="H61" s="248" t="str">
        <f>IF('Formato Único de Contratación'!$AO73="","",'Formato Único de Contratación'!$AO73)</f>
        <v/>
      </c>
      <c r="I61" s="248" t="str">
        <f>IF('Formato Único de Contratación'!$BU73="","",'Formato Único de Contratación'!$BU73)</f>
        <v/>
      </c>
      <c r="J61" s="248" t="str">
        <f>IF('Formato Único de Contratación'!$BD73="","",'Formato Único de Contratación'!$BD73)</f>
        <v/>
      </c>
      <c r="K61" s="248" t="str">
        <f>IF('Formato Único de Contratación'!$EE73="","",'Formato Único de Contratación'!$EE73)</f>
        <v/>
      </c>
      <c r="L61" s="248" t="str">
        <f>IF('Formato Único de Contratación'!$Y73="","",'Formato Único de Contratación'!$Y73)</f>
        <v/>
      </c>
      <c r="M61" s="246" t="str">
        <f>IF('Formato Único de Contratación'!$Z73="","",'Formato Único de Contratación'!$Z73)</f>
        <v/>
      </c>
      <c r="N61" s="253"/>
      <c r="O61" s="254" t="str">
        <f>IF('Formato Único de Contratación'!$BB73=0,"",'Formato Único de Contratación'!$BB73)</f>
        <v/>
      </c>
      <c r="P61" s="254" t="str">
        <f>IF('Formato Único de Contratación'!$DH73=0,"",'Formato Único de Contratación'!$DH73)</f>
        <v/>
      </c>
      <c r="Q61" s="253"/>
      <c r="R61" s="253"/>
      <c r="S61" s="253"/>
      <c r="T61" s="253"/>
      <c r="U61" s="253"/>
      <c r="V61" s="255"/>
      <c r="W61" s="256"/>
      <c r="X61" s="253"/>
      <c r="Y61" s="253"/>
      <c r="Z61" s="255"/>
      <c r="AA61" s="256"/>
      <c r="AB61" s="257"/>
      <c r="AC61" s="257"/>
      <c r="AD61" s="257"/>
      <c r="AE61" s="255"/>
      <c r="AF61" s="256" t="str">
        <f>IF(Tabla2[[#This Row],[% DE PARTICIPACIÓN INTEGRANTE '# 3]]="","",Tabla2[[#This Row],[VALOR DEL CONTRATO]]*Tabla2[[#This Row],[% DE PARTICIPACIÓN INTEGRANTE '# 3]])</f>
        <v/>
      </c>
      <c r="AG61" s="253"/>
      <c r="AH61" s="253"/>
      <c r="AI61" s="253"/>
      <c r="AJ61" s="255"/>
      <c r="AK61" s="256" t="str">
        <f>IF(Tabla2[[#This Row],[% DE PARTICIPACIÓN INTEGRANTE '# 4]]="","",Tabla2[[#This Row],[VALOR DEL CONTRATO]]*Tabla2[[#This Row],[% DE PARTICIPACIÓN INTEGRANTE '# 4]])</f>
        <v/>
      </c>
      <c r="AL61" s="257"/>
      <c r="AM61" s="257"/>
      <c r="AN61" s="257"/>
      <c r="AO61" s="255"/>
      <c r="AP61" s="256" t="str">
        <f>IF(Tabla2[[#This Row],[% DE PARTICIPACIÓN INTEGRANTE '# 5]]="","",Tabla2[[#This Row],[VALOR DEL CONTRATO]]*Tabla2[[#This Row],[% DE PARTICIPACIÓN INTEGRANTE '# 5]])</f>
        <v/>
      </c>
      <c r="AQ61" s="257"/>
      <c r="AR61" s="257"/>
      <c r="AS61" s="257"/>
    </row>
    <row r="62" spans="2:45" ht="20.100000000000001" customHeight="1" x14ac:dyDescent="0.25">
      <c r="B62" s="246" t="str">
        <f>IF('Formato Único de Contratación'!$AR74="","",'Formato Único de Contratación'!$AR74)</f>
        <v/>
      </c>
      <c r="C62" s="215" t="str">
        <f>IF('Formato Único de Contratación'!$B74="","",'Formato Único de Contratación'!$B74)</f>
        <v/>
      </c>
      <c r="D62" s="246" t="str">
        <f>IF('Formato Único de Contratación'!$C74="","",'Formato Único de Contratación'!$C74)</f>
        <v/>
      </c>
      <c r="E62" s="246" t="str">
        <f>IF('Formato Único de Contratación'!AQ74="","",'Formato Único de Contratación'!AQ74)</f>
        <v/>
      </c>
      <c r="F62" s="246" t="str">
        <f>IF('Formato Único de Contratación'!AP74="","",'Formato Único de Contratación'!$AP74)</f>
        <v/>
      </c>
      <c r="G62" s="248" t="str">
        <f>IF('Formato Único de Contratación'!$AI74="","",'Formato Único de Contratación'!$AI74)</f>
        <v/>
      </c>
      <c r="H62" s="248" t="str">
        <f>IF('Formato Único de Contratación'!$AO74="","",'Formato Único de Contratación'!$AO74)</f>
        <v/>
      </c>
      <c r="I62" s="248" t="str">
        <f>IF('Formato Único de Contratación'!$BU74="","",'Formato Único de Contratación'!$BU74)</f>
        <v/>
      </c>
      <c r="J62" s="248" t="str">
        <f>IF('Formato Único de Contratación'!$BD74="","",'Formato Único de Contratación'!$BD74)</f>
        <v/>
      </c>
      <c r="K62" s="248" t="str">
        <f>IF('Formato Único de Contratación'!$EE74="","",'Formato Único de Contratación'!$EE74)</f>
        <v/>
      </c>
      <c r="L62" s="248" t="str">
        <f>IF('Formato Único de Contratación'!$Y74="","",'Formato Único de Contratación'!$Y74)</f>
        <v/>
      </c>
      <c r="M62" s="246" t="str">
        <f>IF('Formato Único de Contratación'!$Z74="","",'Formato Único de Contratación'!$Z74)</f>
        <v/>
      </c>
      <c r="N62" s="253"/>
      <c r="O62" s="254" t="str">
        <f>IF('Formato Único de Contratación'!$BB74=0,"",'Formato Único de Contratación'!$BB74)</f>
        <v/>
      </c>
      <c r="P62" s="254" t="str">
        <f>IF('Formato Único de Contratación'!$DH74=0,"",'Formato Único de Contratación'!$DH74)</f>
        <v/>
      </c>
      <c r="Q62" s="253"/>
      <c r="R62" s="253"/>
      <c r="S62" s="253"/>
      <c r="T62" s="253"/>
      <c r="U62" s="253"/>
      <c r="V62" s="255"/>
      <c r="W62" s="256"/>
      <c r="X62" s="253"/>
      <c r="Y62" s="253"/>
      <c r="Z62" s="255"/>
      <c r="AA62" s="256"/>
      <c r="AB62" s="257"/>
      <c r="AC62" s="257"/>
      <c r="AD62" s="257"/>
      <c r="AE62" s="255"/>
      <c r="AF62" s="256" t="str">
        <f>IF(Tabla2[[#This Row],[% DE PARTICIPACIÓN INTEGRANTE '# 3]]="","",Tabla2[[#This Row],[VALOR DEL CONTRATO]]*Tabla2[[#This Row],[% DE PARTICIPACIÓN INTEGRANTE '# 3]])</f>
        <v/>
      </c>
      <c r="AG62" s="253"/>
      <c r="AH62" s="253"/>
      <c r="AI62" s="253"/>
      <c r="AJ62" s="255"/>
      <c r="AK62" s="256" t="str">
        <f>IF(Tabla2[[#This Row],[% DE PARTICIPACIÓN INTEGRANTE '# 4]]="","",Tabla2[[#This Row],[VALOR DEL CONTRATO]]*Tabla2[[#This Row],[% DE PARTICIPACIÓN INTEGRANTE '# 4]])</f>
        <v/>
      </c>
      <c r="AL62" s="257"/>
      <c r="AM62" s="257"/>
      <c r="AN62" s="257"/>
      <c r="AO62" s="255"/>
      <c r="AP62" s="256" t="str">
        <f>IF(Tabla2[[#This Row],[% DE PARTICIPACIÓN INTEGRANTE '# 5]]="","",Tabla2[[#This Row],[VALOR DEL CONTRATO]]*Tabla2[[#This Row],[% DE PARTICIPACIÓN INTEGRANTE '# 5]])</f>
        <v/>
      </c>
      <c r="AQ62" s="257"/>
      <c r="AR62" s="257"/>
      <c r="AS62" s="257"/>
    </row>
    <row r="63" spans="2:45" ht="20.100000000000001" customHeight="1" x14ac:dyDescent="0.25">
      <c r="B63" s="246" t="str">
        <f>IF('Formato Único de Contratación'!$AR75="","",'Formato Único de Contratación'!$AR75)</f>
        <v/>
      </c>
      <c r="C63" s="215" t="str">
        <f>IF('Formato Único de Contratación'!$B75="","",'Formato Único de Contratación'!$B75)</f>
        <v/>
      </c>
      <c r="D63" s="246" t="str">
        <f>IF('Formato Único de Contratación'!$C75="","",'Formato Único de Contratación'!$C75)</f>
        <v/>
      </c>
      <c r="E63" s="246" t="str">
        <f>IF('Formato Único de Contratación'!AQ75="","",'Formato Único de Contratación'!AQ75)</f>
        <v/>
      </c>
      <c r="F63" s="246" t="str">
        <f>IF('Formato Único de Contratación'!AP75="","",'Formato Único de Contratación'!$AP75)</f>
        <v/>
      </c>
      <c r="G63" s="248" t="str">
        <f>IF('Formato Único de Contratación'!$AI75="","",'Formato Único de Contratación'!$AI75)</f>
        <v/>
      </c>
      <c r="H63" s="248" t="str">
        <f>IF('Formato Único de Contratación'!$AO75="","",'Formato Único de Contratación'!$AO75)</f>
        <v/>
      </c>
      <c r="I63" s="248" t="str">
        <f>IF('Formato Único de Contratación'!$BU75="","",'Formato Único de Contratación'!$BU75)</f>
        <v/>
      </c>
      <c r="J63" s="248" t="str">
        <f>IF('Formato Único de Contratación'!$BD75="","",'Formato Único de Contratación'!$BD75)</f>
        <v/>
      </c>
      <c r="K63" s="248" t="str">
        <f>IF('Formato Único de Contratación'!$EE75="","",'Formato Único de Contratación'!$EE75)</f>
        <v/>
      </c>
      <c r="L63" s="248" t="str">
        <f>IF('Formato Único de Contratación'!$Y75="","",'Formato Único de Contratación'!$Y75)</f>
        <v/>
      </c>
      <c r="M63" s="246" t="str">
        <f>IF('Formato Único de Contratación'!$Z75="","",'Formato Único de Contratación'!$Z75)</f>
        <v/>
      </c>
      <c r="N63" s="253"/>
      <c r="O63" s="254" t="str">
        <f>IF('Formato Único de Contratación'!$BB75=0,"",'Formato Único de Contratación'!$BB75)</f>
        <v/>
      </c>
      <c r="P63" s="254" t="str">
        <f>IF('Formato Único de Contratación'!$DH75=0,"",'Formato Único de Contratación'!$DH75)</f>
        <v/>
      </c>
      <c r="Q63" s="253"/>
      <c r="R63" s="253"/>
      <c r="S63" s="253"/>
      <c r="T63" s="253"/>
      <c r="U63" s="253"/>
      <c r="V63" s="255"/>
      <c r="W63" s="256"/>
      <c r="X63" s="253"/>
      <c r="Y63" s="253"/>
      <c r="Z63" s="255"/>
      <c r="AA63" s="256"/>
      <c r="AB63" s="257"/>
      <c r="AC63" s="257"/>
      <c r="AD63" s="257"/>
      <c r="AE63" s="255"/>
      <c r="AF63" s="256" t="str">
        <f>IF(Tabla2[[#This Row],[% DE PARTICIPACIÓN INTEGRANTE '# 3]]="","",Tabla2[[#This Row],[VALOR DEL CONTRATO]]*Tabla2[[#This Row],[% DE PARTICIPACIÓN INTEGRANTE '# 3]])</f>
        <v/>
      </c>
      <c r="AG63" s="253"/>
      <c r="AH63" s="253"/>
      <c r="AI63" s="253"/>
      <c r="AJ63" s="255"/>
      <c r="AK63" s="256" t="str">
        <f>IF(Tabla2[[#This Row],[% DE PARTICIPACIÓN INTEGRANTE '# 4]]="","",Tabla2[[#This Row],[VALOR DEL CONTRATO]]*Tabla2[[#This Row],[% DE PARTICIPACIÓN INTEGRANTE '# 4]])</f>
        <v/>
      </c>
      <c r="AL63" s="257"/>
      <c r="AM63" s="257"/>
      <c r="AN63" s="257"/>
      <c r="AO63" s="255"/>
      <c r="AP63" s="256" t="str">
        <f>IF(Tabla2[[#This Row],[% DE PARTICIPACIÓN INTEGRANTE '# 5]]="","",Tabla2[[#This Row],[VALOR DEL CONTRATO]]*Tabla2[[#This Row],[% DE PARTICIPACIÓN INTEGRANTE '# 5]])</f>
        <v/>
      </c>
      <c r="AQ63" s="257"/>
      <c r="AR63" s="257"/>
      <c r="AS63" s="257"/>
    </row>
    <row r="64" spans="2:45" ht="20.100000000000001" customHeight="1" x14ac:dyDescent="0.25">
      <c r="B64" s="246" t="str">
        <f>IF('Formato Único de Contratación'!$AR76="","",'Formato Único de Contratación'!$AR76)</f>
        <v/>
      </c>
      <c r="C64" s="215" t="str">
        <f>IF('Formato Único de Contratación'!$B76="","",'Formato Único de Contratación'!$B76)</f>
        <v/>
      </c>
      <c r="D64" s="246" t="str">
        <f>IF('Formato Único de Contratación'!$C76="","",'Formato Único de Contratación'!$C76)</f>
        <v/>
      </c>
      <c r="E64" s="246" t="str">
        <f>IF('Formato Único de Contratación'!AQ76="","",'Formato Único de Contratación'!AQ76)</f>
        <v/>
      </c>
      <c r="F64" s="246" t="str">
        <f>IF('Formato Único de Contratación'!AP76="","",'Formato Único de Contratación'!$AP76)</f>
        <v/>
      </c>
      <c r="G64" s="248" t="str">
        <f>IF('Formato Único de Contratación'!$AI76="","",'Formato Único de Contratación'!$AI76)</f>
        <v/>
      </c>
      <c r="H64" s="248" t="str">
        <f>IF('Formato Único de Contratación'!$AO76="","",'Formato Único de Contratación'!$AO76)</f>
        <v/>
      </c>
      <c r="I64" s="248" t="str">
        <f>IF('Formato Único de Contratación'!$BU76="","",'Formato Único de Contratación'!$BU76)</f>
        <v/>
      </c>
      <c r="J64" s="248" t="str">
        <f>IF('Formato Único de Contratación'!$BD76="","",'Formato Único de Contratación'!$BD76)</f>
        <v/>
      </c>
      <c r="K64" s="248" t="str">
        <f>IF('Formato Único de Contratación'!$EE76="","",'Formato Único de Contratación'!$EE76)</f>
        <v/>
      </c>
      <c r="L64" s="248" t="str">
        <f>IF('Formato Único de Contratación'!$Y76="","",'Formato Único de Contratación'!$Y76)</f>
        <v/>
      </c>
      <c r="M64" s="246" t="str">
        <f>IF('Formato Único de Contratación'!$Z76="","",'Formato Único de Contratación'!$Z76)</f>
        <v/>
      </c>
      <c r="N64" s="253"/>
      <c r="O64" s="254" t="str">
        <f>IF('Formato Único de Contratación'!$BB76=0,"",'Formato Único de Contratación'!$BB76)</f>
        <v/>
      </c>
      <c r="P64" s="254" t="str">
        <f>IF('Formato Único de Contratación'!$DH76=0,"",'Formato Único de Contratación'!$DH76)</f>
        <v/>
      </c>
      <c r="Q64" s="253"/>
      <c r="R64" s="253"/>
      <c r="S64" s="253"/>
      <c r="T64" s="253"/>
      <c r="U64" s="253"/>
      <c r="V64" s="255"/>
      <c r="W64" s="256"/>
      <c r="X64" s="253"/>
      <c r="Y64" s="253"/>
      <c r="Z64" s="255"/>
      <c r="AA64" s="256"/>
      <c r="AB64" s="257"/>
      <c r="AC64" s="257"/>
      <c r="AD64" s="257"/>
      <c r="AE64" s="255"/>
      <c r="AF64" s="256" t="str">
        <f>IF(Tabla2[[#This Row],[% DE PARTICIPACIÓN INTEGRANTE '# 3]]="","",Tabla2[[#This Row],[VALOR DEL CONTRATO]]*Tabla2[[#This Row],[% DE PARTICIPACIÓN INTEGRANTE '# 3]])</f>
        <v/>
      </c>
      <c r="AG64" s="253"/>
      <c r="AH64" s="253"/>
      <c r="AI64" s="253"/>
      <c r="AJ64" s="255"/>
      <c r="AK64" s="256" t="str">
        <f>IF(Tabla2[[#This Row],[% DE PARTICIPACIÓN INTEGRANTE '# 4]]="","",Tabla2[[#This Row],[VALOR DEL CONTRATO]]*Tabla2[[#This Row],[% DE PARTICIPACIÓN INTEGRANTE '# 4]])</f>
        <v/>
      </c>
      <c r="AL64" s="257"/>
      <c r="AM64" s="257"/>
      <c r="AN64" s="257"/>
      <c r="AO64" s="255"/>
      <c r="AP64" s="256" t="str">
        <f>IF(Tabla2[[#This Row],[% DE PARTICIPACIÓN INTEGRANTE '# 5]]="","",Tabla2[[#This Row],[VALOR DEL CONTRATO]]*Tabla2[[#This Row],[% DE PARTICIPACIÓN INTEGRANTE '# 5]])</f>
        <v/>
      </c>
      <c r="AQ64" s="257"/>
      <c r="AR64" s="257"/>
      <c r="AS64" s="257"/>
    </row>
    <row r="65" spans="2:45" ht="20.100000000000001" customHeight="1" x14ac:dyDescent="0.25">
      <c r="B65" s="246" t="str">
        <f>IF('Formato Único de Contratación'!$AR77="","",'Formato Único de Contratación'!$AR77)</f>
        <v/>
      </c>
      <c r="C65" s="215" t="str">
        <f>IF('Formato Único de Contratación'!$B77="","",'Formato Único de Contratación'!$B77)</f>
        <v/>
      </c>
      <c r="D65" s="246" t="str">
        <f>IF('Formato Único de Contratación'!$C77="","",'Formato Único de Contratación'!$C77)</f>
        <v/>
      </c>
      <c r="E65" s="246" t="str">
        <f>IF('Formato Único de Contratación'!AQ77="","",'Formato Único de Contratación'!AQ77)</f>
        <v/>
      </c>
      <c r="F65" s="246" t="str">
        <f>IF('Formato Único de Contratación'!AP77="","",'Formato Único de Contratación'!$AP77)</f>
        <v/>
      </c>
      <c r="G65" s="248" t="str">
        <f>IF('Formato Único de Contratación'!$AI77="","",'Formato Único de Contratación'!$AI77)</f>
        <v/>
      </c>
      <c r="H65" s="248" t="str">
        <f>IF('Formato Único de Contratación'!$AO77="","",'Formato Único de Contratación'!$AO77)</f>
        <v/>
      </c>
      <c r="I65" s="248" t="str">
        <f>IF('Formato Único de Contratación'!$BU77="","",'Formato Único de Contratación'!$BU77)</f>
        <v/>
      </c>
      <c r="J65" s="248" t="str">
        <f>IF('Formato Único de Contratación'!$BD77="","",'Formato Único de Contratación'!$BD77)</f>
        <v/>
      </c>
      <c r="K65" s="248" t="str">
        <f>IF('Formato Único de Contratación'!$EE77="","",'Formato Único de Contratación'!$EE77)</f>
        <v/>
      </c>
      <c r="L65" s="248" t="str">
        <f>IF('Formato Único de Contratación'!$Y77="","",'Formato Único de Contratación'!$Y77)</f>
        <v/>
      </c>
      <c r="M65" s="246" t="str">
        <f>IF('Formato Único de Contratación'!$Z77="","",'Formato Único de Contratación'!$Z77)</f>
        <v/>
      </c>
      <c r="N65" s="253"/>
      <c r="O65" s="254" t="str">
        <f>IF('Formato Único de Contratación'!$BB77=0,"",'Formato Único de Contratación'!$BB77)</f>
        <v/>
      </c>
      <c r="P65" s="254" t="str">
        <f>IF('Formato Único de Contratación'!$DH77=0,"",'Formato Único de Contratación'!$DH77)</f>
        <v/>
      </c>
      <c r="Q65" s="253"/>
      <c r="R65" s="253"/>
      <c r="S65" s="253"/>
      <c r="T65" s="253"/>
      <c r="U65" s="253"/>
      <c r="V65" s="255"/>
      <c r="W65" s="256"/>
      <c r="X65" s="253"/>
      <c r="Y65" s="253"/>
      <c r="Z65" s="255"/>
      <c r="AA65" s="256"/>
      <c r="AB65" s="257"/>
      <c r="AC65" s="257"/>
      <c r="AD65" s="257"/>
      <c r="AE65" s="255"/>
      <c r="AF65" s="256" t="str">
        <f>IF(Tabla2[[#This Row],[% DE PARTICIPACIÓN INTEGRANTE '# 3]]="","",Tabla2[[#This Row],[VALOR DEL CONTRATO]]*Tabla2[[#This Row],[% DE PARTICIPACIÓN INTEGRANTE '# 3]])</f>
        <v/>
      </c>
      <c r="AG65" s="253"/>
      <c r="AH65" s="253"/>
      <c r="AI65" s="253"/>
      <c r="AJ65" s="255"/>
      <c r="AK65" s="256" t="str">
        <f>IF(Tabla2[[#This Row],[% DE PARTICIPACIÓN INTEGRANTE '# 4]]="","",Tabla2[[#This Row],[VALOR DEL CONTRATO]]*Tabla2[[#This Row],[% DE PARTICIPACIÓN INTEGRANTE '# 4]])</f>
        <v/>
      </c>
      <c r="AL65" s="257"/>
      <c r="AM65" s="257"/>
      <c r="AN65" s="257"/>
      <c r="AO65" s="255"/>
      <c r="AP65" s="256" t="str">
        <f>IF(Tabla2[[#This Row],[% DE PARTICIPACIÓN INTEGRANTE '# 5]]="","",Tabla2[[#This Row],[VALOR DEL CONTRATO]]*Tabla2[[#This Row],[% DE PARTICIPACIÓN INTEGRANTE '# 5]])</f>
        <v/>
      </c>
      <c r="AQ65" s="257"/>
      <c r="AR65" s="257"/>
      <c r="AS65" s="257"/>
    </row>
    <row r="66" spans="2:45" ht="20.100000000000001" customHeight="1" x14ac:dyDescent="0.25">
      <c r="B66" s="246" t="str">
        <f>IF('Formato Único de Contratación'!$AR78="","",'Formato Único de Contratación'!$AR78)</f>
        <v/>
      </c>
      <c r="C66" s="215" t="str">
        <f>IF('Formato Único de Contratación'!$B78="","",'Formato Único de Contratación'!$B78)</f>
        <v/>
      </c>
      <c r="D66" s="246" t="str">
        <f>IF('Formato Único de Contratación'!$C78="","",'Formato Único de Contratación'!$C78)</f>
        <v/>
      </c>
      <c r="E66" s="246" t="str">
        <f>IF('Formato Único de Contratación'!AQ78="","",'Formato Único de Contratación'!AQ78)</f>
        <v/>
      </c>
      <c r="F66" s="246" t="str">
        <f>IF('Formato Único de Contratación'!AP78="","",'Formato Único de Contratación'!$AP78)</f>
        <v/>
      </c>
      <c r="G66" s="248" t="str">
        <f>IF('Formato Único de Contratación'!$AI78="","",'Formato Único de Contratación'!$AI78)</f>
        <v/>
      </c>
      <c r="H66" s="248" t="str">
        <f>IF('Formato Único de Contratación'!$AO78="","",'Formato Único de Contratación'!$AO78)</f>
        <v/>
      </c>
      <c r="I66" s="248" t="str">
        <f>IF('Formato Único de Contratación'!$BU78="","",'Formato Único de Contratación'!$BU78)</f>
        <v/>
      </c>
      <c r="J66" s="248" t="str">
        <f>IF('Formato Único de Contratación'!$BD78="","",'Formato Único de Contratación'!$BD78)</f>
        <v/>
      </c>
      <c r="K66" s="248" t="str">
        <f>IF('Formato Único de Contratación'!$EE78="","",'Formato Único de Contratación'!$EE78)</f>
        <v/>
      </c>
      <c r="L66" s="248" t="str">
        <f>IF('Formato Único de Contratación'!$Y78="","",'Formato Único de Contratación'!$Y78)</f>
        <v/>
      </c>
      <c r="M66" s="246" t="str">
        <f>IF('Formato Único de Contratación'!$Z78="","",'Formato Único de Contratación'!$Z78)</f>
        <v/>
      </c>
      <c r="N66" s="253"/>
      <c r="O66" s="254" t="str">
        <f>IF('Formato Único de Contratación'!$BB78=0,"",'Formato Único de Contratación'!$BB78)</f>
        <v/>
      </c>
      <c r="P66" s="254" t="str">
        <f>IF('Formato Único de Contratación'!$DH78=0,"",'Formato Único de Contratación'!$DH78)</f>
        <v/>
      </c>
      <c r="Q66" s="253"/>
      <c r="R66" s="253"/>
      <c r="S66" s="253"/>
      <c r="T66" s="253"/>
      <c r="U66" s="253"/>
      <c r="V66" s="255"/>
      <c r="W66" s="256"/>
      <c r="X66" s="253"/>
      <c r="Y66" s="253"/>
      <c r="Z66" s="255"/>
      <c r="AA66" s="256"/>
      <c r="AB66" s="257"/>
      <c r="AC66" s="257"/>
      <c r="AD66" s="257"/>
      <c r="AE66" s="255"/>
      <c r="AF66" s="256" t="str">
        <f>IF(Tabla2[[#This Row],[% DE PARTICIPACIÓN INTEGRANTE '# 3]]="","",Tabla2[[#This Row],[VALOR DEL CONTRATO]]*Tabla2[[#This Row],[% DE PARTICIPACIÓN INTEGRANTE '# 3]])</f>
        <v/>
      </c>
      <c r="AG66" s="253"/>
      <c r="AH66" s="253"/>
      <c r="AI66" s="253"/>
      <c r="AJ66" s="255"/>
      <c r="AK66" s="256" t="str">
        <f>IF(Tabla2[[#This Row],[% DE PARTICIPACIÓN INTEGRANTE '# 4]]="","",Tabla2[[#This Row],[VALOR DEL CONTRATO]]*Tabla2[[#This Row],[% DE PARTICIPACIÓN INTEGRANTE '# 4]])</f>
        <v/>
      </c>
      <c r="AL66" s="257"/>
      <c r="AM66" s="257"/>
      <c r="AN66" s="257"/>
      <c r="AO66" s="255"/>
      <c r="AP66" s="256" t="str">
        <f>IF(Tabla2[[#This Row],[% DE PARTICIPACIÓN INTEGRANTE '# 5]]="","",Tabla2[[#This Row],[VALOR DEL CONTRATO]]*Tabla2[[#This Row],[% DE PARTICIPACIÓN INTEGRANTE '# 5]])</f>
        <v/>
      </c>
      <c r="AQ66" s="257"/>
      <c r="AR66" s="257"/>
      <c r="AS66" s="257"/>
    </row>
    <row r="67" spans="2:45" ht="20.100000000000001" customHeight="1" x14ac:dyDescent="0.25">
      <c r="B67" s="246" t="str">
        <f>IF('Formato Único de Contratación'!$AR79="","",'Formato Único de Contratación'!$AR79)</f>
        <v/>
      </c>
      <c r="C67" s="215" t="str">
        <f>IF('Formato Único de Contratación'!$B79="","",'Formato Único de Contratación'!$B79)</f>
        <v/>
      </c>
      <c r="D67" s="246" t="str">
        <f>IF('Formato Único de Contratación'!$C79="","",'Formato Único de Contratación'!$C79)</f>
        <v/>
      </c>
      <c r="E67" s="246" t="str">
        <f>IF('Formato Único de Contratación'!AQ79="","",'Formato Único de Contratación'!AQ79)</f>
        <v/>
      </c>
      <c r="F67" s="246" t="str">
        <f>IF('Formato Único de Contratación'!AP79="","",'Formato Único de Contratación'!$AP79)</f>
        <v/>
      </c>
      <c r="G67" s="248" t="str">
        <f>IF('Formato Único de Contratación'!$AI79="","",'Formato Único de Contratación'!$AI79)</f>
        <v/>
      </c>
      <c r="H67" s="248" t="str">
        <f>IF('Formato Único de Contratación'!$AO79="","",'Formato Único de Contratación'!$AO79)</f>
        <v/>
      </c>
      <c r="I67" s="248" t="str">
        <f>IF('Formato Único de Contratación'!$BU79="","",'Formato Único de Contratación'!$BU79)</f>
        <v/>
      </c>
      <c r="J67" s="248" t="str">
        <f>IF('Formato Único de Contratación'!$BD79="","",'Formato Único de Contratación'!$BD79)</f>
        <v/>
      </c>
      <c r="K67" s="248" t="str">
        <f>IF('Formato Único de Contratación'!$EE79="","",'Formato Único de Contratación'!$EE79)</f>
        <v/>
      </c>
      <c r="L67" s="248" t="str">
        <f>IF('Formato Único de Contratación'!$Y79="","",'Formato Único de Contratación'!$Y79)</f>
        <v/>
      </c>
      <c r="M67" s="246" t="str">
        <f>IF('Formato Único de Contratación'!$Z79="","",'Formato Único de Contratación'!$Z79)</f>
        <v/>
      </c>
      <c r="N67" s="253"/>
      <c r="O67" s="254" t="str">
        <f>IF('Formato Único de Contratación'!$BB79=0,"",'Formato Único de Contratación'!$BB79)</f>
        <v/>
      </c>
      <c r="P67" s="254" t="str">
        <f>IF('Formato Único de Contratación'!$DH79=0,"",'Formato Único de Contratación'!$DH79)</f>
        <v/>
      </c>
      <c r="Q67" s="253"/>
      <c r="R67" s="253"/>
      <c r="S67" s="253"/>
      <c r="T67" s="253"/>
      <c r="U67" s="253"/>
      <c r="V67" s="255"/>
      <c r="W67" s="256"/>
      <c r="X67" s="253"/>
      <c r="Y67" s="253"/>
      <c r="Z67" s="255"/>
      <c r="AA67" s="256"/>
      <c r="AB67" s="257"/>
      <c r="AC67" s="257"/>
      <c r="AD67" s="257"/>
      <c r="AE67" s="255"/>
      <c r="AF67" s="256" t="str">
        <f>IF(Tabla2[[#This Row],[% DE PARTICIPACIÓN INTEGRANTE '# 3]]="","",Tabla2[[#This Row],[VALOR DEL CONTRATO]]*Tabla2[[#This Row],[% DE PARTICIPACIÓN INTEGRANTE '# 3]])</f>
        <v/>
      </c>
      <c r="AG67" s="253"/>
      <c r="AH67" s="253"/>
      <c r="AI67" s="253"/>
      <c r="AJ67" s="255"/>
      <c r="AK67" s="256" t="str">
        <f>IF(Tabla2[[#This Row],[% DE PARTICIPACIÓN INTEGRANTE '# 4]]="","",Tabla2[[#This Row],[VALOR DEL CONTRATO]]*Tabla2[[#This Row],[% DE PARTICIPACIÓN INTEGRANTE '# 4]])</f>
        <v/>
      </c>
      <c r="AL67" s="257"/>
      <c r="AM67" s="257"/>
      <c r="AN67" s="257"/>
      <c r="AO67" s="255"/>
      <c r="AP67" s="256" t="str">
        <f>IF(Tabla2[[#This Row],[% DE PARTICIPACIÓN INTEGRANTE '# 5]]="","",Tabla2[[#This Row],[VALOR DEL CONTRATO]]*Tabla2[[#This Row],[% DE PARTICIPACIÓN INTEGRANTE '# 5]])</f>
        <v/>
      </c>
      <c r="AQ67" s="257"/>
      <c r="AR67" s="257"/>
      <c r="AS67" s="257"/>
    </row>
    <row r="68" spans="2:45" ht="20.100000000000001" customHeight="1" x14ac:dyDescent="0.25">
      <c r="B68" s="246" t="str">
        <f>IF('Formato Único de Contratación'!$AR80="","",'Formato Único de Contratación'!$AR80)</f>
        <v/>
      </c>
      <c r="C68" s="215" t="str">
        <f>IF('Formato Único de Contratación'!$B80="","",'Formato Único de Contratación'!$B80)</f>
        <v/>
      </c>
      <c r="D68" s="246" t="str">
        <f>IF('Formato Único de Contratación'!$C80="","",'Formato Único de Contratación'!$C80)</f>
        <v/>
      </c>
      <c r="E68" s="246" t="str">
        <f>IF('Formato Único de Contratación'!AQ80="","",'Formato Único de Contratación'!AQ80)</f>
        <v/>
      </c>
      <c r="F68" s="246" t="str">
        <f>IF('Formato Único de Contratación'!AP80="","",'Formato Único de Contratación'!$AP80)</f>
        <v/>
      </c>
      <c r="G68" s="248" t="str">
        <f>IF('Formato Único de Contratación'!$AI80="","",'Formato Único de Contratación'!$AI80)</f>
        <v/>
      </c>
      <c r="H68" s="248" t="str">
        <f>IF('Formato Único de Contratación'!$AO80="","",'Formato Único de Contratación'!$AO80)</f>
        <v/>
      </c>
      <c r="I68" s="248" t="str">
        <f>IF('Formato Único de Contratación'!$BU80="","",'Formato Único de Contratación'!$BU80)</f>
        <v/>
      </c>
      <c r="J68" s="248" t="str">
        <f>IF('Formato Único de Contratación'!$BD80="","",'Formato Único de Contratación'!$BD80)</f>
        <v/>
      </c>
      <c r="K68" s="248" t="str">
        <f>IF('Formato Único de Contratación'!$EE80="","",'Formato Único de Contratación'!$EE80)</f>
        <v/>
      </c>
      <c r="L68" s="248" t="str">
        <f>IF('Formato Único de Contratación'!$Y80="","",'Formato Único de Contratación'!$Y80)</f>
        <v/>
      </c>
      <c r="M68" s="246" t="str">
        <f>IF('Formato Único de Contratación'!$Z80="","",'Formato Único de Contratación'!$Z80)</f>
        <v/>
      </c>
      <c r="N68" s="253"/>
      <c r="O68" s="254" t="str">
        <f>IF('Formato Único de Contratación'!$BB80=0,"",'Formato Único de Contratación'!$BB80)</f>
        <v/>
      </c>
      <c r="P68" s="254" t="str">
        <f>IF('Formato Único de Contratación'!$DH80=0,"",'Formato Único de Contratación'!$DH80)</f>
        <v/>
      </c>
      <c r="Q68" s="253"/>
      <c r="R68" s="253"/>
      <c r="S68" s="253"/>
      <c r="T68" s="253"/>
      <c r="U68" s="253"/>
      <c r="V68" s="255"/>
      <c r="W68" s="256"/>
      <c r="X68" s="253"/>
      <c r="Y68" s="253"/>
      <c r="Z68" s="255"/>
      <c r="AA68" s="256"/>
      <c r="AB68" s="257"/>
      <c r="AC68" s="257"/>
      <c r="AD68" s="257"/>
      <c r="AE68" s="255"/>
      <c r="AF68" s="256" t="str">
        <f>IF(Tabla2[[#This Row],[% DE PARTICIPACIÓN INTEGRANTE '# 3]]="","",Tabla2[[#This Row],[VALOR DEL CONTRATO]]*Tabla2[[#This Row],[% DE PARTICIPACIÓN INTEGRANTE '# 3]])</f>
        <v/>
      </c>
      <c r="AG68" s="253"/>
      <c r="AH68" s="253"/>
      <c r="AI68" s="253"/>
      <c r="AJ68" s="255"/>
      <c r="AK68" s="256" t="str">
        <f>IF(Tabla2[[#This Row],[% DE PARTICIPACIÓN INTEGRANTE '# 4]]="","",Tabla2[[#This Row],[VALOR DEL CONTRATO]]*Tabla2[[#This Row],[% DE PARTICIPACIÓN INTEGRANTE '# 4]])</f>
        <v/>
      </c>
      <c r="AL68" s="257"/>
      <c r="AM68" s="257"/>
      <c r="AN68" s="257"/>
      <c r="AO68" s="255"/>
      <c r="AP68" s="256" t="str">
        <f>IF(Tabla2[[#This Row],[% DE PARTICIPACIÓN INTEGRANTE '# 5]]="","",Tabla2[[#This Row],[VALOR DEL CONTRATO]]*Tabla2[[#This Row],[% DE PARTICIPACIÓN INTEGRANTE '# 5]])</f>
        <v/>
      </c>
      <c r="AQ68" s="257"/>
      <c r="AR68" s="257"/>
      <c r="AS68" s="257"/>
    </row>
    <row r="69" spans="2:45" ht="20.100000000000001" customHeight="1" x14ac:dyDescent="0.25">
      <c r="B69" s="246" t="str">
        <f>IF('Formato Único de Contratación'!$AR81="","",'Formato Único de Contratación'!$AR81)</f>
        <v/>
      </c>
      <c r="C69" s="215" t="str">
        <f>IF('Formato Único de Contratación'!$B81="","",'Formato Único de Contratación'!$B81)</f>
        <v/>
      </c>
      <c r="D69" s="246" t="str">
        <f>IF('Formato Único de Contratación'!$C81="","",'Formato Único de Contratación'!$C81)</f>
        <v/>
      </c>
      <c r="E69" s="246" t="str">
        <f>IF('Formato Único de Contratación'!AQ81="","",'Formato Único de Contratación'!AQ81)</f>
        <v/>
      </c>
      <c r="F69" s="246" t="str">
        <f>IF('Formato Único de Contratación'!AP81="","",'Formato Único de Contratación'!$AP81)</f>
        <v/>
      </c>
      <c r="G69" s="248" t="str">
        <f>IF('Formato Único de Contratación'!$AI81="","",'Formato Único de Contratación'!$AI81)</f>
        <v/>
      </c>
      <c r="H69" s="248" t="str">
        <f>IF('Formato Único de Contratación'!$AO81="","",'Formato Único de Contratación'!$AO81)</f>
        <v/>
      </c>
      <c r="I69" s="248" t="str">
        <f>IF('Formato Único de Contratación'!$BU81="","",'Formato Único de Contratación'!$BU81)</f>
        <v/>
      </c>
      <c r="J69" s="248" t="str">
        <f>IF('Formato Único de Contratación'!$BD81="","",'Formato Único de Contratación'!$BD81)</f>
        <v/>
      </c>
      <c r="K69" s="248" t="str">
        <f>IF('Formato Único de Contratación'!$EE81="","",'Formato Único de Contratación'!$EE81)</f>
        <v/>
      </c>
      <c r="L69" s="248" t="str">
        <f>IF('Formato Único de Contratación'!$Y81="","",'Formato Único de Contratación'!$Y81)</f>
        <v/>
      </c>
      <c r="M69" s="246" t="str">
        <f>IF('Formato Único de Contratación'!$Z81="","",'Formato Único de Contratación'!$Z81)</f>
        <v/>
      </c>
      <c r="N69" s="253"/>
      <c r="O69" s="254" t="str">
        <f>IF('Formato Único de Contratación'!$BB81=0,"",'Formato Único de Contratación'!$BB81)</f>
        <v/>
      </c>
      <c r="P69" s="254" t="str">
        <f>IF('Formato Único de Contratación'!$DH81=0,"",'Formato Único de Contratación'!$DH81)</f>
        <v/>
      </c>
      <c r="Q69" s="253"/>
      <c r="R69" s="253"/>
      <c r="S69" s="253"/>
      <c r="T69" s="253"/>
      <c r="U69" s="253"/>
      <c r="V69" s="255"/>
      <c r="W69" s="256"/>
      <c r="X69" s="253"/>
      <c r="Y69" s="253"/>
      <c r="Z69" s="255"/>
      <c r="AA69" s="256"/>
      <c r="AB69" s="257"/>
      <c r="AC69" s="257"/>
      <c r="AD69" s="257"/>
      <c r="AE69" s="255"/>
      <c r="AF69" s="256" t="str">
        <f>IF(Tabla2[[#This Row],[% DE PARTICIPACIÓN INTEGRANTE '# 3]]="","",Tabla2[[#This Row],[VALOR DEL CONTRATO]]*Tabla2[[#This Row],[% DE PARTICIPACIÓN INTEGRANTE '# 3]])</f>
        <v/>
      </c>
      <c r="AG69" s="253"/>
      <c r="AH69" s="253"/>
      <c r="AI69" s="253"/>
      <c r="AJ69" s="255"/>
      <c r="AK69" s="256" t="str">
        <f>IF(Tabla2[[#This Row],[% DE PARTICIPACIÓN INTEGRANTE '# 4]]="","",Tabla2[[#This Row],[VALOR DEL CONTRATO]]*Tabla2[[#This Row],[% DE PARTICIPACIÓN INTEGRANTE '# 4]])</f>
        <v/>
      </c>
      <c r="AL69" s="257"/>
      <c r="AM69" s="257"/>
      <c r="AN69" s="257"/>
      <c r="AO69" s="255"/>
      <c r="AP69" s="256" t="str">
        <f>IF(Tabla2[[#This Row],[% DE PARTICIPACIÓN INTEGRANTE '# 5]]="","",Tabla2[[#This Row],[VALOR DEL CONTRATO]]*Tabla2[[#This Row],[% DE PARTICIPACIÓN INTEGRANTE '# 5]])</f>
        <v/>
      </c>
      <c r="AQ69" s="257"/>
      <c r="AR69" s="257"/>
      <c r="AS69" s="257"/>
    </row>
    <row r="70" spans="2:45" ht="20.100000000000001" customHeight="1" x14ac:dyDescent="0.25">
      <c r="B70" s="246" t="str">
        <f>IF('Formato Único de Contratación'!$AR82="","",'Formato Único de Contratación'!$AR82)</f>
        <v/>
      </c>
      <c r="C70" s="215" t="str">
        <f>IF('Formato Único de Contratación'!$B82="","",'Formato Único de Contratación'!$B82)</f>
        <v/>
      </c>
      <c r="D70" s="246" t="str">
        <f>IF('Formato Único de Contratación'!$C82="","",'Formato Único de Contratación'!$C82)</f>
        <v/>
      </c>
      <c r="E70" s="246" t="str">
        <f>IF('Formato Único de Contratación'!AQ82="","",'Formato Único de Contratación'!AQ82)</f>
        <v/>
      </c>
      <c r="F70" s="246" t="str">
        <f>IF('Formato Único de Contratación'!AP82="","",'Formato Único de Contratación'!$AP82)</f>
        <v/>
      </c>
      <c r="G70" s="248" t="str">
        <f>IF('Formato Único de Contratación'!$AI82="","",'Formato Único de Contratación'!$AI82)</f>
        <v/>
      </c>
      <c r="H70" s="248" t="str">
        <f>IF('Formato Único de Contratación'!$AO82="","",'Formato Único de Contratación'!$AO82)</f>
        <v/>
      </c>
      <c r="I70" s="248" t="str">
        <f>IF('Formato Único de Contratación'!$BU82="","",'Formato Único de Contratación'!$BU82)</f>
        <v/>
      </c>
      <c r="J70" s="248" t="str">
        <f>IF('Formato Único de Contratación'!$BD82="","",'Formato Único de Contratación'!$BD82)</f>
        <v/>
      </c>
      <c r="K70" s="248" t="str">
        <f>IF('Formato Único de Contratación'!$EE82="","",'Formato Único de Contratación'!$EE82)</f>
        <v/>
      </c>
      <c r="L70" s="248" t="str">
        <f>IF('Formato Único de Contratación'!$Y82="","",'Formato Único de Contratación'!$Y82)</f>
        <v/>
      </c>
      <c r="M70" s="246" t="str">
        <f>IF('Formato Único de Contratación'!$Z82="","",'Formato Único de Contratación'!$Z82)</f>
        <v/>
      </c>
      <c r="N70" s="253"/>
      <c r="O70" s="254" t="str">
        <f>IF('Formato Único de Contratación'!$BB82=0,"",'Formato Único de Contratación'!$BB82)</f>
        <v/>
      </c>
      <c r="P70" s="254" t="str">
        <f>IF('Formato Único de Contratación'!$DH82=0,"",'Formato Único de Contratación'!$DH82)</f>
        <v/>
      </c>
      <c r="Q70" s="253"/>
      <c r="R70" s="253"/>
      <c r="S70" s="253"/>
      <c r="T70" s="253"/>
      <c r="U70" s="253"/>
      <c r="V70" s="255"/>
      <c r="W70" s="256"/>
      <c r="X70" s="253"/>
      <c r="Y70" s="253"/>
      <c r="Z70" s="255"/>
      <c r="AA70" s="256"/>
      <c r="AB70" s="257"/>
      <c r="AC70" s="257"/>
      <c r="AD70" s="257"/>
      <c r="AE70" s="255"/>
      <c r="AF70" s="256" t="str">
        <f>IF(Tabla2[[#This Row],[% DE PARTICIPACIÓN INTEGRANTE '# 3]]="","",Tabla2[[#This Row],[VALOR DEL CONTRATO]]*Tabla2[[#This Row],[% DE PARTICIPACIÓN INTEGRANTE '# 3]])</f>
        <v/>
      </c>
      <c r="AG70" s="253"/>
      <c r="AH70" s="253"/>
      <c r="AI70" s="253"/>
      <c r="AJ70" s="255"/>
      <c r="AK70" s="256" t="str">
        <f>IF(Tabla2[[#This Row],[% DE PARTICIPACIÓN INTEGRANTE '# 4]]="","",Tabla2[[#This Row],[VALOR DEL CONTRATO]]*Tabla2[[#This Row],[% DE PARTICIPACIÓN INTEGRANTE '# 4]])</f>
        <v/>
      </c>
      <c r="AL70" s="257"/>
      <c r="AM70" s="257"/>
      <c r="AN70" s="257"/>
      <c r="AO70" s="255"/>
      <c r="AP70" s="256" t="str">
        <f>IF(Tabla2[[#This Row],[% DE PARTICIPACIÓN INTEGRANTE '# 5]]="","",Tabla2[[#This Row],[VALOR DEL CONTRATO]]*Tabla2[[#This Row],[% DE PARTICIPACIÓN INTEGRANTE '# 5]])</f>
        <v/>
      </c>
      <c r="AQ70" s="257"/>
      <c r="AR70" s="257"/>
      <c r="AS70" s="257"/>
    </row>
    <row r="71" spans="2:45" ht="20.100000000000001" customHeight="1" x14ac:dyDescent="0.25">
      <c r="B71" s="246" t="str">
        <f>IF('Formato Único de Contratación'!$AR83="","",'Formato Único de Contratación'!$AR83)</f>
        <v/>
      </c>
      <c r="C71" s="215" t="str">
        <f>IF('Formato Único de Contratación'!$B83="","",'Formato Único de Contratación'!$B83)</f>
        <v/>
      </c>
      <c r="D71" s="246" t="str">
        <f>IF('Formato Único de Contratación'!$C83="","",'Formato Único de Contratación'!$C83)</f>
        <v/>
      </c>
      <c r="E71" s="246" t="str">
        <f>IF('Formato Único de Contratación'!AQ83="","",'Formato Único de Contratación'!AQ83)</f>
        <v/>
      </c>
      <c r="F71" s="246" t="str">
        <f>IF('Formato Único de Contratación'!AP83="","",'Formato Único de Contratación'!$AP83)</f>
        <v/>
      </c>
      <c r="G71" s="248" t="str">
        <f>IF('Formato Único de Contratación'!$AI83="","",'Formato Único de Contratación'!$AI83)</f>
        <v/>
      </c>
      <c r="H71" s="248" t="str">
        <f>IF('Formato Único de Contratación'!$AO83="","",'Formato Único de Contratación'!$AO83)</f>
        <v/>
      </c>
      <c r="I71" s="248" t="str">
        <f>IF('Formato Único de Contratación'!$BU83="","",'Formato Único de Contratación'!$BU83)</f>
        <v/>
      </c>
      <c r="J71" s="248" t="str">
        <f>IF('Formato Único de Contratación'!$BD83="","",'Formato Único de Contratación'!$BD83)</f>
        <v/>
      </c>
      <c r="K71" s="248" t="str">
        <f>IF('Formato Único de Contratación'!$EE83="","",'Formato Único de Contratación'!$EE83)</f>
        <v/>
      </c>
      <c r="L71" s="248" t="str">
        <f>IF('Formato Único de Contratación'!$Y83="","",'Formato Único de Contratación'!$Y83)</f>
        <v/>
      </c>
      <c r="M71" s="246" t="str">
        <f>IF('Formato Único de Contratación'!$Z83="","",'Formato Único de Contratación'!$Z83)</f>
        <v/>
      </c>
      <c r="N71" s="253"/>
      <c r="O71" s="254" t="str">
        <f>IF('Formato Único de Contratación'!$BB83=0,"",'Formato Único de Contratación'!$BB83)</f>
        <v/>
      </c>
      <c r="P71" s="254" t="str">
        <f>IF('Formato Único de Contratación'!$DH83=0,"",'Formato Único de Contratación'!$DH83)</f>
        <v/>
      </c>
      <c r="Q71" s="253"/>
      <c r="R71" s="253"/>
      <c r="S71" s="253"/>
      <c r="T71" s="253"/>
      <c r="U71" s="253"/>
      <c r="V71" s="255"/>
      <c r="W71" s="256"/>
      <c r="X71" s="253"/>
      <c r="Y71" s="253"/>
      <c r="Z71" s="255"/>
      <c r="AA71" s="256"/>
      <c r="AB71" s="257"/>
      <c r="AC71" s="257"/>
      <c r="AD71" s="257"/>
      <c r="AE71" s="255">
        <v>0.1</v>
      </c>
      <c r="AF71" s="256" t="e">
        <f>IF(Tabla2[[#This Row],[% DE PARTICIPACIÓN INTEGRANTE '# 3]]="","",Tabla2[[#This Row],[VALOR DEL CONTRATO]]*Tabla2[[#This Row],[% DE PARTICIPACIÓN INTEGRANTE '# 3]])</f>
        <v>#VALUE!</v>
      </c>
      <c r="AG71" s="253"/>
      <c r="AH71" s="253"/>
      <c r="AI71" s="253"/>
      <c r="AJ71" s="255"/>
      <c r="AK71" s="256" t="str">
        <f>IF(Tabla2[[#This Row],[% DE PARTICIPACIÓN INTEGRANTE '# 4]]="","",Tabla2[[#This Row],[VALOR DEL CONTRATO]]*Tabla2[[#This Row],[% DE PARTICIPACIÓN INTEGRANTE '# 4]])</f>
        <v/>
      </c>
      <c r="AL71" s="257"/>
      <c r="AM71" s="257"/>
      <c r="AN71" s="257"/>
      <c r="AO71" s="255"/>
      <c r="AP71" s="256" t="str">
        <f>IF(Tabla2[[#This Row],[% DE PARTICIPACIÓN INTEGRANTE '# 5]]="","",Tabla2[[#This Row],[VALOR DEL CONTRATO]]*Tabla2[[#This Row],[% DE PARTICIPACIÓN INTEGRANTE '# 5]])</f>
        <v/>
      </c>
      <c r="AQ71" s="257"/>
      <c r="AR71" s="257"/>
      <c r="AS71" s="257"/>
    </row>
    <row r="72" spans="2:45" ht="20.100000000000001" customHeight="1" x14ac:dyDescent="0.25">
      <c r="B72" s="246" t="str">
        <f>IF('Formato Único de Contratación'!$AR84="","",'Formato Único de Contratación'!$AR84)</f>
        <v/>
      </c>
      <c r="C72" s="215" t="str">
        <f>IF('Formato Único de Contratación'!$B84="","",'Formato Único de Contratación'!$B84)</f>
        <v/>
      </c>
      <c r="D72" s="246" t="str">
        <f>IF('Formato Único de Contratación'!$C84="","",'Formato Único de Contratación'!$C84)</f>
        <v/>
      </c>
      <c r="E72" s="246" t="str">
        <f>IF('Formato Único de Contratación'!AQ84="","",'Formato Único de Contratación'!AQ84)</f>
        <v/>
      </c>
      <c r="F72" s="246" t="str">
        <f>IF('Formato Único de Contratación'!AP84="","",'Formato Único de Contratación'!$AP84)</f>
        <v/>
      </c>
      <c r="G72" s="248" t="str">
        <f>IF('Formato Único de Contratación'!$AI84="","",'Formato Único de Contratación'!$AI84)</f>
        <v/>
      </c>
      <c r="H72" s="248" t="str">
        <f>IF('Formato Único de Contratación'!$AO84="","",'Formato Único de Contratación'!$AO84)</f>
        <v/>
      </c>
      <c r="I72" s="248" t="str">
        <f>IF('Formato Único de Contratación'!$BU84="","",'Formato Único de Contratación'!$BU84)</f>
        <v/>
      </c>
      <c r="J72" s="248" t="str">
        <f>IF('Formato Único de Contratación'!$BD84="","",'Formato Único de Contratación'!$BD84)</f>
        <v/>
      </c>
      <c r="K72" s="248" t="str">
        <f>IF('Formato Único de Contratación'!$EE84="","",'Formato Único de Contratación'!$EE84)</f>
        <v/>
      </c>
      <c r="L72" s="248" t="str">
        <f>IF('Formato Único de Contratación'!$Y84="","",'Formato Único de Contratación'!$Y84)</f>
        <v/>
      </c>
      <c r="M72" s="246" t="str">
        <f>IF('Formato Único de Contratación'!$Z84="","",'Formato Único de Contratación'!$Z84)</f>
        <v/>
      </c>
      <c r="N72" s="253"/>
      <c r="O72" s="254" t="str">
        <f>IF('Formato Único de Contratación'!$BB84=0,"",'Formato Único de Contratación'!$BB84)</f>
        <v/>
      </c>
      <c r="P72" s="254" t="str">
        <f>IF('Formato Único de Contratación'!$DH84=0,"",'Formato Único de Contratación'!$DH84)</f>
        <v/>
      </c>
      <c r="Q72" s="253"/>
      <c r="R72" s="253"/>
      <c r="S72" s="253"/>
      <c r="T72" s="253"/>
      <c r="U72" s="253"/>
      <c r="V72" s="255"/>
      <c r="W72" s="256"/>
      <c r="X72" s="253"/>
      <c r="Y72" s="253"/>
      <c r="Z72" s="255"/>
      <c r="AA72" s="256"/>
      <c r="AB72" s="257"/>
      <c r="AC72" s="257"/>
      <c r="AD72" s="257"/>
      <c r="AE72" s="255"/>
      <c r="AF72" s="256" t="str">
        <f>IF(Tabla2[[#This Row],[% DE PARTICIPACIÓN INTEGRANTE '# 3]]="","",Tabla2[[#This Row],[VALOR DEL CONTRATO]]*Tabla2[[#This Row],[% DE PARTICIPACIÓN INTEGRANTE '# 3]])</f>
        <v/>
      </c>
      <c r="AG72" s="253"/>
      <c r="AH72" s="253"/>
      <c r="AI72" s="253"/>
      <c r="AJ72" s="255"/>
      <c r="AK72" s="256" t="str">
        <f>IF(Tabla2[[#This Row],[% DE PARTICIPACIÓN INTEGRANTE '# 4]]="","",Tabla2[[#This Row],[VALOR DEL CONTRATO]]*Tabla2[[#This Row],[% DE PARTICIPACIÓN INTEGRANTE '# 4]])</f>
        <v/>
      </c>
      <c r="AL72" s="257"/>
      <c r="AM72" s="257"/>
      <c r="AN72" s="257"/>
      <c r="AO72" s="255"/>
      <c r="AP72" s="256" t="str">
        <f>IF(Tabla2[[#This Row],[% DE PARTICIPACIÓN INTEGRANTE '# 5]]="","",Tabla2[[#This Row],[VALOR DEL CONTRATO]]*Tabla2[[#This Row],[% DE PARTICIPACIÓN INTEGRANTE '# 5]])</f>
        <v/>
      </c>
      <c r="AQ72" s="257"/>
      <c r="AR72" s="257"/>
      <c r="AS72" s="257"/>
    </row>
    <row r="73" spans="2:45" ht="20.100000000000001" customHeight="1" x14ac:dyDescent="0.25">
      <c r="B73" s="246" t="str">
        <f>IF('Formato Único de Contratación'!$AR85="","",'Formato Único de Contratación'!$AR85)</f>
        <v/>
      </c>
      <c r="C73" s="215" t="str">
        <f>IF('Formato Único de Contratación'!$B85="","",'Formato Único de Contratación'!$B85)</f>
        <v/>
      </c>
      <c r="D73" s="246" t="str">
        <f>IF('Formato Único de Contratación'!$C85="","",'Formato Único de Contratación'!$C85)</f>
        <v/>
      </c>
      <c r="E73" s="246" t="str">
        <f>IF('Formato Único de Contratación'!AQ85="","",'Formato Único de Contratación'!AQ85)</f>
        <v/>
      </c>
      <c r="F73" s="246" t="str">
        <f>IF('Formato Único de Contratación'!AP85="","",'Formato Único de Contratación'!$AP85)</f>
        <v/>
      </c>
      <c r="G73" s="248" t="str">
        <f>IF('Formato Único de Contratación'!$AI85="","",'Formato Único de Contratación'!$AI85)</f>
        <v/>
      </c>
      <c r="H73" s="248" t="str">
        <f>IF('Formato Único de Contratación'!$AO85="","",'Formato Único de Contratación'!$AO85)</f>
        <v/>
      </c>
      <c r="I73" s="248" t="str">
        <f>IF('Formato Único de Contratación'!$BU85="","",'Formato Único de Contratación'!$BU85)</f>
        <v/>
      </c>
      <c r="J73" s="248" t="str">
        <f>IF('Formato Único de Contratación'!$BD85="","",'Formato Único de Contratación'!$BD85)</f>
        <v/>
      </c>
      <c r="K73" s="248" t="str">
        <f>IF('Formato Único de Contratación'!$EE85="","",'Formato Único de Contratación'!$EE85)</f>
        <v/>
      </c>
      <c r="L73" s="248" t="str">
        <f>IF('Formato Único de Contratación'!$Y85="","",'Formato Único de Contratación'!$Y85)</f>
        <v/>
      </c>
      <c r="M73" s="246" t="str">
        <f>IF('Formato Único de Contratación'!$Z85="","",'Formato Único de Contratación'!$Z85)</f>
        <v/>
      </c>
      <c r="N73" s="253"/>
      <c r="O73" s="254" t="str">
        <f>IF('Formato Único de Contratación'!$BB85=0,"",'Formato Único de Contratación'!$BB85)</f>
        <v/>
      </c>
      <c r="P73" s="254" t="str">
        <f>IF('Formato Único de Contratación'!$DH85=0,"",'Formato Único de Contratación'!$DH85)</f>
        <v/>
      </c>
      <c r="Q73" s="253"/>
      <c r="R73" s="253"/>
      <c r="S73" s="253"/>
      <c r="T73" s="253"/>
      <c r="U73" s="253"/>
      <c r="V73" s="255"/>
      <c r="W73" s="256"/>
      <c r="X73" s="253"/>
      <c r="Y73" s="253"/>
      <c r="Z73" s="255"/>
      <c r="AA73" s="256"/>
      <c r="AB73" s="257"/>
      <c r="AC73" s="257"/>
      <c r="AD73" s="257"/>
      <c r="AE73" s="255"/>
      <c r="AF73" s="256" t="str">
        <f>IF(Tabla2[[#This Row],[% DE PARTICIPACIÓN INTEGRANTE '# 3]]="","",Tabla2[[#This Row],[VALOR DEL CONTRATO]]*Tabla2[[#This Row],[% DE PARTICIPACIÓN INTEGRANTE '# 3]])</f>
        <v/>
      </c>
      <c r="AG73" s="253"/>
      <c r="AH73" s="253"/>
      <c r="AI73" s="253"/>
      <c r="AJ73" s="255"/>
      <c r="AK73" s="256" t="str">
        <f>IF(Tabla2[[#This Row],[% DE PARTICIPACIÓN INTEGRANTE '# 4]]="","",Tabla2[[#This Row],[VALOR DEL CONTRATO]]*Tabla2[[#This Row],[% DE PARTICIPACIÓN INTEGRANTE '# 4]])</f>
        <v/>
      </c>
      <c r="AL73" s="257"/>
      <c r="AM73" s="257"/>
      <c r="AN73" s="257"/>
      <c r="AO73" s="255"/>
      <c r="AP73" s="256" t="str">
        <f>IF(Tabla2[[#This Row],[% DE PARTICIPACIÓN INTEGRANTE '# 5]]="","",Tabla2[[#This Row],[VALOR DEL CONTRATO]]*Tabla2[[#This Row],[% DE PARTICIPACIÓN INTEGRANTE '# 5]])</f>
        <v/>
      </c>
      <c r="AQ73" s="257"/>
      <c r="AR73" s="257"/>
      <c r="AS73" s="257"/>
    </row>
    <row r="74" spans="2:45" ht="20.100000000000001" customHeight="1" x14ac:dyDescent="0.25">
      <c r="B74" s="246" t="str">
        <f>IF('Formato Único de Contratación'!$AR86="","",'Formato Único de Contratación'!$AR86)</f>
        <v/>
      </c>
      <c r="C74" s="215" t="str">
        <f>IF('Formato Único de Contratación'!$B86="","",'Formato Único de Contratación'!$B86)</f>
        <v/>
      </c>
      <c r="D74" s="246" t="str">
        <f>IF('Formato Único de Contratación'!$C86="","",'Formato Único de Contratación'!$C86)</f>
        <v/>
      </c>
      <c r="E74" s="246" t="str">
        <f>IF('Formato Único de Contratación'!AQ86="","",'Formato Único de Contratación'!AQ86)</f>
        <v/>
      </c>
      <c r="F74" s="246" t="str">
        <f>IF('Formato Único de Contratación'!AP86="","",'Formato Único de Contratación'!$AP86)</f>
        <v/>
      </c>
      <c r="G74" s="248" t="str">
        <f>IF('Formato Único de Contratación'!$AI86="","",'Formato Único de Contratación'!$AI86)</f>
        <v/>
      </c>
      <c r="H74" s="248" t="str">
        <f>IF('Formato Único de Contratación'!$AO86="","",'Formato Único de Contratación'!$AO86)</f>
        <v/>
      </c>
      <c r="I74" s="248" t="str">
        <f>IF('Formato Único de Contratación'!$BU86="","",'Formato Único de Contratación'!$BU86)</f>
        <v/>
      </c>
      <c r="J74" s="248" t="str">
        <f>IF('Formato Único de Contratación'!$BD86="","",'Formato Único de Contratación'!$BD86)</f>
        <v/>
      </c>
      <c r="K74" s="248" t="str">
        <f>IF('Formato Único de Contratación'!$EE86="","",'Formato Único de Contratación'!$EE86)</f>
        <v/>
      </c>
      <c r="L74" s="248" t="str">
        <f>IF('Formato Único de Contratación'!$Y86="","",'Formato Único de Contratación'!$Y86)</f>
        <v/>
      </c>
      <c r="M74" s="246" t="str">
        <f>IF('Formato Único de Contratación'!$Z86="","",'Formato Único de Contratación'!$Z86)</f>
        <v/>
      </c>
      <c r="N74" s="253"/>
      <c r="O74" s="254" t="str">
        <f>IF('Formato Único de Contratación'!$BB86=0,"",'Formato Único de Contratación'!$BB86)</f>
        <v/>
      </c>
      <c r="P74" s="254" t="str">
        <f>IF('Formato Único de Contratación'!$DH86=0,"",'Formato Único de Contratación'!$DH86)</f>
        <v/>
      </c>
      <c r="Q74" s="253"/>
      <c r="R74" s="253"/>
      <c r="S74" s="253"/>
      <c r="T74" s="253"/>
      <c r="U74" s="253"/>
      <c r="V74" s="255"/>
      <c r="W74" s="256"/>
      <c r="X74" s="253"/>
      <c r="Y74" s="253"/>
      <c r="Z74" s="255"/>
      <c r="AA74" s="256"/>
      <c r="AB74" s="257"/>
      <c r="AC74" s="257"/>
      <c r="AD74" s="257"/>
      <c r="AE74" s="255"/>
      <c r="AF74" s="256" t="str">
        <f>IF(Tabla2[[#This Row],[% DE PARTICIPACIÓN INTEGRANTE '# 3]]="","",Tabla2[[#This Row],[VALOR DEL CONTRATO]]*Tabla2[[#This Row],[% DE PARTICIPACIÓN INTEGRANTE '# 3]])</f>
        <v/>
      </c>
      <c r="AG74" s="253"/>
      <c r="AH74" s="253"/>
      <c r="AI74" s="253"/>
      <c r="AJ74" s="255"/>
      <c r="AK74" s="256" t="str">
        <f>IF(Tabla2[[#This Row],[% DE PARTICIPACIÓN INTEGRANTE '# 4]]="","",Tabla2[[#This Row],[VALOR DEL CONTRATO]]*Tabla2[[#This Row],[% DE PARTICIPACIÓN INTEGRANTE '# 4]])</f>
        <v/>
      </c>
      <c r="AL74" s="257"/>
      <c r="AM74" s="257"/>
      <c r="AN74" s="257"/>
      <c r="AO74" s="255"/>
      <c r="AP74" s="256" t="str">
        <f>IF(Tabla2[[#This Row],[% DE PARTICIPACIÓN INTEGRANTE '# 5]]="","",Tabla2[[#This Row],[VALOR DEL CONTRATO]]*Tabla2[[#This Row],[% DE PARTICIPACIÓN INTEGRANTE '# 5]])</f>
        <v/>
      </c>
      <c r="AQ74" s="257"/>
      <c r="AR74" s="257"/>
      <c r="AS74" s="257"/>
    </row>
    <row r="75" spans="2:45" ht="20.100000000000001" customHeight="1" x14ac:dyDescent="0.25">
      <c r="B75" s="246" t="str">
        <f>IF('Formato Único de Contratación'!$AR87="","",'Formato Único de Contratación'!$AR87)</f>
        <v/>
      </c>
      <c r="C75" s="215" t="str">
        <f>IF('Formato Único de Contratación'!$B87="","",'Formato Único de Contratación'!$B87)</f>
        <v/>
      </c>
      <c r="D75" s="246" t="str">
        <f>IF('Formato Único de Contratación'!$C87="","",'Formato Único de Contratación'!$C87)</f>
        <v/>
      </c>
      <c r="E75" s="246" t="str">
        <f>IF('Formato Único de Contratación'!AQ87="","",'Formato Único de Contratación'!AQ87)</f>
        <v/>
      </c>
      <c r="F75" s="246" t="str">
        <f>IF('Formato Único de Contratación'!AP87="","",'Formato Único de Contratación'!$AP87)</f>
        <v/>
      </c>
      <c r="G75" s="248" t="str">
        <f>IF('Formato Único de Contratación'!$AI87="","",'Formato Único de Contratación'!$AI87)</f>
        <v/>
      </c>
      <c r="H75" s="248" t="str">
        <f>IF('Formato Único de Contratación'!$AO87="","",'Formato Único de Contratación'!$AO87)</f>
        <v/>
      </c>
      <c r="I75" s="248" t="str">
        <f>IF('Formato Único de Contratación'!$BU87="","",'Formato Único de Contratación'!$BU87)</f>
        <v/>
      </c>
      <c r="J75" s="248" t="str">
        <f>IF('Formato Único de Contratación'!$BD87="","",'Formato Único de Contratación'!$BD87)</f>
        <v/>
      </c>
      <c r="K75" s="248" t="str">
        <f>IF('Formato Único de Contratación'!$EE87="","",'Formato Único de Contratación'!$EE87)</f>
        <v/>
      </c>
      <c r="L75" s="248" t="str">
        <f>IF('Formato Único de Contratación'!$Y87="","",'Formato Único de Contratación'!$Y87)</f>
        <v/>
      </c>
      <c r="M75" s="246" t="str">
        <f>IF('Formato Único de Contratación'!$Z87="","",'Formato Único de Contratación'!$Z87)</f>
        <v/>
      </c>
      <c r="N75" s="253"/>
      <c r="O75" s="254" t="str">
        <f>IF('Formato Único de Contratación'!$BB87=0,"",'Formato Único de Contratación'!$BB87)</f>
        <v/>
      </c>
      <c r="P75" s="254" t="str">
        <f>IF('Formato Único de Contratación'!$DH87=0,"",'Formato Único de Contratación'!$DH87)</f>
        <v/>
      </c>
      <c r="Q75" s="253"/>
      <c r="R75" s="253"/>
      <c r="S75" s="253"/>
      <c r="T75" s="253"/>
      <c r="U75" s="259"/>
      <c r="V75" s="255"/>
      <c r="W75" s="256"/>
      <c r="X75" s="253"/>
      <c r="Y75" s="253"/>
      <c r="Z75" s="255"/>
      <c r="AA75" s="256"/>
      <c r="AB75" s="257"/>
      <c r="AC75" s="257"/>
      <c r="AD75" s="257"/>
      <c r="AE75" s="255"/>
      <c r="AF75" s="256" t="str">
        <f>IF(Tabla2[[#This Row],[% DE PARTICIPACIÓN INTEGRANTE '# 3]]="","",Tabla2[[#This Row],[VALOR DEL CONTRATO]]*Tabla2[[#This Row],[% DE PARTICIPACIÓN INTEGRANTE '# 3]])</f>
        <v/>
      </c>
      <c r="AG75" s="253"/>
      <c r="AH75" s="253"/>
      <c r="AI75" s="253"/>
      <c r="AJ75" s="255"/>
      <c r="AK75" s="256" t="str">
        <f>IF(Tabla2[[#This Row],[% DE PARTICIPACIÓN INTEGRANTE '# 4]]="","",Tabla2[[#This Row],[VALOR DEL CONTRATO]]*Tabla2[[#This Row],[% DE PARTICIPACIÓN INTEGRANTE '# 4]])</f>
        <v/>
      </c>
      <c r="AL75" s="257"/>
      <c r="AM75" s="257"/>
      <c r="AN75" s="257"/>
      <c r="AO75" s="255"/>
      <c r="AP75" s="256" t="str">
        <f>IF(Tabla2[[#This Row],[% DE PARTICIPACIÓN INTEGRANTE '# 5]]="","",Tabla2[[#This Row],[VALOR DEL CONTRATO]]*Tabla2[[#This Row],[% DE PARTICIPACIÓN INTEGRANTE '# 5]])</f>
        <v/>
      </c>
      <c r="AQ75" s="257"/>
      <c r="AR75" s="257"/>
      <c r="AS75" s="257"/>
    </row>
    <row r="76" spans="2:45" ht="20.100000000000001" customHeight="1" x14ac:dyDescent="0.25">
      <c r="B76" s="246" t="str">
        <f>IF('Formato Único de Contratación'!$AR88="","",'Formato Único de Contratación'!$AR88)</f>
        <v/>
      </c>
      <c r="C76" s="215" t="str">
        <f>IF('Formato Único de Contratación'!$B88="","",'Formato Único de Contratación'!$B88)</f>
        <v/>
      </c>
      <c r="D76" s="246" t="str">
        <f>IF('Formato Único de Contratación'!$C88="","",'Formato Único de Contratación'!$C88)</f>
        <v/>
      </c>
      <c r="E76" s="246" t="str">
        <f>IF('Formato Único de Contratación'!AQ88="","",'Formato Único de Contratación'!AQ88)</f>
        <v/>
      </c>
      <c r="F76" s="246" t="str">
        <f>IF('Formato Único de Contratación'!AP88="","",'Formato Único de Contratación'!$AP88)</f>
        <v/>
      </c>
      <c r="G76" s="248" t="str">
        <f>IF('Formato Único de Contratación'!$AI88="","",'Formato Único de Contratación'!$AI88)</f>
        <v/>
      </c>
      <c r="H76" s="248" t="str">
        <f>IF('Formato Único de Contratación'!$AO88="","",'Formato Único de Contratación'!$AO88)</f>
        <v/>
      </c>
      <c r="I76" s="248" t="str">
        <f>IF('Formato Único de Contratación'!$BU88="","",'Formato Único de Contratación'!$BU88)</f>
        <v/>
      </c>
      <c r="J76" s="248" t="str">
        <f>IF('Formato Único de Contratación'!$BD88="","",'Formato Único de Contratación'!$BD88)</f>
        <v/>
      </c>
      <c r="K76" s="248" t="str">
        <f>IF('Formato Único de Contratación'!$EE88="","",'Formato Único de Contratación'!$EE88)</f>
        <v/>
      </c>
      <c r="L76" s="248" t="str">
        <f>IF('Formato Único de Contratación'!$Y88="","",'Formato Único de Contratación'!$Y88)</f>
        <v/>
      </c>
      <c r="M76" s="246" t="str">
        <f>IF('Formato Único de Contratación'!$Z88="","",'Formato Único de Contratación'!$Z88)</f>
        <v/>
      </c>
      <c r="N76" s="253"/>
      <c r="O76" s="254" t="str">
        <f>IF('Formato Único de Contratación'!$BB88=0,"",'Formato Único de Contratación'!$BB88)</f>
        <v/>
      </c>
      <c r="P76" s="254" t="str">
        <f>IF('Formato Único de Contratación'!$DH88=0,"",'Formato Único de Contratación'!$DH88)</f>
        <v/>
      </c>
      <c r="Q76" s="253"/>
      <c r="R76" s="253"/>
      <c r="S76" s="253"/>
      <c r="T76" s="253"/>
      <c r="U76" s="253"/>
      <c r="V76" s="255"/>
      <c r="W76" s="256"/>
      <c r="X76" s="253"/>
      <c r="Y76" s="253"/>
      <c r="Z76" s="255"/>
      <c r="AA76" s="256"/>
      <c r="AB76" s="257"/>
      <c r="AC76" s="257"/>
      <c r="AD76" s="257"/>
      <c r="AE76" s="255"/>
      <c r="AF76" s="256" t="str">
        <f>IF(Tabla2[[#This Row],[% DE PARTICIPACIÓN INTEGRANTE '# 3]]="","",Tabla2[[#This Row],[VALOR DEL CONTRATO]]*Tabla2[[#This Row],[% DE PARTICIPACIÓN INTEGRANTE '# 3]])</f>
        <v/>
      </c>
      <c r="AG76" s="253"/>
      <c r="AH76" s="253"/>
      <c r="AI76" s="253"/>
      <c r="AJ76" s="255"/>
      <c r="AK76" s="256" t="str">
        <f>IF(Tabla2[[#This Row],[% DE PARTICIPACIÓN INTEGRANTE '# 4]]="","",Tabla2[[#This Row],[VALOR DEL CONTRATO]]*Tabla2[[#This Row],[% DE PARTICIPACIÓN INTEGRANTE '# 4]])</f>
        <v/>
      </c>
      <c r="AL76" s="257"/>
      <c r="AM76" s="257"/>
      <c r="AN76" s="257"/>
      <c r="AO76" s="255"/>
      <c r="AP76" s="256" t="str">
        <f>IF(Tabla2[[#This Row],[% DE PARTICIPACIÓN INTEGRANTE '# 5]]="","",Tabla2[[#This Row],[VALOR DEL CONTRATO]]*Tabla2[[#This Row],[% DE PARTICIPACIÓN INTEGRANTE '# 5]])</f>
        <v/>
      </c>
      <c r="AQ76" s="257"/>
      <c r="AR76" s="257"/>
      <c r="AS76" s="257"/>
    </row>
    <row r="77" spans="2:45" ht="20.100000000000001" customHeight="1" x14ac:dyDescent="0.25">
      <c r="B77" s="246" t="str">
        <f>IF('Formato Único de Contratación'!$AR89="","",'Formato Único de Contratación'!$AR89)</f>
        <v/>
      </c>
      <c r="C77" s="215" t="str">
        <f>IF('Formato Único de Contratación'!$B89="","",'Formato Único de Contratación'!$B89)</f>
        <v/>
      </c>
      <c r="D77" s="246" t="str">
        <f>IF('Formato Único de Contratación'!$C89="","",'Formato Único de Contratación'!$C89)</f>
        <v/>
      </c>
      <c r="E77" s="246" t="str">
        <f>IF('Formato Único de Contratación'!AQ89="","",'Formato Único de Contratación'!AQ89)</f>
        <v/>
      </c>
      <c r="F77" s="246" t="str">
        <f>IF('Formato Único de Contratación'!AP89="","",'Formato Único de Contratación'!$AP89)</f>
        <v/>
      </c>
      <c r="G77" s="248" t="str">
        <f>IF('Formato Único de Contratación'!$AI89="","",'Formato Único de Contratación'!$AI89)</f>
        <v/>
      </c>
      <c r="H77" s="248" t="str">
        <f>IF('Formato Único de Contratación'!$AO89="","",'Formato Único de Contratación'!$AO89)</f>
        <v/>
      </c>
      <c r="I77" s="248" t="str">
        <f>IF('Formato Único de Contratación'!$BU89="","",'Formato Único de Contratación'!$BU89)</f>
        <v/>
      </c>
      <c r="J77" s="248" t="str">
        <f>IF('Formato Único de Contratación'!$BD89="","",'Formato Único de Contratación'!$BD89)</f>
        <v/>
      </c>
      <c r="K77" s="248" t="str">
        <f>IF('Formato Único de Contratación'!$EE89="","",'Formato Único de Contratación'!$EE89)</f>
        <v/>
      </c>
      <c r="L77" s="248" t="str">
        <f>IF('Formato Único de Contratación'!$Y89="","",'Formato Único de Contratación'!$Y89)</f>
        <v/>
      </c>
      <c r="M77" s="246" t="str">
        <f>IF('Formato Único de Contratación'!$Z89="","",'Formato Único de Contratación'!$Z89)</f>
        <v/>
      </c>
      <c r="N77" s="253"/>
      <c r="O77" s="254" t="str">
        <f>IF('Formato Único de Contratación'!$BB89=0,"",'Formato Único de Contratación'!$BB89)</f>
        <v/>
      </c>
      <c r="P77" s="254" t="str">
        <f>IF('Formato Único de Contratación'!$DH89=0,"",'Formato Único de Contratación'!$DH89)</f>
        <v/>
      </c>
      <c r="Q77" s="253"/>
      <c r="R77" s="253"/>
      <c r="S77" s="253"/>
      <c r="T77" s="253"/>
      <c r="U77" s="253"/>
      <c r="V77" s="255"/>
      <c r="W77" s="256"/>
      <c r="X77" s="253"/>
      <c r="Y77" s="253"/>
      <c r="Z77" s="255"/>
      <c r="AA77" s="256"/>
      <c r="AB77" s="257"/>
      <c r="AC77" s="257"/>
      <c r="AD77" s="257"/>
      <c r="AE77" s="255"/>
      <c r="AF77" s="256" t="str">
        <f>IF(Tabla2[[#This Row],[% DE PARTICIPACIÓN INTEGRANTE '# 3]]="","",Tabla2[[#This Row],[VALOR DEL CONTRATO]]*Tabla2[[#This Row],[% DE PARTICIPACIÓN INTEGRANTE '# 3]])</f>
        <v/>
      </c>
      <c r="AG77" s="253"/>
      <c r="AH77" s="253"/>
      <c r="AI77" s="253"/>
      <c r="AJ77" s="255"/>
      <c r="AK77" s="256" t="str">
        <f>IF(Tabla2[[#This Row],[% DE PARTICIPACIÓN INTEGRANTE '# 4]]="","",Tabla2[[#This Row],[VALOR DEL CONTRATO]]*Tabla2[[#This Row],[% DE PARTICIPACIÓN INTEGRANTE '# 4]])</f>
        <v/>
      </c>
      <c r="AL77" s="257"/>
      <c r="AM77" s="257"/>
      <c r="AN77" s="257"/>
      <c r="AO77" s="255"/>
      <c r="AP77" s="256" t="str">
        <f>IF(Tabla2[[#This Row],[% DE PARTICIPACIÓN INTEGRANTE '# 5]]="","",Tabla2[[#This Row],[VALOR DEL CONTRATO]]*Tabla2[[#This Row],[% DE PARTICIPACIÓN INTEGRANTE '# 5]])</f>
        <v/>
      </c>
      <c r="AQ77" s="257"/>
      <c r="AR77" s="257"/>
      <c r="AS77" s="257"/>
    </row>
    <row r="78" spans="2:45" ht="20.100000000000001" customHeight="1" x14ac:dyDescent="0.25">
      <c r="B78" s="246" t="str">
        <f>IF('Formato Único de Contratación'!$AR90="","",'Formato Único de Contratación'!$AR90)</f>
        <v/>
      </c>
      <c r="C78" s="215" t="str">
        <f>IF('Formato Único de Contratación'!$B90="","",'Formato Único de Contratación'!$B90)</f>
        <v/>
      </c>
      <c r="D78" s="246" t="str">
        <f>IF('Formato Único de Contratación'!$C90="","",'Formato Único de Contratación'!$C90)</f>
        <v/>
      </c>
      <c r="E78" s="246" t="str">
        <f>IF('Formato Único de Contratación'!AQ90="","",'Formato Único de Contratación'!AQ90)</f>
        <v/>
      </c>
      <c r="F78" s="246" t="str">
        <f>IF('Formato Único de Contratación'!AP90="","",'Formato Único de Contratación'!$AP90)</f>
        <v/>
      </c>
      <c r="G78" s="248" t="str">
        <f>IF('Formato Único de Contratación'!$AI90="","",'Formato Único de Contratación'!$AI90)</f>
        <v/>
      </c>
      <c r="H78" s="248" t="str">
        <f>IF('Formato Único de Contratación'!$AO90="","",'Formato Único de Contratación'!$AO90)</f>
        <v/>
      </c>
      <c r="I78" s="248" t="str">
        <f>IF('Formato Único de Contratación'!$BU90="","",'Formato Único de Contratación'!$BU90)</f>
        <v/>
      </c>
      <c r="J78" s="248" t="str">
        <f>IF('Formato Único de Contratación'!$BD90="","",'Formato Único de Contratación'!$BD90)</f>
        <v/>
      </c>
      <c r="K78" s="248" t="str">
        <f>IF('Formato Único de Contratación'!$EE90="","",'Formato Único de Contratación'!$EE90)</f>
        <v/>
      </c>
      <c r="L78" s="248" t="str">
        <f>IF('Formato Único de Contratación'!$Y90="","",'Formato Único de Contratación'!$Y90)</f>
        <v/>
      </c>
      <c r="M78" s="246" t="str">
        <f>IF('Formato Único de Contratación'!$Z90="","",'Formato Único de Contratación'!$Z90)</f>
        <v/>
      </c>
      <c r="N78" s="253"/>
      <c r="O78" s="254" t="str">
        <f>IF('Formato Único de Contratación'!$BB90=0,"",'Formato Único de Contratación'!$BB90)</f>
        <v/>
      </c>
      <c r="P78" s="254" t="str">
        <f>IF('Formato Único de Contratación'!$DH90=0,"",'Formato Único de Contratación'!$DH90)</f>
        <v/>
      </c>
      <c r="Q78" s="253"/>
      <c r="R78" s="253"/>
      <c r="S78" s="253"/>
      <c r="T78" s="253"/>
      <c r="U78" s="253"/>
      <c r="V78" s="255"/>
      <c r="W78" s="256"/>
      <c r="X78" s="253"/>
      <c r="Y78" s="253"/>
      <c r="Z78" s="255"/>
      <c r="AA78" s="256"/>
      <c r="AB78" s="257"/>
      <c r="AC78" s="257"/>
      <c r="AD78" s="257"/>
      <c r="AE78" s="255"/>
      <c r="AF78" s="256" t="str">
        <f>IF(Tabla2[[#This Row],[% DE PARTICIPACIÓN INTEGRANTE '# 3]]="","",Tabla2[[#This Row],[VALOR DEL CONTRATO]]*Tabla2[[#This Row],[% DE PARTICIPACIÓN INTEGRANTE '# 3]])</f>
        <v/>
      </c>
      <c r="AG78" s="253"/>
      <c r="AH78" s="253"/>
      <c r="AI78" s="253"/>
      <c r="AJ78" s="255"/>
      <c r="AK78" s="256" t="str">
        <f>IF(Tabla2[[#This Row],[% DE PARTICIPACIÓN INTEGRANTE '# 4]]="","",Tabla2[[#This Row],[VALOR DEL CONTRATO]]*Tabla2[[#This Row],[% DE PARTICIPACIÓN INTEGRANTE '# 4]])</f>
        <v/>
      </c>
      <c r="AL78" s="257"/>
      <c r="AM78" s="257"/>
      <c r="AN78" s="257"/>
      <c r="AO78" s="255"/>
      <c r="AP78" s="256" t="str">
        <f>IF(Tabla2[[#This Row],[% DE PARTICIPACIÓN INTEGRANTE '# 5]]="","",Tabla2[[#This Row],[VALOR DEL CONTRATO]]*Tabla2[[#This Row],[% DE PARTICIPACIÓN INTEGRANTE '# 5]])</f>
        <v/>
      </c>
      <c r="AQ78" s="257"/>
      <c r="AR78" s="257"/>
      <c r="AS78" s="257"/>
    </row>
    <row r="79" spans="2:45" ht="20.100000000000001" customHeight="1" x14ac:dyDescent="0.25">
      <c r="B79" s="246" t="str">
        <f>IF('Formato Único de Contratación'!$AR91="","",'Formato Único de Contratación'!$AR91)</f>
        <v/>
      </c>
      <c r="C79" s="215" t="str">
        <f>IF('Formato Único de Contratación'!$B91="","",'Formato Único de Contratación'!$B91)</f>
        <v/>
      </c>
      <c r="D79" s="246" t="str">
        <f>IF('Formato Único de Contratación'!$C91="","",'Formato Único de Contratación'!$C91)</f>
        <v/>
      </c>
      <c r="E79" s="246" t="str">
        <f>IF('Formato Único de Contratación'!AQ91="","",'Formato Único de Contratación'!AQ91)</f>
        <v/>
      </c>
      <c r="F79" s="246" t="str">
        <f>IF('Formato Único de Contratación'!AP91="","",'Formato Único de Contratación'!$AP91)</f>
        <v/>
      </c>
      <c r="G79" s="248" t="str">
        <f>IF('Formato Único de Contratación'!$AI91="","",'Formato Único de Contratación'!$AI91)</f>
        <v/>
      </c>
      <c r="H79" s="248" t="str">
        <f>IF('Formato Único de Contratación'!$AO91="","",'Formato Único de Contratación'!$AO91)</f>
        <v/>
      </c>
      <c r="I79" s="248" t="str">
        <f>IF('Formato Único de Contratación'!$BU91="","",'Formato Único de Contratación'!$BU91)</f>
        <v/>
      </c>
      <c r="J79" s="248" t="str">
        <f>IF('Formato Único de Contratación'!$BD91="","",'Formato Único de Contratación'!$BD91)</f>
        <v/>
      </c>
      <c r="K79" s="248" t="str">
        <f>IF('Formato Único de Contratación'!$EE91="","",'Formato Único de Contratación'!$EE91)</f>
        <v/>
      </c>
      <c r="L79" s="248" t="str">
        <f>IF('Formato Único de Contratación'!$Y91="","",'Formato Único de Contratación'!$Y91)</f>
        <v/>
      </c>
      <c r="M79" s="246" t="str">
        <f>IF('Formato Único de Contratación'!$Z91="","",'Formato Único de Contratación'!$Z91)</f>
        <v/>
      </c>
      <c r="N79" s="253"/>
      <c r="O79" s="254" t="str">
        <f>IF('Formato Único de Contratación'!$BB91=0,"",'Formato Único de Contratación'!$BB91)</f>
        <v/>
      </c>
      <c r="P79" s="254" t="str">
        <f>IF('Formato Único de Contratación'!$DH91=0,"",'Formato Único de Contratación'!$DH91)</f>
        <v/>
      </c>
      <c r="Q79" s="253"/>
      <c r="R79" s="253"/>
      <c r="S79" s="253"/>
      <c r="T79" s="253"/>
      <c r="U79" s="253"/>
      <c r="V79" s="255"/>
      <c r="W79" s="256"/>
      <c r="X79" s="253"/>
      <c r="Y79" s="253"/>
      <c r="Z79" s="255"/>
      <c r="AA79" s="256"/>
      <c r="AB79" s="257"/>
      <c r="AC79" s="257"/>
      <c r="AD79" s="257"/>
      <c r="AE79" s="255"/>
      <c r="AF79" s="256" t="str">
        <f>IF(Tabla2[[#This Row],[% DE PARTICIPACIÓN INTEGRANTE '# 3]]="","",Tabla2[[#This Row],[VALOR DEL CONTRATO]]*Tabla2[[#This Row],[% DE PARTICIPACIÓN INTEGRANTE '# 3]])</f>
        <v/>
      </c>
      <c r="AG79" s="253"/>
      <c r="AH79" s="253"/>
      <c r="AI79" s="253"/>
      <c r="AJ79" s="255"/>
      <c r="AK79" s="256" t="str">
        <f>IF(Tabla2[[#This Row],[% DE PARTICIPACIÓN INTEGRANTE '# 4]]="","",Tabla2[[#This Row],[VALOR DEL CONTRATO]]*Tabla2[[#This Row],[% DE PARTICIPACIÓN INTEGRANTE '# 4]])</f>
        <v/>
      </c>
      <c r="AL79" s="257"/>
      <c r="AM79" s="257"/>
      <c r="AN79" s="257"/>
      <c r="AO79" s="255"/>
      <c r="AP79" s="256" t="str">
        <f>IF(Tabla2[[#This Row],[% DE PARTICIPACIÓN INTEGRANTE '# 5]]="","",Tabla2[[#This Row],[VALOR DEL CONTRATO]]*Tabla2[[#This Row],[% DE PARTICIPACIÓN INTEGRANTE '# 5]])</f>
        <v/>
      </c>
      <c r="AQ79" s="257"/>
      <c r="AR79" s="257"/>
      <c r="AS79" s="257"/>
    </row>
    <row r="80" spans="2:45" ht="20.100000000000001" customHeight="1" x14ac:dyDescent="0.25">
      <c r="B80" s="246" t="str">
        <f>IF('Formato Único de Contratación'!$AR92="","",'Formato Único de Contratación'!$AR92)</f>
        <v/>
      </c>
      <c r="C80" s="215" t="str">
        <f>IF('Formato Único de Contratación'!$B92="","",'Formato Único de Contratación'!$B92)</f>
        <v/>
      </c>
      <c r="D80" s="246" t="str">
        <f>IF('Formato Único de Contratación'!$C92="","",'Formato Único de Contratación'!$C92)</f>
        <v/>
      </c>
      <c r="E80" s="246" t="str">
        <f>IF('Formato Único de Contratación'!AQ92="","",'Formato Único de Contratación'!AQ92)</f>
        <v/>
      </c>
      <c r="F80" s="246" t="str">
        <f>IF('Formato Único de Contratación'!AP92="","",'Formato Único de Contratación'!$AP92)</f>
        <v/>
      </c>
      <c r="G80" s="248" t="str">
        <f>IF('Formato Único de Contratación'!$AI92="","",'Formato Único de Contratación'!$AI92)</f>
        <v/>
      </c>
      <c r="H80" s="248" t="str">
        <f>IF('Formato Único de Contratación'!$AO92="","",'Formato Único de Contratación'!$AO92)</f>
        <v/>
      </c>
      <c r="I80" s="248" t="str">
        <f>IF('Formato Único de Contratación'!$BU92="","",'Formato Único de Contratación'!$BU92)</f>
        <v/>
      </c>
      <c r="J80" s="248" t="str">
        <f>IF('Formato Único de Contratación'!$BD92="","",'Formato Único de Contratación'!$BD92)</f>
        <v/>
      </c>
      <c r="K80" s="248" t="str">
        <f>IF('Formato Único de Contratación'!$EE92="","",'Formato Único de Contratación'!$EE92)</f>
        <v/>
      </c>
      <c r="L80" s="248" t="str">
        <f>IF('Formato Único de Contratación'!$Y92="","",'Formato Único de Contratación'!$Y92)</f>
        <v/>
      </c>
      <c r="M80" s="246" t="str">
        <f>IF('Formato Único de Contratación'!$Z92="","",'Formato Único de Contratación'!$Z92)</f>
        <v/>
      </c>
      <c r="N80" s="253"/>
      <c r="O80" s="254" t="str">
        <f>IF('Formato Único de Contratación'!$BB92=0,"",'Formato Único de Contratación'!$BB92)</f>
        <v/>
      </c>
      <c r="P80" s="254" t="str">
        <f>IF('Formato Único de Contratación'!$DH92=0,"",'Formato Único de Contratación'!$DH92)</f>
        <v/>
      </c>
      <c r="Q80" s="253"/>
      <c r="R80" s="253"/>
      <c r="S80" s="253"/>
      <c r="T80" s="253"/>
      <c r="U80" s="253"/>
      <c r="V80" s="255"/>
      <c r="W80" s="256"/>
      <c r="X80" s="253"/>
      <c r="Y80" s="253"/>
      <c r="Z80" s="255"/>
      <c r="AA80" s="256"/>
      <c r="AB80" s="257"/>
      <c r="AC80" s="257"/>
      <c r="AD80" s="257"/>
      <c r="AE80" s="255"/>
      <c r="AF80" s="256" t="str">
        <f>IF(Tabla2[[#This Row],[% DE PARTICIPACIÓN INTEGRANTE '# 3]]="","",Tabla2[[#This Row],[VALOR DEL CONTRATO]]*Tabla2[[#This Row],[% DE PARTICIPACIÓN INTEGRANTE '# 3]])</f>
        <v/>
      </c>
      <c r="AG80" s="253"/>
      <c r="AH80" s="253"/>
      <c r="AI80" s="253"/>
      <c r="AJ80" s="255"/>
      <c r="AK80" s="256" t="str">
        <f>IF(Tabla2[[#This Row],[% DE PARTICIPACIÓN INTEGRANTE '# 4]]="","",Tabla2[[#This Row],[VALOR DEL CONTRATO]]*Tabla2[[#This Row],[% DE PARTICIPACIÓN INTEGRANTE '# 4]])</f>
        <v/>
      </c>
      <c r="AL80" s="257"/>
      <c r="AM80" s="257"/>
      <c r="AN80" s="257"/>
      <c r="AO80" s="255"/>
      <c r="AP80" s="256" t="str">
        <f>IF(Tabla2[[#This Row],[% DE PARTICIPACIÓN INTEGRANTE '# 5]]="","",Tabla2[[#This Row],[VALOR DEL CONTRATO]]*Tabla2[[#This Row],[% DE PARTICIPACIÓN INTEGRANTE '# 5]])</f>
        <v/>
      </c>
      <c r="AQ80" s="257"/>
      <c r="AR80" s="257"/>
      <c r="AS80" s="257"/>
    </row>
    <row r="81" spans="2:45" ht="20.100000000000001" customHeight="1" x14ac:dyDescent="0.25">
      <c r="B81" s="246" t="str">
        <f>IF('Formato Único de Contratación'!$AR93="","",'Formato Único de Contratación'!$AR93)</f>
        <v/>
      </c>
      <c r="C81" s="215" t="str">
        <f>IF('Formato Único de Contratación'!$B93="","",'Formato Único de Contratación'!$B93)</f>
        <v/>
      </c>
      <c r="D81" s="246" t="str">
        <f>IF('Formato Único de Contratación'!$C93="","",'Formato Único de Contratación'!$C93)</f>
        <v/>
      </c>
      <c r="E81" s="246" t="str">
        <f>IF('Formato Único de Contratación'!AQ93="","",'Formato Único de Contratación'!AQ93)</f>
        <v/>
      </c>
      <c r="F81" s="246" t="str">
        <f>IF('Formato Único de Contratación'!AP93="","",'Formato Único de Contratación'!$AP93)</f>
        <v/>
      </c>
      <c r="G81" s="248" t="str">
        <f>IF('Formato Único de Contratación'!$AI93="","",'Formato Único de Contratación'!$AI93)</f>
        <v/>
      </c>
      <c r="H81" s="248" t="str">
        <f>IF('Formato Único de Contratación'!$AO93="","",'Formato Único de Contratación'!$AO93)</f>
        <v/>
      </c>
      <c r="I81" s="248" t="str">
        <f>IF('Formato Único de Contratación'!$BU93="","",'Formato Único de Contratación'!$BU93)</f>
        <v/>
      </c>
      <c r="J81" s="248" t="str">
        <f>IF('Formato Único de Contratación'!$BD93="","",'Formato Único de Contratación'!$BD93)</f>
        <v/>
      </c>
      <c r="K81" s="248" t="str">
        <f>IF('Formato Único de Contratación'!$EE93="","",'Formato Único de Contratación'!$EE93)</f>
        <v/>
      </c>
      <c r="L81" s="248" t="str">
        <f>IF('Formato Único de Contratación'!$Y93="","",'Formato Único de Contratación'!$Y93)</f>
        <v/>
      </c>
      <c r="M81" s="246" t="str">
        <f>IF('Formato Único de Contratación'!$Z93="","",'Formato Único de Contratación'!$Z93)</f>
        <v/>
      </c>
      <c r="N81" s="253"/>
      <c r="O81" s="254" t="str">
        <f>IF('Formato Único de Contratación'!$BB93=0,"",'Formato Único de Contratación'!$BB93)</f>
        <v/>
      </c>
      <c r="P81" s="254" t="str">
        <f>IF('Formato Único de Contratación'!$DH93=0,"",'Formato Único de Contratación'!$DH93)</f>
        <v/>
      </c>
      <c r="Q81" s="253"/>
      <c r="R81" s="253"/>
      <c r="S81" s="253"/>
      <c r="T81" s="253"/>
      <c r="U81" s="253"/>
      <c r="V81" s="255"/>
      <c r="W81" s="256"/>
      <c r="X81" s="253"/>
      <c r="Y81" s="253"/>
      <c r="Z81" s="255"/>
      <c r="AA81" s="256"/>
      <c r="AB81" s="257"/>
      <c r="AC81" s="257"/>
      <c r="AD81" s="257"/>
      <c r="AE81" s="255"/>
      <c r="AF81" s="256" t="str">
        <f>IF(Tabla2[[#This Row],[% DE PARTICIPACIÓN INTEGRANTE '# 3]]="","",Tabla2[[#This Row],[VALOR DEL CONTRATO]]*Tabla2[[#This Row],[% DE PARTICIPACIÓN INTEGRANTE '# 3]])</f>
        <v/>
      </c>
      <c r="AG81" s="253"/>
      <c r="AH81" s="253"/>
      <c r="AI81" s="253"/>
      <c r="AJ81" s="255"/>
      <c r="AK81" s="256" t="str">
        <f>IF(Tabla2[[#This Row],[% DE PARTICIPACIÓN INTEGRANTE '# 4]]="","",Tabla2[[#This Row],[VALOR DEL CONTRATO]]*Tabla2[[#This Row],[% DE PARTICIPACIÓN INTEGRANTE '# 4]])</f>
        <v/>
      </c>
      <c r="AL81" s="257"/>
      <c r="AM81" s="257"/>
      <c r="AN81" s="257"/>
      <c r="AO81" s="255"/>
      <c r="AP81" s="256" t="str">
        <f>IF(Tabla2[[#This Row],[% DE PARTICIPACIÓN INTEGRANTE '# 5]]="","",Tabla2[[#This Row],[VALOR DEL CONTRATO]]*Tabla2[[#This Row],[% DE PARTICIPACIÓN INTEGRANTE '# 5]])</f>
        <v/>
      </c>
      <c r="AQ81" s="257"/>
      <c r="AR81" s="257"/>
      <c r="AS81" s="257"/>
    </row>
    <row r="82" spans="2:45" ht="20.100000000000001" customHeight="1" x14ac:dyDescent="0.25">
      <c r="B82" s="246" t="str">
        <f>IF('Formato Único de Contratación'!$AR94="","",'Formato Único de Contratación'!$AR94)</f>
        <v/>
      </c>
      <c r="C82" s="215" t="str">
        <f>IF('Formato Único de Contratación'!$B94="","",'Formato Único de Contratación'!$B94)</f>
        <v/>
      </c>
      <c r="D82" s="246" t="str">
        <f>IF('Formato Único de Contratación'!$C94="","",'Formato Único de Contratación'!$C94)</f>
        <v/>
      </c>
      <c r="E82" s="246" t="str">
        <f>IF('Formato Único de Contratación'!AQ94="","",'Formato Único de Contratación'!AQ94)</f>
        <v/>
      </c>
      <c r="F82" s="246" t="str">
        <f>IF('Formato Único de Contratación'!AP94="","",'Formato Único de Contratación'!$AP94)</f>
        <v/>
      </c>
      <c r="G82" s="248" t="str">
        <f>IF('Formato Único de Contratación'!$AI94="","",'Formato Único de Contratación'!$AI94)</f>
        <v/>
      </c>
      <c r="H82" s="248" t="str">
        <f>IF('Formato Único de Contratación'!$AO94="","",'Formato Único de Contratación'!$AO94)</f>
        <v/>
      </c>
      <c r="I82" s="248" t="str">
        <f>IF('Formato Único de Contratación'!$BU94="","",'Formato Único de Contratación'!$BU94)</f>
        <v/>
      </c>
      <c r="J82" s="248" t="str">
        <f>IF('Formato Único de Contratación'!$BD94="","",'Formato Único de Contratación'!$BD94)</f>
        <v/>
      </c>
      <c r="K82" s="248" t="str">
        <f>IF('Formato Único de Contratación'!$EE94="","",'Formato Único de Contratación'!$EE94)</f>
        <v/>
      </c>
      <c r="L82" s="248" t="str">
        <f>IF('Formato Único de Contratación'!$Y94="","",'Formato Único de Contratación'!$Y94)</f>
        <v/>
      </c>
      <c r="M82" s="246" t="str">
        <f>IF('Formato Único de Contratación'!$Z94="","",'Formato Único de Contratación'!$Z94)</f>
        <v/>
      </c>
      <c r="N82" s="253"/>
      <c r="O82" s="254" t="str">
        <f>IF('Formato Único de Contratación'!$BB94=0,"",'Formato Único de Contratación'!$BB94)</f>
        <v/>
      </c>
      <c r="P82" s="254" t="str">
        <f>IF('Formato Único de Contratación'!$DH94=0,"",'Formato Único de Contratación'!$DH94)</f>
        <v/>
      </c>
      <c r="Q82" s="253"/>
      <c r="R82" s="253"/>
      <c r="S82" s="253"/>
      <c r="T82" s="253"/>
      <c r="U82" s="253"/>
      <c r="V82" s="255"/>
      <c r="W82" s="256"/>
      <c r="X82" s="253"/>
      <c r="Y82" s="253"/>
      <c r="Z82" s="255"/>
      <c r="AA82" s="256"/>
      <c r="AB82" s="257"/>
      <c r="AC82" s="257"/>
      <c r="AD82" s="257"/>
      <c r="AE82" s="255"/>
      <c r="AF82" s="256" t="str">
        <f>IF(Tabla2[[#This Row],[% DE PARTICIPACIÓN INTEGRANTE '# 3]]="","",Tabla2[[#This Row],[VALOR DEL CONTRATO]]*Tabla2[[#This Row],[% DE PARTICIPACIÓN INTEGRANTE '# 3]])</f>
        <v/>
      </c>
      <c r="AG82" s="253"/>
      <c r="AH82" s="253"/>
      <c r="AI82" s="253"/>
      <c r="AJ82" s="255"/>
      <c r="AK82" s="256" t="str">
        <f>IF(Tabla2[[#This Row],[% DE PARTICIPACIÓN INTEGRANTE '# 4]]="","",Tabla2[[#This Row],[VALOR DEL CONTRATO]]*Tabla2[[#This Row],[% DE PARTICIPACIÓN INTEGRANTE '# 4]])</f>
        <v/>
      </c>
      <c r="AL82" s="257"/>
      <c r="AM82" s="257"/>
      <c r="AN82" s="257"/>
      <c r="AO82" s="255"/>
      <c r="AP82" s="256" t="str">
        <f>IF(Tabla2[[#This Row],[% DE PARTICIPACIÓN INTEGRANTE '# 5]]="","",Tabla2[[#This Row],[VALOR DEL CONTRATO]]*Tabla2[[#This Row],[% DE PARTICIPACIÓN INTEGRANTE '# 5]])</f>
        <v/>
      </c>
      <c r="AQ82" s="257"/>
      <c r="AR82" s="257"/>
      <c r="AS82" s="257"/>
    </row>
    <row r="83" spans="2:45" ht="20.100000000000001" customHeight="1" x14ac:dyDescent="0.25">
      <c r="B83" s="246" t="str">
        <f>IF('Formato Único de Contratación'!$AR95="","",'Formato Único de Contratación'!$AR95)</f>
        <v/>
      </c>
      <c r="C83" s="215" t="str">
        <f>IF('Formato Único de Contratación'!$B95="","",'Formato Único de Contratación'!$B95)</f>
        <v/>
      </c>
      <c r="D83" s="246" t="str">
        <f>IF('Formato Único de Contratación'!$C95="","",'Formato Único de Contratación'!$C95)</f>
        <v/>
      </c>
      <c r="E83" s="246" t="str">
        <f>IF('Formato Único de Contratación'!AQ95="","",'Formato Único de Contratación'!AQ95)</f>
        <v/>
      </c>
      <c r="F83" s="246" t="str">
        <f>IF('Formato Único de Contratación'!AP95="","",'Formato Único de Contratación'!$AP95)</f>
        <v/>
      </c>
      <c r="G83" s="248" t="str">
        <f>IF('Formato Único de Contratación'!$AI95="","",'Formato Único de Contratación'!$AI95)</f>
        <v/>
      </c>
      <c r="H83" s="248" t="str">
        <f>IF('Formato Único de Contratación'!$AO95="","",'Formato Único de Contratación'!$AO95)</f>
        <v/>
      </c>
      <c r="I83" s="248" t="str">
        <f>IF('Formato Único de Contratación'!$BU95="","",'Formato Único de Contratación'!$BU95)</f>
        <v/>
      </c>
      <c r="J83" s="248" t="str">
        <f>IF('Formato Único de Contratación'!$BD95="","",'Formato Único de Contratación'!$BD95)</f>
        <v/>
      </c>
      <c r="K83" s="248" t="str">
        <f>IF('Formato Único de Contratación'!$EE95="","",'Formato Único de Contratación'!$EE95)</f>
        <v/>
      </c>
      <c r="L83" s="248" t="str">
        <f>IF('Formato Único de Contratación'!$Y95="","",'Formato Único de Contratación'!$Y95)</f>
        <v/>
      </c>
      <c r="M83" s="246" t="str">
        <f>IF('Formato Único de Contratación'!$Z95="","",'Formato Único de Contratación'!$Z95)</f>
        <v/>
      </c>
      <c r="N83" s="253"/>
      <c r="O83" s="254" t="str">
        <f>IF('Formato Único de Contratación'!$BB95=0,"",'Formato Único de Contratación'!$BB95)</f>
        <v/>
      </c>
      <c r="P83" s="254" t="str">
        <f>IF('Formato Único de Contratación'!$DH95=0,"",'Formato Único de Contratación'!$DH95)</f>
        <v/>
      </c>
      <c r="Q83" s="253"/>
      <c r="R83" s="253"/>
      <c r="S83" s="253"/>
      <c r="T83" s="253"/>
      <c r="U83" s="253"/>
      <c r="V83" s="255"/>
      <c r="W83" s="256"/>
      <c r="X83" s="253"/>
      <c r="Y83" s="253"/>
      <c r="Z83" s="255"/>
      <c r="AA83" s="256"/>
      <c r="AB83" s="257"/>
      <c r="AC83" s="257"/>
      <c r="AD83" s="257"/>
      <c r="AE83" s="255"/>
      <c r="AF83" s="256" t="str">
        <f>IF(Tabla2[[#This Row],[% DE PARTICIPACIÓN INTEGRANTE '# 3]]="","",Tabla2[[#This Row],[VALOR DEL CONTRATO]]*Tabla2[[#This Row],[% DE PARTICIPACIÓN INTEGRANTE '# 3]])</f>
        <v/>
      </c>
      <c r="AG83" s="253"/>
      <c r="AH83" s="253"/>
      <c r="AI83" s="253"/>
      <c r="AJ83" s="255"/>
      <c r="AK83" s="256" t="str">
        <f>IF(Tabla2[[#This Row],[% DE PARTICIPACIÓN INTEGRANTE '# 4]]="","",Tabla2[[#This Row],[VALOR DEL CONTRATO]]*Tabla2[[#This Row],[% DE PARTICIPACIÓN INTEGRANTE '# 4]])</f>
        <v/>
      </c>
      <c r="AL83" s="257"/>
      <c r="AM83" s="257"/>
      <c r="AN83" s="257"/>
      <c r="AO83" s="255"/>
      <c r="AP83" s="256" t="str">
        <f>IF(Tabla2[[#This Row],[% DE PARTICIPACIÓN INTEGRANTE '# 5]]="","",Tabla2[[#This Row],[VALOR DEL CONTRATO]]*Tabla2[[#This Row],[% DE PARTICIPACIÓN INTEGRANTE '# 5]])</f>
        <v/>
      </c>
      <c r="AQ83" s="257"/>
      <c r="AR83" s="257"/>
      <c r="AS83" s="257"/>
    </row>
    <row r="84" spans="2:45" ht="20.100000000000001" customHeight="1" x14ac:dyDescent="0.25">
      <c r="B84" s="246" t="str">
        <f>IF('Formato Único de Contratación'!$AR96="","",'Formato Único de Contratación'!$AR96)</f>
        <v/>
      </c>
      <c r="C84" s="215" t="str">
        <f>IF('Formato Único de Contratación'!$B96="","",'Formato Único de Contratación'!$B96)</f>
        <v/>
      </c>
      <c r="D84" s="246" t="str">
        <f>IF('Formato Único de Contratación'!$C96="","",'Formato Único de Contratación'!$C96)</f>
        <v/>
      </c>
      <c r="E84" s="246" t="str">
        <f>IF('Formato Único de Contratación'!AQ96="","",'Formato Único de Contratación'!AQ96)</f>
        <v/>
      </c>
      <c r="F84" s="246" t="str">
        <f>IF('Formato Único de Contratación'!AP96="","",'Formato Único de Contratación'!$AP96)</f>
        <v/>
      </c>
      <c r="G84" s="248" t="str">
        <f>IF('Formato Único de Contratación'!$AI96="","",'Formato Único de Contratación'!$AI96)</f>
        <v/>
      </c>
      <c r="H84" s="248" t="str">
        <f>IF('Formato Único de Contratación'!$AO96="","",'Formato Único de Contratación'!$AO96)</f>
        <v/>
      </c>
      <c r="I84" s="248" t="str">
        <f>IF('Formato Único de Contratación'!$BU96="","",'Formato Único de Contratación'!$BU96)</f>
        <v/>
      </c>
      <c r="J84" s="248" t="str">
        <f>IF('Formato Único de Contratación'!$BD96="","",'Formato Único de Contratación'!$BD96)</f>
        <v/>
      </c>
      <c r="K84" s="248" t="str">
        <f>IF('Formato Único de Contratación'!$EE96="","",'Formato Único de Contratación'!$EE96)</f>
        <v/>
      </c>
      <c r="L84" s="248" t="str">
        <f>IF('Formato Único de Contratación'!$Y96="","",'Formato Único de Contratación'!$Y96)</f>
        <v/>
      </c>
      <c r="M84" s="246" t="str">
        <f>IF('Formato Único de Contratación'!$Z96="","",'Formato Único de Contratación'!$Z96)</f>
        <v/>
      </c>
      <c r="N84" s="253"/>
      <c r="O84" s="254" t="str">
        <f>IF('Formato Único de Contratación'!$BB96=0,"",'Formato Único de Contratación'!$BB96)</f>
        <v/>
      </c>
      <c r="P84" s="254" t="str">
        <f>IF('Formato Único de Contratación'!$DH96=0,"",'Formato Único de Contratación'!$DH96)</f>
        <v/>
      </c>
      <c r="Q84" s="253"/>
      <c r="R84" s="253"/>
      <c r="S84" s="253"/>
      <c r="T84" s="253"/>
      <c r="U84" s="253"/>
      <c r="V84" s="255"/>
      <c r="W84" s="256"/>
      <c r="X84" s="253"/>
      <c r="Y84" s="253"/>
      <c r="Z84" s="255"/>
      <c r="AA84" s="256"/>
      <c r="AB84" s="257"/>
      <c r="AC84" s="257"/>
      <c r="AD84" s="257"/>
      <c r="AE84" s="255"/>
      <c r="AF84" s="256" t="str">
        <f>IF(Tabla2[[#This Row],[% DE PARTICIPACIÓN INTEGRANTE '# 3]]="","",Tabla2[[#This Row],[VALOR DEL CONTRATO]]*Tabla2[[#This Row],[% DE PARTICIPACIÓN INTEGRANTE '# 3]])</f>
        <v/>
      </c>
      <c r="AG84" s="253"/>
      <c r="AH84" s="253"/>
      <c r="AI84" s="253"/>
      <c r="AJ84" s="255"/>
      <c r="AK84" s="256" t="str">
        <f>IF(Tabla2[[#This Row],[% DE PARTICIPACIÓN INTEGRANTE '# 4]]="","",Tabla2[[#This Row],[VALOR DEL CONTRATO]]*Tabla2[[#This Row],[% DE PARTICIPACIÓN INTEGRANTE '# 4]])</f>
        <v/>
      </c>
      <c r="AL84" s="257"/>
      <c r="AM84" s="257"/>
      <c r="AN84" s="257"/>
      <c r="AO84" s="255"/>
      <c r="AP84" s="256" t="str">
        <f>IF(Tabla2[[#This Row],[% DE PARTICIPACIÓN INTEGRANTE '# 5]]="","",Tabla2[[#This Row],[VALOR DEL CONTRATO]]*Tabla2[[#This Row],[% DE PARTICIPACIÓN INTEGRANTE '# 5]])</f>
        <v/>
      </c>
      <c r="AQ84" s="257"/>
      <c r="AR84" s="257"/>
      <c r="AS84" s="257"/>
    </row>
    <row r="85" spans="2:45" ht="20.100000000000001" customHeight="1" x14ac:dyDescent="0.25">
      <c r="B85" s="246" t="str">
        <f>IF('Formato Único de Contratación'!$AR97="","",'Formato Único de Contratación'!$AR97)</f>
        <v/>
      </c>
      <c r="C85" s="215" t="str">
        <f>IF('Formato Único de Contratación'!$B97="","",'Formato Único de Contratación'!$B97)</f>
        <v/>
      </c>
      <c r="D85" s="246" t="str">
        <f>IF('Formato Único de Contratación'!$C97="","",'Formato Único de Contratación'!$C97)</f>
        <v/>
      </c>
      <c r="E85" s="246" t="str">
        <f>IF('Formato Único de Contratación'!AQ97="","",'Formato Único de Contratación'!AQ97)</f>
        <v/>
      </c>
      <c r="F85" s="246" t="str">
        <f>IF('Formato Único de Contratación'!AP97="","",'Formato Único de Contratación'!$AP97)</f>
        <v/>
      </c>
      <c r="G85" s="248" t="str">
        <f>IF('Formato Único de Contratación'!$AI97="","",'Formato Único de Contratación'!$AI97)</f>
        <v/>
      </c>
      <c r="H85" s="248" t="str">
        <f>IF('Formato Único de Contratación'!$AO97="","",'Formato Único de Contratación'!$AO97)</f>
        <v/>
      </c>
      <c r="I85" s="248" t="str">
        <f>IF('Formato Único de Contratación'!$BU97="","",'Formato Único de Contratación'!$BU97)</f>
        <v/>
      </c>
      <c r="J85" s="248" t="str">
        <f>IF('Formato Único de Contratación'!$BD97="","",'Formato Único de Contratación'!$BD97)</f>
        <v/>
      </c>
      <c r="K85" s="248" t="str">
        <f>IF('Formato Único de Contratación'!$EE97="","",'Formato Único de Contratación'!$EE97)</f>
        <v/>
      </c>
      <c r="L85" s="248" t="str">
        <f>IF('Formato Único de Contratación'!$Y97="","",'Formato Único de Contratación'!$Y97)</f>
        <v/>
      </c>
      <c r="M85" s="246" t="str">
        <f>IF('Formato Único de Contratación'!$Z97="","",'Formato Único de Contratación'!$Z97)</f>
        <v/>
      </c>
      <c r="N85" s="253"/>
      <c r="O85" s="254" t="str">
        <f>IF('Formato Único de Contratación'!$BB97=0,"",'Formato Único de Contratación'!$BB97)</f>
        <v/>
      </c>
      <c r="P85" s="254" t="str">
        <f>IF('Formato Único de Contratación'!$DH97=0,"",'Formato Único de Contratación'!$DH97)</f>
        <v/>
      </c>
      <c r="Q85" s="253"/>
      <c r="R85" s="253"/>
      <c r="S85" s="253"/>
      <c r="T85" s="253"/>
      <c r="U85" s="253"/>
      <c r="V85" s="255"/>
      <c r="W85" s="256"/>
      <c r="X85" s="253"/>
      <c r="Y85" s="253"/>
      <c r="Z85" s="255"/>
      <c r="AA85" s="256"/>
      <c r="AB85" s="257"/>
      <c r="AC85" s="257"/>
      <c r="AD85" s="257"/>
      <c r="AE85" s="255"/>
      <c r="AF85" s="256" t="str">
        <f>IF(Tabla2[[#This Row],[% DE PARTICIPACIÓN INTEGRANTE '# 3]]="","",Tabla2[[#This Row],[VALOR DEL CONTRATO]]*Tabla2[[#This Row],[% DE PARTICIPACIÓN INTEGRANTE '# 3]])</f>
        <v/>
      </c>
      <c r="AG85" s="253"/>
      <c r="AH85" s="253"/>
      <c r="AI85" s="253"/>
      <c r="AJ85" s="255"/>
      <c r="AK85" s="256" t="str">
        <f>IF(Tabla2[[#This Row],[% DE PARTICIPACIÓN INTEGRANTE '# 4]]="","",Tabla2[[#This Row],[VALOR DEL CONTRATO]]*Tabla2[[#This Row],[% DE PARTICIPACIÓN INTEGRANTE '# 4]])</f>
        <v/>
      </c>
      <c r="AL85" s="257"/>
      <c r="AM85" s="257"/>
      <c r="AN85" s="257"/>
      <c r="AO85" s="255"/>
      <c r="AP85" s="256" t="str">
        <f>IF(Tabla2[[#This Row],[% DE PARTICIPACIÓN INTEGRANTE '# 5]]="","",Tabla2[[#This Row],[VALOR DEL CONTRATO]]*Tabla2[[#This Row],[% DE PARTICIPACIÓN INTEGRANTE '# 5]])</f>
        <v/>
      </c>
      <c r="AQ85" s="257"/>
      <c r="AR85" s="257"/>
      <c r="AS85" s="257"/>
    </row>
    <row r="86" spans="2:45" ht="20.100000000000001" customHeight="1" x14ac:dyDescent="0.25">
      <c r="B86" s="246" t="str">
        <f>IF('Formato Único de Contratación'!$AR98="","",'Formato Único de Contratación'!$AR98)</f>
        <v/>
      </c>
      <c r="C86" s="215" t="str">
        <f>IF('Formato Único de Contratación'!$B98="","",'Formato Único de Contratación'!$B98)</f>
        <v/>
      </c>
      <c r="D86" s="246" t="str">
        <f>IF('Formato Único de Contratación'!$C98="","",'Formato Único de Contratación'!$C98)</f>
        <v/>
      </c>
      <c r="E86" s="246" t="str">
        <f>IF('Formato Único de Contratación'!AQ98="","",'Formato Único de Contratación'!AQ98)</f>
        <v/>
      </c>
      <c r="F86" s="246" t="str">
        <f>IF('Formato Único de Contratación'!AP98="","",'Formato Único de Contratación'!$AP98)</f>
        <v/>
      </c>
      <c r="G86" s="248" t="str">
        <f>IF('Formato Único de Contratación'!$AI98="","",'Formato Único de Contratación'!$AI98)</f>
        <v/>
      </c>
      <c r="H86" s="248" t="str">
        <f>IF('Formato Único de Contratación'!$AO98="","",'Formato Único de Contratación'!$AO98)</f>
        <v/>
      </c>
      <c r="I86" s="248" t="str">
        <f>IF('Formato Único de Contratación'!$BU98="","",'Formato Único de Contratación'!$BU98)</f>
        <v/>
      </c>
      <c r="J86" s="248" t="str">
        <f>IF('Formato Único de Contratación'!$BD98="","",'Formato Único de Contratación'!$BD98)</f>
        <v/>
      </c>
      <c r="K86" s="248" t="str">
        <f>IF('Formato Único de Contratación'!$EE98="","",'Formato Único de Contratación'!$EE98)</f>
        <v/>
      </c>
      <c r="L86" s="248" t="str">
        <f>IF('Formato Único de Contratación'!$Y98="","",'Formato Único de Contratación'!$Y98)</f>
        <v/>
      </c>
      <c r="M86" s="246" t="str">
        <f>IF('Formato Único de Contratación'!$Z98="","",'Formato Único de Contratación'!$Z98)</f>
        <v/>
      </c>
      <c r="N86" s="253"/>
      <c r="O86" s="254" t="str">
        <f>IF('Formato Único de Contratación'!$BB98=0,"",'Formato Único de Contratación'!$BB98)</f>
        <v/>
      </c>
      <c r="P86" s="254" t="str">
        <f>IF('Formato Único de Contratación'!$DH98=0,"",'Formato Único de Contratación'!$DH98)</f>
        <v/>
      </c>
      <c r="Q86" s="253"/>
      <c r="R86" s="253"/>
      <c r="S86" s="253"/>
      <c r="T86" s="253"/>
      <c r="U86" s="253"/>
      <c r="V86" s="255"/>
      <c r="W86" s="256"/>
      <c r="X86" s="253"/>
      <c r="Y86" s="253"/>
      <c r="Z86" s="255"/>
      <c r="AA86" s="256"/>
      <c r="AB86" s="257"/>
      <c r="AC86" s="257"/>
      <c r="AD86" s="257"/>
      <c r="AE86" s="255"/>
      <c r="AF86" s="256" t="str">
        <f>IF(Tabla2[[#This Row],[% DE PARTICIPACIÓN INTEGRANTE '# 3]]="","",Tabla2[[#This Row],[VALOR DEL CONTRATO]]*Tabla2[[#This Row],[% DE PARTICIPACIÓN INTEGRANTE '# 3]])</f>
        <v/>
      </c>
      <c r="AG86" s="253"/>
      <c r="AH86" s="253"/>
      <c r="AI86" s="253"/>
      <c r="AJ86" s="255"/>
      <c r="AK86" s="256" t="str">
        <f>IF(Tabla2[[#This Row],[% DE PARTICIPACIÓN INTEGRANTE '# 4]]="","",Tabla2[[#This Row],[VALOR DEL CONTRATO]]*Tabla2[[#This Row],[% DE PARTICIPACIÓN INTEGRANTE '# 4]])</f>
        <v/>
      </c>
      <c r="AL86" s="257"/>
      <c r="AM86" s="257"/>
      <c r="AN86" s="257"/>
      <c r="AO86" s="255"/>
      <c r="AP86" s="256" t="str">
        <f>IF(Tabla2[[#This Row],[% DE PARTICIPACIÓN INTEGRANTE '# 5]]="","",Tabla2[[#This Row],[VALOR DEL CONTRATO]]*Tabla2[[#This Row],[% DE PARTICIPACIÓN INTEGRANTE '# 5]])</f>
        <v/>
      </c>
      <c r="AQ86" s="257"/>
      <c r="AR86" s="257"/>
      <c r="AS86" s="257"/>
    </row>
    <row r="87" spans="2:45" ht="20.100000000000001" customHeight="1" x14ac:dyDescent="0.25">
      <c r="B87" s="246" t="str">
        <f>IF('Formato Único de Contratación'!$AR99="","",'Formato Único de Contratación'!$AR99)</f>
        <v/>
      </c>
      <c r="C87" s="215" t="str">
        <f>IF('Formato Único de Contratación'!$B99="","",'Formato Único de Contratación'!$B99)</f>
        <v/>
      </c>
      <c r="D87" s="246" t="str">
        <f>IF('Formato Único de Contratación'!$C99="","",'Formato Único de Contratación'!$C99)</f>
        <v/>
      </c>
      <c r="E87" s="246" t="str">
        <f>IF('Formato Único de Contratación'!AQ99="","",'Formato Único de Contratación'!AQ99)</f>
        <v/>
      </c>
      <c r="F87" s="246" t="str">
        <f>IF('Formato Único de Contratación'!AP99="","",'Formato Único de Contratación'!$AP99)</f>
        <v/>
      </c>
      <c r="G87" s="248" t="str">
        <f>IF('Formato Único de Contratación'!$AI99="","",'Formato Único de Contratación'!$AI99)</f>
        <v/>
      </c>
      <c r="H87" s="248" t="str">
        <f>IF('Formato Único de Contratación'!$AO99="","",'Formato Único de Contratación'!$AO99)</f>
        <v/>
      </c>
      <c r="I87" s="248" t="str">
        <f>IF('Formato Único de Contratación'!$BU99="","",'Formato Único de Contratación'!$BU99)</f>
        <v/>
      </c>
      <c r="J87" s="248" t="str">
        <f>IF('Formato Único de Contratación'!$BD99="","",'Formato Único de Contratación'!$BD99)</f>
        <v/>
      </c>
      <c r="K87" s="248" t="str">
        <f>IF('Formato Único de Contratación'!$EE99="","",'Formato Único de Contratación'!$EE99)</f>
        <v/>
      </c>
      <c r="L87" s="248" t="str">
        <f>IF('Formato Único de Contratación'!$Y99="","",'Formato Único de Contratación'!$Y99)</f>
        <v/>
      </c>
      <c r="M87" s="246" t="str">
        <f>IF('Formato Único de Contratación'!$Z99="","",'Formato Único de Contratación'!$Z99)</f>
        <v/>
      </c>
      <c r="N87" s="253"/>
      <c r="O87" s="254" t="str">
        <f>IF('Formato Único de Contratación'!$BB99=0,"",'Formato Único de Contratación'!$BB99)</f>
        <v/>
      </c>
      <c r="P87" s="254" t="str">
        <f>IF('Formato Único de Contratación'!$DH99=0,"",'Formato Único de Contratación'!$DH99)</f>
        <v/>
      </c>
      <c r="Q87" s="253"/>
      <c r="R87" s="253"/>
      <c r="S87" s="253"/>
      <c r="T87" s="253"/>
      <c r="U87" s="253"/>
      <c r="V87" s="255"/>
      <c r="W87" s="256"/>
      <c r="X87" s="253"/>
      <c r="Y87" s="253"/>
      <c r="Z87" s="255"/>
      <c r="AA87" s="256"/>
      <c r="AB87" s="257"/>
      <c r="AC87" s="257"/>
      <c r="AD87" s="257"/>
      <c r="AE87" s="255"/>
      <c r="AF87" s="256" t="str">
        <f>IF(Tabla2[[#This Row],[% DE PARTICIPACIÓN INTEGRANTE '# 3]]="","",Tabla2[[#This Row],[VALOR DEL CONTRATO]]*Tabla2[[#This Row],[% DE PARTICIPACIÓN INTEGRANTE '# 3]])</f>
        <v/>
      </c>
      <c r="AG87" s="253"/>
      <c r="AH87" s="253"/>
      <c r="AI87" s="253"/>
      <c r="AJ87" s="255"/>
      <c r="AK87" s="256" t="str">
        <f>IF(Tabla2[[#This Row],[% DE PARTICIPACIÓN INTEGRANTE '# 4]]="","",Tabla2[[#This Row],[VALOR DEL CONTRATO]]*Tabla2[[#This Row],[% DE PARTICIPACIÓN INTEGRANTE '# 4]])</f>
        <v/>
      </c>
      <c r="AL87" s="257"/>
      <c r="AM87" s="257"/>
      <c r="AN87" s="257"/>
      <c r="AO87" s="255"/>
      <c r="AP87" s="256" t="str">
        <f>IF(Tabla2[[#This Row],[% DE PARTICIPACIÓN INTEGRANTE '# 5]]="","",Tabla2[[#This Row],[VALOR DEL CONTRATO]]*Tabla2[[#This Row],[% DE PARTICIPACIÓN INTEGRANTE '# 5]])</f>
        <v/>
      </c>
      <c r="AQ87" s="257"/>
      <c r="AR87" s="257"/>
      <c r="AS87" s="257"/>
    </row>
    <row r="88" spans="2:45" ht="20.100000000000001" customHeight="1" x14ac:dyDescent="0.25">
      <c r="B88" s="246" t="str">
        <f>IF('Formato Único de Contratación'!$AR100="","",'Formato Único de Contratación'!$AR100)</f>
        <v/>
      </c>
      <c r="C88" s="215" t="str">
        <f>IF('Formato Único de Contratación'!$B100="","",'Formato Único de Contratación'!$B100)</f>
        <v/>
      </c>
      <c r="D88" s="246" t="str">
        <f>IF('Formato Único de Contratación'!$C100="","",'Formato Único de Contratación'!$C100)</f>
        <v/>
      </c>
      <c r="E88" s="246" t="str">
        <f>IF('Formato Único de Contratación'!AQ100="","",'Formato Único de Contratación'!AQ100)</f>
        <v/>
      </c>
      <c r="F88" s="246" t="str">
        <f>IF('Formato Único de Contratación'!AP100="","",'Formato Único de Contratación'!$AP100)</f>
        <v/>
      </c>
      <c r="G88" s="248" t="str">
        <f>IF('Formato Único de Contratación'!$AI100="","",'Formato Único de Contratación'!$AI100)</f>
        <v/>
      </c>
      <c r="H88" s="248" t="str">
        <f>IF('Formato Único de Contratación'!$AO100="","",'Formato Único de Contratación'!$AO100)</f>
        <v/>
      </c>
      <c r="I88" s="248" t="str">
        <f>IF('Formato Único de Contratación'!$BU100="","",'Formato Único de Contratación'!$BU100)</f>
        <v/>
      </c>
      <c r="J88" s="248" t="str">
        <f>IF('Formato Único de Contratación'!$BD100="","",'Formato Único de Contratación'!$BD100)</f>
        <v/>
      </c>
      <c r="K88" s="248" t="str">
        <f>IF('Formato Único de Contratación'!$EE100="","",'Formato Único de Contratación'!$EE100)</f>
        <v/>
      </c>
      <c r="L88" s="248" t="str">
        <f>IF('Formato Único de Contratación'!$Y100="","",'Formato Único de Contratación'!$Y100)</f>
        <v/>
      </c>
      <c r="M88" s="246" t="str">
        <f>IF('Formato Único de Contratación'!$Z100="","",'Formato Único de Contratación'!$Z100)</f>
        <v/>
      </c>
      <c r="N88" s="253"/>
      <c r="O88" s="254" t="str">
        <f>IF('Formato Único de Contratación'!$BB100=0,"",'Formato Único de Contratación'!$BB100)</f>
        <v/>
      </c>
      <c r="P88" s="254" t="str">
        <f>IF('Formato Único de Contratación'!$DH100=0,"",'Formato Único de Contratación'!$DH100)</f>
        <v/>
      </c>
      <c r="Q88" s="253"/>
      <c r="R88" s="253"/>
      <c r="S88" s="253"/>
      <c r="T88" s="253"/>
      <c r="U88" s="253"/>
      <c r="V88" s="255"/>
      <c r="W88" s="256"/>
      <c r="X88" s="253"/>
      <c r="Y88" s="253"/>
      <c r="Z88" s="255"/>
      <c r="AA88" s="256"/>
      <c r="AB88" s="257"/>
      <c r="AC88" s="257"/>
      <c r="AD88" s="257"/>
      <c r="AE88" s="255"/>
      <c r="AF88" s="256" t="str">
        <f>IF(Tabla2[[#This Row],[% DE PARTICIPACIÓN INTEGRANTE '# 3]]="","",Tabla2[[#This Row],[VALOR DEL CONTRATO]]*Tabla2[[#This Row],[% DE PARTICIPACIÓN INTEGRANTE '# 3]])</f>
        <v/>
      </c>
      <c r="AG88" s="253"/>
      <c r="AH88" s="253"/>
      <c r="AI88" s="253"/>
      <c r="AJ88" s="255"/>
      <c r="AK88" s="256" t="str">
        <f>IF(Tabla2[[#This Row],[% DE PARTICIPACIÓN INTEGRANTE '# 4]]="","",Tabla2[[#This Row],[VALOR DEL CONTRATO]]*Tabla2[[#This Row],[% DE PARTICIPACIÓN INTEGRANTE '# 4]])</f>
        <v/>
      </c>
      <c r="AL88" s="257"/>
      <c r="AM88" s="257"/>
      <c r="AN88" s="257"/>
      <c r="AO88" s="255"/>
      <c r="AP88" s="256" t="str">
        <f>IF(Tabla2[[#This Row],[% DE PARTICIPACIÓN INTEGRANTE '# 5]]="","",Tabla2[[#This Row],[VALOR DEL CONTRATO]]*Tabla2[[#This Row],[% DE PARTICIPACIÓN INTEGRANTE '# 5]])</f>
        <v/>
      </c>
      <c r="AQ88" s="257"/>
      <c r="AR88" s="257"/>
      <c r="AS88" s="257"/>
    </row>
    <row r="89" spans="2:45" ht="20.100000000000001" customHeight="1" x14ac:dyDescent="0.25">
      <c r="B89" s="246" t="str">
        <f>IF('Formato Único de Contratación'!$AR101="","",'Formato Único de Contratación'!$AR101)</f>
        <v/>
      </c>
      <c r="C89" s="215" t="str">
        <f>IF('Formato Único de Contratación'!$B101="","",'Formato Único de Contratación'!$B101)</f>
        <v/>
      </c>
      <c r="D89" s="246" t="str">
        <f>IF('Formato Único de Contratación'!$C101="","",'Formato Único de Contratación'!$C101)</f>
        <v/>
      </c>
      <c r="E89" s="246" t="str">
        <f>IF('Formato Único de Contratación'!AQ101="","",'Formato Único de Contratación'!AQ101)</f>
        <v/>
      </c>
      <c r="F89" s="246" t="str">
        <f>IF('Formato Único de Contratación'!AP101="","",'Formato Único de Contratación'!$AP101)</f>
        <v/>
      </c>
      <c r="G89" s="248" t="str">
        <f>IF('Formato Único de Contratación'!$AI101="","",'Formato Único de Contratación'!$AI101)</f>
        <v/>
      </c>
      <c r="H89" s="248" t="str">
        <f>IF('Formato Único de Contratación'!$AO101="","",'Formato Único de Contratación'!$AO101)</f>
        <v/>
      </c>
      <c r="I89" s="248" t="str">
        <f>IF('Formato Único de Contratación'!$BU101="","",'Formato Único de Contratación'!$BU101)</f>
        <v/>
      </c>
      <c r="J89" s="248" t="str">
        <f>IF('Formato Único de Contratación'!$BD101="","",'Formato Único de Contratación'!$BD101)</f>
        <v/>
      </c>
      <c r="K89" s="248" t="str">
        <f>IF('Formato Único de Contratación'!$EE101="","",'Formato Único de Contratación'!$EE101)</f>
        <v/>
      </c>
      <c r="L89" s="248" t="str">
        <f>IF('Formato Único de Contratación'!$Y101="","",'Formato Único de Contratación'!$Y101)</f>
        <v/>
      </c>
      <c r="M89" s="246" t="str">
        <f>IF('Formato Único de Contratación'!$Z101="","",'Formato Único de Contratación'!$Z101)</f>
        <v/>
      </c>
      <c r="N89" s="253"/>
      <c r="O89" s="254" t="str">
        <f>IF('Formato Único de Contratación'!$BB101=0,"",'Formato Único de Contratación'!$BB101)</f>
        <v/>
      </c>
      <c r="P89" s="254" t="str">
        <f>IF('Formato Único de Contratación'!$DH101=0,"",'Formato Único de Contratación'!$DH101)</f>
        <v/>
      </c>
      <c r="Q89" s="253"/>
      <c r="R89" s="253"/>
      <c r="S89" s="253"/>
      <c r="T89" s="253"/>
      <c r="U89" s="253"/>
      <c r="V89" s="255"/>
      <c r="W89" s="256"/>
      <c r="X89" s="253"/>
      <c r="Y89" s="253"/>
      <c r="Z89" s="255"/>
      <c r="AA89" s="256"/>
      <c r="AB89" s="257"/>
      <c r="AC89" s="257"/>
      <c r="AD89" s="257"/>
      <c r="AE89" s="255"/>
      <c r="AF89" s="256" t="str">
        <f>IF(Tabla2[[#This Row],[% DE PARTICIPACIÓN INTEGRANTE '# 3]]="","",Tabla2[[#This Row],[VALOR DEL CONTRATO]]*Tabla2[[#This Row],[% DE PARTICIPACIÓN INTEGRANTE '# 3]])</f>
        <v/>
      </c>
      <c r="AG89" s="253"/>
      <c r="AH89" s="253"/>
      <c r="AI89" s="253"/>
      <c r="AJ89" s="255"/>
      <c r="AK89" s="256" t="str">
        <f>IF(Tabla2[[#This Row],[% DE PARTICIPACIÓN INTEGRANTE '# 4]]="","",Tabla2[[#This Row],[VALOR DEL CONTRATO]]*Tabla2[[#This Row],[% DE PARTICIPACIÓN INTEGRANTE '# 4]])</f>
        <v/>
      </c>
      <c r="AL89" s="257"/>
      <c r="AM89" s="257"/>
      <c r="AN89" s="257"/>
      <c r="AO89" s="255"/>
      <c r="AP89" s="256" t="str">
        <f>IF(Tabla2[[#This Row],[% DE PARTICIPACIÓN INTEGRANTE '# 5]]="","",Tabla2[[#This Row],[VALOR DEL CONTRATO]]*Tabla2[[#This Row],[% DE PARTICIPACIÓN INTEGRANTE '# 5]])</f>
        <v/>
      </c>
      <c r="AQ89" s="257"/>
      <c r="AR89" s="257"/>
      <c r="AS89" s="257"/>
    </row>
    <row r="90" spans="2:45" ht="20.100000000000001" customHeight="1" x14ac:dyDescent="0.25">
      <c r="B90" s="246" t="str">
        <f>IF('Formato Único de Contratación'!$AR102="","",'Formato Único de Contratación'!$AR102)</f>
        <v/>
      </c>
      <c r="C90" s="215" t="str">
        <f>IF('Formato Único de Contratación'!$B102="","",'Formato Único de Contratación'!$B102)</f>
        <v/>
      </c>
      <c r="D90" s="246" t="str">
        <f>IF('Formato Único de Contratación'!$C102="","",'Formato Único de Contratación'!$C102)</f>
        <v/>
      </c>
      <c r="E90" s="246" t="str">
        <f>IF('Formato Único de Contratación'!AQ102="","",'Formato Único de Contratación'!AQ102)</f>
        <v/>
      </c>
      <c r="F90" s="246" t="str">
        <f>IF('Formato Único de Contratación'!AP102="","",'Formato Único de Contratación'!$AP102)</f>
        <v/>
      </c>
      <c r="G90" s="248" t="str">
        <f>IF('Formato Único de Contratación'!$AI102="","",'Formato Único de Contratación'!$AI102)</f>
        <v/>
      </c>
      <c r="H90" s="248" t="str">
        <f>IF('Formato Único de Contratación'!$AO102="","",'Formato Único de Contratación'!$AO102)</f>
        <v/>
      </c>
      <c r="I90" s="248" t="str">
        <f>IF('Formato Único de Contratación'!$BU102="","",'Formato Único de Contratación'!$BU102)</f>
        <v/>
      </c>
      <c r="J90" s="248" t="str">
        <f>IF('Formato Único de Contratación'!$BD102="","",'Formato Único de Contratación'!$BD102)</f>
        <v/>
      </c>
      <c r="K90" s="248" t="str">
        <f>IF('Formato Único de Contratación'!$EE102="","",'Formato Único de Contratación'!$EE102)</f>
        <v/>
      </c>
      <c r="L90" s="248" t="str">
        <f>IF('Formato Único de Contratación'!$Y102="","",'Formato Único de Contratación'!$Y102)</f>
        <v/>
      </c>
      <c r="M90" s="246" t="str">
        <f>IF('Formato Único de Contratación'!$Z102="","",'Formato Único de Contratación'!$Z102)</f>
        <v/>
      </c>
      <c r="N90" s="253"/>
      <c r="O90" s="254" t="str">
        <f>IF('Formato Único de Contratación'!$BB102=0,"",'Formato Único de Contratación'!$BB102)</f>
        <v/>
      </c>
      <c r="P90" s="254" t="str">
        <f>IF('Formato Único de Contratación'!$DH102=0,"",'Formato Único de Contratación'!$DH102)</f>
        <v/>
      </c>
      <c r="Q90" s="253"/>
      <c r="R90" s="253"/>
      <c r="S90" s="253"/>
      <c r="T90" s="253"/>
      <c r="U90" s="253"/>
      <c r="V90" s="255"/>
      <c r="W90" s="256"/>
      <c r="X90" s="253"/>
      <c r="Y90" s="253"/>
      <c r="Z90" s="255"/>
      <c r="AA90" s="256"/>
      <c r="AB90" s="257"/>
      <c r="AC90" s="257"/>
      <c r="AD90" s="257"/>
      <c r="AE90" s="255"/>
      <c r="AF90" s="256" t="str">
        <f>IF(Tabla2[[#This Row],[% DE PARTICIPACIÓN INTEGRANTE '# 3]]="","",Tabla2[[#This Row],[VALOR DEL CONTRATO]]*Tabla2[[#This Row],[% DE PARTICIPACIÓN INTEGRANTE '# 3]])</f>
        <v/>
      </c>
      <c r="AG90" s="253"/>
      <c r="AH90" s="253"/>
      <c r="AI90" s="253"/>
      <c r="AJ90" s="255"/>
      <c r="AK90" s="256" t="str">
        <f>IF(Tabla2[[#This Row],[% DE PARTICIPACIÓN INTEGRANTE '# 4]]="","",Tabla2[[#This Row],[VALOR DEL CONTRATO]]*Tabla2[[#This Row],[% DE PARTICIPACIÓN INTEGRANTE '# 4]])</f>
        <v/>
      </c>
      <c r="AL90" s="257"/>
      <c r="AM90" s="257"/>
      <c r="AN90" s="257"/>
      <c r="AO90" s="255"/>
      <c r="AP90" s="256" t="str">
        <f>IF(Tabla2[[#This Row],[% DE PARTICIPACIÓN INTEGRANTE '# 5]]="","",Tabla2[[#This Row],[VALOR DEL CONTRATO]]*Tabla2[[#This Row],[% DE PARTICIPACIÓN INTEGRANTE '# 5]])</f>
        <v/>
      </c>
      <c r="AQ90" s="257"/>
      <c r="AR90" s="257"/>
      <c r="AS90" s="257"/>
    </row>
    <row r="91" spans="2:45" ht="20.100000000000001" customHeight="1" x14ac:dyDescent="0.25">
      <c r="B91" s="246" t="str">
        <f>IF('Formato Único de Contratación'!$AR103="","",'Formato Único de Contratación'!$AR103)</f>
        <v/>
      </c>
      <c r="C91" s="215" t="str">
        <f>IF('Formato Único de Contratación'!$B103="","",'Formato Único de Contratación'!$B103)</f>
        <v/>
      </c>
      <c r="D91" s="246" t="str">
        <f>IF('Formato Único de Contratación'!$C103="","",'Formato Único de Contratación'!$C103)</f>
        <v/>
      </c>
      <c r="E91" s="246" t="str">
        <f>IF('Formato Único de Contratación'!AQ103="","",'Formato Único de Contratación'!AQ103)</f>
        <v/>
      </c>
      <c r="F91" s="246" t="str">
        <f>IF('Formato Único de Contratación'!AP103="","",'Formato Único de Contratación'!$AP103)</f>
        <v/>
      </c>
      <c r="G91" s="248" t="str">
        <f>IF('Formato Único de Contratación'!$AI103="","",'Formato Único de Contratación'!$AI103)</f>
        <v/>
      </c>
      <c r="H91" s="248" t="str">
        <f>IF('Formato Único de Contratación'!$AO103="","",'Formato Único de Contratación'!$AO103)</f>
        <v/>
      </c>
      <c r="I91" s="248" t="str">
        <f>IF('Formato Único de Contratación'!$BU103="","",'Formato Único de Contratación'!$BU103)</f>
        <v/>
      </c>
      <c r="J91" s="248" t="str">
        <f>IF('Formato Único de Contratación'!$BD103="","",'Formato Único de Contratación'!$BD103)</f>
        <v/>
      </c>
      <c r="K91" s="248" t="str">
        <f>IF('Formato Único de Contratación'!$EE103="","",'Formato Único de Contratación'!$EE103)</f>
        <v/>
      </c>
      <c r="L91" s="248" t="str">
        <f>IF('Formato Único de Contratación'!$Y103="","",'Formato Único de Contratación'!$Y103)</f>
        <v/>
      </c>
      <c r="M91" s="246" t="str">
        <f>IF('Formato Único de Contratación'!$Z103="","",'Formato Único de Contratación'!$Z103)</f>
        <v/>
      </c>
      <c r="N91" s="253"/>
      <c r="O91" s="254" t="str">
        <f>IF('Formato Único de Contratación'!$BB103=0,"",'Formato Único de Contratación'!$BB103)</f>
        <v/>
      </c>
      <c r="P91" s="254" t="str">
        <f>IF('Formato Único de Contratación'!$DH103=0,"",'Formato Único de Contratación'!$DH103)</f>
        <v/>
      </c>
      <c r="Q91" s="253"/>
      <c r="R91" s="253"/>
      <c r="S91" s="253"/>
      <c r="T91" s="253"/>
      <c r="U91" s="253"/>
      <c r="V91" s="255"/>
      <c r="W91" s="256"/>
      <c r="X91" s="253"/>
      <c r="Y91" s="253"/>
      <c r="Z91" s="255"/>
      <c r="AA91" s="256"/>
      <c r="AB91" s="257"/>
      <c r="AC91" s="257"/>
      <c r="AD91" s="257"/>
      <c r="AE91" s="255"/>
      <c r="AF91" s="256" t="str">
        <f>IF(Tabla2[[#This Row],[% DE PARTICIPACIÓN INTEGRANTE '# 3]]="","",Tabla2[[#This Row],[VALOR DEL CONTRATO]]*Tabla2[[#This Row],[% DE PARTICIPACIÓN INTEGRANTE '# 3]])</f>
        <v/>
      </c>
      <c r="AG91" s="253"/>
      <c r="AH91" s="253"/>
      <c r="AI91" s="253"/>
      <c r="AJ91" s="255"/>
      <c r="AK91" s="256" t="str">
        <f>IF(Tabla2[[#This Row],[% DE PARTICIPACIÓN INTEGRANTE '# 4]]="","",Tabla2[[#This Row],[VALOR DEL CONTRATO]]*Tabla2[[#This Row],[% DE PARTICIPACIÓN INTEGRANTE '# 4]])</f>
        <v/>
      </c>
      <c r="AL91" s="257"/>
      <c r="AM91" s="257"/>
      <c r="AN91" s="257"/>
      <c r="AO91" s="255"/>
      <c r="AP91" s="256" t="str">
        <f>IF(Tabla2[[#This Row],[% DE PARTICIPACIÓN INTEGRANTE '# 5]]="","",Tabla2[[#This Row],[VALOR DEL CONTRATO]]*Tabla2[[#This Row],[% DE PARTICIPACIÓN INTEGRANTE '# 5]])</f>
        <v/>
      </c>
      <c r="AQ91" s="257"/>
      <c r="AR91" s="257"/>
      <c r="AS91" s="257"/>
    </row>
    <row r="92" spans="2:45" ht="20.100000000000001" customHeight="1" x14ac:dyDescent="0.25">
      <c r="B92" s="246" t="str">
        <f>IF('Formato Único de Contratación'!$AR104="","",'Formato Único de Contratación'!$AR104)</f>
        <v/>
      </c>
      <c r="C92" s="215" t="str">
        <f>IF('Formato Único de Contratación'!$B104="","",'Formato Único de Contratación'!$B104)</f>
        <v/>
      </c>
      <c r="D92" s="246" t="str">
        <f>IF('Formato Único de Contratación'!$C104="","",'Formato Único de Contratación'!$C104)</f>
        <v/>
      </c>
      <c r="E92" s="246" t="str">
        <f>IF('Formato Único de Contratación'!AQ104="","",'Formato Único de Contratación'!AQ104)</f>
        <v/>
      </c>
      <c r="F92" s="246" t="str">
        <f>IF('Formato Único de Contratación'!AP104="","",'Formato Único de Contratación'!$AP104)</f>
        <v/>
      </c>
      <c r="G92" s="248" t="str">
        <f>IF('Formato Único de Contratación'!$AI104="","",'Formato Único de Contratación'!$AI104)</f>
        <v/>
      </c>
      <c r="H92" s="248" t="str">
        <f>IF('Formato Único de Contratación'!$AO104="","",'Formato Único de Contratación'!$AO104)</f>
        <v/>
      </c>
      <c r="I92" s="248" t="str">
        <f>IF('Formato Único de Contratación'!$BU104="","",'Formato Único de Contratación'!$BU104)</f>
        <v/>
      </c>
      <c r="J92" s="248" t="str">
        <f>IF('Formato Único de Contratación'!$BD104="","",'Formato Único de Contratación'!$BD104)</f>
        <v/>
      </c>
      <c r="K92" s="248" t="str">
        <f>IF('Formato Único de Contratación'!$EE104="","",'Formato Único de Contratación'!$EE104)</f>
        <v/>
      </c>
      <c r="L92" s="248" t="str">
        <f>IF('Formato Único de Contratación'!$Y104="","",'Formato Único de Contratación'!$Y104)</f>
        <v/>
      </c>
      <c r="M92" s="246" t="str">
        <f>IF('Formato Único de Contratación'!$Z104="","",'Formato Único de Contratación'!$Z104)</f>
        <v/>
      </c>
      <c r="N92" s="253"/>
      <c r="O92" s="254" t="str">
        <f>IF('Formato Único de Contratación'!$BB104=0,"",'Formato Único de Contratación'!$BB104)</f>
        <v/>
      </c>
      <c r="P92" s="254" t="str">
        <f>IF('Formato Único de Contratación'!$DH104=0,"",'Formato Único de Contratación'!$DH104)</f>
        <v/>
      </c>
      <c r="Q92" s="253"/>
      <c r="R92" s="253"/>
      <c r="S92" s="253"/>
      <c r="T92" s="253"/>
      <c r="U92" s="253"/>
      <c r="V92" s="255"/>
      <c r="W92" s="256"/>
      <c r="X92" s="253"/>
      <c r="Y92" s="253"/>
      <c r="Z92" s="255"/>
      <c r="AA92" s="256"/>
      <c r="AB92" s="257"/>
      <c r="AC92" s="257"/>
      <c r="AD92" s="257"/>
      <c r="AE92" s="255"/>
      <c r="AF92" s="256" t="str">
        <f>IF(Tabla2[[#This Row],[% DE PARTICIPACIÓN INTEGRANTE '# 3]]="","",Tabla2[[#This Row],[VALOR DEL CONTRATO]]*Tabla2[[#This Row],[% DE PARTICIPACIÓN INTEGRANTE '# 3]])</f>
        <v/>
      </c>
      <c r="AG92" s="253"/>
      <c r="AH92" s="253"/>
      <c r="AI92" s="253"/>
      <c r="AJ92" s="255"/>
      <c r="AK92" s="256" t="str">
        <f>IF(Tabla2[[#This Row],[% DE PARTICIPACIÓN INTEGRANTE '# 4]]="","",Tabla2[[#This Row],[VALOR DEL CONTRATO]]*Tabla2[[#This Row],[% DE PARTICIPACIÓN INTEGRANTE '# 4]])</f>
        <v/>
      </c>
      <c r="AL92" s="257"/>
      <c r="AM92" s="257"/>
      <c r="AN92" s="257"/>
      <c r="AO92" s="255"/>
      <c r="AP92" s="256" t="str">
        <f>IF(Tabla2[[#This Row],[% DE PARTICIPACIÓN INTEGRANTE '# 5]]="","",Tabla2[[#This Row],[VALOR DEL CONTRATO]]*Tabla2[[#This Row],[% DE PARTICIPACIÓN INTEGRANTE '# 5]])</f>
        <v/>
      </c>
      <c r="AQ92" s="257"/>
      <c r="AR92" s="257"/>
      <c r="AS92" s="257"/>
    </row>
    <row r="93" spans="2:45" ht="20.100000000000001" customHeight="1" x14ac:dyDescent="0.25">
      <c r="B93" s="246" t="str">
        <f>IF('Formato Único de Contratación'!$AR105="","",'Formato Único de Contratación'!$AR105)</f>
        <v/>
      </c>
      <c r="C93" s="215" t="str">
        <f>IF('Formato Único de Contratación'!$B105="","",'Formato Único de Contratación'!$B105)</f>
        <v/>
      </c>
      <c r="D93" s="246" t="str">
        <f>IF('Formato Único de Contratación'!$C105="","",'Formato Único de Contratación'!$C105)</f>
        <v/>
      </c>
      <c r="E93" s="246" t="str">
        <f>IF('Formato Único de Contratación'!AQ105="","",'Formato Único de Contratación'!AQ105)</f>
        <v/>
      </c>
      <c r="F93" s="246" t="str">
        <f>IF('Formato Único de Contratación'!AP105="","",'Formato Único de Contratación'!$AP105)</f>
        <v/>
      </c>
      <c r="G93" s="248" t="str">
        <f>IF('Formato Único de Contratación'!$AI105="","",'Formato Único de Contratación'!$AI105)</f>
        <v/>
      </c>
      <c r="H93" s="248" t="str">
        <f>IF('Formato Único de Contratación'!$AO105="","",'Formato Único de Contratación'!$AO105)</f>
        <v/>
      </c>
      <c r="I93" s="248" t="str">
        <f>IF('Formato Único de Contratación'!$BU105="","",'Formato Único de Contratación'!$BU105)</f>
        <v/>
      </c>
      <c r="J93" s="248" t="str">
        <f>IF('Formato Único de Contratación'!$BD105="","",'Formato Único de Contratación'!$BD105)</f>
        <v/>
      </c>
      <c r="K93" s="248" t="str">
        <f>IF('Formato Único de Contratación'!$EE105="","",'Formato Único de Contratación'!$EE105)</f>
        <v/>
      </c>
      <c r="L93" s="248" t="str">
        <f>IF('Formato Único de Contratación'!$Y105="","",'Formato Único de Contratación'!$Y105)</f>
        <v/>
      </c>
      <c r="M93" s="246" t="str">
        <f>IF('Formato Único de Contratación'!$Z105="","",'Formato Único de Contratación'!$Z105)</f>
        <v/>
      </c>
      <c r="N93" s="253"/>
      <c r="O93" s="254" t="str">
        <f>IF('Formato Único de Contratación'!$BB105=0,"",'Formato Único de Contratación'!$BB105)</f>
        <v/>
      </c>
      <c r="P93" s="254" t="str">
        <f>IF('Formato Único de Contratación'!$DH105=0,"",'Formato Único de Contratación'!$DH105)</f>
        <v/>
      </c>
      <c r="Q93" s="253"/>
      <c r="R93" s="253"/>
      <c r="S93" s="253"/>
      <c r="T93" s="253"/>
      <c r="U93" s="253"/>
      <c r="V93" s="255"/>
      <c r="W93" s="256"/>
      <c r="X93" s="253"/>
      <c r="Y93" s="253"/>
      <c r="Z93" s="255"/>
      <c r="AA93" s="256"/>
      <c r="AB93" s="257"/>
      <c r="AC93" s="257"/>
      <c r="AD93" s="257"/>
      <c r="AE93" s="255"/>
      <c r="AF93" s="256" t="str">
        <f>IF(Tabla2[[#This Row],[% DE PARTICIPACIÓN INTEGRANTE '# 3]]="","",Tabla2[[#This Row],[VALOR DEL CONTRATO]]*Tabla2[[#This Row],[% DE PARTICIPACIÓN INTEGRANTE '# 3]])</f>
        <v/>
      </c>
      <c r="AG93" s="253"/>
      <c r="AH93" s="253"/>
      <c r="AI93" s="253"/>
      <c r="AJ93" s="255"/>
      <c r="AK93" s="256" t="str">
        <f>IF(Tabla2[[#This Row],[% DE PARTICIPACIÓN INTEGRANTE '# 4]]="","",Tabla2[[#This Row],[VALOR DEL CONTRATO]]*Tabla2[[#This Row],[% DE PARTICIPACIÓN INTEGRANTE '# 4]])</f>
        <v/>
      </c>
      <c r="AL93" s="257"/>
      <c r="AM93" s="257"/>
      <c r="AN93" s="257"/>
      <c r="AO93" s="255"/>
      <c r="AP93" s="256" t="str">
        <f>IF(Tabla2[[#This Row],[% DE PARTICIPACIÓN INTEGRANTE '# 5]]="","",Tabla2[[#This Row],[VALOR DEL CONTRATO]]*Tabla2[[#This Row],[% DE PARTICIPACIÓN INTEGRANTE '# 5]])</f>
        <v/>
      </c>
      <c r="AQ93" s="257"/>
      <c r="AR93" s="257"/>
      <c r="AS93" s="257"/>
    </row>
    <row r="94" spans="2:45" ht="20.100000000000001" customHeight="1" x14ac:dyDescent="0.25">
      <c r="B94" s="246" t="str">
        <f>IF('Formato Único de Contratación'!$AR106="","",'Formato Único de Contratación'!$AR106)</f>
        <v/>
      </c>
      <c r="C94" s="215" t="str">
        <f>IF('Formato Único de Contratación'!$B106="","",'Formato Único de Contratación'!$B106)</f>
        <v/>
      </c>
      <c r="D94" s="246" t="str">
        <f>IF('Formato Único de Contratación'!$C106="","",'Formato Único de Contratación'!$C106)</f>
        <v/>
      </c>
      <c r="E94" s="246" t="str">
        <f>IF('Formato Único de Contratación'!AQ106="","",'Formato Único de Contratación'!AQ106)</f>
        <v/>
      </c>
      <c r="F94" s="246" t="str">
        <f>IF('Formato Único de Contratación'!AP106="","",'Formato Único de Contratación'!$AP106)</f>
        <v/>
      </c>
      <c r="G94" s="248" t="str">
        <f>IF('Formato Único de Contratación'!$AI106="","",'Formato Único de Contratación'!$AI106)</f>
        <v/>
      </c>
      <c r="H94" s="248" t="str">
        <f>IF('Formato Único de Contratación'!$AO106="","",'Formato Único de Contratación'!$AO106)</f>
        <v/>
      </c>
      <c r="I94" s="248" t="str">
        <f>IF('Formato Único de Contratación'!$BU106="","",'Formato Único de Contratación'!$BU106)</f>
        <v/>
      </c>
      <c r="J94" s="248" t="str">
        <f>IF('Formato Único de Contratación'!$BD106="","",'Formato Único de Contratación'!$BD106)</f>
        <v/>
      </c>
      <c r="K94" s="248" t="str">
        <f>IF('Formato Único de Contratación'!$EE106="","",'Formato Único de Contratación'!$EE106)</f>
        <v/>
      </c>
      <c r="L94" s="248" t="str">
        <f>IF('Formato Único de Contratación'!$Y106="","",'Formato Único de Contratación'!$Y106)</f>
        <v/>
      </c>
      <c r="M94" s="246" t="str">
        <f>IF('Formato Único de Contratación'!$Z106="","",'Formato Único de Contratación'!$Z106)</f>
        <v/>
      </c>
      <c r="N94" s="253"/>
      <c r="O94" s="254" t="str">
        <f>IF('Formato Único de Contratación'!$BB106=0,"",'Formato Único de Contratación'!$BB106)</f>
        <v/>
      </c>
      <c r="P94" s="254" t="str">
        <f>IF('Formato Único de Contratación'!$DH106=0,"",'Formato Único de Contratación'!$DH106)</f>
        <v/>
      </c>
      <c r="Q94" s="253"/>
      <c r="R94" s="253"/>
      <c r="S94" s="253"/>
      <c r="T94" s="253"/>
      <c r="U94" s="253"/>
      <c r="V94" s="255"/>
      <c r="W94" s="256"/>
      <c r="X94" s="253"/>
      <c r="Y94" s="253"/>
      <c r="Z94" s="255"/>
      <c r="AA94" s="256"/>
      <c r="AB94" s="257"/>
      <c r="AC94" s="257"/>
      <c r="AD94" s="257"/>
      <c r="AE94" s="255"/>
      <c r="AF94" s="256" t="str">
        <f>IF(Tabla2[[#This Row],[% DE PARTICIPACIÓN INTEGRANTE '# 3]]="","",Tabla2[[#This Row],[VALOR DEL CONTRATO]]*Tabla2[[#This Row],[% DE PARTICIPACIÓN INTEGRANTE '# 3]])</f>
        <v/>
      </c>
      <c r="AG94" s="253"/>
      <c r="AH94" s="253"/>
      <c r="AI94" s="253"/>
      <c r="AJ94" s="255"/>
      <c r="AK94" s="256" t="str">
        <f>IF(Tabla2[[#This Row],[% DE PARTICIPACIÓN INTEGRANTE '# 4]]="","",Tabla2[[#This Row],[VALOR DEL CONTRATO]]*Tabla2[[#This Row],[% DE PARTICIPACIÓN INTEGRANTE '# 4]])</f>
        <v/>
      </c>
      <c r="AL94" s="257"/>
      <c r="AM94" s="257"/>
      <c r="AN94" s="257"/>
      <c r="AO94" s="255"/>
      <c r="AP94" s="256" t="str">
        <f>IF(Tabla2[[#This Row],[% DE PARTICIPACIÓN INTEGRANTE '# 5]]="","",Tabla2[[#This Row],[VALOR DEL CONTRATO]]*Tabla2[[#This Row],[% DE PARTICIPACIÓN INTEGRANTE '# 5]])</f>
        <v/>
      </c>
      <c r="AQ94" s="257"/>
      <c r="AR94" s="257"/>
      <c r="AS94" s="257"/>
    </row>
    <row r="95" spans="2:45" ht="20.100000000000001" customHeight="1" x14ac:dyDescent="0.25">
      <c r="B95" s="246" t="str">
        <f>IF('Formato Único de Contratación'!$AR107="","",'Formato Único de Contratación'!$AR107)</f>
        <v/>
      </c>
      <c r="C95" s="215" t="str">
        <f>IF('Formato Único de Contratación'!$B107="","",'Formato Único de Contratación'!$B107)</f>
        <v/>
      </c>
      <c r="D95" s="246" t="str">
        <f>IF('Formato Único de Contratación'!$C107="","",'Formato Único de Contratación'!$C107)</f>
        <v/>
      </c>
      <c r="E95" s="246" t="str">
        <f>IF('Formato Único de Contratación'!AQ107="","",'Formato Único de Contratación'!AQ107)</f>
        <v/>
      </c>
      <c r="F95" s="246" t="str">
        <f>IF('Formato Único de Contratación'!AP107="","",'Formato Único de Contratación'!$AP107)</f>
        <v/>
      </c>
      <c r="G95" s="248" t="str">
        <f>IF('Formato Único de Contratación'!$AI107="","",'Formato Único de Contratación'!$AI107)</f>
        <v/>
      </c>
      <c r="H95" s="248" t="str">
        <f>IF('Formato Único de Contratación'!$AO107="","",'Formato Único de Contratación'!$AO107)</f>
        <v/>
      </c>
      <c r="I95" s="248" t="str">
        <f>IF('Formato Único de Contratación'!$BU107="","",'Formato Único de Contratación'!$BU107)</f>
        <v/>
      </c>
      <c r="J95" s="248" t="str">
        <f>IF('Formato Único de Contratación'!$BD107="","",'Formato Único de Contratación'!$BD107)</f>
        <v/>
      </c>
      <c r="K95" s="248" t="str">
        <f>IF('Formato Único de Contratación'!$EE107="","",'Formato Único de Contratación'!$EE107)</f>
        <v/>
      </c>
      <c r="L95" s="248" t="str">
        <f>IF('Formato Único de Contratación'!$Y107="","",'Formato Único de Contratación'!$Y107)</f>
        <v/>
      </c>
      <c r="M95" s="246" t="str">
        <f>IF('Formato Único de Contratación'!$Z107="","",'Formato Único de Contratación'!$Z107)</f>
        <v/>
      </c>
      <c r="N95" s="253"/>
      <c r="O95" s="254" t="str">
        <f>IF('Formato Único de Contratación'!$BB107=0,"",'Formato Único de Contratación'!$BB107)</f>
        <v/>
      </c>
      <c r="P95" s="254" t="str">
        <f>IF('Formato Único de Contratación'!$DH107=0,"",'Formato Único de Contratación'!$DH107)</f>
        <v/>
      </c>
      <c r="Q95" s="253"/>
      <c r="R95" s="253"/>
      <c r="S95" s="253"/>
      <c r="T95" s="253"/>
      <c r="U95" s="253"/>
      <c r="V95" s="255"/>
      <c r="W95" s="256"/>
      <c r="X95" s="253"/>
      <c r="Y95" s="253"/>
      <c r="Z95" s="255"/>
      <c r="AA95" s="256"/>
      <c r="AB95" s="257"/>
      <c r="AC95" s="257"/>
      <c r="AD95" s="257"/>
      <c r="AE95" s="255"/>
      <c r="AF95" s="256" t="str">
        <f>IF(Tabla2[[#This Row],[% DE PARTICIPACIÓN INTEGRANTE '# 3]]="","",Tabla2[[#This Row],[VALOR DEL CONTRATO]]*Tabla2[[#This Row],[% DE PARTICIPACIÓN INTEGRANTE '# 3]])</f>
        <v/>
      </c>
      <c r="AG95" s="253"/>
      <c r="AH95" s="253"/>
      <c r="AI95" s="253"/>
      <c r="AJ95" s="255"/>
      <c r="AK95" s="256" t="str">
        <f>IF(Tabla2[[#This Row],[% DE PARTICIPACIÓN INTEGRANTE '# 4]]="","",Tabla2[[#This Row],[VALOR DEL CONTRATO]]*Tabla2[[#This Row],[% DE PARTICIPACIÓN INTEGRANTE '# 4]])</f>
        <v/>
      </c>
      <c r="AL95" s="257"/>
      <c r="AM95" s="257"/>
      <c r="AN95" s="257"/>
      <c r="AO95" s="255"/>
      <c r="AP95" s="256" t="str">
        <f>IF(Tabla2[[#This Row],[% DE PARTICIPACIÓN INTEGRANTE '# 5]]="","",Tabla2[[#This Row],[VALOR DEL CONTRATO]]*Tabla2[[#This Row],[% DE PARTICIPACIÓN INTEGRANTE '# 5]])</f>
        <v/>
      </c>
      <c r="AQ95" s="257"/>
      <c r="AR95" s="257"/>
      <c r="AS95" s="257"/>
    </row>
    <row r="96" spans="2:45" ht="20.100000000000001" customHeight="1" x14ac:dyDescent="0.25">
      <c r="B96" s="246" t="str">
        <f>IF('Formato Único de Contratación'!$AR108="","",'Formato Único de Contratación'!$AR108)</f>
        <v/>
      </c>
      <c r="C96" s="215" t="str">
        <f>IF('Formato Único de Contratación'!$B108="","",'Formato Único de Contratación'!$B108)</f>
        <v/>
      </c>
      <c r="D96" s="246" t="str">
        <f>IF('Formato Único de Contratación'!$C108="","",'Formato Único de Contratación'!$C108)</f>
        <v/>
      </c>
      <c r="E96" s="246" t="str">
        <f>IF('Formato Único de Contratación'!AQ108="","",'Formato Único de Contratación'!AQ108)</f>
        <v/>
      </c>
      <c r="F96" s="246" t="str">
        <f>IF('Formato Único de Contratación'!AP108="","",'Formato Único de Contratación'!$AP108)</f>
        <v/>
      </c>
      <c r="G96" s="248" t="str">
        <f>IF('Formato Único de Contratación'!$AI108="","",'Formato Único de Contratación'!$AI108)</f>
        <v/>
      </c>
      <c r="H96" s="248" t="str">
        <f>IF('Formato Único de Contratación'!$AO108="","",'Formato Único de Contratación'!$AO108)</f>
        <v/>
      </c>
      <c r="I96" s="248" t="str">
        <f>IF('Formato Único de Contratación'!$BU108="","",'Formato Único de Contratación'!$BU108)</f>
        <v/>
      </c>
      <c r="J96" s="248" t="str">
        <f>IF('Formato Único de Contratación'!$BD108="","",'Formato Único de Contratación'!$BD108)</f>
        <v/>
      </c>
      <c r="K96" s="248" t="str">
        <f>IF('Formato Único de Contratación'!$EE108="","",'Formato Único de Contratación'!$EE108)</f>
        <v/>
      </c>
      <c r="L96" s="248" t="str">
        <f>IF('Formato Único de Contratación'!$Y108="","",'Formato Único de Contratación'!$Y108)</f>
        <v/>
      </c>
      <c r="M96" s="246" t="str">
        <f>IF('Formato Único de Contratación'!$Z108="","",'Formato Único de Contratación'!$Z108)</f>
        <v/>
      </c>
      <c r="N96" s="253"/>
      <c r="O96" s="254" t="str">
        <f>IF('Formato Único de Contratación'!$BB108=0,"",'Formato Único de Contratación'!$BB108)</f>
        <v/>
      </c>
      <c r="P96" s="254" t="str">
        <f>IF('Formato Único de Contratación'!$DH108=0,"",'Formato Único de Contratación'!$DH108)</f>
        <v/>
      </c>
      <c r="Q96" s="253"/>
      <c r="R96" s="253"/>
      <c r="S96" s="253"/>
      <c r="T96" s="253"/>
      <c r="U96" s="253"/>
      <c r="V96" s="255"/>
      <c r="W96" s="256"/>
      <c r="X96" s="253"/>
      <c r="Y96" s="253"/>
      <c r="Z96" s="255"/>
      <c r="AA96" s="256"/>
      <c r="AB96" s="257"/>
      <c r="AC96" s="257"/>
      <c r="AD96" s="257"/>
      <c r="AE96" s="255"/>
      <c r="AF96" s="256" t="str">
        <f>IF(Tabla2[[#This Row],[% DE PARTICIPACIÓN INTEGRANTE '# 3]]="","",Tabla2[[#This Row],[VALOR DEL CONTRATO]]*Tabla2[[#This Row],[% DE PARTICIPACIÓN INTEGRANTE '# 3]])</f>
        <v/>
      </c>
      <c r="AG96" s="253"/>
      <c r="AH96" s="253"/>
      <c r="AI96" s="253"/>
      <c r="AJ96" s="255"/>
      <c r="AK96" s="256" t="str">
        <f>IF(Tabla2[[#This Row],[% DE PARTICIPACIÓN INTEGRANTE '# 4]]="","",Tabla2[[#This Row],[VALOR DEL CONTRATO]]*Tabla2[[#This Row],[% DE PARTICIPACIÓN INTEGRANTE '# 4]])</f>
        <v/>
      </c>
      <c r="AL96" s="257"/>
      <c r="AM96" s="257"/>
      <c r="AN96" s="257"/>
      <c r="AO96" s="255"/>
      <c r="AP96" s="256" t="str">
        <f>IF(Tabla2[[#This Row],[% DE PARTICIPACIÓN INTEGRANTE '# 5]]="","",Tabla2[[#This Row],[VALOR DEL CONTRATO]]*Tabla2[[#This Row],[% DE PARTICIPACIÓN INTEGRANTE '# 5]])</f>
        <v/>
      </c>
      <c r="AQ96" s="257"/>
      <c r="AR96" s="257"/>
      <c r="AS96" s="257"/>
    </row>
    <row r="97" spans="2:45" ht="20.100000000000001" customHeight="1" x14ac:dyDescent="0.25">
      <c r="B97" s="246" t="str">
        <f>IF('Formato Único de Contratación'!$AR109="","",'Formato Único de Contratación'!$AR109)</f>
        <v/>
      </c>
      <c r="C97" s="215" t="str">
        <f>IF('Formato Único de Contratación'!$B109="","",'Formato Único de Contratación'!$B109)</f>
        <v/>
      </c>
      <c r="D97" s="246" t="str">
        <f>IF('Formato Único de Contratación'!$C109="","",'Formato Único de Contratación'!$C109)</f>
        <v/>
      </c>
      <c r="E97" s="246" t="str">
        <f>IF('Formato Único de Contratación'!AQ109="","",'Formato Único de Contratación'!AQ109)</f>
        <v/>
      </c>
      <c r="F97" s="246" t="str">
        <f>IF('Formato Único de Contratación'!AP109="","",'Formato Único de Contratación'!$AP109)</f>
        <v/>
      </c>
      <c r="G97" s="248" t="str">
        <f>IF('Formato Único de Contratación'!$AI109="","",'Formato Único de Contratación'!$AI109)</f>
        <v/>
      </c>
      <c r="H97" s="248" t="str">
        <f>IF('Formato Único de Contratación'!$AO109="","",'Formato Único de Contratación'!$AO109)</f>
        <v/>
      </c>
      <c r="I97" s="248" t="str">
        <f>IF('Formato Único de Contratación'!$BU109="","",'Formato Único de Contratación'!$BU109)</f>
        <v/>
      </c>
      <c r="J97" s="248" t="str">
        <f>IF('Formato Único de Contratación'!$BD109="","",'Formato Único de Contratación'!$BD109)</f>
        <v/>
      </c>
      <c r="K97" s="248" t="str">
        <f>IF('Formato Único de Contratación'!$EE109="","",'Formato Único de Contratación'!$EE109)</f>
        <v/>
      </c>
      <c r="L97" s="248" t="str">
        <f>IF('Formato Único de Contratación'!$Y109="","",'Formato Único de Contratación'!$Y109)</f>
        <v/>
      </c>
      <c r="M97" s="246" t="str">
        <f>IF('Formato Único de Contratación'!$Z109="","",'Formato Único de Contratación'!$Z109)</f>
        <v/>
      </c>
      <c r="N97" s="253"/>
      <c r="O97" s="254" t="str">
        <f>IF('Formato Único de Contratación'!$BB109=0,"",'Formato Único de Contratación'!$BB109)</f>
        <v/>
      </c>
      <c r="P97" s="254" t="str">
        <f>IF('Formato Único de Contratación'!$DH109=0,"",'Formato Único de Contratación'!$DH109)</f>
        <v/>
      </c>
      <c r="Q97" s="253"/>
      <c r="R97" s="253"/>
      <c r="S97" s="253"/>
      <c r="T97" s="253"/>
      <c r="U97" s="253"/>
      <c r="V97" s="255"/>
      <c r="W97" s="256"/>
      <c r="X97" s="253"/>
      <c r="Y97" s="253"/>
      <c r="Z97" s="255"/>
      <c r="AA97" s="256"/>
      <c r="AB97" s="257"/>
      <c r="AC97" s="257"/>
      <c r="AD97" s="257"/>
      <c r="AE97" s="255"/>
      <c r="AF97" s="256" t="str">
        <f>IF(Tabla2[[#This Row],[% DE PARTICIPACIÓN INTEGRANTE '# 3]]="","",Tabla2[[#This Row],[VALOR DEL CONTRATO]]*Tabla2[[#This Row],[% DE PARTICIPACIÓN INTEGRANTE '# 3]])</f>
        <v/>
      </c>
      <c r="AG97" s="253"/>
      <c r="AH97" s="253"/>
      <c r="AI97" s="253"/>
      <c r="AJ97" s="255"/>
      <c r="AK97" s="256" t="str">
        <f>IF(Tabla2[[#This Row],[% DE PARTICIPACIÓN INTEGRANTE '# 4]]="","",Tabla2[[#This Row],[VALOR DEL CONTRATO]]*Tabla2[[#This Row],[% DE PARTICIPACIÓN INTEGRANTE '# 4]])</f>
        <v/>
      </c>
      <c r="AL97" s="257"/>
      <c r="AM97" s="257"/>
      <c r="AN97" s="257"/>
      <c r="AO97" s="255"/>
      <c r="AP97" s="256" t="str">
        <f>IF(Tabla2[[#This Row],[% DE PARTICIPACIÓN INTEGRANTE '# 5]]="","",Tabla2[[#This Row],[VALOR DEL CONTRATO]]*Tabla2[[#This Row],[% DE PARTICIPACIÓN INTEGRANTE '# 5]])</f>
        <v/>
      </c>
      <c r="AQ97" s="257"/>
      <c r="AR97" s="257"/>
      <c r="AS97" s="257"/>
    </row>
    <row r="98" spans="2:45" ht="20.100000000000001" customHeight="1" x14ac:dyDescent="0.25">
      <c r="B98" s="246" t="str">
        <f>IF('Formato Único de Contratación'!$AR110="","",'Formato Único de Contratación'!$AR110)</f>
        <v/>
      </c>
      <c r="C98" s="215" t="str">
        <f>IF('Formato Único de Contratación'!$B110="","",'Formato Único de Contratación'!$B110)</f>
        <v/>
      </c>
      <c r="D98" s="246" t="str">
        <f>IF('Formato Único de Contratación'!$C110="","",'Formato Único de Contratación'!$C110)</f>
        <v/>
      </c>
      <c r="E98" s="246" t="str">
        <f>IF('Formato Único de Contratación'!AQ110="","",'Formato Único de Contratación'!AQ110)</f>
        <v/>
      </c>
      <c r="F98" s="246" t="str">
        <f>IF('Formato Único de Contratación'!AP110="","",'Formato Único de Contratación'!$AP110)</f>
        <v/>
      </c>
      <c r="G98" s="248" t="str">
        <f>IF('Formato Único de Contratación'!$AI110="","",'Formato Único de Contratación'!$AI110)</f>
        <v/>
      </c>
      <c r="H98" s="248" t="str">
        <f>IF('Formato Único de Contratación'!$AO110="","",'Formato Único de Contratación'!$AO110)</f>
        <v/>
      </c>
      <c r="I98" s="248" t="str">
        <f>IF('Formato Único de Contratación'!$BU110="","",'Formato Único de Contratación'!$BU110)</f>
        <v/>
      </c>
      <c r="J98" s="248" t="str">
        <f>IF('Formato Único de Contratación'!$BD110="","",'Formato Único de Contratación'!$BD110)</f>
        <v/>
      </c>
      <c r="K98" s="248" t="str">
        <f>IF('Formato Único de Contratación'!$EE110="","",'Formato Único de Contratación'!$EE110)</f>
        <v/>
      </c>
      <c r="L98" s="248" t="str">
        <f>IF('Formato Único de Contratación'!$Y110="","",'Formato Único de Contratación'!$Y110)</f>
        <v/>
      </c>
      <c r="M98" s="246" t="str">
        <f>IF('Formato Único de Contratación'!$Z110="","",'Formato Único de Contratación'!$Z110)</f>
        <v/>
      </c>
      <c r="N98" s="253"/>
      <c r="O98" s="254" t="str">
        <f>IF('Formato Único de Contratación'!$BB110=0,"",'Formato Único de Contratación'!$BB110)</f>
        <v/>
      </c>
      <c r="P98" s="254" t="str">
        <f>IF('Formato Único de Contratación'!$DH110=0,"",'Formato Único de Contratación'!$DH110)</f>
        <v/>
      </c>
      <c r="Q98" s="253"/>
      <c r="R98" s="253"/>
      <c r="S98" s="253"/>
      <c r="T98" s="253"/>
      <c r="U98" s="253"/>
      <c r="V98" s="255"/>
      <c r="W98" s="256"/>
      <c r="X98" s="253"/>
      <c r="Y98" s="253"/>
      <c r="Z98" s="255"/>
      <c r="AA98" s="256"/>
      <c r="AB98" s="257"/>
      <c r="AC98" s="257"/>
      <c r="AD98" s="257"/>
      <c r="AE98" s="255"/>
      <c r="AF98" s="256" t="str">
        <f>IF(Tabla2[[#This Row],[% DE PARTICIPACIÓN INTEGRANTE '# 3]]="","",Tabla2[[#This Row],[VALOR DEL CONTRATO]]*Tabla2[[#This Row],[% DE PARTICIPACIÓN INTEGRANTE '# 3]])</f>
        <v/>
      </c>
      <c r="AG98" s="253"/>
      <c r="AH98" s="253"/>
      <c r="AI98" s="253"/>
      <c r="AJ98" s="255"/>
      <c r="AK98" s="256" t="str">
        <f>IF(Tabla2[[#This Row],[% DE PARTICIPACIÓN INTEGRANTE '# 4]]="","",Tabla2[[#This Row],[VALOR DEL CONTRATO]]*Tabla2[[#This Row],[% DE PARTICIPACIÓN INTEGRANTE '# 4]])</f>
        <v/>
      </c>
      <c r="AL98" s="257"/>
      <c r="AM98" s="257"/>
      <c r="AN98" s="257"/>
      <c r="AO98" s="255"/>
      <c r="AP98" s="256" t="str">
        <f>IF(Tabla2[[#This Row],[% DE PARTICIPACIÓN INTEGRANTE '# 5]]="","",Tabla2[[#This Row],[VALOR DEL CONTRATO]]*Tabla2[[#This Row],[% DE PARTICIPACIÓN INTEGRANTE '# 5]])</f>
        <v/>
      </c>
      <c r="AQ98" s="257"/>
      <c r="AR98" s="257"/>
      <c r="AS98" s="257"/>
    </row>
    <row r="99" spans="2:45" ht="20.100000000000001" customHeight="1" x14ac:dyDescent="0.25">
      <c r="B99" s="246" t="str">
        <f>IF('Formato Único de Contratación'!$AR111="","",'Formato Único de Contratación'!$AR111)</f>
        <v/>
      </c>
      <c r="C99" s="215" t="str">
        <f>IF('Formato Único de Contratación'!$B111="","",'Formato Único de Contratación'!$B111)</f>
        <v/>
      </c>
      <c r="D99" s="246" t="str">
        <f>IF('Formato Único de Contratación'!$C111="","",'Formato Único de Contratación'!$C111)</f>
        <v/>
      </c>
      <c r="E99" s="246" t="str">
        <f>IF('Formato Único de Contratación'!AQ111="","",'Formato Único de Contratación'!AQ111)</f>
        <v/>
      </c>
      <c r="F99" s="246" t="str">
        <f>IF('Formato Único de Contratación'!AP111="","",'Formato Único de Contratación'!$AP111)</f>
        <v/>
      </c>
      <c r="G99" s="248" t="str">
        <f>IF('Formato Único de Contratación'!$AI111="","",'Formato Único de Contratación'!$AI111)</f>
        <v/>
      </c>
      <c r="H99" s="248" t="str">
        <f>IF('Formato Único de Contratación'!$AO111="","",'Formato Único de Contratación'!$AO111)</f>
        <v/>
      </c>
      <c r="I99" s="248" t="str">
        <f>IF('Formato Único de Contratación'!$BU111="","",'Formato Único de Contratación'!$BU111)</f>
        <v/>
      </c>
      <c r="J99" s="248" t="str">
        <f>IF('Formato Único de Contratación'!$BD111="","",'Formato Único de Contratación'!$BD111)</f>
        <v/>
      </c>
      <c r="K99" s="248" t="str">
        <f>IF('Formato Único de Contratación'!$EE111="","",'Formato Único de Contratación'!$EE111)</f>
        <v/>
      </c>
      <c r="L99" s="248" t="str">
        <f>IF('Formato Único de Contratación'!$Y111="","",'Formato Único de Contratación'!$Y111)</f>
        <v/>
      </c>
      <c r="M99" s="246" t="str">
        <f>IF('Formato Único de Contratación'!$Z111="","",'Formato Único de Contratación'!$Z111)</f>
        <v/>
      </c>
      <c r="N99" s="253"/>
      <c r="O99" s="254" t="str">
        <f>IF('Formato Único de Contratación'!$BB111=0,"",'Formato Único de Contratación'!$BB111)</f>
        <v/>
      </c>
      <c r="P99" s="254" t="str">
        <f>IF('Formato Único de Contratación'!$DH111=0,"",'Formato Único de Contratación'!$DH111)</f>
        <v/>
      </c>
      <c r="Q99" s="253"/>
      <c r="R99" s="253"/>
      <c r="S99" s="253"/>
      <c r="T99" s="253"/>
      <c r="U99" s="253"/>
      <c r="V99" s="255"/>
      <c r="W99" s="256"/>
      <c r="X99" s="253"/>
      <c r="Y99" s="253"/>
      <c r="Z99" s="255"/>
      <c r="AA99" s="256"/>
      <c r="AB99" s="257"/>
      <c r="AC99" s="257"/>
      <c r="AD99" s="257"/>
      <c r="AE99" s="255"/>
      <c r="AF99" s="256" t="str">
        <f>IF(Tabla2[[#This Row],[% DE PARTICIPACIÓN INTEGRANTE '# 3]]="","",Tabla2[[#This Row],[VALOR DEL CONTRATO]]*Tabla2[[#This Row],[% DE PARTICIPACIÓN INTEGRANTE '# 3]])</f>
        <v/>
      </c>
      <c r="AG99" s="253"/>
      <c r="AH99" s="253"/>
      <c r="AI99" s="253"/>
      <c r="AJ99" s="255"/>
      <c r="AK99" s="256" t="str">
        <f>IF(Tabla2[[#This Row],[% DE PARTICIPACIÓN INTEGRANTE '# 4]]="","",Tabla2[[#This Row],[VALOR DEL CONTRATO]]*Tabla2[[#This Row],[% DE PARTICIPACIÓN INTEGRANTE '# 4]])</f>
        <v/>
      </c>
      <c r="AL99" s="257"/>
      <c r="AM99" s="257"/>
      <c r="AN99" s="257"/>
      <c r="AO99" s="255"/>
      <c r="AP99" s="256" t="str">
        <f>IF(Tabla2[[#This Row],[% DE PARTICIPACIÓN INTEGRANTE '# 5]]="","",Tabla2[[#This Row],[VALOR DEL CONTRATO]]*Tabla2[[#This Row],[% DE PARTICIPACIÓN INTEGRANTE '# 5]])</f>
        <v/>
      </c>
      <c r="AQ99" s="257"/>
      <c r="AR99" s="257"/>
      <c r="AS99" s="257"/>
    </row>
    <row r="100" spans="2:45" ht="20.100000000000001" customHeight="1" x14ac:dyDescent="0.25">
      <c r="B100" s="246" t="str">
        <f>IF('Formato Único de Contratación'!$AR112="","",'Formato Único de Contratación'!$AR112)</f>
        <v/>
      </c>
      <c r="C100" s="215" t="str">
        <f>IF('Formato Único de Contratación'!$B112="","",'Formato Único de Contratación'!$B112)</f>
        <v/>
      </c>
      <c r="D100" s="246" t="str">
        <f>IF('Formato Único de Contratación'!$C112="","",'Formato Único de Contratación'!$C112)</f>
        <v/>
      </c>
      <c r="E100" s="246" t="str">
        <f>IF('Formato Único de Contratación'!AQ112="","",'Formato Único de Contratación'!AQ112)</f>
        <v/>
      </c>
      <c r="F100" s="246" t="str">
        <f>IF('Formato Único de Contratación'!AP112="","",'Formato Único de Contratación'!$AP112)</f>
        <v/>
      </c>
      <c r="G100" s="248" t="str">
        <f>IF('Formato Único de Contratación'!$AI112="","",'Formato Único de Contratación'!$AI112)</f>
        <v/>
      </c>
      <c r="H100" s="248" t="str">
        <f>IF('Formato Único de Contratación'!$AO112="","",'Formato Único de Contratación'!$AO112)</f>
        <v/>
      </c>
      <c r="I100" s="248" t="str">
        <f>IF('Formato Único de Contratación'!$BU112="","",'Formato Único de Contratación'!$BU112)</f>
        <v/>
      </c>
      <c r="J100" s="248" t="str">
        <f>IF('Formato Único de Contratación'!$BD112="","",'Formato Único de Contratación'!$BD112)</f>
        <v/>
      </c>
      <c r="K100" s="248" t="str">
        <f>IF('Formato Único de Contratación'!$EE112="","",'Formato Único de Contratación'!$EE112)</f>
        <v/>
      </c>
      <c r="L100" s="248" t="str">
        <f>IF('Formato Único de Contratación'!$Y112="","",'Formato Único de Contratación'!$Y112)</f>
        <v/>
      </c>
      <c r="M100" s="246" t="str">
        <f>IF('Formato Único de Contratación'!$Z112="","",'Formato Único de Contratación'!$Z112)</f>
        <v/>
      </c>
      <c r="N100" s="253"/>
      <c r="O100" s="254" t="str">
        <f>IF('Formato Único de Contratación'!$BB112=0,"",'Formato Único de Contratación'!$BB112)</f>
        <v/>
      </c>
      <c r="P100" s="254" t="str">
        <f>IF('Formato Único de Contratación'!$DH112=0,"",'Formato Único de Contratación'!$DH112)</f>
        <v/>
      </c>
      <c r="Q100" s="253"/>
      <c r="R100" s="253"/>
      <c r="S100" s="253"/>
      <c r="T100" s="253"/>
      <c r="U100" s="253"/>
      <c r="V100" s="255"/>
      <c r="W100" s="256"/>
      <c r="X100" s="253"/>
      <c r="Y100" s="253"/>
      <c r="Z100" s="255"/>
      <c r="AA100" s="256"/>
      <c r="AB100" s="257"/>
      <c r="AC100" s="257"/>
      <c r="AD100" s="257"/>
      <c r="AE100" s="255"/>
      <c r="AF100" s="256" t="str">
        <f>IF(Tabla2[[#This Row],[% DE PARTICIPACIÓN INTEGRANTE '# 3]]="","",Tabla2[[#This Row],[VALOR DEL CONTRATO]]*Tabla2[[#This Row],[% DE PARTICIPACIÓN INTEGRANTE '# 3]])</f>
        <v/>
      </c>
      <c r="AG100" s="253"/>
      <c r="AH100" s="253"/>
      <c r="AI100" s="253"/>
      <c r="AJ100" s="255"/>
      <c r="AK100" s="256" t="str">
        <f>IF(Tabla2[[#This Row],[% DE PARTICIPACIÓN INTEGRANTE '# 4]]="","",Tabla2[[#This Row],[VALOR DEL CONTRATO]]*Tabla2[[#This Row],[% DE PARTICIPACIÓN INTEGRANTE '# 4]])</f>
        <v/>
      </c>
      <c r="AL100" s="257"/>
      <c r="AM100" s="257"/>
      <c r="AN100" s="257"/>
      <c r="AO100" s="255"/>
      <c r="AP100" s="256" t="str">
        <f>IF(Tabla2[[#This Row],[% DE PARTICIPACIÓN INTEGRANTE '# 5]]="","",Tabla2[[#This Row],[VALOR DEL CONTRATO]]*Tabla2[[#This Row],[% DE PARTICIPACIÓN INTEGRANTE '# 5]])</f>
        <v/>
      </c>
      <c r="AQ100" s="257"/>
      <c r="AR100" s="257"/>
      <c r="AS100" s="257"/>
    </row>
    <row r="101" spans="2:45" ht="20.100000000000001" customHeight="1" x14ac:dyDescent="0.25">
      <c r="B101" s="246" t="str">
        <f>IF('Formato Único de Contratación'!$AR113="","",'Formato Único de Contratación'!$AR113)</f>
        <v/>
      </c>
      <c r="C101" s="215" t="str">
        <f>IF('Formato Único de Contratación'!$B113="","",'Formato Único de Contratación'!$B113)</f>
        <v/>
      </c>
      <c r="D101" s="246" t="str">
        <f>IF('Formato Único de Contratación'!$C113="","",'Formato Único de Contratación'!$C113)</f>
        <v/>
      </c>
      <c r="E101" s="246" t="str">
        <f>IF('Formato Único de Contratación'!AQ113="","",'Formato Único de Contratación'!AQ113)</f>
        <v/>
      </c>
      <c r="F101" s="246" t="str">
        <f>IF('Formato Único de Contratación'!AP113="","",'Formato Único de Contratación'!$AP113)</f>
        <v/>
      </c>
      <c r="G101" s="248" t="str">
        <f>IF('Formato Único de Contratación'!$AI113="","",'Formato Único de Contratación'!$AI113)</f>
        <v/>
      </c>
      <c r="H101" s="248" t="str">
        <f>IF('Formato Único de Contratación'!$AO113="","",'Formato Único de Contratación'!$AO113)</f>
        <v/>
      </c>
      <c r="I101" s="248" t="str">
        <f>IF('Formato Único de Contratación'!$BU113="","",'Formato Único de Contratación'!$BU113)</f>
        <v/>
      </c>
      <c r="J101" s="248" t="str">
        <f>IF('Formato Único de Contratación'!$BD113="","",'Formato Único de Contratación'!$BD113)</f>
        <v/>
      </c>
      <c r="K101" s="248" t="str">
        <f>IF('Formato Único de Contratación'!$EE113="","",'Formato Único de Contratación'!$EE113)</f>
        <v/>
      </c>
      <c r="L101" s="248" t="str">
        <f>IF('Formato Único de Contratación'!$Y113="","",'Formato Único de Contratación'!$Y113)</f>
        <v/>
      </c>
      <c r="M101" s="246" t="str">
        <f>IF('Formato Único de Contratación'!$Z113="","",'Formato Único de Contratación'!$Z113)</f>
        <v/>
      </c>
      <c r="N101" s="253"/>
      <c r="O101" s="254" t="str">
        <f>IF('Formato Único de Contratación'!$BB113=0,"",'Formato Único de Contratación'!$BB113)</f>
        <v/>
      </c>
      <c r="P101" s="254" t="str">
        <f>IF('Formato Único de Contratación'!$DH113=0,"",'Formato Único de Contratación'!$DH113)</f>
        <v/>
      </c>
      <c r="Q101" s="253"/>
      <c r="R101" s="253"/>
      <c r="S101" s="253"/>
      <c r="T101" s="253"/>
      <c r="U101" s="253"/>
      <c r="V101" s="255"/>
      <c r="W101" s="256"/>
      <c r="X101" s="253"/>
      <c r="Y101" s="253"/>
      <c r="Z101" s="255"/>
      <c r="AA101" s="256"/>
      <c r="AB101" s="257"/>
      <c r="AC101" s="257"/>
      <c r="AD101" s="257"/>
      <c r="AE101" s="255"/>
      <c r="AF101" s="256" t="str">
        <f>IF(Tabla2[[#This Row],[% DE PARTICIPACIÓN INTEGRANTE '# 3]]="","",Tabla2[[#This Row],[VALOR DEL CONTRATO]]*Tabla2[[#This Row],[% DE PARTICIPACIÓN INTEGRANTE '# 3]])</f>
        <v/>
      </c>
      <c r="AG101" s="253"/>
      <c r="AH101" s="253"/>
      <c r="AI101" s="253"/>
      <c r="AJ101" s="255"/>
      <c r="AK101" s="256" t="str">
        <f>IF(Tabla2[[#This Row],[% DE PARTICIPACIÓN INTEGRANTE '# 4]]="","",Tabla2[[#This Row],[VALOR DEL CONTRATO]]*Tabla2[[#This Row],[% DE PARTICIPACIÓN INTEGRANTE '# 4]])</f>
        <v/>
      </c>
      <c r="AL101" s="257"/>
      <c r="AM101" s="257"/>
      <c r="AN101" s="257"/>
      <c r="AO101" s="255"/>
      <c r="AP101" s="256" t="str">
        <f>IF(Tabla2[[#This Row],[% DE PARTICIPACIÓN INTEGRANTE '# 5]]="","",Tabla2[[#This Row],[VALOR DEL CONTRATO]]*Tabla2[[#This Row],[% DE PARTICIPACIÓN INTEGRANTE '# 5]])</f>
        <v/>
      </c>
      <c r="AQ101" s="257"/>
      <c r="AR101" s="257"/>
      <c r="AS101" s="257"/>
    </row>
    <row r="102" spans="2:45" ht="20.100000000000001" customHeight="1" x14ac:dyDescent="0.25">
      <c r="B102" s="246" t="str">
        <f>IF('Formato Único de Contratación'!$AR114="","",'Formato Único de Contratación'!$AR114)</f>
        <v/>
      </c>
      <c r="C102" s="215" t="str">
        <f>IF('Formato Único de Contratación'!$B114="","",'Formato Único de Contratación'!$B114)</f>
        <v/>
      </c>
      <c r="D102" s="246" t="str">
        <f>IF('Formato Único de Contratación'!$C114="","",'Formato Único de Contratación'!$C114)</f>
        <v/>
      </c>
      <c r="E102" s="246" t="str">
        <f>IF('Formato Único de Contratación'!AQ114="","",'Formato Único de Contratación'!AQ114)</f>
        <v/>
      </c>
      <c r="F102" s="246" t="str">
        <f>IF('Formato Único de Contratación'!AP114="","",'Formato Único de Contratación'!$AP114)</f>
        <v/>
      </c>
      <c r="G102" s="248" t="str">
        <f>IF('Formato Único de Contratación'!$AI114="","",'Formato Único de Contratación'!$AI114)</f>
        <v/>
      </c>
      <c r="H102" s="248" t="str">
        <f>IF('Formato Único de Contratación'!$AO114="","",'Formato Único de Contratación'!$AO114)</f>
        <v/>
      </c>
      <c r="I102" s="248" t="str">
        <f>IF('Formato Único de Contratación'!$BU114="","",'Formato Único de Contratación'!$BU114)</f>
        <v/>
      </c>
      <c r="J102" s="248" t="str">
        <f>IF('Formato Único de Contratación'!$BD114="","",'Formato Único de Contratación'!$BD114)</f>
        <v/>
      </c>
      <c r="K102" s="248" t="str">
        <f>IF('Formato Único de Contratación'!$EE114="","",'Formato Único de Contratación'!$EE114)</f>
        <v/>
      </c>
      <c r="L102" s="248" t="str">
        <f>IF('Formato Único de Contratación'!$Y114="","",'Formato Único de Contratación'!$Y114)</f>
        <v/>
      </c>
      <c r="M102" s="246" t="str">
        <f>IF('Formato Único de Contratación'!$Z114="","",'Formato Único de Contratación'!$Z114)</f>
        <v/>
      </c>
      <c r="N102" s="253"/>
      <c r="O102" s="254" t="str">
        <f>IF('Formato Único de Contratación'!$BB114=0,"",'Formato Único de Contratación'!$BB114)</f>
        <v/>
      </c>
      <c r="P102" s="254" t="str">
        <f>IF('Formato Único de Contratación'!$DH114=0,"",'Formato Único de Contratación'!$DH114)</f>
        <v/>
      </c>
      <c r="Q102" s="253"/>
      <c r="R102" s="253"/>
      <c r="S102" s="253"/>
      <c r="T102" s="253"/>
      <c r="U102" s="253"/>
      <c r="V102" s="255"/>
      <c r="W102" s="256"/>
      <c r="X102" s="253"/>
      <c r="Y102" s="253"/>
      <c r="Z102" s="255"/>
      <c r="AA102" s="256"/>
      <c r="AB102" s="257"/>
      <c r="AC102" s="257"/>
      <c r="AD102" s="257"/>
      <c r="AE102" s="255"/>
      <c r="AF102" s="256" t="str">
        <f>IF(Tabla2[[#This Row],[% DE PARTICIPACIÓN INTEGRANTE '# 3]]="","",Tabla2[[#This Row],[VALOR DEL CONTRATO]]*Tabla2[[#This Row],[% DE PARTICIPACIÓN INTEGRANTE '# 3]])</f>
        <v/>
      </c>
      <c r="AG102" s="253"/>
      <c r="AH102" s="253"/>
      <c r="AI102" s="253"/>
      <c r="AJ102" s="255"/>
      <c r="AK102" s="256" t="str">
        <f>IF(Tabla2[[#This Row],[% DE PARTICIPACIÓN INTEGRANTE '# 4]]="","",Tabla2[[#This Row],[VALOR DEL CONTRATO]]*Tabla2[[#This Row],[% DE PARTICIPACIÓN INTEGRANTE '# 4]])</f>
        <v/>
      </c>
      <c r="AL102" s="257"/>
      <c r="AM102" s="257"/>
      <c r="AN102" s="257"/>
      <c r="AO102" s="255"/>
      <c r="AP102" s="256" t="str">
        <f>IF(Tabla2[[#This Row],[% DE PARTICIPACIÓN INTEGRANTE '# 5]]="","",Tabla2[[#This Row],[VALOR DEL CONTRATO]]*Tabla2[[#This Row],[% DE PARTICIPACIÓN INTEGRANTE '# 5]])</f>
        <v/>
      </c>
      <c r="AQ102" s="257"/>
      <c r="AR102" s="257"/>
      <c r="AS102" s="257"/>
    </row>
    <row r="103" spans="2:45" ht="20.100000000000001" customHeight="1" x14ac:dyDescent="0.25">
      <c r="B103" s="246" t="str">
        <f>IF('Formato Único de Contratación'!$AR115="","",'Formato Único de Contratación'!$AR115)</f>
        <v/>
      </c>
      <c r="C103" s="215" t="str">
        <f>IF('Formato Único de Contratación'!$B115="","",'Formato Único de Contratación'!$B115)</f>
        <v/>
      </c>
      <c r="D103" s="246" t="str">
        <f>IF('Formato Único de Contratación'!$C115="","",'Formato Único de Contratación'!$C115)</f>
        <v/>
      </c>
      <c r="E103" s="246" t="str">
        <f>IF('Formato Único de Contratación'!AQ115="","",'Formato Único de Contratación'!AQ115)</f>
        <v/>
      </c>
      <c r="F103" s="246" t="str">
        <f>IF('Formato Único de Contratación'!AP115="","",'Formato Único de Contratación'!$AP115)</f>
        <v/>
      </c>
      <c r="G103" s="248" t="str">
        <f>IF('Formato Único de Contratación'!$AI115="","",'Formato Único de Contratación'!$AI115)</f>
        <v/>
      </c>
      <c r="H103" s="248" t="str">
        <f>IF('Formato Único de Contratación'!$AO115="","",'Formato Único de Contratación'!$AO115)</f>
        <v/>
      </c>
      <c r="I103" s="248" t="str">
        <f>IF('Formato Único de Contratación'!$BU115="","",'Formato Único de Contratación'!$BU115)</f>
        <v/>
      </c>
      <c r="J103" s="248" t="str">
        <f>IF('Formato Único de Contratación'!$BD115="","",'Formato Único de Contratación'!$BD115)</f>
        <v/>
      </c>
      <c r="K103" s="248" t="str">
        <f>IF('Formato Único de Contratación'!$EE115="","",'Formato Único de Contratación'!$EE115)</f>
        <v/>
      </c>
      <c r="L103" s="248" t="str">
        <f>IF('Formato Único de Contratación'!$Y115="","",'Formato Único de Contratación'!$Y115)</f>
        <v/>
      </c>
      <c r="M103" s="246" t="str">
        <f>IF('Formato Único de Contratación'!$Z115="","",'Formato Único de Contratación'!$Z115)</f>
        <v/>
      </c>
      <c r="N103" s="253"/>
      <c r="O103" s="254" t="str">
        <f>IF('Formato Único de Contratación'!$BB115=0,"",'Formato Único de Contratación'!$BB115)</f>
        <v/>
      </c>
      <c r="P103" s="254" t="str">
        <f>IF('Formato Único de Contratación'!$DH115=0,"",'Formato Único de Contratación'!$DH115)</f>
        <v/>
      </c>
      <c r="Q103" s="253"/>
      <c r="R103" s="253"/>
      <c r="S103" s="253"/>
      <c r="T103" s="253"/>
      <c r="U103" s="253"/>
      <c r="V103" s="255"/>
      <c r="W103" s="256"/>
      <c r="X103" s="253"/>
      <c r="Y103" s="253"/>
      <c r="Z103" s="255"/>
      <c r="AA103" s="256"/>
      <c r="AB103" s="257"/>
      <c r="AC103" s="257"/>
      <c r="AD103" s="257"/>
      <c r="AE103" s="255"/>
      <c r="AF103" s="256" t="str">
        <f>IF(Tabla2[[#This Row],[% DE PARTICIPACIÓN INTEGRANTE '# 3]]="","",Tabla2[[#This Row],[VALOR DEL CONTRATO]]*Tabla2[[#This Row],[% DE PARTICIPACIÓN INTEGRANTE '# 3]])</f>
        <v/>
      </c>
      <c r="AG103" s="253"/>
      <c r="AH103" s="253"/>
      <c r="AI103" s="253"/>
      <c r="AJ103" s="255"/>
      <c r="AK103" s="256" t="str">
        <f>IF(Tabla2[[#This Row],[% DE PARTICIPACIÓN INTEGRANTE '# 4]]="","",Tabla2[[#This Row],[VALOR DEL CONTRATO]]*Tabla2[[#This Row],[% DE PARTICIPACIÓN INTEGRANTE '# 4]])</f>
        <v/>
      </c>
      <c r="AL103" s="257"/>
      <c r="AM103" s="257"/>
      <c r="AN103" s="257"/>
      <c r="AO103" s="255"/>
      <c r="AP103" s="256" t="str">
        <f>IF(Tabla2[[#This Row],[% DE PARTICIPACIÓN INTEGRANTE '# 5]]="","",Tabla2[[#This Row],[VALOR DEL CONTRATO]]*Tabla2[[#This Row],[% DE PARTICIPACIÓN INTEGRANTE '# 5]])</f>
        <v/>
      </c>
      <c r="AQ103" s="257"/>
      <c r="AR103" s="257"/>
      <c r="AS103" s="257"/>
    </row>
    <row r="104" spans="2:45" ht="20.100000000000001" customHeight="1" x14ac:dyDescent="0.25">
      <c r="B104" s="246" t="str">
        <f>IF('Formato Único de Contratación'!$AR116="","",'Formato Único de Contratación'!$AR116)</f>
        <v/>
      </c>
      <c r="C104" s="215" t="str">
        <f>IF('Formato Único de Contratación'!$B116="","",'Formato Único de Contratación'!$B116)</f>
        <v/>
      </c>
      <c r="D104" s="246" t="str">
        <f>IF('Formato Único de Contratación'!$C116="","",'Formato Único de Contratación'!$C116)</f>
        <v/>
      </c>
      <c r="E104" s="246" t="str">
        <f>IF('Formato Único de Contratación'!AQ116="","",'Formato Único de Contratación'!AQ116)</f>
        <v/>
      </c>
      <c r="F104" s="246" t="str">
        <f>IF('Formato Único de Contratación'!AP116="","",'Formato Único de Contratación'!$AP116)</f>
        <v/>
      </c>
      <c r="G104" s="248" t="str">
        <f>IF('Formato Único de Contratación'!$AI116="","",'Formato Único de Contratación'!$AI116)</f>
        <v/>
      </c>
      <c r="H104" s="248" t="str">
        <f>IF('Formato Único de Contratación'!$AO116="","",'Formato Único de Contratación'!$AO116)</f>
        <v/>
      </c>
      <c r="I104" s="248" t="str">
        <f>IF('Formato Único de Contratación'!$BU116="","",'Formato Único de Contratación'!$BU116)</f>
        <v/>
      </c>
      <c r="J104" s="248" t="str">
        <f>IF('Formato Único de Contratación'!$BD116="","",'Formato Único de Contratación'!$BD116)</f>
        <v/>
      </c>
      <c r="K104" s="248" t="str">
        <f>IF('Formato Único de Contratación'!$EE116="","",'Formato Único de Contratación'!$EE116)</f>
        <v/>
      </c>
      <c r="L104" s="248" t="str">
        <f>IF('Formato Único de Contratación'!$Y116="","",'Formato Único de Contratación'!$Y116)</f>
        <v/>
      </c>
      <c r="M104" s="246" t="str">
        <f>IF('Formato Único de Contratación'!$Z116="","",'Formato Único de Contratación'!$Z116)</f>
        <v/>
      </c>
      <c r="N104" s="253"/>
      <c r="O104" s="254" t="str">
        <f>IF('Formato Único de Contratación'!$BB116=0,"",'Formato Único de Contratación'!$BB116)</f>
        <v/>
      </c>
      <c r="P104" s="254" t="str">
        <f>IF('Formato Único de Contratación'!$DH116=0,"",'Formato Único de Contratación'!$DH116)</f>
        <v/>
      </c>
      <c r="Q104" s="253"/>
      <c r="R104" s="253"/>
      <c r="S104" s="253"/>
      <c r="T104" s="253"/>
      <c r="U104" s="253"/>
      <c r="V104" s="255"/>
      <c r="W104" s="256"/>
      <c r="X104" s="253"/>
      <c r="Y104" s="253"/>
      <c r="Z104" s="255"/>
      <c r="AA104" s="256"/>
      <c r="AB104" s="257"/>
      <c r="AC104" s="257"/>
      <c r="AD104" s="257"/>
      <c r="AE104" s="255"/>
      <c r="AF104" s="256" t="str">
        <f>IF(Tabla2[[#This Row],[% DE PARTICIPACIÓN INTEGRANTE '# 3]]="","",Tabla2[[#This Row],[VALOR DEL CONTRATO]]*Tabla2[[#This Row],[% DE PARTICIPACIÓN INTEGRANTE '# 3]])</f>
        <v/>
      </c>
      <c r="AG104" s="253"/>
      <c r="AH104" s="253"/>
      <c r="AI104" s="253"/>
      <c r="AJ104" s="255"/>
      <c r="AK104" s="256" t="str">
        <f>IF(Tabla2[[#This Row],[% DE PARTICIPACIÓN INTEGRANTE '# 4]]="","",Tabla2[[#This Row],[VALOR DEL CONTRATO]]*Tabla2[[#This Row],[% DE PARTICIPACIÓN INTEGRANTE '# 4]])</f>
        <v/>
      </c>
      <c r="AL104" s="257"/>
      <c r="AM104" s="257"/>
      <c r="AN104" s="257"/>
      <c r="AO104" s="255"/>
      <c r="AP104" s="256" t="str">
        <f>IF(Tabla2[[#This Row],[% DE PARTICIPACIÓN INTEGRANTE '# 5]]="","",Tabla2[[#This Row],[VALOR DEL CONTRATO]]*Tabla2[[#This Row],[% DE PARTICIPACIÓN INTEGRANTE '# 5]])</f>
        <v/>
      </c>
      <c r="AQ104" s="257"/>
      <c r="AR104" s="257"/>
      <c r="AS104" s="257"/>
    </row>
    <row r="105" spans="2:45" ht="20.100000000000001" customHeight="1" x14ac:dyDescent="0.25">
      <c r="B105" s="246" t="str">
        <f>IF('Formato Único de Contratación'!$AR117="","",'Formato Único de Contratación'!$AR117)</f>
        <v/>
      </c>
      <c r="C105" s="215" t="str">
        <f>IF('Formato Único de Contratación'!$B117="","",'Formato Único de Contratación'!$B117)</f>
        <v/>
      </c>
      <c r="D105" s="246" t="str">
        <f>IF('Formato Único de Contratación'!$C117="","",'Formato Único de Contratación'!$C117)</f>
        <v/>
      </c>
      <c r="E105" s="246" t="str">
        <f>IF('Formato Único de Contratación'!AQ117="","",'Formato Único de Contratación'!AQ117)</f>
        <v/>
      </c>
      <c r="F105" s="246" t="str">
        <f>IF('Formato Único de Contratación'!AP117="","",'Formato Único de Contratación'!$AP117)</f>
        <v/>
      </c>
      <c r="G105" s="248" t="str">
        <f>IF('Formato Único de Contratación'!$AI117="","",'Formato Único de Contratación'!$AI117)</f>
        <v/>
      </c>
      <c r="H105" s="248" t="str">
        <f>IF('Formato Único de Contratación'!$AO117="","",'Formato Único de Contratación'!$AO117)</f>
        <v/>
      </c>
      <c r="I105" s="248" t="str">
        <f>IF('Formato Único de Contratación'!$BU117="","",'Formato Único de Contratación'!$BU117)</f>
        <v/>
      </c>
      <c r="J105" s="248" t="str">
        <f>IF('Formato Único de Contratación'!$BD117="","",'Formato Único de Contratación'!$BD117)</f>
        <v/>
      </c>
      <c r="K105" s="248" t="str">
        <f>IF('Formato Único de Contratación'!$EE117="","",'Formato Único de Contratación'!$EE117)</f>
        <v/>
      </c>
      <c r="L105" s="248" t="str">
        <f>IF('Formato Único de Contratación'!$Y117="","",'Formato Único de Contratación'!$Y117)</f>
        <v/>
      </c>
      <c r="M105" s="246" t="str">
        <f>IF('Formato Único de Contratación'!$Z117="","",'Formato Único de Contratación'!$Z117)</f>
        <v/>
      </c>
      <c r="N105" s="253"/>
      <c r="O105" s="254" t="str">
        <f>IF('Formato Único de Contratación'!$BB117=0,"",'Formato Único de Contratación'!$BB117)</f>
        <v/>
      </c>
      <c r="P105" s="254" t="str">
        <f>IF('Formato Único de Contratación'!$DH117=0,"",'Formato Único de Contratación'!$DH117)</f>
        <v/>
      </c>
      <c r="Q105" s="253"/>
      <c r="R105" s="253"/>
      <c r="S105" s="253"/>
      <c r="T105" s="253"/>
      <c r="U105" s="253"/>
      <c r="V105" s="255"/>
      <c r="W105" s="256"/>
      <c r="X105" s="253"/>
      <c r="Y105" s="253"/>
      <c r="Z105" s="255"/>
      <c r="AA105" s="256"/>
      <c r="AB105" s="257"/>
      <c r="AC105" s="257"/>
      <c r="AD105" s="257"/>
      <c r="AE105" s="255"/>
      <c r="AF105" s="256" t="str">
        <f>IF(Tabla2[[#This Row],[% DE PARTICIPACIÓN INTEGRANTE '# 3]]="","",Tabla2[[#This Row],[VALOR DEL CONTRATO]]*Tabla2[[#This Row],[% DE PARTICIPACIÓN INTEGRANTE '# 3]])</f>
        <v/>
      </c>
      <c r="AG105" s="253"/>
      <c r="AH105" s="253"/>
      <c r="AI105" s="253"/>
      <c r="AJ105" s="255"/>
      <c r="AK105" s="256" t="str">
        <f>IF(Tabla2[[#This Row],[% DE PARTICIPACIÓN INTEGRANTE '# 4]]="","",Tabla2[[#This Row],[VALOR DEL CONTRATO]]*Tabla2[[#This Row],[% DE PARTICIPACIÓN INTEGRANTE '# 4]])</f>
        <v/>
      </c>
      <c r="AL105" s="257"/>
      <c r="AM105" s="257"/>
      <c r="AN105" s="257"/>
      <c r="AO105" s="255"/>
      <c r="AP105" s="256" t="str">
        <f>IF(Tabla2[[#This Row],[% DE PARTICIPACIÓN INTEGRANTE '# 5]]="","",Tabla2[[#This Row],[VALOR DEL CONTRATO]]*Tabla2[[#This Row],[% DE PARTICIPACIÓN INTEGRANTE '# 5]])</f>
        <v/>
      </c>
      <c r="AQ105" s="257"/>
      <c r="AR105" s="257"/>
      <c r="AS105" s="257"/>
    </row>
    <row r="106" spans="2:45" ht="20.100000000000001" customHeight="1" x14ac:dyDescent="0.25">
      <c r="B106" s="246" t="str">
        <f>IF('Formato Único de Contratación'!$AR118="","",'Formato Único de Contratación'!$AR118)</f>
        <v/>
      </c>
      <c r="C106" s="215" t="str">
        <f>IF('Formato Único de Contratación'!$B118="","",'Formato Único de Contratación'!$B118)</f>
        <v/>
      </c>
      <c r="D106" s="246" t="str">
        <f>IF('Formato Único de Contratación'!$C118="","",'Formato Único de Contratación'!$C118)</f>
        <v/>
      </c>
      <c r="E106" s="246" t="str">
        <f>IF('Formato Único de Contratación'!AQ118="","",'Formato Único de Contratación'!AQ118)</f>
        <v/>
      </c>
      <c r="F106" s="246" t="str">
        <f>IF('Formato Único de Contratación'!AP118="","",'Formato Único de Contratación'!$AP118)</f>
        <v/>
      </c>
      <c r="G106" s="248" t="str">
        <f>IF('Formato Único de Contratación'!$AI118="","",'Formato Único de Contratación'!$AI118)</f>
        <v/>
      </c>
      <c r="H106" s="248" t="str">
        <f>IF('Formato Único de Contratación'!$AO118="","",'Formato Único de Contratación'!$AO118)</f>
        <v/>
      </c>
      <c r="I106" s="248" t="str">
        <f>IF('Formato Único de Contratación'!$BU118="","",'Formato Único de Contratación'!$BU118)</f>
        <v/>
      </c>
      <c r="J106" s="248" t="str">
        <f>IF('Formato Único de Contratación'!$BD118="","",'Formato Único de Contratación'!$BD118)</f>
        <v/>
      </c>
      <c r="K106" s="248" t="str">
        <f>IF('Formato Único de Contratación'!$EE118="","",'Formato Único de Contratación'!$EE118)</f>
        <v/>
      </c>
      <c r="L106" s="248" t="str">
        <f>IF('Formato Único de Contratación'!$Y118="","",'Formato Único de Contratación'!$Y118)</f>
        <v/>
      </c>
      <c r="M106" s="246" t="str">
        <f>IF('Formato Único de Contratación'!$Z118="","",'Formato Único de Contratación'!$Z118)</f>
        <v/>
      </c>
      <c r="N106" s="253"/>
      <c r="O106" s="254" t="str">
        <f>IF('Formato Único de Contratación'!$BB118=0,"",'Formato Único de Contratación'!$BB118)</f>
        <v/>
      </c>
      <c r="P106" s="254" t="str">
        <f>IF('Formato Único de Contratación'!$DH118=0,"",'Formato Único de Contratación'!$DH118)</f>
        <v/>
      </c>
      <c r="Q106" s="253"/>
      <c r="R106" s="253"/>
      <c r="S106" s="253"/>
      <c r="T106" s="253"/>
      <c r="U106" s="253"/>
      <c r="V106" s="255"/>
      <c r="W106" s="256"/>
      <c r="X106" s="253"/>
      <c r="Y106" s="253"/>
      <c r="Z106" s="255"/>
      <c r="AA106" s="256"/>
      <c r="AB106" s="257"/>
      <c r="AC106" s="257"/>
      <c r="AD106" s="257"/>
      <c r="AE106" s="255"/>
      <c r="AF106" s="256" t="str">
        <f>IF(Tabla2[[#This Row],[% DE PARTICIPACIÓN INTEGRANTE '# 3]]="","",Tabla2[[#This Row],[VALOR DEL CONTRATO]]*Tabla2[[#This Row],[% DE PARTICIPACIÓN INTEGRANTE '# 3]])</f>
        <v/>
      </c>
      <c r="AG106" s="253"/>
      <c r="AH106" s="253"/>
      <c r="AI106" s="253"/>
      <c r="AJ106" s="255"/>
      <c r="AK106" s="256" t="str">
        <f>IF(Tabla2[[#This Row],[% DE PARTICIPACIÓN INTEGRANTE '# 4]]="","",Tabla2[[#This Row],[VALOR DEL CONTRATO]]*Tabla2[[#This Row],[% DE PARTICIPACIÓN INTEGRANTE '# 4]])</f>
        <v/>
      </c>
      <c r="AL106" s="257"/>
      <c r="AM106" s="257"/>
      <c r="AN106" s="257"/>
      <c r="AO106" s="255"/>
      <c r="AP106" s="256" t="str">
        <f>IF(Tabla2[[#This Row],[% DE PARTICIPACIÓN INTEGRANTE '# 5]]="","",Tabla2[[#This Row],[VALOR DEL CONTRATO]]*Tabla2[[#This Row],[% DE PARTICIPACIÓN INTEGRANTE '# 5]])</f>
        <v/>
      </c>
      <c r="AQ106" s="257"/>
      <c r="AR106" s="257"/>
      <c r="AS106" s="257"/>
    </row>
    <row r="107" spans="2:45" ht="20.100000000000001" customHeight="1" x14ac:dyDescent="0.25">
      <c r="B107" s="246" t="str">
        <f>IF('Formato Único de Contratación'!$AR119="","",'Formato Único de Contratación'!$AR119)</f>
        <v/>
      </c>
      <c r="C107" s="215" t="str">
        <f>IF('Formato Único de Contratación'!$B119="","",'Formato Único de Contratación'!$B119)</f>
        <v/>
      </c>
      <c r="D107" s="246" t="str">
        <f>IF('Formato Único de Contratación'!$C119="","",'Formato Único de Contratación'!$C119)</f>
        <v/>
      </c>
      <c r="E107" s="246" t="str">
        <f>IF('Formato Único de Contratación'!AQ119="","",'Formato Único de Contratación'!AQ119)</f>
        <v/>
      </c>
      <c r="F107" s="246" t="str">
        <f>IF('Formato Único de Contratación'!AP119="","",'Formato Único de Contratación'!$AP119)</f>
        <v/>
      </c>
      <c r="G107" s="248" t="str">
        <f>IF('Formato Único de Contratación'!$AI119="","",'Formato Único de Contratación'!$AI119)</f>
        <v/>
      </c>
      <c r="H107" s="248" t="str">
        <f>IF('Formato Único de Contratación'!$AO119="","",'Formato Único de Contratación'!$AO119)</f>
        <v/>
      </c>
      <c r="I107" s="248" t="str">
        <f>IF('Formato Único de Contratación'!$BU119="","",'Formato Único de Contratación'!$BU119)</f>
        <v/>
      </c>
      <c r="J107" s="248" t="str">
        <f>IF('Formato Único de Contratación'!$BD119="","",'Formato Único de Contratación'!$BD119)</f>
        <v/>
      </c>
      <c r="K107" s="248" t="str">
        <f>IF('Formato Único de Contratación'!$EE119="","",'Formato Único de Contratación'!$EE119)</f>
        <v/>
      </c>
      <c r="L107" s="248" t="str">
        <f>IF('Formato Único de Contratación'!$Y119="","",'Formato Único de Contratación'!$Y119)</f>
        <v/>
      </c>
      <c r="M107" s="246" t="str">
        <f>IF('Formato Único de Contratación'!$Z119="","",'Formato Único de Contratación'!$Z119)</f>
        <v/>
      </c>
      <c r="N107" s="253"/>
      <c r="O107" s="254" t="str">
        <f>IF('Formato Único de Contratación'!$BB119=0,"",'Formato Único de Contratación'!$BB119)</f>
        <v/>
      </c>
      <c r="P107" s="254" t="str">
        <f>IF('Formato Único de Contratación'!$DH119=0,"",'Formato Único de Contratación'!$DH119)</f>
        <v/>
      </c>
      <c r="Q107" s="253"/>
      <c r="R107" s="253"/>
      <c r="S107" s="253"/>
      <c r="T107" s="253"/>
      <c r="U107" s="253"/>
      <c r="V107" s="255"/>
      <c r="W107" s="256"/>
      <c r="X107" s="253"/>
      <c r="Y107" s="253"/>
      <c r="Z107" s="255"/>
      <c r="AA107" s="256"/>
      <c r="AB107" s="257"/>
      <c r="AC107" s="257"/>
      <c r="AD107" s="257"/>
      <c r="AE107" s="255"/>
      <c r="AF107" s="256" t="str">
        <f>IF(Tabla2[[#This Row],[% DE PARTICIPACIÓN INTEGRANTE '# 3]]="","",Tabla2[[#This Row],[VALOR DEL CONTRATO]]*Tabla2[[#This Row],[% DE PARTICIPACIÓN INTEGRANTE '# 3]])</f>
        <v/>
      </c>
      <c r="AG107" s="253"/>
      <c r="AH107" s="253"/>
      <c r="AI107" s="253"/>
      <c r="AJ107" s="255"/>
      <c r="AK107" s="256" t="str">
        <f>IF(Tabla2[[#This Row],[% DE PARTICIPACIÓN INTEGRANTE '# 4]]="","",Tabla2[[#This Row],[VALOR DEL CONTRATO]]*Tabla2[[#This Row],[% DE PARTICIPACIÓN INTEGRANTE '# 4]])</f>
        <v/>
      </c>
      <c r="AL107" s="257"/>
      <c r="AM107" s="257"/>
      <c r="AN107" s="257"/>
      <c r="AO107" s="255"/>
      <c r="AP107" s="256" t="str">
        <f>IF(Tabla2[[#This Row],[% DE PARTICIPACIÓN INTEGRANTE '# 5]]="","",Tabla2[[#This Row],[VALOR DEL CONTRATO]]*Tabla2[[#This Row],[% DE PARTICIPACIÓN INTEGRANTE '# 5]])</f>
        <v/>
      </c>
      <c r="AQ107" s="257"/>
      <c r="AR107" s="257"/>
      <c r="AS107" s="257"/>
    </row>
    <row r="108" spans="2:45" ht="20.100000000000001" customHeight="1" x14ac:dyDescent="0.25">
      <c r="B108" s="246" t="str">
        <f>IF('Formato Único de Contratación'!$AR120="","",'Formato Único de Contratación'!$AR120)</f>
        <v/>
      </c>
      <c r="C108" s="215" t="str">
        <f>IF('Formato Único de Contratación'!$B120="","",'Formato Único de Contratación'!$B120)</f>
        <v/>
      </c>
      <c r="D108" s="246" t="str">
        <f>IF('Formato Único de Contratación'!$C120="","",'Formato Único de Contratación'!$C120)</f>
        <v/>
      </c>
      <c r="E108" s="246" t="str">
        <f>IF('Formato Único de Contratación'!AQ120="","",'Formato Único de Contratación'!AQ120)</f>
        <v/>
      </c>
      <c r="F108" s="246" t="str">
        <f>IF('Formato Único de Contratación'!AP120="","",'Formato Único de Contratación'!$AP120)</f>
        <v/>
      </c>
      <c r="G108" s="248" t="str">
        <f>IF('Formato Único de Contratación'!$AI120="","",'Formato Único de Contratación'!$AI120)</f>
        <v/>
      </c>
      <c r="H108" s="248" t="str">
        <f>IF('Formato Único de Contratación'!$AO120="","",'Formato Único de Contratación'!$AO120)</f>
        <v/>
      </c>
      <c r="I108" s="248" t="str">
        <f>IF('Formato Único de Contratación'!$BU120="","",'Formato Único de Contratación'!$BU120)</f>
        <v/>
      </c>
      <c r="J108" s="248" t="str">
        <f>IF('Formato Único de Contratación'!$BD120="","",'Formato Único de Contratación'!$BD120)</f>
        <v/>
      </c>
      <c r="K108" s="248" t="str">
        <f>IF('Formato Único de Contratación'!$EE120="","",'Formato Único de Contratación'!$EE120)</f>
        <v/>
      </c>
      <c r="L108" s="248" t="str">
        <f>IF('Formato Único de Contratación'!$Y120="","",'Formato Único de Contratación'!$Y120)</f>
        <v/>
      </c>
      <c r="M108" s="246" t="str">
        <f>IF('Formato Único de Contratación'!$Z120="","",'Formato Único de Contratación'!$Z120)</f>
        <v/>
      </c>
      <c r="N108" s="253"/>
      <c r="O108" s="254" t="str">
        <f>IF('Formato Único de Contratación'!$BB120=0,"",'Formato Único de Contratación'!$BB120)</f>
        <v/>
      </c>
      <c r="P108" s="254" t="str">
        <f>IF('Formato Único de Contratación'!$DH120=0,"",'Formato Único de Contratación'!$DH120)</f>
        <v/>
      </c>
      <c r="Q108" s="253"/>
      <c r="R108" s="253"/>
      <c r="S108" s="253"/>
      <c r="T108" s="253"/>
      <c r="U108" s="253"/>
      <c r="V108" s="255"/>
      <c r="W108" s="256"/>
      <c r="X108" s="253"/>
      <c r="Y108" s="253"/>
      <c r="Z108" s="255"/>
      <c r="AA108" s="256"/>
      <c r="AB108" s="257"/>
      <c r="AC108" s="257"/>
      <c r="AD108" s="257"/>
      <c r="AE108" s="255"/>
      <c r="AF108" s="256" t="str">
        <f>IF(Tabla2[[#This Row],[% DE PARTICIPACIÓN INTEGRANTE '# 3]]="","",Tabla2[[#This Row],[VALOR DEL CONTRATO]]*Tabla2[[#This Row],[% DE PARTICIPACIÓN INTEGRANTE '# 3]])</f>
        <v/>
      </c>
      <c r="AG108" s="253"/>
      <c r="AH108" s="253"/>
      <c r="AI108" s="253"/>
      <c r="AJ108" s="255"/>
      <c r="AK108" s="256" t="str">
        <f>IF(Tabla2[[#This Row],[% DE PARTICIPACIÓN INTEGRANTE '# 4]]="","",Tabla2[[#This Row],[VALOR DEL CONTRATO]]*Tabla2[[#This Row],[% DE PARTICIPACIÓN INTEGRANTE '# 4]])</f>
        <v/>
      </c>
      <c r="AL108" s="257"/>
      <c r="AM108" s="257"/>
      <c r="AN108" s="257"/>
      <c r="AO108" s="255"/>
      <c r="AP108" s="256" t="str">
        <f>IF(Tabla2[[#This Row],[% DE PARTICIPACIÓN INTEGRANTE '# 5]]="","",Tabla2[[#This Row],[VALOR DEL CONTRATO]]*Tabla2[[#This Row],[% DE PARTICIPACIÓN INTEGRANTE '# 5]])</f>
        <v/>
      </c>
      <c r="AQ108" s="257"/>
      <c r="AR108" s="257"/>
      <c r="AS108" s="257"/>
    </row>
    <row r="109" spans="2:45" ht="20.100000000000001" customHeight="1" x14ac:dyDescent="0.25">
      <c r="B109" s="246" t="str">
        <f>IF('Formato Único de Contratación'!$AR121="","",'Formato Único de Contratación'!$AR121)</f>
        <v/>
      </c>
      <c r="C109" s="215" t="str">
        <f>IF('Formato Único de Contratación'!$B121="","",'Formato Único de Contratación'!$B121)</f>
        <v/>
      </c>
      <c r="D109" s="246" t="str">
        <f>IF('Formato Único de Contratación'!$C121="","",'Formato Único de Contratación'!$C121)</f>
        <v/>
      </c>
      <c r="E109" s="246" t="str">
        <f>IF('Formato Único de Contratación'!AQ121="","",'Formato Único de Contratación'!AQ121)</f>
        <v/>
      </c>
      <c r="F109" s="246" t="str">
        <f>IF('Formato Único de Contratación'!AP121="","",'Formato Único de Contratación'!$AP121)</f>
        <v/>
      </c>
      <c r="G109" s="248" t="str">
        <f>IF('Formato Único de Contratación'!$AI121="","",'Formato Único de Contratación'!$AI121)</f>
        <v/>
      </c>
      <c r="H109" s="248" t="str">
        <f>IF('Formato Único de Contratación'!$AO121="","",'Formato Único de Contratación'!$AO121)</f>
        <v/>
      </c>
      <c r="I109" s="248" t="str">
        <f>IF('Formato Único de Contratación'!$BU121="","",'Formato Único de Contratación'!$BU121)</f>
        <v/>
      </c>
      <c r="J109" s="248" t="str">
        <f>IF('Formato Único de Contratación'!$BD121="","",'Formato Único de Contratación'!$BD121)</f>
        <v/>
      </c>
      <c r="K109" s="248" t="str">
        <f>IF('Formato Único de Contratación'!$EE121="","",'Formato Único de Contratación'!$EE121)</f>
        <v/>
      </c>
      <c r="L109" s="248" t="str">
        <f>IF('Formato Único de Contratación'!$Y121="","",'Formato Único de Contratación'!$Y121)</f>
        <v/>
      </c>
      <c r="M109" s="246" t="str">
        <f>IF('Formato Único de Contratación'!$Z121="","",'Formato Único de Contratación'!$Z121)</f>
        <v/>
      </c>
      <c r="N109" s="253"/>
      <c r="O109" s="254" t="str">
        <f>IF('Formato Único de Contratación'!$BB121=0,"",'Formato Único de Contratación'!$BB121)</f>
        <v/>
      </c>
      <c r="P109" s="254" t="str">
        <f>IF('Formato Único de Contratación'!$DH121=0,"",'Formato Único de Contratación'!$DH121)</f>
        <v/>
      </c>
      <c r="Q109" s="253"/>
      <c r="R109" s="253"/>
      <c r="S109" s="253"/>
      <c r="T109" s="253"/>
      <c r="U109" s="253"/>
      <c r="V109" s="255"/>
      <c r="W109" s="256"/>
      <c r="X109" s="253"/>
      <c r="Y109" s="253"/>
      <c r="Z109" s="255"/>
      <c r="AA109" s="256"/>
      <c r="AB109" s="257"/>
      <c r="AC109" s="257"/>
      <c r="AD109" s="257"/>
      <c r="AE109" s="255"/>
      <c r="AF109" s="256" t="str">
        <f>IF(Tabla2[[#This Row],[% DE PARTICIPACIÓN INTEGRANTE '# 3]]="","",Tabla2[[#This Row],[VALOR DEL CONTRATO]]*Tabla2[[#This Row],[% DE PARTICIPACIÓN INTEGRANTE '# 3]])</f>
        <v/>
      </c>
      <c r="AG109" s="253"/>
      <c r="AH109" s="253"/>
      <c r="AI109" s="253"/>
      <c r="AJ109" s="255"/>
      <c r="AK109" s="256" t="str">
        <f>IF(Tabla2[[#This Row],[% DE PARTICIPACIÓN INTEGRANTE '# 4]]="","",Tabla2[[#This Row],[VALOR DEL CONTRATO]]*Tabla2[[#This Row],[% DE PARTICIPACIÓN INTEGRANTE '# 4]])</f>
        <v/>
      </c>
      <c r="AL109" s="257"/>
      <c r="AM109" s="257"/>
      <c r="AN109" s="257"/>
      <c r="AO109" s="255"/>
      <c r="AP109" s="256" t="str">
        <f>IF(Tabla2[[#This Row],[% DE PARTICIPACIÓN INTEGRANTE '# 5]]="","",Tabla2[[#This Row],[VALOR DEL CONTRATO]]*Tabla2[[#This Row],[% DE PARTICIPACIÓN INTEGRANTE '# 5]])</f>
        <v/>
      </c>
      <c r="AQ109" s="257"/>
      <c r="AR109" s="257"/>
      <c r="AS109" s="257"/>
    </row>
    <row r="110" spans="2:45" ht="20.100000000000001" customHeight="1" x14ac:dyDescent="0.25">
      <c r="B110" s="246" t="str">
        <f>IF('Formato Único de Contratación'!$AR122="","",'Formato Único de Contratación'!$AR122)</f>
        <v/>
      </c>
      <c r="C110" s="215" t="str">
        <f>IF('Formato Único de Contratación'!$B122="","",'Formato Único de Contratación'!$B122)</f>
        <v/>
      </c>
      <c r="D110" s="246" t="str">
        <f>IF('Formato Único de Contratación'!$C122="","",'Formato Único de Contratación'!$C122)</f>
        <v/>
      </c>
      <c r="E110" s="246" t="str">
        <f>IF('Formato Único de Contratación'!AQ122="","",'Formato Único de Contratación'!AQ122)</f>
        <v/>
      </c>
      <c r="F110" s="246" t="str">
        <f>IF('Formato Único de Contratación'!AP122="","",'Formato Único de Contratación'!$AP122)</f>
        <v/>
      </c>
      <c r="G110" s="248" t="str">
        <f>IF('Formato Único de Contratación'!$AI122="","",'Formato Único de Contratación'!$AI122)</f>
        <v/>
      </c>
      <c r="H110" s="248" t="str">
        <f>IF('Formato Único de Contratación'!$AO122="","",'Formato Único de Contratación'!$AO122)</f>
        <v/>
      </c>
      <c r="I110" s="248" t="str">
        <f>IF('Formato Único de Contratación'!$BU122="","",'Formato Único de Contratación'!$BU122)</f>
        <v/>
      </c>
      <c r="J110" s="248" t="str">
        <f>IF('Formato Único de Contratación'!$BD122="","",'Formato Único de Contratación'!$BD122)</f>
        <v/>
      </c>
      <c r="K110" s="248" t="str">
        <f>IF('Formato Único de Contratación'!$EE122="","",'Formato Único de Contratación'!$EE122)</f>
        <v/>
      </c>
      <c r="L110" s="248" t="str">
        <f>IF('Formato Único de Contratación'!$Y122="","",'Formato Único de Contratación'!$Y122)</f>
        <v/>
      </c>
      <c r="M110" s="246" t="str">
        <f>IF('Formato Único de Contratación'!$Z122="","",'Formato Único de Contratación'!$Z122)</f>
        <v/>
      </c>
      <c r="N110" s="253"/>
      <c r="O110" s="254" t="str">
        <f>IF('Formato Único de Contratación'!$BB122=0,"",'Formato Único de Contratación'!$BB122)</f>
        <v/>
      </c>
      <c r="P110" s="254" t="str">
        <f>IF('Formato Único de Contratación'!$DH122=0,"",'Formato Único de Contratación'!$DH122)</f>
        <v/>
      </c>
      <c r="Q110" s="253"/>
      <c r="R110" s="253"/>
      <c r="S110" s="253"/>
      <c r="T110" s="253"/>
      <c r="U110" s="253"/>
      <c r="V110" s="255"/>
      <c r="W110" s="256"/>
      <c r="X110" s="253"/>
      <c r="Y110" s="253"/>
      <c r="Z110" s="255"/>
      <c r="AA110" s="256"/>
      <c r="AB110" s="257"/>
      <c r="AC110" s="257"/>
      <c r="AD110" s="257"/>
      <c r="AE110" s="255"/>
      <c r="AF110" s="256" t="str">
        <f>IF(Tabla2[[#This Row],[% DE PARTICIPACIÓN INTEGRANTE '# 3]]="","",Tabla2[[#This Row],[VALOR DEL CONTRATO]]*Tabla2[[#This Row],[% DE PARTICIPACIÓN INTEGRANTE '# 3]])</f>
        <v/>
      </c>
      <c r="AG110" s="253"/>
      <c r="AH110" s="253"/>
      <c r="AI110" s="253"/>
      <c r="AJ110" s="255"/>
      <c r="AK110" s="256" t="str">
        <f>IF(Tabla2[[#This Row],[% DE PARTICIPACIÓN INTEGRANTE '# 4]]="","",Tabla2[[#This Row],[VALOR DEL CONTRATO]]*Tabla2[[#This Row],[% DE PARTICIPACIÓN INTEGRANTE '# 4]])</f>
        <v/>
      </c>
      <c r="AL110" s="257"/>
      <c r="AM110" s="257"/>
      <c r="AN110" s="257"/>
      <c r="AO110" s="255"/>
      <c r="AP110" s="256" t="str">
        <f>IF(Tabla2[[#This Row],[% DE PARTICIPACIÓN INTEGRANTE '# 5]]="","",Tabla2[[#This Row],[VALOR DEL CONTRATO]]*Tabla2[[#This Row],[% DE PARTICIPACIÓN INTEGRANTE '# 5]])</f>
        <v/>
      </c>
      <c r="AQ110" s="257"/>
      <c r="AR110" s="257"/>
      <c r="AS110" s="257"/>
    </row>
    <row r="111" spans="2:45" ht="20.100000000000001" customHeight="1" x14ac:dyDescent="0.25">
      <c r="B111" s="246" t="str">
        <f>IF('Formato Único de Contratación'!$AR123="","",'Formato Único de Contratación'!$AR123)</f>
        <v/>
      </c>
      <c r="C111" s="215" t="str">
        <f>IF('Formato Único de Contratación'!$B123="","",'Formato Único de Contratación'!$B123)</f>
        <v/>
      </c>
      <c r="D111" s="246" t="str">
        <f>IF('Formato Único de Contratación'!$C123="","",'Formato Único de Contratación'!$C123)</f>
        <v/>
      </c>
      <c r="E111" s="246" t="str">
        <f>IF('Formato Único de Contratación'!AQ123="","",'Formato Único de Contratación'!AQ123)</f>
        <v/>
      </c>
      <c r="F111" s="246" t="str">
        <f>IF('Formato Único de Contratación'!AP123="","",'Formato Único de Contratación'!$AP123)</f>
        <v/>
      </c>
      <c r="G111" s="248" t="str">
        <f>IF('Formato Único de Contratación'!$AI123="","",'Formato Único de Contratación'!$AI123)</f>
        <v/>
      </c>
      <c r="H111" s="248" t="str">
        <f>IF('Formato Único de Contratación'!$AO123="","",'Formato Único de Contratación'!$AO123)</f>
        <v/>
      </c>
      <c r="I111" s="248" t="str">
        <f>IF('Formato Único de Contratación'!$BU123="","",'Formato Único de Contratación'!$BU123)</f>
        <v/>
      </c>
      <c r="J111" s="248" t="str">
        <f>IF('Formato Único de Contratación'!$BD123="","",'Formato Único de Contratación'!$BD123)</f>
        <v/>
      </c>
      <c r="K111" s="248" t="str">
        <f>IF('Formato Único de Contratación'!$EE123="","",'Formato Único de Contratación'!$EE123)</f>
        <v/>
      </c>
      <c r="L111" s="248" t="str">
        <f>IF('Formato Único de Contratación'!$Y123="","",'Formato Único de Contratación'!$Y123)</f>
        <v/>
      </c>
      <c r="M111" s="246" t="str">
        <f>IF('Formato Único de Contratación'!$Z123="","",'Formato Único de Contratación'!$Z123)</f>
        <v/>
      </c>
      <c r="N111" s="253"/>
      <c r="O111" s="254" t="str">
        <f>IF('Formato Único de Contratación'!$BB123=0,"",'Formato Único de Contratación'!$BB123)</f>
        <v/>
      </c>
      <c r="P111" s="254" t="str">
        <f>IF('Formato Único de Contratación'!$DH123=0,"",'Formato Único de Contratación'!$DH123)</f>
        <v/>
      </c>
      <c r="Q111" s="253"/>
      <c r="R111" s="253"/>
      <c r="S111" s="253"/>
      <c r="T111" s="253"/>
      <c r="U111" s="253"/>
      <c r="V111" s="255"/>
      <c r="W111" s="256"/>
      <c r="X111" s="253"/>
      <c r="Y111" s="253"/>
      <c r="Z111" s="255"/>
      <c r="AA111" s="256"/>
      <c r="AB111" s="257"/>
      <c r="AC111" s="257"/>
      <c r="AD111" s="257"/>
      <c r="AE111" s="255"/>
      <c r="AF111" s="256" t="str">
        <f>IF(Tabla2[[#This Row],[% DE PARTICIPACIÓN INTEGRANTE '# 3]]="","",Tabla2[[#This Row],[VALOR DEL CONTRATO]]*Tabla2[[#This Row],[% DE PARTICIPACIÓN INTEGRANTE '# 3]])</f>
        <v/>
      </c>
      <c r="AG111" s="253"/>
      <c r="AH111" s="253"/>
      <c r="AI111" s="253"/>
      <c r="AJ111" s="255"/>
      <c r="AK111" s="256" t="str">
        <f>IF(Tabla2[[#This Row],[% DE PARTICIPACIÓN INTEGRANTE '# 4]]="","",Tabla2[[#This Row],[VALOR DEL CONTRATO]]*Tabla2[[#This Row],[% DE PARTICIPACIÓN INTEGRANTE '# 4]])</f>
        <v/>
      </c>
      <c r="AL111" s="257"/>
      <c r="AM111" s="257"/>
      <c r="AN111" s="257"/>
      <c r="AO111" s="255"/>
      <c r="AP111" s="256" t="str">
        <f>IF(Tabla2[[#This Row],[% DE PARTICIPACIÓN INTEGRANTE '# 5]]="","",Tabla2[[#This Row],[VALOR DEL CONTRATO]]*Tabla2[[#This Row],[% DE PARTICIPACIÓN INTEGRANTE '# 5]])</f>
        <v/>
      </c>
      <c r="AQ111" s="257"/>
      <c r="AR111" s="257"/>
      <c r="AS111" s="257"/>
    </row>
    <row r="112" spans="2:45" ht="20.100000000000001" customHeight="1" x14ac:dyDescent="0.25">
      <c r="B112" s="246" t="str">
        <f>IF('Formato Único de Contratación'!$AR124="","",'Formato Único de Contratación'!$AR124)</f>
        <v/>
      </c>
      <c r="C112" s="215" t="str">
        <f>IF('Formato Único de Contratación'!$B124="","",'Formato Único de Contratación'!$B124)</f>
        <v/>
      </c>
      <c r="D112" s="246" t="str">
        <f>IF('Formato Único de Contratación'!$C124="","",'Formato Único de Contratación'!$C124)</f>
        <v/>
      </c>
      <c r="E112" s="246" t="str">
        <f>IF('Formato Único de Contratación'!AQ124="","",'Formato Único de Contratación'!AQ124)</f>
        <v/>
      </c>
      <c r="F112" s="246" t="str">
        <f>IF('Formato Único de Contratación'!AP124="","",'Formato Único de Contratación'!$AP124)</f>
        <v/>
      </c>
      <c r="G112" s="248" t="str">
        <f>IF('Formato Único de Contratación'!$AI124="","",'Formato Único de Contratación'!$AI124)</f>
        <v/>
      </c>
      <c r="H112" s="248" t="str">
        <f>IF('Formato Único de Contratación'!$AO124="","",'Formato Único de Contratación'!$AO124)</f>
        <v/>
      </c>
      <c r="I112" s="248" t="str">
        <f>IF('Formato Único de Contratación'!$BU124="","",'Formato Único de Contratación'!$BU124)</f>
        <v/>
      </c>
      <c r="J112" s="248" t="str">
        <f>IF('Formato Único de Contratación'!$BD124="","",'Formato Único de Contratación'!$BD124)</f>
        <v/>
      </c>
      <c r="K112" s="248" t="str">
        <f>IF('Formato Único de Contratación'!$EE124="","",'Formato Único de Contratación'!$EE124)</f>
        <v/>
      </c>
      <c r="L112" s="248" t="str">
        <f>IF('Formato Único de Contratación'!$Y124="","",'Formato Único de Contratación'!$Y124)</f>
        <v/>
      </c>
      <c r="M112" s="246" t="str">
        <f>IF('Formato Único de Contratación'!$Z124="","",'Formato Único de Contratación'!$Z124)</f>
        <v/>
      </c>
      <c r="N112" s="253"/>
      <c r="O112" s="254" t="str">
        <f>IF('Formato Único de Contratación'!$BB124=0,"",'Formato Único de Contratación'!$BB124)</f>
        <v/>
      </c>
      <c r="P112" s="254" t="str">
        <f>IF('Formato Único de Contratación'!$DH124=0,"",'Formato Único de Contratación'!$DH124)</f>
        <v/>
      </c>
      <c r="Q112" s="253"/>
      <c r="R112" s="253"/>
      <c r="S112" s="253"/>
      <c r="T112" s="253"/>
      <c r="U112" s="253"/>
      <c r="V112" s="255"/>
      <c r="W112" s="256"/>
      <c r="X112" s="253"/>
      <c r="Y112" s="253"/>
      <c r="Z112" s="255"/>
      <c r="AA112" s="256"/>
      <c r="AB112" s="257"/>
      <c r="AC112" s="257"/>
      <c r="AD112" s="257"/>
      <c r="AE112" s="255"/>
      <c r="AF112" s="256" t="str">
        <f>IF(Tabla2[[#This Row],[% DE PARTICIPACIÓN INTEGRANTE '# 3]]="","",Tabla2[[#This Row],[VALOR DEL CONTRATO]]*Tabla2[[#This Row],[% DE PARTICIPACIÓN INTEGRANTE '# 3]])</f>
        <v/>
      </c>
      <c r="AG112" s="253"/>
      <c r="AH112" s="253"/>
      <c r="AI112" s="253"/>
      <c r="AJ112" s="255"/>
      <c r="AK112" s="256" t="str">
        <f>IF(Tabla2[[#This Row],[% DE PARTICIPACIÓN INTEGRANTE '# 4]]="","",Tabla2[[#This Row],[VALOR DEL CONTRATO]]*Tabla2[[#This Row],[% DE PARTICIPACIÓN INTEGRANTE '# 4]])</f>
        <v/>
      </c>
      <c r="AL112" s="257"/>
      <c r="AM112" s="257"/>
      <c r="AN112" s="257"/>
      <c r="AO112" s="255"/>
      <c r="AP112" s="256" t="str">
        <f>IF(Tabla2[[#This Row],[% DE PARTICIPACIÓN INTEGRANTE '# 5]]="","",Tabla2[[#This Row],[VALOR DEL CONTRATO]]*Tabla2[[#This Row],[% DE PARTICIPACIÓN INTEGRANTE '# 5]])</f>
        <v/>
      </c>
      <c r="AQ112" s="257"/>
      <c r="AR112" s="257"/>
      <c r="AS112" s="257"/>
    </row>
    <row r="113" spans="2:45" ht="20.100000000000001" customHeight="1" x14ac:dyDescent="0.25">
      <c r="B113" s="246" t="str">
        <f>IF('Formato Único de Contratación'!$AR125="","",'Formato Único de Contratación'!$AR125)</f>
        <v/>
      </c>
      <c r="C113" s="215" t="str">
        <f>IF('Formato Único de Contratación'!$B125="","",'Formato Único de Contratación'!$B125)</f>
        <v/>
      </c>
      <c r="D113" s="246" t="str">
        <f>IF('Formato Único de Contratación'!$C125="","",'Formato Único de Contratación'!$C125)</f>
        <v/>
      </c>
      <c r="E113" s="246" t="str">
        <f>IF('Formato Único de Contratación'!AQ125="","",'Formato Único de Contratación'!AQ125)</f>
        <v/>
      </c>
      <c r="F113" s="246" t="str">
        <f>IF('Formato Único de Contratación'!AP125="","",'Formato Único de Contratación'!$AP125)</f>
        <v/>
      </c>
      <c r="G113" s="248" t="str">
        <f>IF('Formato Único de Contratación'!$AI125="","",'Formato Único de Contratación'!$AI125)</f>
        <v/>
      </c>
      <c r="H113" s="248" t="str">
        <f>IF('Formato Único de Contratación'!$AO125="","",'Formato Único de Contratación'!$AO125)</f>
        <v/>
      </c>
      <c r="I113" s="248" t="str">
        <f>IF('Formato Único de Contratación'!$BU125="","",'Formato Único de Contratación'!$BU125)</f>
        <v/>
      </c>
      <c r="J113" s="248" t="str">
        <f>IF('Formato Único de Contratación'!$BD125="","",'Formato Único de Contratación'!$BD125)</f>
        <v/>
      </c>
      <c r="K113" s="248" t="str">
        <f>IF('Formato Único de Contratación'!$EE125="","",'Formato Único de Contratación'!$EE125)</f>
        <v/>
      </c>
      <c r="L113" s="248" t="str">
        <f>IF('Formato Único de Contratación'!$Y125="","",'Formato Único de Contratación'!$Y125)</f>
        <v/>
      </c>
      <c r="M113" s="246" t="str">
        <f>IF('Formato Único de Contratación'!$Z125="","",'Formato Único de Contratación'!$Z125)</f>
        <v/>
      </c>
      <c r="N113" s="253"/>
      <c r="O113" s="254" t="str">
        <f>IF('Formato Único de Contratación'!$BB125=0,"",'Formato Único de Contratación'!$BB125)</f>
        <v/>
      </c>
      <c r="P113" s="254" t="str">
        <f>IF('Formato Único de Contratación'!$DH125=0,"",'Formato Único de Contratación'!$DH125)</f>
        <v/>
      </c>
      <c r="Q113" s="253"/>
      <c r="R113" s="253"/>
      <c r="S113" s="253"/>
      <c r="T113" s="253"/>
      <c r="U113" s="253"/>
      <c r="V113" s="255"/>
      <c r="W113" s="256"/>
      <c r="X113" s="253"/>
      <c r="Y113" s="253"/>
      <c r="Z113" s="255"/>
      <c r="AA113" s="256"/>
      <c r="AB113" s="257"/>
      <c r="AC113" s="257"/>
      <c r="AD113" s="257"/>
      <c r="AE113" s="255"/>
      <c r="AF113" s="256" t="str">
        <f>IF(Tabla2[[#This Row],[% DE PARTICIPACIÓN INTEGRANTE '# 3]]="","",Tabla2[[#This Row],[VALOR DEL CONTRATO]]*Tabla2[[#This Row],[% DE PARTICIPACIÓN INTEGRANTE '# 3]])</f>
        <v/>
      </c>
      <c r="AG113" s="253"/>
      <c r="AH113" s="253"/>
      <c r="AI113" s="253"/>
      <c r="AJ113" s="255"/>
      <c r="AK113" s="256" t="str">
        <f>IF(Tabla2[[#This Row],[% DE PARTICIPACIÓN INTEGRANTE '# 4]]="","",Tabla2[[#This Row],[VALOR DEL CONTRATO]]*Tabla2[[#This Row],[% DE PARTICIPACIÓN INTEGRANTE '# 4]])</f>
        <v/>
      </c>
      <c r="AL113" s="257"/>
      <c r="AM113" s="257"/>
      <c r="AN113" s="257"/>
      <c r="AO113" s="255"/>
      <c r="AP113" s="256" t="str">
        <f>IF(Tabla2[[#This Row],[% DE PARTICIPACIÓN INTEGRANTE '# 5]]="","",Tabla2[[#This Row],[VALOR DEL CONTRATO]]*Tabla2[[#This Row],[% DE PARTICIPACIÓN INTEGRANTE '# 5]])</f>
        <v/>
      </c>
      <c r="AQ113" s="257"/>
      <c r="AR113" s="257"/>
      <c r="AS113" s="257"/>
    </row>
    <row r="114" spans="2:45" ht="20.100000000000001" customHeight="1" x14ac:dyDescent="0.25">
      <c r="B114" s="246" t="str">
        <f>IF('Formato Único de Contratación'!$AR126="","",'Formato Único de Contratación'!$AR126)</f>
        <v/>
      </c>
      <c r="C114" s="215" t="str">
        <f>IF('Formato Único de Contratación'!$B126="","",'Formato Único de Contratación'!$B126)</f>
        <v/>
      </c>
      <c r="D114" s="246" t="str">
        <f>IF('Formato Único de Contratación'!$C126="","",'Formato Único de Contratación'!$C126)</f>
        <v/>
      </c>
      <c r="E114" s="246" t="str">
        <f>IF('Formato Único de Contratación'!AQ126="","",'Formato Único de Contratación'!AQ126)</f>
        <v/>
      </c>
      <c r="F114" s="246" t="str">
        <f>IF('Formato Único de Contratación'!AP126="","",'Formato Único de Contratación'!$AP126)</f>
        <v/>
      </c>
      <c r="G114" s="248" t="str">
        <f>IF('Formato Único de Contratación'!$AI126="","",'Formato Único de Contratación'!$AI126)</f>
        <v/>
      </c>
      <c r="H114" s="248" t="str">
        <f>IF('Formato Único de Contratación'!$AO126="","",'Formato Único de Contratación'!$AO126)</f>
        <v/>
      </c>
      <c r="I114" s="248" t="str">
        <f>IF('Formato Único de Contratación'!$BU126="","",'Formato Único de Contratación'!$BU126)</f>
        <v/>
      </c>
      <c r="J114" s="248" t="str">
        <f>IF('Formato Único de Contratación'!$BD126="","",'Formato Único de Contratación'!$BD126)</f>
        <v/>
      </c>
      <c r="K114" s="248" t="str">
        <f>IF('Formato Único de Contratación'!$EE126="","",'Formato Único de Contratación'!$EE126)</f>
        <v/>
      </c>
      <c r="L114" s="248" t="str">
        <f>IF('Formato Único de Contratación'!$Y126="","",'Formato Único de Contratación'!$Y126)</f>
        <v/>
      </c>
      <c r="M114" s="246" t="str">
        <f>IF('Formato Único de Contratación'!$Z126="","",'Formato Único de Contratación'!$Z126)</f>
        <v/>
      </c>
      <c r="N114" s="253"/>
      <c r="O114" s="254" t="str">
        <f>IF('Formato Único de Contratación'!$BB126=0,"",'Formato Único de Contratación'!$BB126)</f>
        <v/>
      </c>
      <c r="P114" s="254" t="str">
        <f>IF('Formato Único de Contratación'!$DH126=0,"",'Formato Único de Contratación'!$DH126)</f>
        <v/>
      </c>
      <c r="Q114" s="253"/>
      <c r="R114" s="253"/>
      <c r="S114" s="253"/>
      <c r="T114" s="253"/>
      <c r="U114" s="253"/>
      <c r="V114" s="255"/>
      <c r="W114" s="256"/>
      <c r="X114" s="253"/>
      <c r="Y114" s="253"/>
      <c r="Z114" s="255"/>
      <c r="AA114" s="256"/>
      <c r="AB114" s="257"/>
      <c r="AC114" s="257"/>
      <c r="AD114" s="257"/>
      <c r="AE114" s="255"/>
      <c r="AF114" s="256" t="str">
        <f>IF(Tabla2[[#This Row],[% DE PARTICIPACIÓN INTEGRANTE '# 3]]="","",Tabla2[[#This Row],[VALOR DEL CONTRATO]]*Tabla2[[#This Row],[% DE PARTICIPACIÓN INTEGRANTE '# 3]])</f>
        <v/>
      </c>
      <c r="AG114" s="253"/>
      <c r="AH114" s="253"/>
      <c r="AI114" s="253"/>
      <c r="AJ114" s="255"/>
      <c r="AK114" s="256" t="str">
        <f>IF(Tabla2[[#This Row],[% DE PARTICIPACIÓN INTEGRANTE '# 4]]="","",Tabla2[[#This Row],[VALOR DEL CONTRATO]]*Tabla2[[#This Row],[% DE PARTICIPACIÓN INTEGRANTE '# 4]])</f>
        <v/>
      </c>
      <c r="AL114" s="257"/>
      <c r="AM114" s="257"/>
      <c r="AN114" s="257"/>
      <c r="AO114" s="255"/>
      <c r="AP114" s="256" t="str">
        <f>IF(Tabla2[[#This Row],[% DE PARTICIPACIÓN INTEGRANTE '# 5]]="","",Tabla2[[#This Row],[VALOR DEL CONTRATO]]*Tabla2[[#This Row],[% DE PARTICIPACIÓN INTEGRANTE '# 5]])</f>
        <v/>
      </c>
      <c r="AQ114" s="257"/>
      <c r="AR114" s="257"/>
      <c r="AS114" s="257"/>
    </row>
    <row r="115" spans="2:45" ht="20.100000000000001" customHeight="1" x14ac:dyDescent="0.25">
      <c r="B115" s="246" t="str">
        <f>IF('Formato Único de Contratación'!$AR127="","",'Formato Único de Contratación'!$AR127)</f>
        <v/>
      </c>
      <c r="C115" s="215" t="str">
        <f>IF('Formato Único de Contratación'!$B127="","",'Formato Único de Contratación'!$B127)</f>
        <v/>
      </c>
      <c r="D115" s="246" t="str">
        <f>IF('Formato Único de Contratación'!$C127="","",'Formato Único de Contratación'!$C127)</f>
        <v/>
      </c>
      <c r="E115" s="246" t="str">
        <f>IF('Formato Único de Contratación'!AQ127="","",'Formato Único de Contratación'!AQ127)</f>
        <v/>
      </c>
      <c r="F115" s="246" t="str">
        <f>IF('Formato Único de Contratación'!AP127="","",'Formato Único de Contratación'!$AP127)</f>
        <v/>
      </c>
      <c r="G115" s="248" t="str">
        <f>IF('Formato Único de Contratación'!$AI127="","",'Formato Único de Contratación'!$AI127)</f>
        <v/>
      </c>
      <c r="H115" s="248" t="str">
        <f>IF('Formato Único de Contratación'!$AO127="","",'Formato Único de Contratación'!$AO127)</f>
        <v/>
      </c>
      <c r="I115" s="248" t="str">
        <f>IF('Formato Único de Contratación'!$BU127="","",'Formato Único de Contratación'!$BU127)</f>
        <v/>
      </c>
      <c r="J115" s="248" t="str">
        <f>IF('Formato Único de Contratación'!$BD127="","",'Formato Único de Contratación'!$BD127)</f>
        <v/>
      </c>
      <c r="K115" s="248" t="str">
        <f>IF('Formato Único de Contratación'!$EE127="","",'Formato Único de Contratación'!$EE127)</f>
        <v/>
      </c>
      <c r="L115" s="248" t="str">
        <f>IF('Formato Único de Contratación'!$Y127="","",'Formato Único de Contratación'!$Y127)</f>
        <v/>
      </c>
      <c r="M115" s="246" t="str">
        <f>IF('Formato Único de Contratación'!$Z127="","",'Formato Único de Contratación'!$Z127)</f>
        <v/>
      </c>
      <c r="N115" s="253"/>
      <c r="O115" s="254" t="str">
        <f>IF('Formato Único de Contratación'!$BB127=0,"",'Formato Único de Contratación'!$BB127)</f>
        <v/>
      </c>
      <c r="P115" s="254" t="str">
        <f>IF('Formato Único de Contratación'!$DH127=0,"",'Formato Único de Contratación'!$DH127)</f>
        <v/>
      </c>
      <c r="Q115" s="253"/>
      <c r="R115" s="253"/>
      <c r="S115" s="253"/>
      <c r="T115" s="253"/>
      <c r="U115" s="253"/>
      <c r="V115" s="255"/>
      <c r="W115" s="256"/>
      <c r="X115" s="253"/>
      <c r="Y115" s="253"/>
      <c r="Z115" s="255"/>
      <c r="AA115" s="256"/>
      <c r="AB115" s="257"/>
      <c r="AC115" s="257"/>
      <c r="AD115" s="257"/>
      <c r="AE115" s="255"/>
      <c r="AF115" s="256" t="str">
        <f>IF(Tabla2[[#This Row],[% DE PARTICIPACIÓN INTEGRANTE '# 3]]="","",Tabla2[[#This Row],[VALOR DEL CONTRATO]]*Tabla2[[#This Row],[% DE PARTICIPACIÓN INTEGRANTE '# 3]])</f>
        <v/>
      </c>
      <c r="AG115" s="253"/>
      <c r="AH115" s="253"/>
      <c r="AI115" s="253"/>
      <c r="AJ115" s="255"/>
      <c r="AK115" s="256" t="str">
        <f>IF(Tabla2[[#This Row],[% DE PARTICIPACIÓN INTEGRANTE '# 4]]="","",Tabla2[[#This Row],[VALOR DEL CONTRATO]]*Tabla2[[#This Row],[% DE PARTICIPACIÓN INTEGRANTE '# 4]])</f>
        <v/>
      </c>
      <c r="AL115" s="257"/>
      <c r="AM115" s="257"/>
      <c r="AN115" s="257"/>
      <c r="AO115" s="255"/>
      <c r="AP115" s="256" t="str">
        <f>IF(Tabla2[[#This Row],[% DE PARTICIPACIÓN INTEGRANTE '# 5]]="","",Tabla2[[#This Row],[VALOR DEL CONTRATO]]*Tabla2[[#This Row],[% DE PARTICIPACIÓN INTEGRANTE '# 5]])</f>
        <v/>
      </c>
      <c r="AQ115" s="257"/>
      <c r="AR115" s="257"/>
      <c r="AS115" s="257"/>
    </row>
    <row r="116" spans="2:45" ht="20.100000000000001" customHeight="1" x14ac:dyDescent="0.25">
      <c r="B116" s="246" t="str">
        <f>IF('Formato Único de Contratación'!$AR128="","",'Formato Único de Contratación'!$AR128)</f>
        <v/>
      </c>
      <c r="C116" s="215" t="str">
        <f>IF('Formato Único de Contratación'!$B128="","",'Formato Único de Contratación'!$B128)</f>
        <v/>
      </c>
      <c r="D116" s="246" t="str">
        <f>IF('Formato Único de Contratación'!$C128="","",'Formato Único de Contratación'!$C128)</f>
        <v/>
      </c>
      <c r="E116" s="246" t="str">
        <f>IF('Formato Único de Contratación'!AQ128="","",'Formato Único de Contratación'!AQ128)</f>
        <v/>
      </c>
      <c r="F116" s="246" t="str">
        <f>IF('Formato Único de Contratación'!AP128="","",'Formato Único de Contratación'!$AP128)</f>
        <v/>
      </c>
      <c r="G116" s="248" t="str">
        <f>IF('Formato Único de Contratación'!$AI128="","",'Formato Único de Contratación'!$AI128)</f>
        <v/>
      </c>
      <c r="H116" s="248" t="str">
        <f>IF('Formato Único de Contratación'!$AO128="","",'Formato Único de Contratación'!$AO128)</f>
        <v/>
      </c>
      <c r="I116" s="248" t="str">
        <f>IF('Formato Único de Contratación'!$BU128="","",'Formato Único de Contratación'!$BU128)</f>
        <v/>
      </c>
      <c r="J116" s="248" t="str">
        <f>IF('Formato Único de Contratación'!$BD128="","",'Formato Único de Contratación'!$BD128)</f>
        <v/>
      </c>
      <c r="K116" s="248" t="str">
        <f>IF('Formato Único de Contratación'!$EE128="","",'Formato Único de Contratación'!$EE128)</f>
        <v/>
      </c>
      <c r="L116" s="248" t="str">
        <f>IF('Formato Único de Contratación'!$Y128="","",'Formato Único de Contratación'!$Y128)</f>
        <v/>
      </c>
      <c r="M116" s="246" t="str">
        <f>IF('Formato Único de Contratación'!$Z128="","",'Formato Único de Contratación'!$Z128)</f>
        <v/>
      </c>
      <c r="N116" s="253"/>
      <c r="O116" s="254" t="str">
        <f>IF('Formato Único de Contratación'!$BB128=0,"",'Formato Único de Contratación'!$BB128)</f>
        <v/>
      </c>
      <c r="P116" s="254" t="str">
        <f>IF('Formato Único de Contratación'!$DH128=0,"",'Formato Único de Contratación'!$DH128)</f>
        <v/>
      </c>
      <c r="Q116" s="253"/>
      <c r="R116" s="253"/>
      <c r="S116" s="253"/>
      <c r="T116" s="253"/>
      <c r="U116" s="253"/>
      <c r="V116" s="255"/>
      <c r="W116" s="256"/>
      <c r="X116" s="253"/>
      <c r="Y116" s="253"/>
      <c r="Z116" s="255"/>
      <c r="AA116" s="256"/>
      <c r="AB116" s="257"/>
      <c r="AC116" s="257"/>
      <c r="AD116" s="257"/>
      <c r="AE116" s="255"/>
      <c r="AF116" s="256" t="str">
        <f>IF(Tabla2[[#This Row],[% DE PARTICIPACIÓN INTEGRANTE '# 3]]="","",Tabla2[[#This Row],[VALOR DEL CONTRATO]]*Tabla2[[#This Row],[% DE PARTICIPACIÓN INTEGRANTE '# 3]])</f>
        <v/>
      </c>
      <c r="AG116" s="253"/>
      <c r="AH116" s="253"/>
      <c r="AI116" s="253"/>
      <c r="AJ116" s="255"/>
      <c r="AK116" s="256" t="str">
        <f>IF(Tabla2[[#This Row],[% DE PARTICIPACIÓN INTEGRANTE '# 4]]="","",Tabla2[[#This Row],[VALOR DEL CONTRATO]]*Tabla2[[#This Row],[% DE PARTICIPACIÓN INTEGRANTE '# 4]])</f>
        <v/>
      </c>
      <c r="AL116" s="257"/>
      <c r="AM116" s="257"/>
      <c r="AN116" s="257"/>
      <c r="AO116" s="255"/>
      <c r="AP116" s="256" t="str">
        <f>IF(Tabla2[[#This Row],[% DE PARTICIPACIÓN INTEGRANTE '# 5]]="","",Tabla2[[#This Row],[VALOR DEL CONTRATO]]*Tabla2[[#This Row],[% DE PARTICIPACIÓN INTEGRANTE '# 5]])</f>
        <v/>
      </c>
      <c r="AQ116" s="257"/>
      <c r="AR116" s="257"/>
      <c r="AS116" s="257"/>
    </row>
    <row r="117" spans="2:45" ht="20.100000000000001" customHeight="1" x14ac:dyDescent="0.25">
      <c r="B117" s="246" t="str">
        <f>IF('Formato Único de Contratación'!$AR129="","",'Formato Único de Contratación'!$AR129)</f>
        <v/>
      </c>
      <c r="C117" s="215" t="str">
        <f>IF('Formato Único de Contratación'!$B129="","",'Formato Único de Contratación'!$B129)</f>
        <v/>
      </c>
      <c r="D117" s="246" t="str">
        <f>IF('Formato Único de Contratación'!$C129="","",'Formato Único de Contratación'!$C129)</f>
        <v/>
      </c>
      <c r="E117" s="246" t="str">
        <f>IF('Formato Único de Contratación'!AQ129="","",'Formato Único de Contratación'!AQ129)</f>
        <v/>
      </c>
      <c r="F117" s="246" t="str">
        <f>IF('Formato Único de Contratación'!AP129="","",'Formato Único de Contratación'!$AP129)</f>
        <v/>
      </c>
      <c r="G117" s="248" t="str">
        <f>IF('Formato Único de Contratación'!$AI129="","",'Formato Único de Contratación'!$AI129)</f>
        <v/>
      </c>
      <c r="H117" s="248" t="str">
        <f>IF('Formato Único de Contratación'!$AO129="","",'Formato Único de Contratación'!$AO129)</f>
        <v/>
      </c>
      <c r="I117" s="248" t="str">
        <f>IF('Formato Único de Contratación'!$BU129="","",'Formato Único de Contratación'!$BU129)</f>
        <v/>
      </c>
      <c r="J117" s="248" t="str">
        <f>IF('Formato Único de Contratación'!$BD129="","",'Formato Único de Contratación'!$BD129)</f>
        <v/>
      </c>
      <c r="K117" s="248" t="str">
        <f>IF('Formato Único de Contratación'!$EE129="","",'Formato Único de Contratación'!$EE129)</f>
        <v/>
      </c>
      <c r="L117" s="248" t="str">
        <f>IF('Formato Único de Contratación'!$Y129="","",'Formato Único de Contratación'!$Y129)</f>
        <v/>
      </c>
      <c r="M117" s="246" t="str">
        <f>IF('Formato Único de Contratación'!$Z129="","",'Formato Único de Contratación'!$Z129)</f>
        <v/>
      </c>
      <c r="N117" s="253"/>
      <c r="O117" s="254" t="str">
        <f>IF('Formato Único de Contratación'!$BB129=0,"",'Formato Único de Contratación'!$BB129)</f>
        <v/>
      </c>
      <c r="P117" s="254" t="str">
        <f>IF('Formato Único de Contratación'!$DH129=0,"",'Formato Único de Contratación'!$DH129)</f>
        <v/>
      </c>
      <c r="Q117" s="253"/>
      <c r="R117" s="253"/>
      <c r="S117" s="253"/>
      <c r="T117" s="253"/>
      <c r="U117" s="253"/>
      <c r="V117" s="255"/>
      <c r="W117" s="256"/>
      <c r="X117" s="253"/>
      <c r="Y117" s="253"/>
      <c r="Z117" s="255"/>
      <c r="AA117" s="256"/>
      <c r="AB117" s="257"/>
      <c r="AC117" s="257"/>
      <c r="AD117" s="257"/>
      <c r="AE117" s="255"/>
      <c r="AF117" s="256" t="str">
        <f>IF(Tabla2[[#This Row],[% DE PARTICIPACIÓN INTEGRANTE '# 3]]="","",Tabla2[[#This Row],[VALOR DEL CONTRATO]]*Tabla2[[#This Row],[% DE PARTICIPACIÓN INTEGRANTE '# 3]])</f>
        <v/>
      </c>
      <c r="AG117" s="253"/>
      <c r="AH117" s="253"/>
      <c r="AI117" s="253"/>
      <c r="AJ117" s="255"/>
      <c r="AK117" s="256" t="str">
        <f>IF(Tabla2[[#This Row],[% DE PARTICIPACIÓN INTEGRANTE '# 4]]="","",Tabla2[[#This Row],[VALOR DEL CONTRATO]]*Tabla2[[#This Row],[% DE PARTICIPACIÓN INTEGRANTE '# 4]])</f>
        <v/>
      </c>
      <c r="AL117" s="257"/>
      <c r="AM117" s="257"/>
      <c r="AN117" s="257"/>
      <c r="AO117" s="255"/>
      <c r="AP117" s="256" t="str">
        <f>IF(Tabla2[[#This Row],[% DE PARTICIPACIÓN INTEGRANTE '# 5]]="","",Tabla2[[#This Row],[VALOR DEL CONTRATO]]*Tabla2[[#This Row],[% DE PARTICIPACIÓN INTEGRANTE '# 5]])</f>
        <v/>
      </c>
      <c r="AQ117" s="257"/>
      <c r="AR117" s="257"/>
      <c r="AS117" s="257"/>
    </row>
    <row r="118" spans="2:45" ht="20.100000000000001" customHeight="1" x14ac:dyDescent="0.25">
      <c r="B118" s="246" t="str">
        <f>IF('Formato Único de Contratación'!$AR130="","",'Formato Único de Contratación'!$AR130)</f>
        <v/>
      </c>
      <c r="C118" s="215" t="str">
        <f>IF('Formato Único de Contratación'!$B130="","",'Formato Único de Contratación'!$B130)</f>
        <v/>
      </c>
      <c r="D118" s="246" t="str">
        <f>IF('Formato Único de Contratación'!$C130="","",'Formato Único de Contratación'!$C130)</f>
        <v/>
      </c>
      <c r="E118" s="246" t="str">
        <f>IF('Formato Único de Contratación'!AQ130="","",'Formato Único de Contratación'!AQ130)</f>
        <v/>
      </c>
      <c r="F118" s="246" t="str">
        <f>IF('Formato Único de Contratación'!AP130="","",'Formato Único de Contratación'!$AP130)</f>
        <v/>
      </c>
      <c r="G118" s="248" t="str">
        <f>IF('Formato Único de Contratación'!$AI130="","",'Formato Único de Contratación'!$AI130)</f>
        <v/>
      </c>
      <c r="H118" s="248" t="str">
        <f>IF('Formato Único de Contratación'!$AO130="","",'Formato Único de Contratación'!$AO130)</f>
        <v/>
      </c>
      <c r="I118" s="248" t="str">
        <f>IF('Formato Único de Contratación'!$BU130="","",'Formato Único de Contratación'!$BU130)</f>
        <v/>
      </c>
      <c r="J118" s="248" t="str">
        <f>IF('Formato Único de Contratación'!$BD130="","",'Formato Único de Contratación'!$BD130)</f>
        <v/>
      </c>
      <c r="K118" s="248" t="str">
        <f>IF('Formato Único de Contratación'!$EE130="","",'Formato Único de Contratación'!$EE130)</f>
        <v/>
      </c>
      <c r="L118" s="248" t="str">
        <f>IF('Formato Único de Contratación'!$Y130="","",'Formato Único de Contratación'!$Y130)</f>
        <v/>
      </c>
      <c r="M118" s="246" t="str">
        <f>IF('Formato Único de Contratación'!$Z130="","",'Formato Único de Contratación'!$Z130)</f>
        <v/>
      </c>
      <c r="N118" s="253"/>
      <c r="O118" s="254" t="str">
        <f>IF('Formato Único de Contratación'!$BB130=0,"",'Formato Único de Contratación'!$BB130)</f>
        <v/>
      </c>
      <c r="P118" s="254" t="str">
        <f>IF('Formato Único de Contratación'!$DH130=0,"",'Formato Único de Contratación'!$DH130)</f>
        <v/>
      </c>
      <c r="Q118" s="253"/>
      <c r="R118" s="253"/>
      <c r="S118" s="253"/>
      <c r="T118" s="253"/>
      <c r="U118" s="253"/>
      <c r="V118" s="255"/>
      <c r="W118" s="256"/>
      <c r="X118" s="253"/>
      <c r="Y118" s="253"/>
      <c r="Z118" s="255"/>
      <c r="AA118" s="256"/>
      <c r="AB118" s="257"/>
      <c r="AC118" s="257"/>
      <c r="AD118" s="257"/>
      <c r="AE118" s="255"/>
      <c r="AF118" s="256" t="str">
        <f>IF(Tabla2[[#This Row],[% DE PARTICIPACIÓN INTEGRANTE '# 3]]="","",Tabla2[[#This Row],[VALOR DEL CONTRATO]]*Tabla2[[#This Row],[% DE PARTICIPACIÓN INTEGRANTE '# 3]])</f>
        <v/>
      </c>
      <c r="AG118" s="253"/>
      <c r="AH118" s="253"/>
      <c r="AI118" s="253"/>
      <c r="AJ118" s="255"/>
      <c r="AK118" s="256" t="str">
        <f>IF(Tabla2[[#This Row],[% DE PARTICIPACIÓN INTEGRANTE '# 4]]="","",Tabla2[[#This Row],[VALOR DEL CONTRATO]]*Tabla2[[#This Row],[% DE PARTICIPACIÓN INTEGRANTE '# 4]])</f>
        <v/>
      </c>
      <c r="AL118" s="257"/>
      <c r="AM118" s="257"/>
      <c r="AN118" s="257"/>
      <c r="AO118" s="255"/>
      <c r="AP118" s="256" t="str">
        <f>IF(Tabla2[[#This Row],[% DE PARTICIPACIÓN INTEGRANTE '# 5]]="","",Tabla2[[#This Row],[VALOR DEL CONTRATO]]*Tabla2[[#This Row],[% DE PARTICIPACIÓN INTEGRANTE '# 5]])</f>
        <v/>
      </c>
      <c r="AQ118" s="257"/>
      <c r="AR118" s="257"/>
      <c r="AS118" s="257"/>
    </row>
    <row r="119" spans="2:45" ht="20.100000000000001" customHeight="1" x14ac:dyDescent="0.25">
      <c r="B119" s="246" t="str">
        <f>IF('Formato Único de Contratación'!$AR131="","",'Formato Único de Contratación'!$AR131)</f>
        <v/>
      </c>
      <c r="C119" s="215" t="str">
        <f>IF('Formato Único de Contratación'!$B131="","",'Formato Único de Contratación'!$B131)</f>
        <v/>
      </c>
      <c r="D119" s="246" t="str">
        <f>IF('Formato Único de Contratación'!$C131="","",'Formato Único de Contratación'!$C131)</f>
        <v/>
      </c>
      <c r="E119" s="246" t="str">
        <f>IF('Formato Único de Contratación'!AQ131="","",'Formato Único de Contratación'!AQ131)</f>
        <v/>
      </c>
      <c r="F119" s="246" t="str">
        <f>IF('Formato Único de Contratación'!AP131="","",'Formato Único de Contratación'!$AP131)</f>
        <v/>
      </c>
      <c r="G119" s="248" t="str">
        <f>IF('Formato Único de Contratación'!$AI131="","",'Formato Único de Contratación'!$AI131)</f>
        <v/>
      </c>
      <c r="H119" s="248" t="str">
        <f>IF('Formato Único de Contratación'!$AO131="","",'Formato Único de Contratación'!$AO131)</f>
        <v/>
      </c>
      <c r="I119" s="248" t="str">
        <f>IF('Formato Único de Contratación'!$BU131="","",'Formato Único de Contratación'!$BU131)</f>
        <v/>
      </c>
      <c r="J119" s="248" t="str">
        <f>IF('Formato Único de Contratación'!$BD131="","",'Formato Único de Contratación'!$BD131)</f>
        <v/>
      </c>
      <c r="K119" s="248" t="str">
        <f>IF('Formato Único de Contratación'!$EE131="","",'Formato Único de Contratación'!$EE131)</f>
        <v/>
      </c>
      <c r="L119" s="248" t="str">
        <f>IF('Formato Único de Contratación'!$Y131="","",'Formato Único de Contratación'!$Y131)</f>
        <v/>
      </c>
      <c r="M119" s="246" t="str">
        <f>IF('Formato Único de Contratación'!$Z131="","",'Formato Único de Contratación'!$Z131)</f>
        <v/>
      </c>
      <c r="N119" s="253"/>
      <c r="O119" s="254" t="str">
        <f>IF('Formato Único de Contratación'!$BB131=0,"",'Formato Único de Contratación'!$BB131)</f>
        <v/>
      </c>
      <c r="P119" s="254" t="str">
        <f>IF('Formato Único de Contratación'!$DH131=0,"",'Formato Único de Contratación'!$DH131)</f>
        <v/>
      </c>
      <c r="Q119" s="253"/>
      <c r="R119" s="253"/>
      <c r="S119" s="253"/>
      <c r="T119" s="253"/>
      <c r="U119" s="253"/>
      <c r="V119" s="255"/>
      <c r="W119" s="256"/>
      <c r="X119" s="253"/>
      <c r="Y119" s="253"/>
      <c r="Z119" s="255"/>
      <c r="AA119" s="256"/>
      <c r="AB119" s="257"/>
      <c r="AC119" s="257"/>
      <c r="AD119" s="257"/>
      <c r="AE119" s="255"/>
      <c r="AF119" s="256" t="str">
        <f>IF(Tabla2[[#This Row],[% DE PARTICIPACIÓN INTEGRANTE '# 3]]="","",Tabla2[[#This Row],[VALOR DEL CONTRATO]]*Tabla2[[#This Row],[% DE PARTICIPACIÓN INTEGRANTE '# 3]])</f>
        <v/>
      </c>
      <c r="AG119" s="253"/>
      <c r="AH119" s="253"/>
      <c r="AI119" s="253"/>
      <c r="AJ119" s="255"/>
      <c r="AK119" s="256" t="str">
        <f>IF(Tabla2[[#This Row],[% DE PARTICIPACIÓN INTEGRANTE '# 4]]="","",Tabla2[[#This Row],[VALOR DEL CONTRATO]]*Tabla2[[#This Row],[% DE PARTICIPACIÓN INTEGRANTE '# 4]])</f>
        <v/>
      </c>
      <c r="AL119" s="257"/>
      <c r="AM119" s="257"/>
      <c r="AN119" s="257"/>
      <c r="AO119" s="255"/>
      <c r="AP119" s="256" t="str">
        <f>IF(Tabla2[[#This Row],[% DE PARTICIPACIÓN INTEGRANTE '# 5]]="","",Tabla2[[#This Row],[VALOR DEL CONTRATO]]*Tabla2[[#This Row],[% DE PARTICIPACIÓN INTEGRANTE '# 5]])</f>
        <v/>
      </c>
      <c r="AQ119" s="257"/>
      <c r="AR119" s="257"/>
      <c r="AS119" s="257"/>
    </row>
    <row r="120" spans="2:45" ht="20.100000000000001" customHeight="1" x14ac:dyDescent="0.25">
      <c r="B120" s="246" t="str">
        <f>IF('Formato Único de Contratación'!$AR132="","",'Formato Único de Contratación'!$AR132)</f>
        <v/>
      </c>
      <c r="C120" s="215" t="str">
        <f>IF('Formato Único de Contratación'!$B132="","",'Formato Único de Contratación'!$B132)</f>
        <v/>
      </c>
      <c r="D120" s="246" t="str">
        <f>IF('Formato Único de Contratación'!$C132="","",'Formato Único de Contratación'!$C132)</f>
        <v/>
      </c>
      <c r="E120" s="246" t="str">
        <f>IF('Formato Único de Contratación'!AQ132="","",'Formato Único de Contratación'!AQ132)</f>
        <v/>
      </c>
      <c r="F120" s="246" t="str">
        <f>IF('Formato Único de Contratación'!AP132="","",'Formato Único de Contratación'!$AP132)</f>
        <v/>
      </c>
      <c r="G120" s="248" t="str">
        <f>IF('Formato Único de Contratación'!$AI132="","",'Formato Único de Contratación'!$AI132)</f>
        <v/>
      </c>
      <c r="H120" s="248" t="str">
        <f>IF('Formato Único de Contratación'!$AO132="","",'Formato Único de Contratación'!$AO132)</f>
        <v/>
      </c>
      <c r="I120" s="248" t="str">
        <f>IF('Formato Único de Contratación'!$BU132="","",'Formato Único de Contratación'!$BU132)</f>
        <v/>
      </c>
      <c r="J120" s="248" t="str">
        <f>IF('Formato Único de Contratación'!$BD132="","",'Formato Único de Contratación'!$BD132)</f>
        <v/>
      </c>
      <c r="K120" s="248" t="str">
        <f>IF('Formato Único de Contratación'!$EE132="","",'Formato Único de Contratación'!$EE132)</f>
        <v/>
      </c>
      <c r="L120" s="248" t="str">
        <f>IF('Formato Único de Contratación'!$Y132="","",'Formato Único de Contratación'!$Y132)</f>
        <v/>
      </c>
      <c r="M120" s="246" t="str">
        <f>IF('Formato Único de Contratación'!$Z132="","",'Formato Único de Contratación'!$Z132)</f>
        <v/>
      </c>
      <c r="N120" s="253"/>
      <c r="O120" s="254" t="str">
        <f>IF('Formato Único de Contratación'!$BB132=0,"",'Formato Único de Contratación'!$BB132)</f>
        <v/>
      </c>
      <c r="P120" s="254" t="str">
        <f>IF('Formato Único de Contratación'!$DH132=0,"",'Formato Único de Contratación'!$DH132)</f>
        <v/>
      </c>
      <c r="Q120" s="253"/>
      <c r="R120" s="253"/>
      <c r="S120" s="253"/>
      <c r="T120" s="253"/>
      <c r="U120" s="253"/>
      <c r="V120" s="255"/>
      <c r="W120" s="256"/>
      <c r="X120" s="253"/>
      <c r="Y120" s="253"/>
      <c r="Z120" s="255"/>
      <c r="AA120" s="256"/>
      <c r="AB120" s="257"/>
      <c r="AC120" s="257"/>
      <c r="AD120" s="257"/>
      <c r="AE120" s="255"/>
      <c r="AF120" s="256" t="str">
        <f>IF(Tabla2[[#This Row],[% DE PARTICIPACIÓN INTEGRANTE '# 3]]="","",Tabla2[[#This Row],[VALOR DEL CONTRATO]]*Tabla2[[#This Row],[% DE PARTICIPACIÓN INTEGRANTE '# 3]])</f>
        <v/>
      </c>
      <c r="AG120" s="253"/>
      <c r="AH120" s="253"/>
      <c r="AI120" s="253"/>
      <c r="AJ120" s="255"/>
      <c r="AK120" s="256" t="str">
        <f>IF(Tabla2[[#This Row],[% DE PARTICIPACIÓN INTEGRANTE '# 4]]="","",Tabla2[[#This Row],[VALOR DEL CONTRATO]]*Tabla2[[#This Row],[% DE PARTICIPACIÓN INTEGRANTE '# 4]])</f>
        <v/>
      </c>
      <c r="AL120" s="257"/>
      <c r="AM120" s="257"/>
      <c r="AN120" s="257"/>
      <c r="AO120" s="255"/>
      <c r="AP120" s="256" t="str">
        <f>IF(Tabla2[[#This Row],[% DE PARTICIPACIÓN INTEGRANTE '# 5]]="","",Tabla2[[#This Row],[VALOR DEL CONTRATO]]*Tabla2[[#This Row],[% DE PARTICIPACIÓN INTEGRANTE '# 5]])</f>
        <v/>
      </c>
      <c r="AQ120" s="257"/>
      <c r="AR120" s="257"/>
      <c r="AS120" s="257"/>
    </row>
    <row r="121" spans="2:45" ht="20.100000000000001" customHeight="1" x14ac:dyDescent="0.25">
      <c r="B121" s="246" t="str">
        <f>IF('Formato Único de Contratación'!$AR133="","",'Formato Único de Contratación'!$AR133)</f>
        <v/>
      </c>
      <c r="C121" s="215" t="str">
        <f>IF('Formato Único de Contratación'!$B133="","",'Formato Único de Contratación'!$B133)</f>
        <v/>
      </c>
      <c r="D121" s="246" t="str">
        <f>IF('Formato Único de Contratación'!$C133="","",'Formato Único de Contratación'!$C133)</f>
        <v/>
      </c>
      <c r="E121" s="246" t="str">
        <f>IF('Formato Único de Contratación'!AQ133="","",'Formato Único de Contratación'!AQ133)</f>
        <v/>
      </c>
      <c r="F121" s="246" t="str">
        <f>IF('Formato Único de Contratación'!AP133="","",'Formato Único de Contratación'!$AP133)</f>
        <v/>
      </c>
      <c r="G121" s="248" t="str">
        <f>IF('Formato Único de Contratación'!$AI133="","",'Formato Único de Contratación'!$AI133)</f>
        <v/>
      </c>
      <c r="H121" s="248" t="str">
        <f>IF('Formato Único de Contratación'!$AO133="","",'Formato Único de Contratación'!$AO133)</f>
        <v/>
      </c>
      <c r="I121" s="248" t="str">
        <f>IF('Formato Único de Contratación'!$BU133="","",'Formato Único de Contratación'!$BU133)</f>
        <v/>
      </c>
      <c r="J121" s="248" t="str">
        <f>IF('Formato Único de Contratación'!$BD133="","",'Formato Único de Contratación'!$BD133)</f>
        <v/>
      </c>
      <c r="K121" s="248" t="str">
        <f>IF('Formato Único de Contratación'!$EE133="","",'Formato Único de Contratación'!$EE133)</f>
        <v/>
      </c>
      <c r="L121" s="248" t="str">
        <f>IF('Formato Único de Contratación'!$Y133="","",'Formato Único de Contratación'!$Y133)</f>
        <v/>
      </c>
      <c r="M121" s="246" t="str">
        <f>IF('Formato Único de Contratación'!$Z133="","",'Formato Único de Contratación'!$Z133)</f>
        <v/>
      </c>
      <c r="N121" s="253"/>
      <c r="O121" s="254" t="str">
        <f>IF('Formato Único de Contratación'!$BB133=0,"",'Formato Único de Contratación'!$BB133)</f>
        <v/>
      </c>
      <c r="P121" s="254" t="str">
        <f>IF('Formato Único de Contratación'!$DH133=0,"",'Formato Único de Contratación'!$DH133)</f>
        <v/>
      </c>
      <c r="Q121" s="253"/>
      <c r="R121" s="253"/>
      <c r="S121" s="253"/>
      <c r="T121" s="253"/>
      <c r="U121" s="253"/>
      <c r="V121" s="255"/>
      <c r="W121" s="256"/>
      <c r="X121" s="253"/>
      <c r="Y121" s="253"/>
      <c r="Z121" s="255"/>
      <c r="AA121" s="256"/>
      <c r="AB121" s="257"/>
      <c r="AC121" s="257"/>
      <c r="AD121" s="257"/>
      <c r="AE121" s="255"/>
      <c r="AF121" s="256" t="str">
        <f>IF(Tabla2[[#This Row],[% DE PARTICIPACIÓN INTEGRANTE '# 3]]="","",Tabla2[[#This Row],[VALOR DEL CONTRATO]]*Tabla2[[#This Row],[% DE PARTICIPACIÓN INTEGRANTE '# 3]])</f>
        <v/>
      </c>
      <c r="AG121" s="253"/>
      <c r="AH121" s="253"/>
      <c r="AI121" s="253"/>
      <c r="AJ121" s="255"/>
      <c r="AK121" s="256" t="str">
        <f>IF(Tabla2[[#This Row],[% DE PARTICIPACIÓN INTEGRANTE '# 4]]="","",Tabla2[[#This Row],[VALOR DEL CONTRATO]]*Tabla2[[#This Row],[% DE PARTICIPACIÓN INTEGRANTE '# 4]])</f>
        <v/>
      </c>
      <c r="AL121" s="257"/>
      <c r="AM121" s="257"/>
      <c r="AN121" s="257"/>
      <c r="AO121" s="255"/>
      <c r="AP121" s="256" t="str">
        <f>IF(Tabla2[[#This Row],[% DE PARTICIPACIÓN INTEGRANTE '# 5]]="","",Tabla2[[#This Row],[VALOR DEL CONTRATO]]*Tabla2[[#This Row],[% DE PARTICIPACIÓN INTEGRANTE '# 5]])</f>
        <v/>
      </c>
      <c r="AQ121" s="257"/>
      <c r="AR121" s="257"/>
      <c r="AS121" s="257"/>
    </row>
    <row r="122" spans="2:45" ht="20.100000000000001" customHeight="1" x14ac:dyDescent="0.25">
      <c r="B122" s="246" t="str">
        <f>IF('Formato Único de Contratación'!$AR134="","",'Formato Único de Contratación'!$AR134)</f>
        <v/>
      </c>
      <c r="C122" s="215" t="str">
        <f>IF('Formato Único de Contratación'!$B134="","",'Formato Único de Contratación'!$B134)</f>
        <v/>
      </c>
      <c r="D122" s="246" t="str">
        <f>IF('Formato Único de Contratación'!$C134="","",'Formato Único de Contratación'!$C134)</f>
        <v/>
      </c>
      <c r="E122" s="246" t="str">
        <f>IF('Formato Único de Contratación'!AQ134="","",'Formato Único de Contratación'!AQ134)</f>
        <v/>
      </c>
      <c r="F122" s="246" t="str">
        <f>IF('Formato Único de Contratación'!AP134="","",'Formato Único de Contratación'!$AP134)</f>
        <v/>
      </c>
      <c r="G122" s="248" t="str">
        <f>IF('Formato Único de Contratación'!$AI134="","",'Formato Único de Contratación'!$AI134)</f>
        <v/>
      </c>
      <c r="H122" s="248" t="str">
        <f>IF('Formato Único de Contratación'!$AO134="","",'Formato Único de Contratación'!$AO134)</f>
        <v/>
      </c>
      <c r="I122" s="248" t="str">
        <f>IF('Formato Único de Contratación'!$BU134="","",'Formato Único de Contratación'!$BU134)</f>
        <v/>
      </c>
      <c r="J122" s="248" t="str">
        <f>IF('Formato Único de Contratación'!$BD134="","",'Formato Único de Contratación'!$BD134)</f>
        <v/>
      </c>
      <c r="K122" s="248" t="str">
        <f>IF('Formato Único de Contratación'!$EE134="","",'Formato Único de Contratación'!$EE134)</f>
        <v/>
      </c>
      <c r="L122" s="248" t="str">
        <f>IF('Formato Único de Contratación'!$Y134="","",'Formato Único de Contratación'!$Y134)</f>
        <v/>
      </c>
      <c r="M122" s="246" t="str">
        <f>IF('Formato Único de Contratación'!$Z134="","",'Formato Único de Contratación'!$Z134)</f>
        <v/>
      </c>
      <c r="N122" s="253"/>
      <c r="O122" s="254" t="str">
        <f>IF('Formato Único de Contratación'!$BB134=0,"",'Formato Único de Contratación'!$BB134)</f>
        <v/>
      </c>
      <c r="P122" s="254" t="str">
        <f>IF('Formato Único de Contratación'!$DH134=0,"",'Formato Único de Contratación'!$DH134)</f>
        <v/>
      </c>
      <c r="Q122" s="253"/>
      <c r="R122" s="253"/>
      <c r="S122" s="253"/>
      <c r="T122" s="253"/>
      <c r="U122" s="253"/>
      <c r="V122" s="255"/>
      <c r="W122" s="256"/>
      <c r="X122" s="253"/>
      <c r="Y122" s="253"/>
      <c r="Z122" s="255"/>
      <c r="AA122" s="256"/>
      <c r="AB122" s="257"/>
      <c r="AC122" s="257"/>
      <c r="AD122" s="257"/>
      <c r="AE122" s="255"/>
      <c r="AF122" s="256" t="str">
        <f>IF(Tabla2[[#This Row],[% DE PARTICIPACIÓN INTEGRANTE '# 3]]="","",Tabla2[[#This Row],[VALOR DEL CONTRATO]]*Tabla2[[#This Row],[% DE PARTICIPACIÓN INTEGRANTE '# 3]])</f>
        <v/>
      </c>
      <c r="AG122" s="253"/>
      <c r="AH122" s="253"/>
      <c r="AI122" s="253"/>
      <c r="AJ122" s="255"/>
      <c r="AK122" s="256" t="str">
        <f>IF(Tabla2[[#This Row],[% DE PARTICIPACIÓN INTEGRANTE '# 4]]="","",Tabla2[[#This Row],[VALOR DEL CONTRATO]]*Tabla2[[#This Row],[% DE PARTICIPACIÓN INTEGRANTE '# 4]])</f>
        <v/>
      </c>
      <c r="AL122" s="257"/>
      <c r="AM122" s="257"/>
      <c r="AN122" s="257"/>
      <c r="AO122" s="255"/>
      <c r="AP122" s="256" t="str">
        <f>IF(Tabla2[[#This Row],[% DE PARTICIPACIÓN INTEGRANTE '# 5]]="","",Tabla2[[#This Row],[VALOR DEL CONTRATO]]*Tabla2[[#This Row],[% DE PARTICIPACIÓN INTEGRANTE '# 5]])</f>
        <v/>
      </c>
      <c r="AQ122" s="257"/>
      <c r="AR122" s="257"/>
      <c r="AS122" s="257"/>
    </row>
    <row r="123" spans="2:45" ht="20.100000000000001" customHeight="1" x14ac:dyDescent="0.25">
      <c r="B123" s="246" t="str">
        <f>IF('Formato Único de Contratación'!$AR135="","",'Formato Único de Contratación'!$AR135)</f>
        <v/>
      </c>
      <c r="C123" s="215" t="str">
        <f>IF('Formato Único de Contratación'!$B135="","",'Formato Único de Contratación'!$B135)</f>
        <v/>
      </c>
      <c r="D123" s="246" t="str">
        <f>IF('Formato Único de Contratación'!$C135="","",'Formato Único de Contratación'!$C135)</f>
        <v/>
      </c>
      <c r="E123" s="246" t="str">
        <f>IF('Formato Único de Contratación'!AQ135="","",'Formato Único de Contratación'!AQ135)</f>
        <v/>
      </c>
      <c r="F123" s="246" t="str">
        <f>IF('Formato Único de Contratación'!AP135="","",'Formato Único de Contratación'!$AP135)</f>
        <v/>
      </c>
      <c r="G123" s="248" t="str">
        <f>IF('Formato Único de Contratación'!$AI135="","",'Formato Único de Contratación'!$AI135)</f>
        <v/>
      </c>
      <c r="H123" s="248" t="str">
        <f>IF('Formato Único de Contratación'!$AO135="","",'Formato Único de Contratación'!$AO135)</f>
        <v/>
      </c>
      <c r="I123" s="248" t="str">
        <f>IF('Formato Único de Contratación'!$BU135="","",'Formato Único de Contratación'!$BU135)</f>
        <v/>
      </c>
      <c r="J123" s="248" t="str">
        <f>IF('Formato Único de Contratación'!$BD135="","",'Formato Único de Contratación'!$BD135)</f>
        <v/>
      </c>
      <c r="K123" s="248" t="str">
        <f>IF('Formato Único de Contratación'!$EE135="","",'Formato Único de Contratación'!$EE135)</f>
        <v/>
      </c>
      <c r="L123" s="248" t="str">
        <f>IF('Formato Único de Contratación'!$Y135="","",'Formato Único de Contratación'!$Y135)</f>
        <v/>
      </c>
      <c r="M123" s="246" t="str">
        <f>IF('Formato Único de Contratación'!$Z135="","",'Formato Único de Contratación'!$Z135)</f>
        <v/>
      </c>
      <c r="N123" s="253"/>
      <c r="O123" s="254" t="str">
        <f>IF('Formato Único de Contratación'!$BB135=0,"",'Formato Único de Contratación'!$BB135)</f>
        <v/>
      </c>
      <c r="P123" s="254" t="str">
        <f>IF('Formato Único de Contratación'!$DH135=0,"",'Formato Único de Contratación'!$DH135)</f>
        <v/>
      </c>
      <c r="Q123" s="253"/>
      <c r="R123" s="253"/>
      <c r="S123" s="253"/>
      <c r="T123" s="253"/>
      <c r="U123" s="253"/>
      <c r="V123" s="255"/>
      <c r="W123" s="256"/>
      <c r="X123" s="253"/>
      <c r="Y123" s="253"/>
      <c r="Z123" s="255"/>
      <c r="AA123" s="256"/>
      <c r="AB123" s="257"/>
      <c r="AC123" s="257"/>
      <c r="AD123" s="257"/>
      <c r="AE123" s="255"/>
      <c r="AF123" s="256" t="str">
        <f>IF(Tabla2[[#This Row],[% DE PARTICIPACIÓN INTEGRANTE '# 3]]="","",Tabla2[[#This Row],[VALOR DEL CONTRATO]]*Tabla2[[#This Row],[% DE PARTICIPACIÓN INTEGRANTE '# 3]])</f>
        <v/>
      </c>
      <c r="AG123" s="253"/>
      <c r="AH123" s="253"/>
      <c r="AI123" s="253"/>
      <c r="AJ123" s="255"/>
      <c r="AK123" s="256" t="str">
        <f>IF(Tabla2[[#This Row],[% DE PARTICIPACIÓN INTEGRANTE '# 4]]="","",Tabla2[[#This Row],[VALOR DEL CONTRATO]]*Tabla2[[#This Row],[% DE PARTICIPACIÓN INTEGRANTE '# 4]])</f>
        <v/>
      </c>
      <c r="AL123" s="257"/>
      <c r="AM123" s="257"/>
      <c r="AN123" s="257"/>
      <c r="AO123" s="255"/>
      <c r="AP123" s="256" t="str">
        <f>IF(Tabla2[[#This Row],[% DE PARTICIPACIÓN INTEGRANTE '# 5]]="","",Tabla2[[#This Row],[VALOR DEL CONTRATO]]*Tabla2[[#This Row],[% DE PARTICIPACIÓN INTEGRANTE '# 5]])</f>
        <v/>
      </c>
      <c r="AQ123" s="257"/>
      <c r="AR123" s="257"/>
      <c r="AS123" s="257"/>
    </row>
    <row r="124" spans="2:45" ht="20.100000000000001" customHeight="1" x14ac:dyDescent="0.25">
      <c r="B124" s="246" t="str">
        <f>IF('Formato Único de Contratación'!$AR136="","",'Formato Único de Contratación'!$AR136)</f>
        <v/>
      </c>
      <c r="C124" s="215" t="str">
        <f>IF('Formato Único de Contratación'!$B136="","",'Formato Único de Contratación'!$B136)</f>
        <v/>
      </c>
      <c r="D124" s="246" t="str">
        <f>IF('Formato Único de Contratación'!$C136="","",'Formato Único de Contratación'!$C136)</f>
        <v/>
      </c>
      <c r="E124" s="246" t="str">
        <f>IF('Formato Único de Contratación'!AQ136="","",'Formato Único de Contratación'!AQ136)</f>
        <v/>
      </c>
      <c r="F124" s="246" t="str">
        <f>IF('Formato Único de Contratación'!AP136="","",'Formato Único de Contratación'!$AP136)</f>
        <v/>
      </c>
      <c r="G124" s="248" t="str">
        <f>IF('Formato Único de Contratación'!$AI136="","",'Formato Único de Contratación'!$AI136)</f>
        <v/>
      </c>
      <c r="H124" s="248" t="str">
        <f>IF('Formato Único de Contratación'!$AO136="","",'Formato Único de Contratación'!$AO136)</f>
        <v/>
      </c>
      <c r="I124" s="248" t="str">
        <f>IF('Formato Único de Contratación'!$BU136="","",'Formato Único de Contratación'!$BU136)</f>
        <v/>
      </c>
      <c r="J124" s="248" t="str">
        <f>IF('Formato Único de Contratación'!$BD136="","",'Formato Único de Contratación'!$BD136)</f>
        <v/>
      </c>
      <c r="K124" s="248" t="str">
        <f>IF('Formato Único de Contratación'!$EE136="","",'Formato Único de Contratación'!$EE136)</f>
        <v/>
      </c>
      <c r="L124" s="248" t="str">
        <f>IF('Formato Único de Contratación'!$Y136="","",'Formato Único de Contratación'!$Y136)</f>
        <v/>
      </c>
      <c r="M124" s="246" t="str">
        <f>IF('Formato Único de Contratación'!$Z136="","",'Formato Único de Contratación'!$Z136)</f>
        <v/>
      </c>
      <c r="N124" s="253"/>
      <c r="O124" s="254" t="str">
        <f>IF('Formato Único de Contratación'!$BB136=0,"",'Formato Único de Contratación'!$BB136)</f>
        <v/>
      </c>
      <c r="P124" s="254" t="str">
        <f>IF('Formato Único de Contratación'!$DH136=0,"",'Formato Único de Contratación'!$DH136)</f>
        <v/>
      </c>
      <c r="Q124" s="253"/>
      <c r="R124" s="253"/>
      <c r="S124" s="253"/>
      <c r="T124" s="253"/>
      <c r="U124" s="253"/>
      <c r="V124" s="255"/>
      <c r="W124" s="256"/>
      <c r="X124" s="253"/>
      <c r="Y124" s="253"/>
      <c r="Z124" s="255"/>
      <c r="AA124" s="256"/>
      <c r="AB124" s="257"/>
      <c r="AC124" s="257"/>
      <c r="AD124" s="257"/>
      <c r="AE124" s="255"/>
      <c r="AF124" s="256" t="str">
        <f>IF(Tabla2[[#This Row],[% DE PARTICIPACIÓN INTEGRANTE '# 3]]="","",Tabla2[[#This Row],[VALOR DEL CONTRATO]]*Tabla2[[#This Row],[% DE PARTICIPACIÓN INTEGRANTE '# 3]])</f>
        <v/>
      </c>
      <c r="AG124" s="253"/>
      <c r="AH124" s="253"/>
      <c r="AI124" s="253"/>
      <c r="AJ124" s="255"/>
      <c r="AK124" s="256" t="str">
        <f>IF(Tabla2[[#This Row],[% DE PARTICIPACIÓN INTEGRANTE '# 4]]="","",Tabla2[[#This Row],[VALOR DEL CONTRATO]]*Tabla2[[#This Row],[% DE PARTICIPACIÓN INTEGRANTE '# 4]])</f>
        <v/>
      </c>
      <c r="AL124" s="257"/>
      <c r="AM124" s="257"/>
      <c r="AN124" s="257"/>
      <c r="AO124" s="255"/>
      <c r="AP124" s="256" t="str">
        <f>IF(Tabla2[[#This Row],[% DE PARTICIPACIÓN INTEGRANTE '# 5]]="","",Tabla2[[#This Row],[VALOR DEL CONTRATO]]*Tabla2[[#This Row],[% DE PARTICIPACIÓN INTEGRANTE '# 5]])</f>
        <v/>
      </c>
      <c r="AQ124" s="257"/>
      <c r="AR124" s="257"/>
      <c r="AS124" s="257"/>
    </row>
    <row r="125" spans="2:45" ht="20.100000000000001" customHeight="1" x14ac:dyDescent="0.25">
      <c r="B125" s="246" t="str">
        <f>IF('Formato Único de Contratación'!$AR137="","",'Formato Único de Contratación'!$AR137)</f>
        <v/>
      </c>
      <c r="C125" s="215" t="str">
        <f>IF('Formato Único de Contratación'!$B137="","",'Formato Único de Contratación'!$B137)</f>
        <v/>
      </c>
      <c r="D125" s="246" t="str">
        <f>IF('Formato Único de Contratación'!$C137="","",'Formato Único de Contratación'!$C137)</f>
        <v/>
      </c>
      <c r="E125" s="246" t="str">
        <f>IF('Formato Único de Contratación'!AQ137="","",'Formato Único de Contratación'!AQ137)</f>
        <v/>
      </c>
      <c r="F125" s="246" t="str">
        <f>IF('Formato Único de Contratación'!AP137="","",'Formato Único de Contratación'!$AP137)</f>
        <v/>
      </c>
      <c r="G125" s="248" t="str">
        <f>IF('Formato Único de Contratación'!$AI137="","",'Formato Único de Contratación'!$AI137)</f>
        <v/>
      </c>
      <c r="H125" s="248" t="str">
        <f>IF('Formato Único de Contratación'!$AO137="","",'Formato Único de Contratación'!$AO137)</f>
        <v/>
      </c>
      <c r="I125" s="248" t="str">
        <f>IF('Formato Único de Contratación'!$BU137="","",'Formato Único de Contratación'!$BU137)</f>
        <v/>
      </c>
      <c r="J125" s="248" t="str">
        <f>IF('Formato Único de Contratación'!$BD137="","",'Formato Único de Contratación'!$BD137)</f>
        <v/>
      </c>
      <c r="K125" s="248" t="str">
        <f>IF('Formato Único de Contratación'!$EE137="","",'Formato Único de Contratación'!$EE137)</f>
        <v/>
      </c>
      <c r="L125" s="248" t="str">
        <f>IF('Formato Único de Contratación'!$Y137="","",'Formato Único de Contratación'!$Y137)</f>
        <v/>
      </c>
      <c r="M125" s="246" t="str">
        <f>IF('Formato Único de Contratación'!$Z137="","",'Formato Único de Contratación'!$Z137)</f>
        <v/>
      </c>
      <c r="N125" s="253"/>
      <c r="O125" s="254" t="str">
        <f>IF('Formato Único de Contratación'!$BB137=0,"",'Formato Único de Contratación'!$BB137)</f>
        <v/>
      </c>
      <c r="P125" s="254" t="str">
        <f>IF('Formato Único de Contratación'!$DH137=0,"",'Formato Único de Contratación'!$DH137)</f>
        <v/>
      </c>
      <c r="Q125" s="253"/>
      <c r="R125" s="253"/>
      <c r="S125" s="253"/>
      <c r="T125" s="253"/>
      <c r="U125" s="253"/>
      <c r="V125" s="255"/>
      <c r="W125" s="256"/>
      <c r="X125" s="253"/>
      <c r="Y125" s="253"/>
      <c r="Z125" s="255"/>
      <c r="AA125" s="256"/>
      <c r="AB125" s="257"/>
      <c r="AC125" s="257"/>
      <c r="AD125" s="257"/>
      <c r="AE125" s="255"/>
      <c r="AF125" s="256" t="str">
        <f>IF(Tabla2[[#This Row],[% DE PARTICIPACIÓN INTEGRANTE '# 3]]="","",Tabla2[[#This Row],[VALOR DEL CONTRATO]]*Tabla2[[#This Row],[% DE PARTICIPACIÓN INTEGRANTE '# 3]])</f>
        <v/>
      </c>
      <c r="AG125" s="253"/>
      <c r="AH125" s="253"/>
      <c r="AI125" s="253"/>
      <c r="AJ125" s="255"/>
      <c r="AK125" s="256" t="str">
        <f>IF(Tabla2[[#This Row],[% DE PARTICIPACIÓN INTEGRANTE '# 4]]="","",Tabla2[[#This Row],[VALOR DEL CONTRATO]]*Tabla2[[#This Row],[% DE PARTICIPACIÓN INTEGRANTE '# 4]])</f>
        <v/>
      </c>
      <c r="AL125" s="257"/>
      <c r="AM125" s="257"/>
      <c r="AN125" s="257"/>
      <c r="AO125" s="255"/>
      <c r="AP125" s="256" t="str">
        <f>IF(Tabla2[[#This Row],[% DE PARTICIPACIÓN INTEGRANTE '# 5]]="","",Tabla2[[#This Row],[VALOR DEL CONTRATO]]*Tabla2[[#This Row],[% DE PARTICIPACIÓN INTEGRANTE '# 5]])</f>
        <v/>
      </c>
      <c r="AQ125" s="257"/>
      <c r="AR125" s="257"/>
      <c r="AS125" s="257"/>
    </row>
    <row r="126" spans="2:45" ht="20.100000000000001" customHeight="1" x14ac:dyDescent="0.25">
      <c r="B126" s="246" t="str">
        <f>IF('Formato Único de Contratación'!$AR138="","",'Formato Único de Contratación'!$AR138)</f>
        <v/>
      </c>
      <c r="C126" s="215" t="str">
        <f>IF('Formato Único de Contratación'!$B138="","",'Formato Único de Contratación'!$B138)</f>
        <v/>
      </c>
      <c r="D126" s="246" t="str">
        <f>IF('Formato Único de Contratación'!$C138="","",'Formato Único de Contratación'!$C138)</f>
        <v/>
      </c>
      <c r="E126" s="246" t="str">
        <f>IF('Formato Único de Contratación'!AQ138="","",'Formato Único de Contratación'!AQ138)</f>
        <v/>
      </c>
      <c r="F126" s="246" t="str">
        <f>IF('Formato Único de Contratación'!AP138="","",'Formato Único de Contratación'!$AP138)</f>
        <v/>
      </c>
      <c r="G126" s="248" t="str">
        <f>IF('Formato Único de Contratación'!$AI138="","",'Formato Único de Contratación'!$AI138)</f>
        <v/>
      </c>
      <c r="H126" s="248" t="str">
        <f>IF('Formato Único de Contratación'!$AO138="","",'Formato Único de Contratación'!$AO138)</f>
        <v/>
      </c>
      <c r="I126" s="248" t="str">
        <f>IF('Formato Único de Contratación'!$BU138="","",'Formato Único de Contratación'!$BU138)</f>
        <v/>
      </c>
      <c r="J126" s="248" t="str">
        <f>IF('Formato Único de Contratación'!$BD138="","",'Formato Único de Contratación'!$BD138)</f>
        <v/>
      </c>
      <c r="K126" s="248" t="str">
        <f>IF('Formato Único de Contratación'!$EE138="","",'Formato Único de Contratación'!$EE138)</f>
        <v/>
      </c>
      <c r="L126" s="248" t="str">
        <f>IF('Formato Único de Contratación'!$Y138="","",'Formato Único de Contratación'!$Y138)</f>
        <v/>
      </c>
      <c r="M126" s="246" t="str">
        <f>IF('Formato Único de Contratación'!$Z138="","",'Formato Único de Contratación'!$Z138)</f>
        <v/>
      </c>
      <c r="N126" s="253"/>
      <c r="O126" s="254" t="str">
        <f>IF('Formato Único de Contratación'!$BB138=0,"",'Formato Único de Contratación'!$BB138)</f>
        <v/>
      </c>
      <c r="P126" s="254" t="str">
        <f>IF('Formato Único de Contratación'!$DH138=0,"",'Formato Único de Contratación'!$DH138)</f>
        <v/>
      </c>
      <c r="Q126" s="253"/>
      <c r="R126" s="253"/>
      <c r="S126" s="253"/>
      <c r="T126" s="253"/>
      <c r="U126" s="253"/>
      <c r="V126" s="255"/>
      <c r="W126" s="256"/>
      <c r="X126" s="253"/>
      <c r="Y126" s="253"/>
      <c r="Z126" s="255"/>
      <c r="AA126" s="256"/>
      <c r="AB126" s="257"/>
      <c r="AC126" s="257"/>
      <c r="AD126" s="257"/>
      <c r="AE126" s="255"/>
      <c r="AF126" s="256" t="str">
        <f>IF(Tabla2[[#This Row],[% DE PARTICIPACIÓN INTEGRANTE '# 3]]="","",Tabla2[[#This Row],[VALOR DEL CONTRATO]]*Tabla2[[#This Row],[% DE PARTICIPACIÓN INTEGRANTE '# 3]])</f>
        <v/>
      </c>
      <c r="AG126" s="253"/>
      <c r="AH126" s="253"/>
      <c r="AI126" s="253"/>
      <c r="AJ126" s="255"/>
      <c r="AK126" s="256" t="str">
        <f>IF(Tabla2[[#This Row],[% DE PARTICIPACIÓN INTEGRANTE '# 4]]="","",Tabla2[[#This Row],[VALOR DEL CONTRATO]]*Tabla2[[#This Row],[% DE PARTICIPACIÓN INTEGRANTE '# 4]])</f>
        <v/>
      </c>
      <c r="AL126" s="257"/>
      <c r="AM126" s="257"/>
      <c r="AN126" s="257"/>
      <c r="AO126" s="255"/>
      <c r="AP126" s="256" t="str">
        <f>IF(Tabla2[[#This Row],[% DE PARTICIPACIÓN INTEGRANTE '# 5]]="","",Tabla2[[#This Row],[VALOR DEL CONTRATO]]*Tabla2[[#This Row],[% DE PARTICIPACIÓN INTEGRANTE '# 5]])</f>
        <v/>
      </c>
      <c r="AQ126" s="257"/>
      <c r="AR126" s="257"/>
      <c r="AS126" s="257"/>
    </row>
    <row r="127" spans="2:45" ht="20.100000000000001" customHeight="1" x14ac:dyDescent="0.25">
      <c r="B127" s="246" t="str">
        <f>IF('Formato Único de Contratación'!$AR139="","",'Formato Único de Contratación'!$AR139)</f>
        <v/>
      </c>
      <c r="C127" s="215" t="str">
        <f>IF('Formato Único de Contratación'!$B139="","",'Formato Único de Contratación'!$B139)</f>
        <v/>
      </c>
      <c r="D127" s="246" t="str">
        <f>IF('Formato Único de Contratación'!$C139="","",'Formato Único de Contratación'!$C139)</f>
        <v/>
      </c>
      <c r="E127" s="246" t="str">
        <f>IF('Formato Único de Contratación'!AQ139="","",'Formato Único de Contratación'!AQ139)</f>
        <v/>
      </c>
      <c r="F127" s="246" t="str">
        <f>IF('Formato Único de Contratación'!AP139="","",'Formato Único de Contratación'!$AP139)</f>
        <v/>
      </c>
      <c r="G127" s="248" t="str">
        <f>IF('Formato Único de Contratación'!$AI139="","",'Formato Único de Contratación'!$AI139)</f>
        <v/>
      </c>
      <c r="H127" s="248" t="str">
        <f>IF('Formato Único de Contratación'!$AO139="","",'Formato Único de Contratación'!$AO139)</f>
        <v/>
      </c>
      <c r="I127" s="248" t="str">
        <f>IF('Formato Único de Contratación'!$BU139="","",'Formato Único de Contratación'!$BU139)</f>
        <v/>
      </c>
      <c r="J127" s="248" t="str">
        <f>IF('Formato Único de Contratación'!$BD139="","",'Formato Único de Contratación'!$BD139)</f>
        <v/>
      </c>
      <c r="K127" s="248" t="str">
        <f>IF('Formato Único de Contratación'!$EE139="","",'Formato Único de Contratación'!$EE139)</f>
        <v/>
      </c>
      <c r="L127" s="248" t="str">
        <f>IF('Formato Único de Contratación'!$Y139="","",'Formato Único de Contratación'!$Y139)</f>
        <v/>
      </c>
      <c r="M127" s="246" t="str">
        <f>IF('Formato Único de Contratación'!$Z139="","",'Formato Único de Contratación'!$Z139)</f>
        <v/>
      </c>
      <c r="N127" s="253"/>
      <c r="O127" s="254" t="str">
        <f>IF('Formato Único de Contratación'!$BB139=0,"",'Formato Único de Contratación'!$BB139)</f>
        <v/>
      </c>
      <c r="P127" s="254" t="str">
        <f>IF('Formato Único de Contratación'!$DH139=0,"",'Formato Único de Contratación'!$DH139)</f>
        <v/>
      </c>
      <c r="Q127" s="253"/>
      <c r="R127" s="253"/>
      <c r="S127" s="253"/>
      <c r="T127" s="253"/>
      <c r="U127" s="253"/>
      <c r="V127" s="255"/>
      <c r="W127" s="256"/>
      <c r="X127" s="253"/>
      <c r="Y127" s="253"/>
      <c r="Z127" s="255"/>
      <c r="AA127" s="256"/>
      <c r="AB127" s="257"/>
      <c r="AC127" s="257"/>
      <c r="AD127" s="257"/>
      <c r="AE127" s="255"/>
      <c r="AF127" s="256" t="str">
        <f>IF(Tabla2[[#This Row],[% DE PARTICIPACIÓN INTEGRANTE '# 3]]="","",Tabla2[[#This Row],[VALOR DEL CONTRATO]]*Tabla2[[#This Row],[% DE PARTICIPACIÓN INTEGRANTE '# 3]])</f>
        <v/>
      </c>
      <c r="AG127" s="253"/>
      <c r="AH127" s="253"/>
      <c r="AI127" s="253"/>
      <c r="AJ127" s="255"/>
      <c r="AK127" s="256" t="str">
        <f>IF(Tabla2[[#This Row],[% DE PARTICIPACIÓN INTEGRANTE '# 4]]="","",Tabla2[[#This Row],[VALOR DEL CONTRATO]]*Tabla2[[#This Row],[% DE PARTICIPACIÓN INTEGRANTE '# 4]])</f>
        <v/>
      </c>
      <c r="AL127" s="257"/>
      <c r="AM127" s="257"/>
      <c r="AN127" s="257"/>
      <c r="AO127" s="255"/>
      <c r="AP127" s="256" t="str">
        <f>IF(Tabla2[[#This Row],[% DE PARTICIPACIÓN INTEGRANTE '# 5]]="","",Tabla2[[#This Row],[VALOR DEL CONTRATO]]*Tabla2[[#This Row],[% DE PARTICIPACIÓN INTEGRANTE '# 5]])</f>
        <v/>
      </c>
      <c r="AQ127" s="257"/>
      <c r="AR127" s="257"/>
      <c r="AS127" s="257"/>
    </row>
    <row r="128" spans="2:45" ht="20.100000000000001" customHeight="1" x14ac:dyDescent="0.25">
      <c r="B128" s="246" t="str">
        <f>IF('Formato Único de Contratación'!$AR140="","",'Formato Único de Contratación'!$AR140)</f>
        <v/>
      </c>
      <c r="C128" s="215" t="str">
        <f>IF('Formato Único de Contratación'!$B140="","",'Formato Único de Contratación'!$B140)</f>
        <v/>
      </c>
      <c r="D128" s="246" t="str">
        <f>IF('Formato Único de Contratación'!$C140="","",'Formato Único de Contratación'!$C140)</f>
        <v/>
      </c>
      <c r="E128" s="246" t="str">
        <f>IF('Formato Único de Contratación'!AQ140="","",'Formato Único de Contratación'!AQ140)</f>
        <v/>
      </c>
      <c r="F128" s="246" t="str">
        <f>IF('Formato Único de Contratación'!AP140="","",'Formato Único de Contratación'!$AP140)</f>
        <v/>
      </c>
      <c r="G128" s="248" t="str">
        <f>IF('Formato Único de Contratación'!$AI140="","",'Formato Único de Contratación'!$AI140)</f>
        <v/>
      </c>
      <c r="H128" s="248" t="str">
        <f>IF('Formato Único de Contratación'!$AO140="","",'Formato Único de Contratación'!$AO140)</f>
        <v/>
      </c>
      <c r="I128" s="248" t="str">
        <f>IF('Formato Único de Contratación'!$BU140="","",'Formato Único de Contratación'!$BU140)</f>
        <v/>
      </c>
      <c r="J128" s="248" t="str">
        <f>IF('Formato Único de Contratación'!$BD140="","",'Formato Único de Contratación'!$BD140)</f>
        <v/>
      </c>
      <c r="K128" s="248" t="str">
        <f>IF('Formato Único de Contratación'!$EE140="","",'Formato Único de Contratación'!$EE140)</f>
        <v/>
      </c>
      <c r="L128" s="248" t="str">
        <f>IF('Formato Único de Contratación'!$Y140="","",'Formato Único de Contratación'!$Y140)</f>
        <v/>
      </c>
      <c r="M128" s="246" t="str">
        <f>IF('Formato Único de Contratación'!$Z140="","",'Formato Único de Contratación'!$Z140)</f>
        <v/>
      </c>
      <c r="N128" s="253"/>
      <c r="O128" s="254" t="str">
        <f>IF('Formato Único de Contratación'!$BB140=0,"",'Formato Único de Contratación'!$BB140)</f>
        <v/>
      </c>
      <c r="P128" s="254" t="str">
        <f>IF('Formato Único de Contratación'!$DH140=0,"",'Formato Único de Contratación'!$DH140)</f>
        <v/>
      </c>
      <c r="Q128" s="253"/>
      <c r="R128" s="253"/>
      <c r="S128" s="253"/>
      <c r="T128" s="253"/>
      <c r="U128" s="253"/>
      <c r="V128" s="255"/>
      <c r="W128" s="256"/>
      <c r="X128" s="253"/>
      <c r="Y128" s="253"/>
      <c r="Z128" s="255"/>
      <c r="AA128" s="256"/>
      <c r="AB128" s="257"/>
      <c r="AC128" s="257"/>
      <c r="AD128" s="257"/>
      <c r="AE128" s="255"/>
      <c r="AF128" s="256" t="str">
        <f>IF(Tabla2[[#This Row],[% DE PARTICIPACIÓN INTEGRANTE '# 3]]="","",Tabla2[[#This Row],[VALOR DEL CONTRATO]]*Tabla2[[#This Row],[% DE PARTICIPACIÓN INTEGRANTE '# 3]])</f>
        <v/>
      </c>
      <c r="AG128" s="253"/>
      <c r="AH128" s="253"/>
      <c r="AI128" s="253"/>
      <c r="AJ128" s="255"/>
      <c r="AK128" s="256" t="str">
        <f>IF(Tabla2[[#This Row],[% DE PARTICIPACIÓN INTEGRANTE '# 4]]="","",Tabla2[[#This Row],[VALOR DEL CONTRATO]]*Tabla2[[#This Row],[% DE PARTICIPACIÓN INTEGRANTE '# 4]])</f>
        <v/>
      </c>
      <c r="AL128" s="257"/>
      <c r="AM128" s="257"/>
      <c r="AN128" s="257"/>
      <c r="AO128" s="255"/>
      <c r="AP128" s="256" t="str">
        <f>IF(Tabla2[[#This Row],[% DE PARTICIPACIÓN INTEGRANTE '# 5]]="","",Tabla2[[#This Row],[VALOR DEL CONTRATO]]*Tabla2[[#This Row],[% DE PARTICIPACIÓN INTEGRANTE '# 5]])</f>
        <v/>
      </c>
      <c r="AQ128" s="257"/>
      <c r="AR128" s="257"/>
      <c r="AS128" s="257"/>
    </row>
    <row r="129" spans="2:45" ht="20.100000000000001" customHeight="1" x14ac:dyDescent="0.25">
      <c r="B129" s="246" t="str">
        <f>IF('Formato Único de Contratación'!$AR141="","",'Formato Único de Contratación'!$AR141)</f>
        <v/>
      </c>
      <c r="C129" s="215" t="str">
        <f>IF('Formato Único de Contratación'!$B141="","",'Formato Único de Contratación'!$B141)</f>
        <v/>
      </c>
      <c r="D129" s="246" t="str">
        <f>IF('Formato Único de Contratación'!$C141="","",'Formato Único de Contratación'!$C141)</f>
        <v/>
      </c>
      <c r="E129" s="246" t="str">
        <f>IF('Formato Único de Contratación'!AQ141="","",'Formato Único de Contratación'!AQ141)</f>
        <v/>
      </c>
      <c r="F129" s="246" t="str">
        <f>IF('Formato Único de Contratación'!AP141="","",'Formato Único de Contratación'!$AP141)</f>
        <v/>
      </c>
      <c r="G129" s="248" t="str">
        <f>IF('Formato Único de Contratación'!$AI141="","",'Formato Único de Contratación'!$AI141)</f>
        <v/>
      </c>
      <c r="H129" s="248" t="str">
        <f>IF('Formato Único de Contratación'!$AO141="","",'Formato Único de Contratación'!$AO141)</f>
        <v/>
      </c>
      <c r="I129" s="248" t="str">
        <f>IF('Formato Único de Contratación'!$BU141="","",'Formato Único de Contratación'!$BU141)</f>
        <v/>
      </c>
      <c r="J129" s="248" t="str">
        <f>IF('Formato Único de Contratación'!$BD141="","",'Formato Único de Contratación'!$BD141)</f>
        <v/>
      </c>
      <c r="K129" s="248" t="str">
        <f>IF('Formato Único de Contratación'!$EE141="","",'Formato Único de Contratación'!$EE141)</f>
        <v/>
      </c>
      <c r="L129" s="248" t="str">
        <f>IF('Formato Único de Contratación'!$Y141="","",'Formato Único de Contratación'!$Y141)</f>
        <v/>
      </c>
      <c r="M129" s="246" t="str">
        <f>IF('Formato Único de Contratación'!$Z141="","",'Formato Único de Contratación'!$Z141)</f>
        <v/>
      </c>
      <c r="N129" s="253"/>
      <c r="O129" s="254" t="str">
        <f>IF('Formato Único de Contratación'!$BB141=0,"",'Formato Único de Contratación'!$BB141)</f>
        <v/>
      </c>
      <c r="P129" s="254" t="str">
        <f>IF('Formato Único de Contratación'!$DH141=0,"",'Formato Único de Contratación'!$DH141)</f>
        <v/>
      </c>
      <c r="Q129" s="253"/>
      <c r="R129" s="253"/>
      <c r="S129" s="253"/>
      <c r="T129" s="253"/>
      <c r="U129" s="253"/>
      <c r="V129" s="255"/>
      <c r="W129" s="256"/>
      <c r="X129" s="253"/>
      <c r="Y129" s="253"/>
      <c r="Z129" s="255"/>
      <c r="AA129" s="256"/>
      <c r="AB129" s="257"/>
      <c r="AC129" s="257"/>
      <c r="AD129" s="257"/>
      <c r="AE129" s="255"/>
      <c r="AF129" s="256" t="str">
        <f>IF(Tabla2[[#This Row],[% DE PARTICIPACIÓN INTEGRANTE '# 3]]="","",Tabla2[[#This Row],[VALOR DEL CONTRATO]]*Tabla2[[#This Row],[% DE PARTICIPACIÓN INTEGRANTE '# 3]])</f>
        <v/>
      </c>
      <c r="AG129" s="253"/>
      <c r="AH129" s="253"/>
      <c r="AI129" s="253"/>
      <c r="AJ129" s="255"/>
      <c r="AK129" s="256" t="str">
        <f>IF(Tabla2[[#This Row],[% DE PARTICIPACIÓN INTEGRANTE '# 4]]="","",Tabla2[[#This Row],[VALOR DEL CONTRATO]]*Tabla2[[#This Row],[% DE PARTICIPACIÓN INTEGRANTE '# 4]])</f>
        <v/>
      </c>
      <c r="AL129" s="257"/>
      <c r="AM129" s="257"/>
      <c r="AN129" s="257"/>
      <c r="AO129" s="255"/>
      <c r="AP129" s="256" t="str">
        <f>IF(Tabla2[[#This Row],[% DE PARTICIPACIÓN INTEGRANTE '# 5]]="","",Tabla2[[#This Row],[VALOR DEL CONTRATO]]*Tabla2[[#This Row],[% DE PARTICIPACIÓN INTEGRANTE '# 5]])</f>
        <v/>
      </c>
      <c r="AQ129" s="257"/>
      <c r="AR129" s="257"/>
      <c r="AS129" s="257"/>
    </row>
    <row r="130" spans="2:45" ht="20.100000000000001" customHeight="1" x14ac:dyDescent="0.25">
      <c r="B130" s="246" t="str">
        <f>IF('Formato Único de Contratación'!$AR142="","",'Formato Único de Contratación'!$AR142)</f>
        <v/>
      </c>
      <c r="C130" s="215" t="str">
        <f>IF('Formato Único de Contratación'!$B142="","",'Formato Único de Contratación'!$B142)</f>
        <v/>
      </c>
      <c r="D130" s="246" t="str">
        <f>IF('Formato Único de Contratación'!$C142="","",'Formato Único de Contratación'!$C142)</f>
        <v/>
      </c>
      <c r="E130" s="246" t="str">
        <f>IF('Formato Único de Contratación'!AQ142="","",'Formato Único de Contratación'!AQ142)</f>
        <v/>
      </c>
      <c r="F130" s="246" t="str">
        <f>IF('Formato Único de Contratación'!AP142="","",'Formato Único de Contratación'!$AP142)</f>
        <v/>
      </c>
      <c r="G130" s="248" t="str">
        <f>IF('Formato Único de Contratación'!$AI142="","",'Formato Único de Contratación'!$AI142)</f>
        <v/>
      </c>
      <c r="H130" s="248" t="str">
        <f>IF('Formato Único de Contratación'!$AO142="","",'Formato Único de Contratación'!$AO142)</f>
        <v/>
      </c>
      <c r="I130" s="248" t="str">
        <f>IF('Formato Único de Contratación'!$BU142="","",'Formato Único de Contratación'!$BU142)</f>
        <v/>
      </c>
      <c r="J130" s="248" t="str">
        <f>IF('Formato Único de Contratación'!$BD142="","",'Formato Único de Contratación'!$BD142)</f>
        <v/>
      </c>
      <c r="K130" s="248" t="str">
        <f>IF('Formato Único de Contratación'!$EE142="","",'Formato Único de Contratación'!$EE142)</f>
        <v/>
      </c>
      <c r="L130" s="248" t="str">
        <f>IF('Formato Único de Contratación'!$Y142="","",'Formato Único de Contratación'!$Y142)</f>
        <v/>
      </c>
      <c r="M130" s="246" t="str">
        <f>IF('Formato Único de Contratación'!$Z142="","",'Formato Único de Contratación'!$Z142)</f>
        <v/>
      </c>
      <c r="N130" s="253"/>
      <c r="O130" s="254" t="str">
        <f>IF('Formato Único de Contratación'!$BB142=0,"",'Formato Único de Contratación'!$BB142)</f>
        <v/>
      </c>
      <c r="P130" s="254" t="str">
        <f>IF('Formato Único de Contratación'!$DH142=0,"",'Formato Único de Contratación'!$DH142)</f>
        <v/>
      </c>
      <c r="Q130" s="253"/>
      <c r="R130" s="253"/>
      <c r="S130" s="253"/>
      <c r="T130" s="253"/>
      <c r="U130" s="253"/>
      <c r="V130" s="255"/>
      <c r="W130" s="256"/>
      <c r="X130" s="253"/>
      <c r="Y130" s="253"/>
      <c r="Z130" s="255"/>
      <c r="AA130" s="256"/>
      <c r="AB130" s="257"/>
      <c r="AC130" s="257"/>
      <c r="AD130" s="257"/>
      <c r="AE130" s="255"/>
      <c r="AF130" s="256" t="str">
        <f>IF(Tabla2[[#This Row],[% DE PARTICIPACIÓN INTEGRANTE '# 3]]="","",Tabla2[[#This Row],[VALOR DEL CONTRATO]]*Tabla2[[#This Row],[% DE PARTICIPACIÓN INTEGRANTE '# 3]])</f>
        <v/>
      </c>
      <c r="AG130" s="253"/>
      <c r="AH130" s="253"/>
      <c r="AI130" s="253"/>
      <c r="AJ130" s="255"/>
      <c r="AK130" s="256" t="str">
        <f>IF(Tabla2[[#This Row],[% DE PARTICIPACIÓN INTEGRANTE '# 4]]="","",Tabla2[[#This Row],[VALOR DEL CONTRATO]]*Tabla2[[#This Row],[% DE PARTICIPACIÓN INTEGRANTE '# 4]])</f>
        <v/>
      </c>
      <c r="AL130" s="257"/>
      <c r="AM130" s="257"/>
      <c r="AN130" s="257"/>
      <c r="AO130" s="255"/>
      <c r="AP130" s="256" t="str">
        <f>IF(Tabla2[[#This Row],[% DE PARTICIPACIÓN INTEGRANTE '# 5]]="","",Tabla2[[#This Row],[VALOR DEL CONTRATO]]*Tabla2[[#This Row],[% DE PARTICIPACIÓN INTEGRANTE '# 5]])</f>
        <v/>
      </c>
      <c r="AQ130" s="257"/>
      <c r="AR130" s="257"/>
      <c r="AS130" s="257"/>
    </row>
    <row r="131" spans="2:45" ht="20.100000000000001" customHeight="1" x14ac:dyDescent="0.25">
      <c r="B131" s="246" t="str">
        <f>IF('Formato Único de Contratación'!$AR143="","",'Formato Único de Contratación'!$AR143)</f>
        <v/>
      </c>
      <c r="C131" s="215" t="str">
        <f>IF('Formato Único de Contratación'!$B143="","",'Formato Único de Contratación'!$B143)</f>
        <v/>
      </c>
      <c r="D131" s="246" t="str">
        <f>IF('Formato Único de Contratación'!$C143="","",'Formato Único de Contratación'!$C143)</f>
        <v/>
      </c>
      <c r="E131" s="246" t="str">
        <f>IF('Formato Único de Contratación'!AQ143="","",'Formato Único de Contratación'!AQ143)</f>
        <v/>
      </c>
      <c r="F131" s="246" t="str">
        <f>IF('Formato Único de Contratación'!AP143="","",'Formato Único de Contratación'!$AP143)</f>
        <v/>
      </c>
      <c r="G131" s="248" t="str">
        <f>IF('Formato Único de Contratación'!$AI143="","",'Formato Único de Contratación'!$AI143)</f>
        <v/>
      </c>
      <c r="H131" s="248" t="str">
        <f>IF('Formato Único de Contratación'!$AO143="","",'Formato Único de Contratación'!$AO143)</f>
        <v/>
      </c>
      <c r="I131" s="248" t="str">
        <f>IF('Formato Único de Contratación'!$BU143="","",'Formato Único de Contratación'!$BU143)</f>
        <v/>
      </c>
      <c r="J131" s="248" t="str">
        <f>IF('Formato Único de Contratación'!$BD143="","",'Formato Único de Contratación'!$BD143)</f>
        <v/>
      </c>
      <c r="K131" s="248" t="str">
        <f>IF('Formato Único de Contratación'!$EE143="","",'Formato Único de Contratación'!$EE143)</f>
        <v/>
      </c>
      <c r="L131" s="248" t="str">
        <f>IF('Formato Único de Contratación'!$Y143="","",'Formato Único de Contratación'!$Y143)</f>
        <v/>
      </c>
      <c r="M131" s="246" t="str">
        <f>IF('Formato Único de Contratación'!$Z143="","",'Formato Único de Contratación'!$Z143)</f>
        <v/>
      </c>
      <c r="N131" s="253"/>
      <c r="O131" s="254" t="str">
        <f>IF('Formato Único de Contratación'!$BB143=0,"",'Formato Único de Contratación'!$BB143)</f>
        <v/>
      </c>
      <c r="P131" s="254" t="str">
        <f>IF('Formato Único de Contratación'!$DH143=0,"",'Formato Único de Contratación'!$DH143)</f>
        <v/>
      </c>
      <c r="Q131" s="253"/>
      <c r="R131" s="253"/>
      <c r="S131" s="253"/>
      <c r="T131" s="253"/>
      <c r="U131" s="253"/>
      <c r="V131" s="255"/>
      <c r="W131" s="256"/>
      <c r="X131" s="253"/>
      <c r="Y131" s="253"/>
      <c r="Z131" s="255"/>
      <c r="AA131" s="256"/>
      <c r="AB131" s="257"/>
      <c r="AC131" s="257"/>
      <c r="AD131" s="257"/>
      <c r="AE131" s="255"/>
      <c r="AF131" s="256" t="str">
        <f>IF(Tabla2[[#This Row],[% DE PARTICIPACIÓN INTEGRANTE '# 3]]="","",Tabla2[[#This Row],[VALOR DEL CONTRATO]]*Tabla2[[#This Row],[% DE PARTICIPACIÓN INTEGRANTE '# 3]])</f>
        <v/>
      </c>
      <c r="AG131" s="253"/>
      <c r="AH131" s="253"/>
      <c r="AI131" s="253"/>
      <c r="AJ131" s="255"/>
      <c r="AK131" s="256" t="str">
        <f>IF(Tabla2[[#This Row],[% DE PARTICIPACIÓN INTEGRANTE '# 4]]="","",Tabla2[[#This Row],[VALOR DEL CONTRATO]]*Tabla2[[#This Row],[% DE PARTICIPACIÓN INTEGRANTE '# 4]])</f>
        <v/>
      </c>
      <c r="AL131" s="257"/>
      <c r="AM131" s="257"/>
      <c r="AN131" s="257"/>
      <c r="AO131" s="255"/>
      <c r="AP131" s="256" t="str">
        <f>IF(Tabla2[[#This Row],[% DE PARTICIPACIÓN INTEGRANTE '# 5]]="","",Tabla2[[#This Row],[VALOR DEL CONTRATO]]*Tabla2[[#This Row],[% DE PARTICIPACIÓN INTEGRANTE '# 5]])</f>
        <v/>
      </c>
      <c r="AQ131" s="257"/>
      <c r="AR131" s="257"/>
      <c r="AS131" s="257"/>
    </row>
    <row r="132" spans="2:45" ht="20.100000000000001" customHeight="1" x14ac:dyDescent="0.25">
      <c r="B132" s="246" t="str">
        <f>IF('Formato Único de Contratación'!$AR144="","",'Formato Único de Contratación'!$AR144)</f>
        <v/>
      </c>
      <c r="C132" s="215" t="str">
        <f>IF('Formato Único de Contratación'!$B144="","",'Formato Único de Contratación'!$B144)</f>
        <v/>
      </c>
      <c r="D132" s="246" t="str">
        <f>IF('Formato Único de Contratación'!$C144="","",'Formato Único de Contratación'!$C144)</f>
        <v/>
      </c>
      <c r="E132" s="246" t="str">
        <f>IF('Formato Único de Contratación'!AQ144="","",'Formato Único de Contratación'!AQ144)</f>
        <v/>
      </c>
      <c r="F132" s="246" t="str">
        <f>IF('Formato Único de Contratación'!AP144="","",'Formato Único de Contratación'!$AP144)</f>
        <v/>
      </c>
      <c r="G132" s="248" t="str">
        <f>IF('Formato Único de Contratación'!$AI144="","",'Formato Único de Contratación'!$AI144)</f>
        <v/>
      </c>
      <c r="H132" s="248" t="str">
        <f>IF('Formato Único de Contratación'!$AO144="","",'Formato Único de Contratación'!$AO144)</f>
        <v/>
      </c>
      <c r="I132" s="248" t="str">
        <f>IF('Formato Único de Contratación'!$BU144="","",'Formato Único de Contratación'!$BU144)</f>
        <v/>
      </c>
      <c r="J132" s="248" t="str">
        <f>IF('Formato Único de Contratación'!$BD144="","",'Formato Único de Contratación'!$BD144)</f>
        <v/>
      </c>
      <c r="K132" s="248" t="str">
        <f>IF('Formato Único de Contratación'!$EE144="","",'Formato Único de Contratación'!$EE144)</f>
        <v/>
      </c>
      <c r="L132" s="248" t="str">
        <f>IF('Formato Único de Contratación'!$Y144="","",'Formato Único de Contratación'!$Y144)</f>
        <v/>
      </c>
      <c r="M132" s="246" t="str">
        <f>IF('Formato Único de Contratación'!$Z144="","",'Formato Único de Contratación'!$Z144)</f>
        <v/>
      </c>
      <c r="N132" s="253"/>
      <c r="O132" s="254" t="str">
        <f>IF('Formato Único de Contratación'!$BB144=0,"",'Formato Único de Contratación'!$BB144)</f>
        <v/>
      </c>
      <c r="P132" s="254" t="str">
        <f>IF('Formato Único de Contratación'!$DH144=0,"",'Formato Único de Contratación'!$DH144)</f>
        <v/>
      </c>
      <c r="Q132" s="253"/>
      <c r="R132" s="253"/>
      <c r="S132" s="253"/>
      <c r="T132" s="253"/>
      <c r="U132" s="253"/>
      <c r="V132" s="255"/>
      <c r="W132" s="256"/>
      <c r="X132" s="253"/>
      <c r="Y132" s="253"/>
      <c r="Z132" s="255"/>
      <c r="AA132" s="256"/>
      <c r="AB132" s="257"/>
      <c r="AC132" s="257"/>
      <c r="AD132" s="257"/>
      <c r="AE132" s="255"/>
      <c r="AF132" s="256" t="str">
        <f>IF(Tabla2[[#This Row],[% DE PARTICIPACIÓN INTEGRANTE '# 3]]="","",Tabla2[[#This Row],[VALOR DEL CONTRATO]]*Tabla2[[#This Row],[% DE PARTICIPACIÓN INTEGRANTE '# 3]])</f>
        <v/>
      </c>
      <c r="AG132" s="253"/>
      <c r="AH132" s="253"/>
      <c r="AI132" s="253"/>
      <c r="AJ132" s="255"/>
      <c r="AK132" s="256" t="str">
        <f>IF(Tabla2[[#This Row],[% DE PARTICIPACIÓN INTEGRANTE '# 4]]="","",Tabla2[[#This Row],[VALOR DEL CONTRATO]]*Tabla2[[#This Row],[% DE PARTICIPACIÓN INTEGRANTE '# 4]])</f>
        <v/>
      </c>
      <c r="AL132" s="257"/>
      <c r="AM132" s="257"/>
      <c r="AN132" s="257"/>
      <c r="AO132" s="255"/>
      <c r="AP132" s="256" t="str">
        <f>IF(Tabla2[[#This Row],[% DE PARTICIPACIÓN INTEGRANTE '# 5]]="","",Tabla2[[#This Row],[VALOR DEL CONTRATO]]*Tabla2[[#This Row],[% DE PARTICIPACIÓN INTEGRANTE '# 5]])</f>
        <v/>
      </c>
      <c r="AQ132" s="257"/>
      <c r="AR132" s="257"/>
      <c r="AS132" s="257"/>
    </row>
    <row r="133" spans="2:45" ht="20.100000000000001" customHeight="1" x14ac:dyDescent="0.25">
      <c r="B133" s="246" t="str">
        <f>IF('Formato Único de Contratación'!$AR145="","",'Formato Único de Contratación'!$AR145)</f>
        <v/>
      </c>
      <c r="C133" s="215" t="str">
        <f>IF('Formato Único de Contratación'!$B145="","",'Formato Único de Contratación'!$B145)</f>
        <v/>
      </c>
      <c r="D133" s="246" t="str">
        <f>IF('Formato Único de Contratación'!$C145="","",'Formato Único de Contratación'!$C145)</f>
        <v/>
      </c>
      <c r="E133" s="246" t="str">
        <f>IF('Formato Único de Contratación'!AQ145="","",'Formato Único de Contratación'!AQ145)</f>
        <v/>
      </c>
      <c r="F133" s="246" t="str">
        <f>IF('Formato Único de Contratación'!AP145="","",'Formato Único de Contratación'!$AP145)</f>
        <v/>
      </c>
      <c r="G133" s="248" t="str">
        <f>IF('Formato Único de Contratación'!$AI145="","",'Formato Único de Contratación'!$AI145)</f>
        <v/>
      </c>
      <c r="H133" s="248" t="str">
        <f>IF('Formato Único de Contratación'!$AO145="","",'Formato Único de Contratación'!$AO145)</f>
        <v/>
      </c>
      <c r="I133" s="248" t="str">
        <f>IF('Formato Único de Contratación'!$BU145="","",'Formato Único de Contratación'!$BU145)</f>
        <v/>
      </c>
      <c r="J133" s="248" t="str">
        <f>IF('Formato Único de Contratación'!$BD145="","",'Formato Único de Contratación'!$BD145)</f>
        <v/>
      </c>
      <c r="K133" s="248" t="str">
        <f>IF('Formato Único de Contratación'!$EE145="","",'Formato Único de Contratación'!$EE145)</f>
        <v/>
      </c>
      <c r="L133" s="248" t="str">
        <f>IF('Formato Único de Contratación'!$Y145="","",'Formato Único de Contratación'!$Y145)</f>
        <v/>
      </c>
      <c r="M133" s="246" t="str">
        <f>IF('Formato Único de Contratación'!$Z145="","",'Formato Único de Contratación'!$Z145)</f>
        <v/>
      </c>
      <c r="N133" s="253"/>
      <c r="O133" s="254" t="str">
        <f>IF('Formato Único de Contratación'!$BB145=0,"",'Formato Único de Contratación'!$BB145)</f>
        <v/>
      </c>
      <c r="P133" s="254" t="str">
        <f>IF('Formato Único de Contratación'!$DH145=0,"",'Formato Único de Contratación'!$DH145)</f>
        <v/>
      </c>
      <c r="Q133" s="253"/>
      <c r="R133" s="253"/>
      <c r="S133" s="253"/>
      <c r="T133" s="253"/>
      <c r="U133" s="253"/>
      <c r="V133" s="255"/>
      <c r="W133" s="256"/>
      <c r="X133" s="253"/>
      <c r="Y133" s="253"/>
      <c r="Z133" s="255"/>
      <c r="AA133" s="256"/>
      <c r="AB133" s="257"/>
      <c r="AC133" s="257"/>
      <c r="AD133" s="257"/>
      <c r="AE133" s="255"/>
      <c r="AF133" s="256" t="str">
        <f>IF(Tabla2[[#This Row],[% DE PARTICIPACIÓN INTEGRANTE '# 3]]="","",Tabla2[[#This Row],[VALOR DEL CONTRATO]]*Tabla2[[#This Row],[% DE PARTICIPACIÓN INTEGRANTE '# 3]])</f>
        <v/>
      </c>
      <c r="AG133" s="253"/>
      <c r="AH133" s="253"/>
      <c r="AI133" s="253"/>
      <c r="AJ133" s="255"/>
      <c r="AK133" s="256" t="str">
        <f>IF(Tabla2[[#This Row],[% DE PARTICIPACIÓN INTEGRANTE '# 4]]="","",Tabla2[[#This Row],[VALOR DEL CONTRATO]]*Tabla2[[#This Row],[% DE PARTICIPACIÓN INTEGRANTE '# 4]])</f>
        <v/>
      </c>
      <c r="AL133" s="257"/>
      <c r="AM133" s="257"/>
      <c r="AN133" s="257"/>
      <c r="AO133" s="255"/>
      <c r="AP133" s="256" t="str">
        <f>IF(Tabla2[[#This Row],[% DE PARTICIPACIÓN INTEGRANTE '# 5]]="","",Tabla2[[#This Row],[VALOR DEL CONTRATO]]*Tabla2[[#This Row],[% DE PARTICIPACIÓN INTEGRANTE '# 5]])</f>
        <v/>
      </c>
      <c r="AQ133" s="257"/>
      <c r="AR133" s="257"/>
      <c r="AS133" s="257"/>
    </row>
    <row r="134" spans="2:45" ht="20.100000000000001" customHeight="1" x14ac:dyDescent="0.25">
      <c r="B134" s="246" t="str">
        <f>IF('Formato Único de Contratación'!$AR146="","",'Formato Único de Contratación'!$AR146)</f>
        <v/>
      </c>
      <c r="C134" s="215" t="str">
        <f>IF('Formato Único de Contratación'!$B146="","",'Formato Único de Contratación'!$B146)</f>
        <v/>
      </c>
      <c r="D134" s="246" t="str">
        <f>IF('Formato Único de Contratación'!$C146="","",'Formato Único de Contratación'!$C146)</f>
        <v/>
      </c>
      <c r="E134" s="246" t="str">
        <f>IF('Formato Único de Contratación'!AQ146="","",'Formato Único de Contratación'!AQ146)</f>
        <v/>
      </c>
      <c r="F134" s="246" t="str">
        <f>IF('Formato Único de Contratación'!AP146="","",'Formato Único de Contratación'!$AP146)</f>
        <v/>
      </c>
      <c r="G134" s="248" t="str">
        <f>IF('Formato Único de Contratación'!$AI146="","",'Formato Único de Contratación'!$AI146)</f>
        <v/>
      </c>
      <c r="H134" s="248" t="str">
        <f>IF('Formato Único de Contratación'!$AO146="","",'Formato Único de Contratación'!$AO146)</f>
        <v/>
      </c>
      <c r="I134" s="248" t="str">
        <f>IF('Formato Único de Contratación'!$BU146="","",'Formato Único de Contratación'!$BU146)</f>
        <v/>
      </c>
      <c r="J134" s="248" t="str">
        <f>IF('Formato Único de Contratación'!$BD146="","",'Formato Único de Contratación'!$BD146)</f>
        <v/>
      </c>
      <c r="K134" s="248" t="str">
        <f>IF('Formato Único de Contratación'!$EE146="","",'Formato Único de Contratación'!$EE146)</f>
        <v/>
      </c>
      <c r="L134" s="248" t="str">
        <f>IF('Formato Único de Contratación'!$Y146="","",'Formato Único de Contratación'!$Y146)</f>
        <v/>
      </c>
      <c r="M134" s="246" t="str">
        <f>IF('Formato Único de Contratación'!$Z146="","",'Formato Único de Contratación'!$Z146)</f>
        <v/>
      </c>
      <c r="N134" s="253"/>
      <c r="O134" s="254" t="str">
        <f>IF('Formato Único de Contratación'!$BB146=0,"",'Formato Único de Contratación'!$BB146)</f>
        <v/>
      </c>
      <c r="P134" s="254" t="str">
        <f>IF('Formato Único de Contratación'!$DH146=0,"",'Formato Único de Contratación'!$DH146)</f>
        <v/>
      </c>
      <c r="Q134" s="253"/>
      <c r="R134" s="253"/>
      <c r="S134" s="253"/>
      <c r="T134" s="253"/>
      <c r="U134" s="253"/>
      <c r="V134" s="255"/>
      <c r="W134" s="256"/>
      <c r="X134" s="253"/>
      <c r="Y134" s="253"/>
      <c r="Z134" s="255"/>
      <c r="AA134" s="256"/>
      <c r="AB134" s="257"/>
      <c r="AC134" s="257"/>
      <c r="AD134" s="257"/>
      <c r="AE134" s="255"/>
      <c r="AF134" s="256" t="str">
        <f>IF(Tabla2[[#This Row],[% DE PARTICIPACIÓN INTEGRANTE '# 3]]="","",Tabla2[[#This Row],[VALOR DEL CONTRATO]]*Tabla2[[#This Row],[% DE PARTICIPACIÓN INTEGRANTE '# 3]])</f>
        <v/>
      </c>
      <c r="AG134" s="253"/>
      <c r="AH134" s="253"/>
      <c r="AI134" s="253"/>
      <c r="AJ134" s="255"/>
      <c r="AK134" s="256" t="str">
        <f>IF(Tabla2[[#This Row],[% DE PARTICIPACIÓN INTEGRANTE '# 4]]="","",Tabla2[[#This Row],[VALOR DEL CONTRATO]]*Tabla2[[#This Row],[% DE PARTICIPACIÓN INTEGRANTE '# 4]])</f>
        <v/>
      </c>
      <c r="AL134" s="257"/>
      <c r="AM134" s="257"/>
      <c r="AN134" s="257"/>
      <c r="AO134" s="255"/>
      <c r="AP134" s="256" t="str">
        <f>IF(Tabla2[[#This Row],[% DE PARTICIPACIÓN INTEGRANTE '# 5]]="","",Tabla2[[#This Row],[VALOR DEL CONTRATO]]*Tabla2[[#This Row],[% DE PARTICIPACIÓN INTEGRANTE '# 5]])</f>
        <v/>
      </c>
      <c r="AQ134" s="257"/>
      <c r="AR134" s="257"/>
      <c r="AS134" s="257"/>
    </row>
    <row r="135" spans="2:45" ht="20.100000000000001" customHeight="1" x14ac:dyDescent="0.25">
      <c r="B135" s="246" t="str">
        <f>IF('Formato Único de Contratación'!$AR147="","",'Formato Único de Contratación'!$AR147)</f>
        <v/>
      </c>
      <c r="C135" s="215" t="str">
        <f>IF('Formato Único de Contratación'!$B147="","",'Formato Único de Contratación'!$B147)</f>
        <v/>
      </c>
      <c r="D135" s="246" t="str">
        <f>IF('Formato Único de Contratación'!$C147="","",'Formato Único de Contratación'!$C147)</f>
        <v/>
      </c>
      <c r="E135" s="246" t="str">
        <f>IF('Formato Único de Contratación'!AQ147="","",'Formato Único de Contratación'!AQ147)</f>
        <v/>
      </c>
      <c r="F135" s="246" t="str">
        <f>IF('Formato Único de Contratación'!AP147="","",'Formato Único de Contratación'!$AP147)</f>
        <v/>
      </c>
      <c r="G135" s="248" t="str">
        <f>IF('Formato Único de Contratación'!$AI147="","",'Formato Único de Contratación'!$AI147)</f>
        <v/>
      </c>
      <c r="H135" s="248" t="str">
        <f>IF('Formato Único de Contratación'!$AO147="","",'Formato Único de Contratación'!$AO147)</f>
        <v/>
      </c>
      <c r="I135" s="248" t="str">
        <f>IF('Formato Único de Contratación'!$BU147="","",'Formato Único de Contratación'!$BU147)</f>
        <v/>
      </c>
      <c r="J135" s="248" t="str">
        <f>IF('Formato Único de Contratación'!$BD147="","",'Formato Único de Contratación'!$BD147)</f>
        <v/>
      </c>
      <c r="K135" s="248" t="str">
        <f>IF('Formato Único de Contratación'!$EE147="","",'Formato Único de Contratación'!$EE147)</f>
        <v/>
      </c>
      <c r="L135" s="248" t="str">
        <f>IF('Formato Único de Contratación'!$Y147="","",'Formato Único de Contratación'!$Y147)</f>
        <v/>
      </c>
      <c r="M135" s="246" t="str">
        <f>IF('Formato Único de Contratación'!$Z147="","",'Formato Único de Contratación'!$Z147)</f>
        <v/>
      </c>
      <c r="N135" s="253"/>
      <c r="O135" s="254" t="str">
        <f>IF('Formato Único de Contratación'!$BB147=0,"",'Formato Único de Contratación'!$BB147)</f>
        <v/>
      </c>
      <c r="P135" s="254" t="str">
        <f>IF('Formato Único de Contratación'!$DH147=0,"",'Formato Único de Contratación'!$DH147)</f>
        <v/>
      </c>
      <c r="Q135" s="253"/>
      <c r="R135" s="253"/>
      <c r="S135" s="253"/>
      <c r="T135" s="253"/>
      <c r="U135" s="253"/>
      <c r="V135" s="255"/>
      <c r="W135" s="256"/>
      <c r="X135" s="253"/>
      <c r="Y135" s="253"/>
      <c r="Z135" s="255"/>
      <c r="AA135" s="256"/>
      <c r="AB135" s="257"/>
      <c r="AC135" s="257"/>
      <c r="AD135" s="257"/>
      <c r="AE135" s="255"/>
      <c r="AF135" s="256" t="str">
        <f>IF(Tabla2[[#This Row],[% DE PARTICIPACIÓN INTEGRANTE '# 3]]="","",Tabla2[[#This Row],[VALOR DEL CONTRATO]]*Tabla2[[#This Row],[% DE PARTICIPACIÓN INTEGRANTE '# 3]])</f>
        <v/>
      </c>
      <c r="AG135" s="253"/>
      <c r="AH135" s="253"/>
      <c r="AI135" s="253"/>
      <c r="AJ135" s="255"/>
      <c r="AK135" s="256" t="str">
        <f>IF(Tabla2[[#This Row],[% DE PARTICIPACIÓN INTEGRANTE '# 4]]="","",Tabla2[[#This Row],[VALOR DEL CONTRATO]]*Tabla2[[#This Row],[% DE PARTICIPACIÓN INTEGRANTE '# 4]])</f>
        <v/>
      </c>
      <c r="AL135" s="257"/>
      <c r="AM135" s="257"/>
      <c r="AN135" s="257"/>
      <c r="AO135" s="255"/>
      <c r="AP135" s="256" t="str">
        <f>IF(Tabla2[[#This Row],[% DE PARTICIPACIÓN INTEGRANTE '# 5]]="","",Tabla2[[#This Row],[VALOR DEL CONTRATO]]*Tabla2[[#This Row],[% DE PARTICIPACIÓN INTEGRANTE '# 5]])</f>
        <v/>
      </c>
      <c r="AQ135" s="257"/>
      <c r="AR135" s="257"/>
      <c r="AS135" s="257"/>
    </row>
    <row r="136" spans="2:45" ht="20.100000000000001" customHeight="1" x14ac:dyDescent="0.25">
      <c r="B136" s="246" t="str">
        <f>IF('Formato Único de Contratación'!$AR148="","",'Formato Único de Contratación'!$AR148)</f>
        <v/>
      </c>
      <c r="C136" s="215" t="str">
        <f>IF('Formato Único de Contratación'!$B148="","",'Formato Único de Contratación'!$B148)</f>
        <v/>
      </c>
      <c r="D136" s="246" t="str">
        <f>IF('Formato Único de Contratación'!$C148="","",'Formato Único de Contratación'!$C148)</f>
        <v/>
      </c>
      <c r="E136" s="246" t="str">
        <f>IF('Formato Único de Contratación'!AQ148="","",'Formato Único de Contratación'!AQ148)</f>
        <v/>
      </c>
      <c r="F136" s="246" t="str">
        <f>IF('Formato Único de Contratación'!AP148="","",'Formato Único de Contratación'!$AP148)</f>
        <v/>
      </c>
      <c r="G136" s="248" t="str">
        <f>IF('Formato Único de Contratación'!$AI148="","",'Formato Único de Contratación'!$AI148)</f>
        <v/>
      </c>
      <c r="H136" s="248" t="str">
        <f>IF('Formato Único de Contratación'!$AO148="","",'Formato Único de Contratación'!$AO148)</f>
        <v/>
      </c>
      <c r="I136" s="248" t="str">
        <f>IF('Formato Único de Contratación'!$BU148="","",'Formato Único de Contratación'!$BU148)</f>
        <v/>
      </c>
      <c r="J136" s="248" t="str">
        <f>IF('Formato Único de Contratación'!$BD148="","",'Formato Único de Contratación'!$BD148)</f>
        <v/>
      </c>
      <c r="K136" s="248" t="str">
        <f>IF('Formato Único de Contratación'!$EE148="","",'Formato Único de Contratación'!$EE148)</f>
        <v/>
      </c>
      <c r="L136" s="248" t="str">
        <f>IF('Formato Único de Contratación'!$Y148="","",'Formato Único de Contratación'!$Y148)</f>
        <v/>
      </c>
      <c r="M136" s="246" t="str">
        <f>IF('Formato Único de Contratación'!$Z148="","",'Formato Único de Contratación'!$Z148)</f>
        <v/>
      </c>
      <c r="N136" s="253"/>
      <c r="O136" s="254" t="str">
        <f>IF('Formato Único de Contratación'!$BB148=0,"",'Formato Único de Contratación'!$BB148)</f>
        <v/>
      </c>
      <c r="P136" s="254" t="str">
        <f>IF('Formato Único de Contratación'!$DH148=0,"",'Formato Único de Contratación'!$DH148)</f>
        <v/>
      </c>
      <c r="Q136" s="253"/>
      <c r="R136" s="253"/>
      <c r="S136" s="253"/>
      <c r="T136" s="253"/>
      <c r="U136" s="253"/>
      <c r="V136" s="255"/>
      <c r="W136" s="256"/>
      <c r="X136" s="253"/>
      <c r="Y136" s="253"/>
      <c r="Z136" s="255"/>
      <c r="AA136" s="256"/>
      <c r="AB136" s="257"/>
      <c r="AC136" s="257"/>
      <c r="AD136" s="257"/>
      <c r="AE136" s="255"/>
      <c r="AF136" s="256" t="str">
        <f>IF(Tabla2[[#This Row],[% DE PARTICIPACIÓN INTEGRANTE '# 3]]="","",Tabla2[[#This Row],[VALOR DEL CONTRATO]]*Tabla2[[#This Row],[% DE PARTICIPACIÓN INTEGRANTE '# 3]])</f>
        <v/>
      </c>
      <c r="AG136" s="253"/>
      <c r="AH136" s="253"/>
      <c r="AI136" s="253"/>
      <c r="AJ136" s="255"/>
      <c r="AK136" s="256" t="str">
        <f>IF(Tabla2[[#This Row],[% DE PARTICIPACIÓN INTEGRANTE '# 4]]="","",Tabla2[[#This Row],[VALOR DEL CONTRATO]]*Tabla2[[#This Row],[% DE PARTICIPACIÓN INTEGRANTE '# 4]])</f>
        <v/>
      </c>
      <c r="AL136" s="257"/>
      <c r="AM136" s="257"/>
      <c r="AN136" s="257"/>
      <c r="AO136" s="255"/>
      <c r="AP136" s="256" t="str">
        <f>IF(Tabla2[[#This Row],[% DE PARTICIPACIÓN INTEGRANTE '# 5]]="","",Tabla2[[#This Row],[VALOR DEL CONTRATO]]*Tabla2[[#This Row],[% DE PARTICIPACIÓN INTEGRANTE '# 5]])</f>
        <v/>
      </c>
      <c r="AQ136" s="257"/>
      <c r="AR136" s="257"/>
      <c r="AS136" s="257"/>
    </row>
    <row r="137" spans="2:45" ht="20.100000000000001" customHeight="1" x14ac:dyDescent="0.25">
      <c r="B137" s="246" t="str">
        <f>IF('Formato Único de Contratación'!$AR149="","",'Formato Único de Contratación'!$AR149)</f>
        <v/>
      </c>
      <c r="C137" s="215" t="str">
        <f>IF('Formato Único de Contratación'!$B149="","",'Formato Único de Contratación'!$B149)</f>
        <v/>
      </c>
      <c r="D137" s="246" t="str">
        <f>IF('Formato Único de Contratación'!$C149="","",'Formato Único de Contratación'!$C149)</f>
        <v/>
      </c>
      <c r="E137" s="246" t="str">
        <f>IF('Formato Único de Contratación'!AQ149="","",'Formato Único de Contratación'!AQ149)</f>
        <v/>
      </c>
      <c r="F137" s="246" t="str">
        <f>IF('Formato Único de Contratación'!AP149="","",'Formato Único de Contratación'!$AP149)</f>
        <v/>
      </c>
      <c r="G137" s="248" t="str">
        <f>IF('Formato Único de Contratación'!$AI149="","",'Formato Único de Contratación'!$AI149)</f>
        <v/>
      </c>
      <c r="H137" s="248" t="str">
        <f>IF('Formato Único de Contratación'!$AO149="","",'Formato Único de Contratación'!$AO149)</f>
        <v/>
      </c>
      <c r="I137" s="248" t="str">
        <f>IF('Formato Único de Contratación'!$BU149="","",'Formato Único de Contratación'!$BU149)</f>
        <v/>
      </c>
      <c r="J137" s="248" t="str">
        <f>IF('Formato Único de Contratación'!$BD149="","",'Formato Único de Contratación'!$BD149)</f>
        <v/>
      </c>
      <c r="K137" s="248" t="str">
        <f>IF('Formato Único de Contratación'!$EE149="","",'Formato Único de Contratación'!$EE149)</f>
        <v/>
      </c>
      <c r="L137" s="248" t="str">
        <f>IF('Formato Único de Contratación'!$Y149="","",'Formato Único de Contratación'!$Y149)</f>
        <v/>
      </c>
      <c r="M137" s="246" t="str">
        <f>IF('Formato Único de Contratación'!$Z149="","",'Formato Único de Contratación'!$Z149)</f>
        <v/>
      </c>
      <c r="N137" s="253"/>
      <c r="O137" s="254" t="str">
        <f>IF('Formato Único de Contratación'!$BB149=0,"",'Formato Único de Contratación'!$BB149)</f>
        <v/>
      </c>
      <c r="P137" s="254" t="str">
        <f>IF('Formato Único de Contratación'!$DH149=0,"",'Formato Único de Contratación'!$DH149)</f>
        <v/>
      </c>
      <c r="Q137" s="253"/>
      <c r="R137" s="253"/>
      <c r="S137" s="253"/>
      <c r="T137" s="253"/>
      <c r="U137" s="253"/>
      <c r="V137" s="255"/>
      <c r="W137" s="256"/>
      <c r="X137" s="253"/>
      <c r="Y137" s="253"/>
      <c r="Z137" s="255"/>
      <c r="AA137" s="256"/>
      <c r="AB137" s="257"/>
      <c r="AC137" s="257"/>
      <c r="AD137" s="257"/>
      <c r="AE137" s="255"/>
      <c r="AF137" s="256" t="str">
        <f>IF(Tabla2[[#This Row],[% DE PARTICIPACIÓN INTEGRANTE '# 3]]="","",Tabla2[[#This Row],[VALOR DEL CONTRATO]]*Tabla2[[#This Row],[% DE PARTICIPACIÓN INTEGRANTE '# 3]])</f>
        <v/>
      </c>
      <c r="AG137" s="253"/>
      <c r="AH137" s="253"/>
      <c r="AI137" s="253"/>
      <c r="AJ137" s="255"/>
      <c r="AK137" s="256" t="str">
        <f>IF(Tabla2[[#This Row],[% DE PARTICIPACIÓN INTEGRANTE '# 4]]="","",Tabla2[[#This Row],[VALOR DEL CONTRATO]]*Tabla2[[#This Row],[% DE PARTICIPACIÓN INTEGRANTE '# 4]])</f>
        <v/>
      </c>
      <c r="AL137" s="257"/>
      <c r="AM137" s="257"/>
      <c r="AN137" s="257"/>
      <c r="AO137" s="255"/>
      <c r="AP137" s="256" t="str">
        <f>IF(Tabla2[[#This Row],[% DE PARTICIPACIÓN INTEGRANTE '# 5]]="","",Tabla2[[#This Row],[VALOR DEL CONTRATO]]*Tabla2[[#This Row],[% DE PARTICIPACIÓN INTEGRANTE '# 5]])</f>
        <v/>
      </c>
      <c r="AQ137" s="257"/>
      <c r="AR137" s="257"/>
      <c r="AS137" s="257"/>
    </row>
    <row r="138" spans="2:45" ht="20.100000000000001" customHeight="1" x14ac:dyDescent="0.25">
      <c r="B138" s="246" t="str">
        <f>IF('Formato Único de Contratación'!$AR150="","",'Formato Único de Contratación'!$AR150)</f>
        <v/>
      </c>
      <c r="C138" s="215" t="str">
        <f>IF('Formato Único de Contratación'!$B150="","",'Formato Único de Contratación'!$B150)</f>
        <v/>
      </c>
      <c r="D138" s="246" t="str">
        <f>IF('Formato Único de Contratación'!$C150="","",'Formato Único de Contratación'!$C150)</f>
        <v/>
      </c>
      <c r="E138" s="246" t="str">
        <f>IF('Formato Único de Contratación'!AQ150="","",'Formato Único de Contratación'!AQ150)</f>
        <v/>
      </c>
      <c r="F138" s="246" t="str">
        <f>IF('Formato Único de Contratación'!AP150="","",'Formato Único de Contratación'!$AP150)</f>
        <v/>
      </c>
      <c r="G138" s="248" t="str">
        <f>IF('Formato Único de Contratación'!$AI150="","",'Formato Único de Contratación'!$AI150)</f>
        <v/>
      </c>
      <c r="H138" s="248" t="str">
        <f>IF('Formato Único de Contratación'!$AO150="","",'Formato Único de Contratación'!$AO150)</f>
        <v/>
      </c>
      <c r="I138" s="248" t="str">
        <f>IF('Formato Único de Contratación'!$BU150="","",'Formato Único de Contratación'!$BU150)</f>
        <v/>
      </c>
      <c r="J138" s="248" t="str">
        <f>IF('Formato Único de Contratación'!$BD150="","",'Formato Único de Contratación'!$BD150)</f>
        <v/>
      </c>
      <c r="K138" s="248" t="str">
        <f>IF('Formato Único de Contratación'!$EE150="","",'Formato Único de Contratación'!$EE150)</f>
        <v/>
      </c>
      <c r="L138" s="248" t="str">
        <f>IF('Formato Único de Contratación'!$Y150="","",'Formato Único de Contratación'!$Y150)</f>
        <v/>
      </c>
      <c r="M138" s="246" t="str">
        <f>IF('Formato Único de Contratación'!$Z150="","",'Formato Único de Contratación'!$Z150)</f>
        <v/>
      </c>
      <c r="N138" s="253"/>
      <c r="O138" s="254" t="str">
        <f>IF('Formato Único de Contratación'!$BB150=0,"",'Formato Único de Contratación'!$BB150)</f>
        <v/>
      </c>
      <c r="P138" s="254" t="str">
        <f>IF('Formato Único de Contratación'!$DH150=0,"",'Formato Único de Contratación'!$DH150)</f>
        <v/>
      </c>
      <c r="Q138" s="253"/>
      <c r="R138" s="253"/>
      <c r="S138" s="253"/>
      <c r="T138" s="253"/>
      <c r="U138" s="253"/>
      <c r="V138" s="255"/>
      <c r="W138" s="256"/>
      <c r="X138" s="253"/>
      <c r="Y138" s="253"/>
      <c r="Z138" s="255"/>
      <c r="AA138" s="256"/>
      <c r="AB138" s="257"/>
      <c r="AC138" s="257"/>
      <c r="AD138" s="257"/>
      <c r="AE138" s="255"/>
      <c r="AF138" s="256" t="str">
        <f>IF(Tabla2[[#This Row],[% DE PARTICIPACIÓN INTEGRANTE '# 3]]="","",Tabla2[[#This Row],[VALOR DEL CONTRATO]]*Tabla2[[#This Row],[% DE PARTICIPACIÓN INTEGRANTE '# 3]])</f>
        <v/>
      </c>
      <c r="AG138" s="253"/>
      <c r="AH138" s="253"/>
      <c r="AI138" s="253"/>
      <c r="AJ138" s="255"/>
      <c r="AK138" s="256" t="str">
        <f>IF(Tabla2[[#This Row],[% DE PARTICIPACIÓN INTEGRANTE '# 4]]="","",Tabla2[[#This Row],[VALOR DEL CONTRATO]]*Tabla2[[#This Row],[% DE PARTICIPACIÓN INTEGRANTE '# 4]])</f>
        <v/>
      </c>
      <c r="AL138" s="257"/>
      <c r="AM138" s="257"/>
      <c r="AN138" s="257"/>
      <c r="AO138" s="255"/>
      <c r="AP138" s="256" t="str">
        <f>IF(Tabla2[[#This Row],[% DE PARTICIPACIÓN INTEGRANTE '# 5]]="","",Tabla2[[#This Row],[VALOR DEL CONTRATO]]*Tabla2[[#This Row],[% DE PARTICIPACIÓN INTEGRANTE '# 5]])</f>
        <v/>
      </c>
      <c r="AQ138" s="257"/>
      <c r="AR138" s="257"/>
      <c r="AS138" s="257"/>
    </row>
    <row r="139" spans="2:45" ht="20.100000000000001" customHeight="1" x14ac:dyDescent="0.25">
      <c r="B139" s="246" t="str">
        <f>IF('Formato Único de Contratación'!$AR151="","",'Formato Único de Contratación'!$AR151)</f>
        <v/>
      </c>
      <c r="C139" s="215" t="str">
        <f>IF('Formato Único de Contratación'!$B151="","",'Formato Único de Contratación'!$B151)</f>
        <v/>
      </c>
      <c r="D139" s="246" t="str">
        <f>IF('Formato Único de Contratación'!$C151="","",'Formato Único de Contratación'!$C151)</f>
        <v/>
      </c>
      <c r="E139" s="246" t="str">
        <f>IF('Formato Único de Contratación'!AQ151="","",'Formato Único de Contratación'!AQ151)</f>
        <v/>
      </c>
      <c r="F139" s="246" t="str">
        <f>IF('Formato Único de Contratación'!AP151="","",'Formato Único de Contratación'!$AP151)</f>
        <v/>
      </c>
      <c r="G139" s="248" t="str">
        <f>IF('Formato Único de Contratación'!$AI151="","",'Formato Único de Contratación'!$AI151)</f>
        <v/>
      </c>
      <c r="H139" s="248" t="str">
        <f>IF('Formato Único de Contratación'!$AO151="","",'Formato Único de Contratación'!$AO151)</f>
        <v/>
      </c>
      <c r="I139" s="248" t="str">
        <f>IF('Formato Único de Contratación'!$BU151="","",'Formato Único de Contratación'!$BU151)</f>
        <v/>
      </c>
      <c r="J139" s="248" t="str">
        <f>IF('Formato Único de Contratación'!$BD151="","",'Formato Único de Contratación'!$BD151)</f>
        <v/>
      </c>
      <c r="K139" s="248" t="str">
        <f>IF('Formato Único de Contratación'!$EE151="","",'Formato Único de Contratación'!$EE151)</f>
        <v/>
      </c>
      <c r="L139" s="248" t="str">
        <f>IF('Formato Único de Contratación'!$Y151="","",'Formato Único de Contratación'!$Y151)</f>
        <v/>
      </c>
      <c r="M139" s="246" t="str">
        <f>IF('Formato Único de Contratación'!$Z151="","",'Formato Único de Contratación'!$Z151)</f>
        <v/>
      </c>
      <c r="N139" s="253"/>
      <c r="O139" s="254" t="str">
        <f>IF('Formato Único de Contratación'!$BB151=0,"",'Formato Único de Contratación'!$BB151)</f>
        <v/>
      </c>
      <c r="P139" s="254" t="str">
        <f>IF('Formato Único de Contratación'!$DH151=0,"",'Formato Único de Contratación'!$DH151)</f>
        <v/>
      </c>
      <c r="Q139" s="253"/>
      <c r="R139" s="253"/>
      <c r="S139" s="253"/>
      <c r="T139" s="253"/>
      <c r="U139" s="253"/>
      <c r="V139" s="255"/>
      <c r="W139" s="256"/>
      <c r="X139" s="253"/>
      <c r="Y139" s="253"/>
      <c r="Z139" s="255"/>
      <c r="AA139" s="256"/>
      <c r="AB139" s="257"/>
      <c r="AC139" s="257"/>
      <c r="AD139" s="257"/>
      <c r="AE139" s="255"/>
      <c r="AF139" s="256" t="str">
        <f>IF(Tabla2[[#This Row],[% DE PARTICIPACIÓN INTEGRANTE '# 3]]="","",Tabla2[[#This Row],[VALOR DEL CONTRATO]]*Tabla2[[#This Row],[% DE PARTICIPACIÓN INTEGRANTE '# 3]])</f>
        <v/>
      </c>
      <c r="AG139" s="253"/>
      <c r="AH139" s="253"/>
      <c r="AI139" s="253"/>
      <c r="AJ139" s="255"/>
      <c r="AK139" s="256" t="str">
        <f>IF(Tabla2[[#This Row],[% DE PARTICIPACIÓN INTEGRANTE '# 4]]="","",Tabla2[[#This Row],[VALOR DEL CONTRATO]]*Tabla2[[#This Row],[% DE PARTICIPACIÓN INTEGRANTE '# 4]])</f>
        <v/>
      </c>
      <c r="AL139" s="257"/>
      <c r="AM139" s="257"/>
      <c r="AN139" s="257"/>
      <c r="AO139" s="255"/>
      <c r="AP139" s="256" t="str">
        <f>IF(Tabla2[[#This Row],[% DE PARTICIPACIÓN INTEGRANTE '# 5]]="","",Tabla2[[#This Row],[VALOR DEL CONTRATO]]*Tabla2[[#This Row],[% DE PARTICIPACIÓN INTEGRANTE '# 5]])</f>
        <v/>
      </c>
      <c r="AQ139" s="257"/>
      <c r="AR139" s="257"/>
      <c r="AS139" s="257"/>
    </row>
    <row r="140" spans="2:45" ht="20.100000000000001" customHeight="1" x14ac:dyDescent="0.25">
      <c r="B140" s="246" t="str">
        <f>IF('Formato Único de Contratación'!$AR152="","",'Formato Único de Contratación'!$AR152)</f>
        <v/>
      </c>
      <c r="C140" s="215" t="str">
        <f>IF('Formato Único de Contratación'!$B152="","",'Formato Único de Contratación'!$B152)</f>
        <v/>
      </c>
      <c r="D140" s="246" t="str">
        <f>IF('Formato Único de Contratación'!$C152="","",'Formato Único de Contratación'!$C152)</f>
        <v/>
      </c>
      <c r="E140" s="246" t="str">
        <f>IF('Formato Único de Contratación'!AQ152="","",'Formato Único de Contratación'!AQ152)</f>
        <v/>
      </c>
      <c r="F140" s="246" t="str">
        <f>IF('Formato Único de Contratación'!AP152="","",'Formato Único de Contratación'!$AP152)</f>
        <v/>
      </c>
      <c r="G140" s="248" t="str">
        <f>IF('Formato Único de Contratación'!$AI152="","",'Formato Único de Contratación'!$AI152)</f>
        <v/>
      </c>
      <c r="H140" s="248" t="str">
        <f>IF('Formato Único de Contratación'!$AO152="","",'Formato Único de Contratación'!$AO152)</f>
        <v/>
      </c>
      <c r="I140" s="248" t="str">
        <f>IF('Formato Único de Contratación'!$BU152="","",'Formato Único de Contratación'!$BU152)</f>
        <v/>
      </c>
      <c r="J140" s="248" t="str">
        <f>IF('Formato Único de Contratación'!$BD152="","",'Formato Único de Contratación'!$BD152)</f>
        <v/>
      </c>
      <c r="K140" s="248" t="str">
        <f>IF('Formato Único de Contratación'!$EE152="","",'Formato Único de Contratación'!$EE152)</f>
        <v/>
      </c>
      <c r="L140" s="248" t="str">
        <f>IF('Formato Único de Contratación'!$Y152="","",'Formato Único de Contratación'!$Y152)</f>
        <v/>
      </c>
      <c r="M140" s="246" t="str">
        <f>IF('Formato Único de Contratación'!$Z152="","",'Formato Único de Contratación'!$Z152)</f>
        <v/>
      </c>
      <c r="N140" s="253"/>
      <c r="O140" s="254" t="str">
        <f>IF('Formato Único de Contratación'!$BB152=0,"",'Formato Único de Contratación'!$BB152)</f>
        <v/>
      </c>
      <c r="P140" s="254" t="str">
        <f>IF('Formato Único de Contratación'!$DH152=0,"",'Formato Único de Contratación'!$DH152)</f>
        <v/>
      </c>
      <c r="Q140" s="253"/>
      <c r="R140" s="253"/>
      <c r="S140" s="253"/>
      <c r="T140" s="253"/>
      <c r="U140" s="253"/>
      <c r="V140" s="255"/>
      <c r="W140" s="256"/>
      <c r="X140" s="253"/>
      <c r="Y140" s="253"/>
      <c r="Z140" s="255"/>
      <c r="AA140" s="256"/>
      <c r="AB140" s="257"/>
      <c r="AC140" s="257"/>
      <c r="AD140" s="257"/>
      <c r="AE140" s="255"/>
      <c r="AF140" s="256" t="str">
        <f>IF(Tabla2[[#This Row],[% DE PARTICIPACIÓN INTEGRANTE '# 3]]="","",Tabla2[[#This Row],[VALOR DEL CONTRATO]]*Tabla2[[#This Row],[% DE PARTICIPACIÓN INTEGRANTE '# 3]])</f>
        <v/>
      </c>
      <c r="AG140" s="253"/>
      <c r="AH140" s="253"/>
      <c r="AI140" s="253"/>
      <c r="AJ140" s="255"/>
      <c r="AK140" s="256" t="str">
        <f>IF(Tabla2[[#This Row],[% DE PARTICIPACIÓN INTEGRANTE '# 4]]="","",Tabla2[[#This Row],[VALOR DEL CONTRATO]]*Tabla2[[#This Row],[% DE PARTICIPACIÓN INTEGRANTE '# 4]])</f>
        <v/>
      </c>
      <c r="AL140" s="257"/>
      <c r="AM140" s="257"/>
      <c r="AN140" s="257"/>
      <c r="AO140" s="255"/>
      <c r="AP140" s="256" t="str">
        <f>IF(Tabla2[[#This Row],[% DE PARTICIPACIÓN INTEGRANTE '# 5]]="","",Tabla2[[#This Row],[VALOR DEL CONTRATO]]*Tabla2[[#This Row],[% DE PARTICIPACIÓN INTEGRANTE '# 5]])</f>
        <v/>
      </c>
      <c r="AQ140" s="257"/>
      <c r="AR140" s="257"/>
      <c r="AS140" s="257"/>
    </row>
    <row r="141" spans="2:45" ht="20.100000000000001" customHeight="1" x14ac:dyDescent="0.25">
      <c r="B141" s="246" t="str">
        <f>IF('Formato Único de Contratación'!$AR153="","",'Formato Único de Contratación'!$AR153)</f>
        <v/>
      </c>
      <c r="C141" s="215" t="str">
        <f>IF('Formato Único de Contratación'!$B153="","",'Formato Único de Contratación'!$B153)</f>
        <v/>
      </c>
      <c r="D141" s="246" t="str">
        <f>IF('Formato Único de Contratación'!$C153="","",'Formato Único de Contratación'!$C153)</f>
        <v/>
      </c>
      <c r="E141" s="246" t="str">
        <f>IF('Formato Único de Contratación'!AQ153="","",'Formato Único de Contratación'!AQ153)</f>
        <v/>
      </c>
      <c r="F141" s="246" t="str">
        <f>IF('Formato Único de Contratación'!AP153="","",'Formato Único de Contratación'!$AP153)</f>
        <v/>
      </c>
      <c r="G141" s="248" t="str">
        <f>IF('Formato Único de Contratación'!$AI153="","",'Formato Único de Contratación'!$AI153)</f>
        <v/>
      </c>
      <c r="H141" s="248" t="str">
        <f>IF('Formato Único de Contratación'!$AO153="","",'Formato Único de Contratación'!$AO153)</f>
        <v/>
      </c>
      <c r="I141" s="248" t="str">
        <f>IF('Formato Único de Contratación'!$BU153="","",'Formato Único de Contratación'!$BU153)</f>
        <v/>
      </c>
      <c r="J141" s="248" t="str">
        <f>IF('Formato Único de Contratación'!$BD153="","",'Formato Único de Contratación'!$BD153)</f>
        <v/>
      </c>
      <c r="K141" s="248" t="str">
        <f>IF('Formato Único de Contratación'!$EE153="","",'Formato Único de Contratación'!$EE153)</f>
        <v/>
      </c>
      <c r="L141" s="248" t="str">
        <f>IF('Formato Único de Contratación'!$Y153="","",'Formato Único de Contratación'!$Y153)</f>
        <v/>
      </c>
      <c r="M141" s="246" t="str">
        <f>IF('Formato Único de Contratación'!$Z153="","",'Formato Único de Contratación'!$Z153)</f>
        <v/>
      </c>
      <c r="N141" s="253"/>
      <c r="O141" s="254" t="str">
        <f>IF('Formato Único de Contratación'!$BB153=0,"",'Formato Único de Contratación'!$BB153)</f>
        <v/>
      </c>
      <c r="P141" s="254" t="str">
        <f>IF('Formato Único de Contratación'!$DH153=0,"",'Formato Único de Contratación'!$DH153)</f>
        <v/>
      </c>
      <c r="Q141" s="253"/>
      <c r="R141" s="253"/>
      <c r="S141" s="253"/>
      <c r="T141" s="253"/>
      <c r="U141" s="253"/>
      <c r="V141" s="255"/>
      <c r="W141" s="256"/>
      <c r="X141" s="253"/>
      <c r="Y141" s="253"/>
      <c r="Z141" s="255"/>
      <c r="AA141" s="256"/>
      <c r="AB141" s="257"/>
      <c r="AC141" s="257"/>
      <c r="AD141" s="257"/>
      <c r="AE141" s="255"/>
      <c r="AF141" s="256" t="str">
        <f>IF(Tabla2[[#This Row],[% DE PARTICIPACIÓN INTEGRANTE '# 3]]="","",Tabla2[[#This Row],[VALOR DEL CONTRATO]]*Tabla2[[#This Row],[% DE PARTICIPACIÓN INTEGRANTE '# 3]])</f>
        <v/>
      </c>
      <c r="AG141" s="253"/>
      <c r="AH141" s="253"/>
      <c r="AI141" s="253"/>
      <c r="AJ141" s="255"/>
      <c r="AK141" s="256" t="str">
        <f>IF(Tabla2[[#This Row],[% DE PARTICIPACIÓN INTEGRANTE '# 4]]="","",Tabla2[[#This Row],[VALOR DEL CONTRATO]]*Tabla2[[#This Row],[% DE PARTICIPACIÓN INTEGRANTE '# 4]])</f>
        <v/>
      </c>
      <c r="AL141" s="257"/>
      <c r="AM141" s="257"/>
      <c r="AN141" s="257"/>
      <c r="AO141" s="255"/>
      <c r="AP141" s="256" t="str">
        <f>IF(Tabla2[[#This Row],[% DE PARTICIPACIÓN INTEGRANTE '# 5]]="","",Tabla2[[#This Row],[VALOR DEL CONTRATO]]*Tabla2[[#This Row],[% DE PARTICIPACIÓN INTEGRANTE '# 5]])</f>
        <v/>
      </c>
      <c r="AQ141" s="257"/>
      <c r="AR141" s="257"/>
      <c r="AS141" s="257"/>
    </row>
    <row r="142" spans="2:45" ht="20.100000000000001" customHeight="1" x14ac:dyDescent="0.25">
      <c r="B142" s="246" t="str">
        <f>IF('Formato Único de Contratación'!$AR154="","",'Formato Único de Contratación'!$AR154)</f>
        <v/>
      </c>
      <c r="C142" s="215" t="str">
        <f>IF('Formato Único de Contratación'!$B154="","",'Formato Único de Contratación'!$B154)</f>
        <v/>
      </c>
      <c r="D142" s="246" t="str">
        <f>IF('Formato Único de Contratación'!$C154="","",'Formato Único de Contratación'!$C154)</f>
        <v/>
      </c>
      <c r="E142" s="246" t="str">
        <f>IF('Formato Único de Contratación'!AQ154="","",'Formato Único de Contratación'!AQ154)</f>
        <v/>
      </c>
      <c r="F142" s="246" t="str">
        <f>IF('Formato Único de Contratación'!AP154="","",'Formato Único de Contratación'!$AP154)</f>
        <v/>
      </c>
      <c r="G142" s="248" t="str">
        <f>IF('Formato Único de Contratación'!$AI154="","",'Formato Único de Contratación'!$AI154)</f>
        <v/>
      </c>
      <c r="H142" s="248" t="str">
        <f>IF('Formato Único de Contratación'!$AO154="","",'Formato Único de Contratación'!$AO154)</f>
        <v/>
      </c>
      <c r="I142" s="248" t="str">
        <f>IF('Formato Único de Contratación'!$BU154="","",'Formato Único de Contratación'!$BU154)</f>
        <v/>
      </c>
      <c r="J142" s="248" t="str">
        <f>IF('Formato Único de Contratación'!$BD154="","",'Formato Único de Contratación'!$BD154)</f>
        <v/>
      </c>
      <c r="K142" s="248" t="str">
        <f>IF('Formato Único de Contratación'!$EE154="","",'Formato Único de Contratación'!$EE154)</f>
        <v/>
      </c>
      <c r="L142" s="248" t="str">
        <f>IF('Formato Único de Contratación'!$Y154="","",'Formato Único de Contratación'!$Y154)</f>
        <v/>
      </c>
      <c r="M142" s="246" t="str">
        <f>IF('Formato Único de Contratación'!$Z154="","",'Formato Único de Contratación'!$Z154)</f>
        <v/>
      </c>
      <c r="N142" s="253"/>
      <c r="O142" s="254" t="str">
        <f>IF('Formato Único de Contratación'!$BB154=0,"",'Formato Único de Contratación'!$BB154)</f>
        <v/>
      </c>
      <c r="P142" s="254" t="str">
        <f>IF('Formato Único de Contratación'!$DH154=0,"",'Formato Único de Contratación'!$DH154)</f>
        <v/>
      </c>
      <c r="Q142" s="253"/>
      <c r="R142" s="253"/>
      <c r="S142" s="253"/>
      <c r="T142" s="253"/>
      <c r="U142" s="253"/>
      <c r="V142" s="255"/>
      <c r="W142" s="256"/>
      <c r="X142" s="253"/>
      <c r="Y142" s="253"/>
      <c r="Z142" s="255"/>
      <c r="AA142" s="256"/>
      <c r="AB142" s="257"/>
      <c r="AC142" s="257"/>
      <c r="AD142" s="257"/>
      <c r="AE142" s="255"/>
      <c r="AF142" s="256" t="str">
        <f>IF(Tabla2[[#This Row],[% DE PARTICIPACIÓN INTEGRANTE '# 3]]="","",Tabla2[[#This Row],[VALOR DEL CONTRATO]]*Tabla2[[#This Row],[% DE PARTICIPACIÓN INTEGRANTE '# 3]])</f>
        <v/>
      </c>
      <c r="AG142" s="253"/>
      <c r="AH142" s="253"/>
      <c r="AI142" s="253"/>
      <c r="AJ142" s="255"/>
      <c r="AK142" s="256" t="str">
        <f>IF(Tabla2[[#This Row],[% DE PARTICIPACIÓN INTEGRANTE '# 4]]="","",Tabla2[[#This Row],[VALOR DEL CONTRATO]]*Tabla2[[#This Row],[% DE PARTICIPACIÓN INTEGRANTE '# 4]])</f>
        <v/>
      </c>
      <c r="AL142" s="257"/>
      <c r="AM142" s="257"/>
      <c r="AN142" s="257"/>
      <c r="AO142" s="255"/>
      <c r="AP142" s="256" t="str">
        <f>IF(Tabla2[[#This Row],[% DE PARTICIPACIÓN INTEGRANTE '# 5]]="","",Tabla2[[#This Row],[VALOR DEL CONTRATO]]*Tabla2[[#This Row],[% DE PARTICIPACIÓN INTEGRANTE '# 5]])</f>
        <v/>
      </c>
      <c r="AQ142" s="257"/>
      <c r="AR142" s="257"/>
      <c r="AS142" s="257"/>
    </row>
    <row r="143" spans="2:45" ht="20.100000000000001" customHeight="1" x14ac:dyDescent="0.25">
      <c r="B143" s="246" t="str">
        <f>IF('Formato Único de Contratación'!$AR155="","",'Formato Único de Contratación'!$AR155)</f>
        <v/>
      </c>
      <c r="C143" s="215" t="str">
        <f>IF('Formato Único de Contratación'!$B155="","",'Formato Único de Contratación'!$B155)</f>
        <v/>
      </c>
      <c r="D143" s="246" t="str">
        <f>IF('Formato Único de Contratación'!$C155="","",'Formato Único de Contratación'!$C155)</f>
        <v/>
      </c>
      <c r="E143" s="246" t="str">
        <f>IF('Formato Único de Contratación'!AQ155="","",'Formato Único de Contratación'!AQ155)</f>
        <v/>
      </c>
      <c r="F143" s="246" t="str">
        <f>IF('Formato Único de Contratación'!AP155="","",'Formato Único de Contratación'!$AP155)</f>
        <v/>
      </c>
      <c r="G143" s="248" t="str">
        <f>IF('Formato Único de Contratación'!$AI155="","",'Formato Único de Contratación'!$AI155)</f>
        <v/>
      </c>
      <c r="H143" s="248" t="str">
        <f>IF('Formato Único de Contratación'!$AO155="","",'Formato Único de Contratación'!$AO155)</f>
        <v/>
      </c>
      <c r="I143" s="248" t="str">
        <f>IF('Formato Único de Contratación'!$BU155="","",'Formato Único de Contratación'!$BU155)</f>
        <v/>
      </c>
      <c r="J143" s="248" t="str">
        <f>IF('Formato Único de Contratación'!$BD155="","",'Formato Único de Contratación'!$BD155)</f>
        <v/>
      </c>
      <c r="K143" s="248" t="str">
        <f>IF('Formato Único de Contratación'!$EE155="","",'Formato Único de Contratación'!$EE155)</f>
        <v/>
      </c>
      <c r="L143" s="248" t="str">
        <f>IF('Formato Único de Contratación'!$Y155="","",'Formato Único de Contratación'!$Y155)</f>
        <v/>
      </c>
      <c r="M143" s="246" t="str">
        <f>IF('Formato Único de Contratación'!$Z155="","",'Formato Único de Contratación'!$Z155)</f>
        <v/>
      </c>
      <c r="N143" s="253"/>
      <c r="O143" s="254" t="str">
        <f>IF('Formato Único de Contratación'!$BB155=0,"",'Formato Único de Contratación'!$BB155)</f>
        <v/>
      </c>
      <c r="P143" s="254" t="str">
        <f>IF('Formato Único de Contratación'!$DH155=0,"",'Formato Único de Contratación'!$DH155)</f>
        <v/>
      </c>
      <c r="Q143" s="253"/>
      <c r="R143" s="253"/>
      <c r="S143" s="253"/>
      <c r="T143" s="253"/>
      <c r="U143" s="253"/>
      <c r="V143" s="255"/>
      <c r="W143" s="256"/>
      <c r="X143" s="253"/>
      <c r="Y143" s="253"/>
      <c r="Z143" s="255"/>
      <c r="AA143" s="256"/>
      <c r="AB143" s="257"/>
      <c r="AC143" s="257"/>
      <c r="AD143" s="257"/>
      <c r="AE143" s="255"/>
      <c r="AF143" s="256" t="str">
        <f>IF(Tabla2[[#This Row],[% DE PARTICIPACIÓN INTEGRANTE '# 3]]="","",Tabla2[[#This Row],[VALOR DEL CONTRATO]]*Tabla2[[#This Row],[% DE PARTICIPACIÓN INTEGRANTE '# 3]])</f>
        <v/>
      </c>
      <c r="AG143" s="253"/>
      <c r="AH143" s="253"/>
      <c r="AI143" s="253"/>
      <c r="AJ143" s="255"/>
      <c r="AK143" s="256" t="str">
        <f>IF(Tabla2[[#This Row],[% DE PARTICIPACIÓN INTEGRANTE '# 4]]="","",Tabla2[[#This Row],[VALOR DEL CONTRATO]]*Tabla2[[#This Row],[% DE PARTICIPACIÓN INTEGRANTE '# 4]])</f>
        <v/>
      </c>
      <c r="AL143" s="257"/>
      <c r="AM143" s="257"/>
      <c r="AN143" s="257"/>
      <c r="AO143" s="255"/>
      <c r="AP143" s="256" t="str">
        <f>IF(Tabla2[[#This Row],[% DE PARTICIPACIÓN INTEGRANTE '# 5]]="","",Tabla2[[#This Row],[VALOR DEL CONTRATO]]*Tabla2[[#This Row],[% DE PARTICIPACIÓN INTEGRANTE '# 5]])</f>
        <v/>
      </c>
      <c r="AQ143" s="257"/>
      <c r="AR143" s="257"/>
      <c r="AS143" s="257"/>
    </row>
    <row r="144" spans="2:45" ht="20.100000000000001" customHeight="1" x14ac:dyDescent="0.25">
      <c r="B144" s="246" t="str">
        <f>IF('Formato Único de Contratación'!$AR156="","",'Formato Único de Contratación'!$AR156)</f>
        <v/>
      </c>
      <c r="C144" s="215" t="str">
        <f>IF('Formato Único de Contratación'!$B156="","",'Formato Único de Contratación'!$B156)</f>
        <v/>
      </c>
      <c r="D144" s="246" t="str">
        <f>IF('Formato Único de Contratación'!$C156="","",'Formato Único de Contratación'!$C156)</f>
        <v/>
      </c>
      <c r="E144" s="246" t="str">
        <f>IF('Formato Único de Contratación'!AQ156="","",'Formato Único de Contratación'!AQ156)</f>
        <v/>
      </c>
      <c r="F144" s="246" t="str">
        <f>IF('Formato Único de Contratación'!AP156="","",'Formato Único de Contratación'!$AP156)</f>
        <v/>
      </c>
      <c r="G144" s="248" t="str">
        <f>IF('Formato Único de Contratación'!$AI156="","",'Formato Único de Contratación'!$AI156)</f>
        <v/>
      </c>
      <c r="H144" s="248" t="str">
        <f>IF('Formato Único de Contratación'!$AO156="","",'Formato Único de Contratación'!$AO156)</f>
        <v/>
      </c>
      <c r="I144" s="248" t="str">
        <f>IF('Formato Único de Contratación'!$BU156="","",'Formato Único de Contratación'!$BU156)</f>
        <v/>
      </c>
      <c r="J144" s="248" t="str">
        <f>IF('Formato Único de Contratación'!$BD156="","",'Formato Único de Contratación'!$BD156)</f>
        <v/>
      </c>
      <c r="K144" s="248" t="str">
        <f>IF('Formato Único de Contratación'!$EE156="","",'Formato Único de Contratación'!$EE156)</f>
        <v/>
      </c>
      <c r="L144" s="248" t="str">
        <f>IF('Formato Único de Contratación'!$Y156="","",'Formato Único de Contratación'!$Y156)</f>
        <v/>
      </c>
      <c r="M144" s="246" t="str">
        <f>IF('Formato Único de Contratación'!$Z156="","",'Formato Único de Contratación'!$Z156)</f>
        <v/>
      </c>
      <c r="N144" s="253"/>
      <c r="O144" s="254" t="str">
        <f>IF('Formato Único de Contratación'!$BB156=0,"",'Formato Único de Contratación'!$BB156)</f>
        <v/>
      </c>
      <c r="P144" s="254" t="str">
        <f>IF('Formato Único de Contratación'!$DH156=0,"",'Formato Único de Contratación'!$DH156)</f>
        <v/>
      </c>
      <c r="Q144" s="253"/>
      <c r="R144" s="253"/>
      <c r="S144" s="253"/>
      <c r="T144" s="253"/>
      <c r="U144" s="253"/>
      <c r="V144" s="255"/>
      <c r="W144" s="256"/>
      <c r="X144" s="253"/>
      <c r="Y144" s="253"/>
      <c r="Z144" s="255"/>
      <c r="AA144" s="256"/>
      <c r="AB144" s="257"/>
      <c r="AC144" s="257"/>
      <c r="AD144" s="257"/>
      <c r="AE144" s="255"/>
      <c r="AF144" s="256" t="str">
        <f>IF(Tabla2[[#This Row],[% DE PARTICIPACIÓN INTEGRANTE '# 3]]="","",Tabla2[[#This Row],[VALOR DEL CONTRATO]]*Tabla2[[#This Row],[% DE PARTICIPACIÓN INTEGRANTE '# 3]])</f>
        <v/>
      </c>
      <c r="AG144" s="253"/>
      <c r="AH144" s="253"/>
      <c r="AI144" s="253"/>
      <c r="AJ144" s="255"/>
      <c r="AK144" s="256" t="str">
        <f>IF(Tabla2[[#This Row],[% DE PARTICIPACIÓN INTEGRANTE '# 4]]="","",Tabla2[[#This Row],[VALOR DEL CONTRATO]]*Tabla2[[#This Row],[% DE PARTICIPACIÓN INTEGRANTE '# 4]])</f>
        <v/>
      </c>
      <c r="AL144" s="257"/>
      <c r="AM144" s="257"/>
      <c r="AN144" s="257"/>
      <c r="AO144" s="255"/>
      <c r="AP144" s="256" t="str">
        <f>IF(Tabla2[[#This Row],[% DE PARTICIPACIÓN INTEGRANTE '# 5]]="","",Tabla2[[#This Row],[VALOR DEL CONTRATO]]*Tabla2[[#This Row],[% DE PARTICIPACIÓN INTEGRANTE '# 5]])</f>
        <v/>
      </c>
      <c r="AQ144" s="257"/>
      <c r="AR144" s="257"/>
      <c r="AS144" s="257"/>
    </row>
    <row r="145" spans="2:45" ht="20.100000000000001" customHeight="1" x14ac:dyDescent="0.25">
      <c r="B145" s="246" t="str">
        <f>IF('Formato Único de Contratación'!$AR157="","",'Formato Único de Contratación'!$AR157)</f>
        <v/>
      </c>
      <c r="C145" s="215" t="str">
        <f>IF('Formato Único de Contratación'!$B157="","",'Formato Único de Contratación'!$B157)</f>
        <v/>
      </c>
      <c r="D145" s="246" t="str">
        <f>IF('Formato Único de Contratación'!$C157="","",'Formato Único de Contratación'!$C157)</f>
        <v/>
      </c>
      <c r="E145" s="246" t="str">
        <f>IF('Formato Único de Contratación'!AQ157="","",'Formato Único de Contratación'!AQ157)</f>
        <v/>
      </c>
      <c r="F145" s="246" t="str">
        <f>IF('Formato Único de Contratación'!AP157="","",'Formato Único de Contratación'!$AP157)</f>
        <v/>
      </c>
      <c r="G145" s="248" t="str">
        <f>IF('Formato Único de Contratación'!$AI157="","",'Formato Único de Contratación'!$AI157)</f>
        <v/>
      </c>
      <c r="H145" s="248" t="str">
        <f>IF('Formato Único de Contratación'!$AO157="","",'Formato Único de Contratación'!$AO157)</f>
        <v/>
      </c>
      <c r="I145" s="248" t="str">
        <f>IF('Formato Único de Contratación'!$BU157="","",'Formato Único de Contratación'!$BU157)</f>
        <v/>
      </c>
      <c r="J145" s="248" t="str">
        <f>IF('Formato Único de Contratación'!$BD157="","",'Formato Único de Contratación'!$BD157)</f>
        <v/>
      </c>
      <c r="K145" s="248" t="str">
        <f>IF('Formato Único de Contratación'!$EE157="","",'Formato Único de Contratación'!$EE157)</f>
        <v/>
      </c>
      <c r="L145" s="248" t="str">
        <f>IF('Formato Único de Contratación'!$Y157="","",'Formato Único de Contratación'!$Y157)</f>
        <v/>
      </c>
      <c r="M145" s="246" t="str">
        <f>IF('Formato Único de Contratación'!$Z157="","",'Formato Único de Contratación'!$Z157)</f>
        <v/>
      </c>
      <c r="N145" s="253"/>
      <c r="O145" s="254" t="str">
        <f>IF('Formato Único de Contratación'!$BB157=0,"",'Formato Único de Contratación'!$BB157)</f>
        <v/>
      </c>
      <c r="P145" s="254" t="str">
        <f>IF('Formato Único de Contratación'!$DH157=0,"",'Formato Único de Contratación'!$DH157)</f>
        <v/>
      </c>
      <c r="Q145" s="253"/>
      <c r="R145" s="253"/>
      <c r="S145" s="253"/>
      <c r="T145" s="253"/>
      <c r="U145" s="253"/>
      <c r="V145" s="255"/>
      <c r="W145" s="256"/>
      <c r="X145" s="253"/>
      <c r="Y145" s="253"/>
      <c r="Z145" s="255"/>
      <c r="AA145" s="256"/>
      <c r="AB145" s="257"/>
      <c r="AC145" s="257"/>
      <c r="AD145" s="257"/>
      <c r="AE145" s="255"/>
      <c r="AF145" s="256" t="str">
        <f>IF(Tabla2[[#This Row],[% DE PARTICIPACIÓN INTEGRANTE '# 3]]="","",Tabla2[[#This Row],[VALOR DEL CONTRATO]]*Tabla2[[#This Row],[% DE PARTICIPACIÓN INTEGRANTE '# 3]])</f>
        <v/>
      </c>
      <c r="AG145" s="253"/>
      <c r="AH145" s="253"/>
      <c r="AI145" s="253"/>
      <c r="AJ145" s="255"/>
      <c r="AK145" s="256" t="str">
        <f>IF(Tabla2[[#This Row],[% DE PARTICIPACIÓN INTEGRANTE '# 4]]="","",Tabla2[[#This Row],[VALOR DEL CONTRATO]]*Tabla2[[#This Row],[% DE PARTICIPACIÓN INTEGRANTE '# 4]])</f>
        <v/>
      </c>
      <c r="AL145" s="257"/>
      <c r="AM145" s="257"/>
      <c r="AN145" s="257"/>
      <c r="AO145" s="255"/>
      <c r="AP145" s="256" t="str">
        <f>IF(Tabla2[[#This Row],[% DE PARTICIPACIÓN INTEGRANTE '# 5]]="","",Tabla2[[#This Row],[VALOR DEL CONTRATO]]*Tabla2[[#This Row],[% DE PARTICIPACIÓN INTEGRANTE '# 5]])</f>
        <v/>
      </c>
      <c r="AQ145" s="257"/>
      <c r="AR145" s="257"/>
      <c r="AS145" s="257"/>
    </row>
    <row r="146" spans="2:45" ht="20.100000000000001" customHeight="1" x14ac:dyDescent="0.25">
      <c r="B146" s="246" t="str">
        <f>IF('Formato Único de Contratación'!$AR158="","",'Formato Único de Contratación'!$AR158)</f>
        <v/>
      </c>
      <c r="C146" s="215" t="str">
        <f>IF('Formato Único de Contratación'!$B158="","",'Formato Único de Contratación'!$B158)</f>
        <v/>
      </c>
      <c r="D146" s="246" t="str">
        <f>IF('Formato Único de Contratación'!$C158="","",'Formato Único de Contratación'!$C158)</f>
        <v/>
      </c>
      <c r="E146" s="246" t="str">
        <f>IF('Formato Único de Contratación'!AQ158="","",'Formato Único de Contratación'!AQ158)</f>
        <v/>
      </c>
      <c r="F146" s="246" t="str">
        <f>IF('Formato Único de Contratación'!AP158="","",'Formato Único de Contratación'!$AP158)</f>
        <v/>
      </c>
      <c r="G146" s="248" t="str">
        <f>IF('Formato Único de Contratación'!$AI158="","",'Formato Único de Contratación'!$AI158)</f>
        <v/>
      </c>
      <c r="H146" s="248" t="str">
        <f>IF('Formato Único de Contratación'!$AO158="","",'Formato Único de Contratación'!$AO158)</f>
        <v/>
      </c>
      <c r="I146" s="248" t="str">
        <f>IF('Formato Único de Contratación'!$BU158="","",'Formato Único de Contratación'!$BU158)</f>
        <v/>
      </c>
      <c r="J146" s="248" t="str">
        <f>IF('Formato Único de Contratación'!$BD158="","",'Formato Único de Contratación'!$BD158)</f>
        <v/>
      </c>
      <c r="K146" s="248" t="str">
        <f>IF('Formato Único de Contratación'!$EE158="","",'Formato Único de Contratación'!$EE158)</f>
        <v/>
      </c>
      <c r="L146" s="248" t="str">
        <f>IF('Formato Único de Contratación'!$Y158="","",'Formato Único de Contratación'!$Y158)</f>
        <v/>
      </c>
      <c r="M146" s="246" t="str">
        <f>IF('Formato Único de Contratación'!$Z158="","",'Formato Único de Contratación'!$Z158)</f>
        <v/>
      </c>
      <c r="N146" s="253"/>
      <c r="O146" s="254" t="str">
        <f>IF('Formato Único de Contratación'!$BB158=0,"",'Formato Único de Contratación'!$BB158)</f>
        <v/>
      </c>
      <c r="P146" s="254" t="str">
        <f>IF('Formato Único de Contratación'!$DH158=0,"",'Formato Único de Contratación'!$DH158)</f>
        <v/>
      </c>
      <c r="Q146" s="253"/>
      <c r="R146" s="253"/>
      <c r="S146" s="253"/>
      <c r="T146" s="253"/>
      <c r="U146" s="253"/>
      <c r="V146" s="255"/>
      <c r="W146" s="256"/>
      <c r="X146" s="253"/>
      <c r="Y146" s="253"/>
      <c r="Z146" s="255"/>
      <c r="AA146" s="256"/>
      <c r="AB146" s="257"/>
      <c r="AC146" s="257"/>
      <c r="AD146" s="257"/>
      <c r="AE146" s="255">
        <v>0.2</v>
      </c>
      <c r="AF146" s="256" t="e">
        <f>IF(Tabla2[[#This Row],[% DE PARTICIPACIÓN INTEGRANTE '# 3]]="","",Tabla2[[#This Row],[VALOR DEL CONTRATO]]*Tabla2[[#This Row],[% DE PARTICIPACIÓN INTEGRANTE '# 3]])</f>
        <v>#VALUE!</v>
      </c>
      <c r="AG146" s="253"/>
      <c r="AH146" s="253" t="s">
        <v>534</v>
      </c>
      <c r="AI146" s="253">
        <v>11188005</v>
      </c>
      <c r="AJ146" s="255">
        <v>0.1</v>
      </c>
      <c r="AK146" s="256" t="e">
        <f>IF(Tabla2[[#This Row],[% DE PARTICIPACIÓN INTEGRANTE '# 4]]="","",Tabla2[[#This Row],[VALOR DEL CONTRATO]]*Tabla2[[#This Row],[% DE PARTICIPACIÓN INTEGRANTE '# 4]])</f>
        <v>#VALUE!</v>
      </c>
      <c r="AL146" s="257"/>
      <c r="AM146" s="257"/>
      <c r="AN146" s="257"/>
      <c r="AO146" s="255"/>
      <c r="AP146" s="256" t="str">
        <f>IF(Tabla2[[#This Row],[% DE PARTICIPACIÓN INTEGRANTE '# 5]]="","",Tabla2[[#This Row],[VALOR DEL CONTRATO]]*Tabla2[[#This Row],[% DE PARTICIPACIÓN INTEGRANTE '# 5]])</f>
        <v/>
      </c>
      <c r="AQ146" s="257"/>
      <c r="AR146" s="257"/>
      <c r="AS146" s="257"/>
    </row>
    <row r="147" spans="2:45" ht="20.100000000000001" customHeight="1" x14ac:dyDescent="0.25">
      <c r="B147" s="246" t="str">
        <f>IF('Formato Único de Contratación'!$AR159="","",'Formato Único de Contratación'!$AR159)</f>
        <v/>
      </c>
      <c r="C147" s="215" t="str">
        <f>IF('Formato Único de Contratación'!$B159="","",'Formato Único de Contratación'!$B159)</f>
        <v/>
      </c>
      <c r="D147" s="246" t="str">
        <f>IF('Formato Único de Contratación'!$C159="","",'Formato Único de Contratación'!$C159)</f>
        <v/>
      </c>
      <c r="E147" s="246" t="str">
        <f>IF('Formato Único de Contratación'!AQ159="","",'Formato Único de Contratación'!AQ159)</f>
        <v/>
      </c>
      <c r="F147" s="246" t="str">
        <f>IF('Formato Único de Contratación'!AP159="","",'Formato Único de Contratación'!$AP159)</f>
        <v/>
      </c>
      <c r="G147" s="248" t="str">
        <f>IF('Formato Único de Contratación'!$AI159="","",'Formato Único de Contratación'!$AI159)</f>
        <v/>
      </c>
      <c r="H147" s="248" t="str">
        <f>IF('Formato Único de Contratación'!$AO159="","",'Formato Único de Contratación'!$AO159)</f>
        <v/>
      </c>
      <c r="I147" s="248" t="str">
        <f>IF('Formato Único de Contratación'!$BU159="","",'Formato Único de Contratación'!$BU159)</f>
        <v/>
      </c>
      <c r="J147" s="248" t="str">
        <f>IF('Formato Único de Contratación'!$BD159="","",'Formato Único de Contratación'!$BD159)</f>
        <v/>
      </c>
      <c r="K147" s="248" t="str">
        <f>IF('Formato Único de Contratación'!$EE159="","",'Formato Único de Contratación'!$EE159)</f>
        <v/>
      </c>
      <c r="L147" s="248" t="str">
        <f>IF('Formato Único de Contratación'!$Y159="","",'Formato Único de Contratación'!$Y159)</f>
        <v/>
      </c>
      <c r="M147" s="246" t="str">
        <f>IF('Formato Único de Contratación'!$Z159="","",'Formato Único de Contratación'!$Z159)</f>
        <v/>
      </c>
      <c r="N147" s="253"/>
      <c r="O147" s="254" t="str">
        <f>IF('Formato Único de Contratación'!$BB159=0,"",'Formato Único de Contratación'!$BB159)</f>
        <v/>
      </c>
      <c r="P147" s="254" t="str">
        <f>IF('Formato Único de Contratación'!$DH159=0,"",'Formato Único de Contratación'!$DH159)</f>
        <v/>
      </c>
      <c r="Q147" s="253"/>
      <c r="R147" s="253"/>
      <c r="S147" s="253"/>
      <c r="T147" s="253"/>
      <c r="U147" s="253"/>
      <c r="V147" s="255"/>
      <c r="W147" s="256"/>
      <c r="X147" s="253"/>
      <c r="Y147" s="253"/>
      <c r="Z147" s="255"/>
      <c r="AA147" s="256"/>
      <c r="AB147" s="257"/>
      <c r="AC147" s="257"/>
      <c r="AD147" s="257"/>
      <c r="AE147" s="255"/>
      <c r="AF147" s="256" t="str">
        <f>IF(Tabla2[[#This Row],[% DE PARTICIPACIÓN INTEGRANTE '# 3]]="","",Tabla2[[#This Row],[VALOR DEL CONTRATO]]*Tabla2[[#This Row],[% DE PARTICIPACIÓN INTEGRANTE '# 3]])</f>
        <v/>
      </c>
      <c r="AG147" s="253"/>
      <c r="AH147" s="253"/>
      <c r="AI147" s="253"/>
      <c r="AJ147" s="255"/>
      <c r="AK147" s="256" t="str">
        <f>IF(Tabla2[[#This Row],[% DE PARTICIPACIÓN INTEGRANTE '# 4]]="","",Tabla2[[#This Row],[VALOR DEL CONTRATO]]*Tabla2[[#This Row],[% DE PARTICIPACIÓN INTEGRANTE '# 4]])</f>
        <v/>
      </c>
      <c r="AL147" s="257"/>
      <c r="AM147" s="257"/>
      <c r="AN147" s="257"/>
      <c r="AO147" s="255"/>
      <c r="AP147" s="256" t="str">
        <f>IF(Tabla2[[#This Row],[% DE PARTICIPACIÓN INTEGRANTE '# 5]]="","",Tabla2[[#This Row],[VALOR DEL CONTRATO]]*Tabla2[[#This Row],[% DE PARTICIPACIÓN INTEGRANTE '# 5]])</f>
        <v/>
      </c>
      <c r="AQ147" s="257"/>
      <c r="AR147" s="257"/>
      <c r="AS147" s="257"/>
    </row>
    <row r="148" spans="2:45" ht="20.100000000000001" customHeight="1" x14ac:dyDescent="0.25">
      <c r="B148" s="246" t="str">
        <f>IF('Formato Único de Contratación'!$AR160="","",'Formato Único de Contratación'!$AR160)</f>
        <v/>
      </c>
      <c r="C148" s="215" t="str">
        <f>IF('Formato Único de Contratación'!$B160="","",'Formato Único de Contratación'!$B160)</f>
        <v/>
      </c>
      <c r="D148" s="246" t="str">
        <f>IF('Formato Único de Contratación'!$C160="","",'Formato Único de Contratación'!$C160)</f>
        <v/>
      </c>
      <c r="E148" s="246" t="str">
        <f>IF('Formato Único de Contratación'!AQ160="","",'Formato Único de Contratación'!AQ160)</f>
        <v/>
      </c>
      <c r="F148" s="246" t="str">
        <f>IF('Formato Único de Contratación'!AP160="","",'Formato Único de Contratación'!$AP160)</f>
        <v/>
      </c>
      <c r="G148" s="248" t="str">
        <f>IF('Formato Único de Contratación'!$AI160="","",'Formato Único de Contratación'!$AI160)</f>
        <v/>
      </c>
      <c r="H148" s="248" t="str">
        <f>IF('Formato Único de Contratación'!$AO160="","",'Formato Único de Contratación'!$AO160)</f>
        <v/>
      </c>
      <c r="I148" s="248" t="str">
        <f>IF('Formato Único de Contratación'!$BU160="","",'Formato Único de Contratación'!$BU160)</f>
        <v/>
      </c>
      <c r="J148" s="248" t="str">
        <f>IF('Formato Único de Contratación'!$BD160="","",'Formato Único de Contratación'!$BD160)</f>
        <v/>
      </c>
      <c r="K148" s="248" t="str">
        <f>IF('Formato Único de Contratación'!$EE160="","",'Formato Único de Contratación'!$EE160)</f>
        <v/>
      </c>
      <c r="L148" s="248" t="str">
        <f>IF('Formato Único de Contratación'!$Y160="","",'Formato Único de Contratación'!$Y160)</f>
        <v/>
      </c>
      <c r="M148" s="246" t="str">
        <f>IF('Formato Único de Contratación'!$Z160="","",'Formato Único de Contratación'!$Z160)</f>
        <v/>
      </c>
      <c r="N148" s="253"/>
      <c r="O148" s="254" t="str">
        <f>IF('Formato Único de Contratación'!$BB160=0,"",'Formato Único de Contratación'!$BB160)</f>
        <v/>
      </c>
      <c r="P148" s="254" t="str">
        <f>IF('Formato Único de Contratación'!$DH160=0,"",'Formato Único de Contratación'!$DH160)</f>
        <v/>
      </c>
      <c r="Q148" s="253"/>
      <c r="R148" s="253"/>
      <c r="S148" s="253"/>
      <c r="T148" s="253"/>
      <c r="U148" s="253"/>
      <c r="V148" s="255"/>
      <c r="W148" s="256"/>
      <c r="X148" s="253"/>
      <c r="Y148" s="253"/>
      <c r="Z148" s="255"/>
      <c r="AA148" s="256"/>
      <c r="AB148" s="257"/>
      <c r="AC148" s="257"/>
      <c r="AD148" s="257"/>
      <c r="AE148" s="255"/>
      <c r="AF148" s="256" t="str">
        <f>IF(Tabla2[[#This Row],[% DE PARTICIPACIÓN INTEGRANTE '# 3]]="","",Tabla2[[#This Row],[VALOR DEL CONTRATO]]*Tabla2[[#This Row],[% DE PARTICIPACIÓN INTEGRANTE '# 3]])</f>
        <v/>
      </c>
      <c r="AG148" s="253"/>
      <c r="AH148" s="253"/>
      <c r="AI148" s="253"/>
      <c r="AJ148" s="255"/>
      <c r="AK148" s="256" t="str">
        <f>IF(Tabla2[[#This Row],[% DE PARTICIPACIÓN INTEGRANTE '# 4]]="","",Tabla2[[#This Row],[VALOR DEL CONTRATO]]*Tabla2[[#This Row],[% DE PARTICIPACIÓN INTEGRANTE '# 4]])</f>
        <v/>
      </c>
      <c r="AL148" s="257"/>
      <c r="AM148" s="257"/>
      <c r="AN148" s="257"/>
      <c r="AO148" s="255"/>
      <c r="AP148" s="256" t="str">
        <f>IF(Tabla2[[#This Row],[% DE PARTICIPACIÓN INTEGRANTE '# 5]]="","",Tabla2[[#This Row],[VALOR DEL CONTRATO]]*Tabla2[[#This Row],[% DE PARTICIPACIÓN INTEGRANTE '# 5]])</f>
        <v/>
      </c>
      <c r="AQ148" s="257"/>
      <c r="AR148" s="257"/>
      <c r="AS148" s="257"/>
    </row>
    <row r="149" spans="2:45" ht="20.100000000000001" customHeight="1" x14ac:dyDescent="0.25">
      <c r="B149" s="246" t="str">
        <f>IF('Formato Único de Contratación'!$AR161="","",'Formato Único de Contratación'!$AR161)</f>
        <v/>
      </c>
      <c r="C149" s="215" t="str">
        <f>IF('Formato Único de Contratación'!$B161="","",'Formato Único de Contratación'!$B161)</f>
        <v/>
      </c>
      <c r="D149" s="246" t="str">
        <f>IF('Formato Único de Contratación'!$C161="","",'Formato Único de Contratación'!$C161)</f>
        <v/>
      </c>
      <c r="E149" s="246" t="str">
        <f>IF('Formato Único de Contratación'!AQ161="","",'Formato Único de Contratación'!AQ161)</f>
        <v/>
      </c>
      <c r="F149" s="246" t="str">
        <f>IF('Formato Único de Contratación'!AP161="","",'Formato Único de Contratación'!$AP161)</f>
        <v/>
      </c>
      <c r="G149" s="248" t="str">
        <f>IF('Formato Único de Contratación'!$AI161="","",'Formato Único de Contratación'!$AI161)</f>
        <v/>
      </c>
      <c r="H149" s="248" t="str">
        <f>IF('Formato Único de Contratación'!$AO161="","",'Formato Único de Contratación'!$AO161)</f>
        <v/>
      </c>
      <c r="I149" s="248" t="str">
        <f>IF('Formato Único de Contratación'!$BU161="","",'Formato Único de Contratación'!$BU161)</f>
        <v/>
      </c>
      <c r="J149" s="248" t="str">
        <f>IF('Formato Único de Contratación'!$BD161="","",'Formato Único de Contratación'!$BD161)</f>
        <v/>
      </c>
      <c r="K149" s="248" t="str">
        <f>IF('Formato Único de Contratación'!$EE161="","",'Formato Único de Contratación'!$EE161)</f>
        <v/>
      </c>
      <c r="L149" s="248" t="str">
        <f>IF('Formato Único de Contratación'!$Y161="","",'Formato Único de Contratación'!$Y161)</f>
        <v/>
      </c>
      <c r="M149" s="246" t="str">
        <f>IF('Formato Único de Contratación'!$Z161="","",'Formato Único de Contratación'!$Z161)</f>
        <v/>
      </c>
      <c r="N149" s="253"/>
      <c r="O149" s="254" t="str">
        <f>IF('Formato Único de Contratación'!$BB161=0,"",'Formato Único de Contratación'!$BB161)</f>
        <v/>
      </c>
      <c r="P149" s="254" t="str">
        <f>IF('Formato Único de Contratación'!$DH161=0,"",'Formato Único de Contratación'!$DH161)</f>
        <v/>
      </c>
      <c r="Q149" s="253"/>
      <c r="R149" s="253"/>
      <c r="S149" s="253"/>
      <c r="T149" s="253"/>
      <c r="U149" s="253"/>
      <c r="V149" s="255"/>
      <c r="W149" s="256"/>
      <c r="X149" s="253"/>
      <c r="Y149" s="253"/>
      <c r="Z149" s="255"/>
      <c r="AA149" s="256"/>
      <c r="AB149" s="257"/>
      <c r="AC149" s="257"/>
      <c r="AD149" s="257"/>
      <c r="AE149" s="255"/>
      <c r="AF149" s="256" t="str">
        <f>IF(Tabla2[[#This Row],[% DE PARTICIPACIÓN INTEGRANTE '# 3]]="","",Tabla2[[#This Row],[VALOR DEL CONTRATO]]*Tabla2[[#This Row],[% DE PARTICIPACIÓN INTEGRANTE '# 3]])</f>
        <v/>
      </c>
      <c r="AG149" s="253"/>
      <c r="AH149" s="253"/>
      <c r="AI149" s="253"/>
      <c r="AJ149" s="255"/>
      <c r="AK149" s="256" t="str">
        <f>IF(Tabla2[[#This Row],[% DE PARTICIPACIÓN INTEGRANTE '# 4]]="","",Tabla2[[#This Row],[VALOR DEL CONTRATO]]*Tabla2[[#This Row],[% DE PARTICIPACIÓN INTEGRANTE '# 4]])</f>
        <v/>
      </c>
      <c r="AL149" s="257"/>
      <c r="AM149" s="257"/>
      <c r="AN149" s="257"/>
      <c r="AO149" s="255"/>
      <c r="AP149" s="256" t="str">
        <f>IF(Tabla2[[#This Row],[% DE PARTICIPACIÓN INTEGRANTE '# 5]]="","",Tabla2[[#This Row],[VALOR DEL CONTRATO]]*Tabla2[[#This Row],[% DE PARTICIPACIÓN INTEGRANTE '# 5]])</f>
        <v/>
      </c>
      <c r="AQ149" s="257"/>
      <c r="AR149" s="257"/>
      <c r="AS149" s="257"/>
    </row>
    <row r="150" spans="2:45" ht="20.100000000000001" customHeight="1" x14ac:dyDescent="0.25">
      <c r="B150" s="246" t="str">
        <f>IF('Formato Único de Contratación'!$AR162="","",'Formato Único de Contratación'!$AR162)</f>
        <v/>
      </c>
      <c r="C150" s="215" t="str">
        <f>IF('Formato Único de Contratación'!$B162="","",'Formato Único de Contratación'!$B162)</f>
        <v/>
      </c>
      <c r="D150" s="246" t="str">
        <f>IF('Formato Único de Contratación'!$C162="","",'Formato Único de Contratación'!$C162)</f>
        <v/>
      </c>
      <c r="E150" s="246" t="str">
        <f>IF('Formato Único de Contratación'!AQ162="","",'Formato Único de Contratación'!AQ162)</f>
        <v/>
      </c>
      <c r="F150" s="246" t="str">
        <f>IF('Formato Único de Contratación'!AP162="","",'Formato Único de Contratación'!$AP162)</f>
        <v/>
      </c>
      <c r="G150" s="248" t="str">
        <f>IF('Formato Único de Contratación'!$AI162="","",'Formato Único de Contratación'!$AI162)</f>
        <v/>
      </c>
      <c r="H150" s="248" t="str">
        <f>IF('Formato Único de Contratación'!$AO162="","",'Formato Único de Contratación'!$AO162)</f>
        <v/>
      </c>
      <c r="I150" s="248" t="str">
        <f>IF('Formato Único de Contratación'!$BU162="","",'Formato Único de Contratación'!$BU162)</f>
        <v/>
      </c>
      <c r="J150" s="248" t="str">
        <f>IF('Formato Único de Contratación'!$BD162="","",'Formato Único de Contratación'!$BD162)</f>
        <v/>
      </c>
      <c r="K150" s="248" t="str">
        <f>IF('Formato Único de Contratación'!$EE162="","",'Formato Único de Contratación'!$EE162)</f>
        <v/>
      </c>
      <c r="L150" s="248" t="str">
        <f>IF('Formato Único de Contratación'!$Y162="","",'Formato Único de Contratación'!$Y162)</f>
        <v/>
      </c>
      <c r="M150" s="246" t="str">
        <f>IF('Formato Único de Contratación'!$Z162="","",'Formato Único de Contratación'!$Z162)</f>
        <v/>
      </c>
      <c r="N150" s="253"/>
      <c r="O150" s="254" t="str">
        <f>IF('Formato Único de Contratación'!$BB162=0,"",'Formato Único de Contratación'!$BB162)</f>
        <v/>
      </c>
      <c r="P150" s="254" t="str">
        <f>IF('Formato Único de Contratación'!$DH162=0,"",'Formato Único de Contratación'!$DH162)</f>
        <v/>
      </c>
      <c r="Q150" s="253"/>
      <c r="R150" s="253"/>
      <c r="S150" s="253"/>
      <c r="T150" s="253"/>
      <c r="U150" s="253"/>
      <c r="V150" s="255"/>
      <c r="W150" s="256"/>
      <c r="X150" s="253"/>
      <c r="Y150" s="253"/>
      <c r="Z150" s="255"/>
      <c r="AA150" s="256"/>
      <c r="AB150" s="257"/>
      <c r="AC150" s="257"/>
      <c r="AD150" s="257"/>
      <c r="AE150" s="255"/>
      <c r="AF150" s="256" t="str">
        <f>IF(Tabla2[[#This Row],[% DE PARTICIPACIÓN INTEGRANTE '# 3]]="","",Tabla2[[#This Row],[VALOR DEL CONTRATO]]*Tabla2[[#This Row],[% DE PARTICIPACIÓN INTEGRANTE '# 3]])</f>
        <v/>
      </c>
      <c r="AG150" s="253"/>
      <c r="AH150" s="253"/>
      <c r="AI150" s="253"/>
      <c r="AJ150" s="255"/>
      <c r="AK150" s="256" t="str">
        <f>IF(Tabla2[[#This Row],[% DE PARTICIPACIÓN INTEGRANTE '# 4]]="","",Tabla2[[#This Row],[VALOR DEL CONTRATO]]*Tabla2[[#This Row],[% DE PARTICIPACIÓN INTEGRANTE '# 4]])</f>
        <v/>
      </c>
      <c r="AL150" s="257"/>
      <c r="AM150" s="257"/>
      <c r="AN150" s="257"/>
      <c r="AO150" s="255"/>
      <c r="AP150" s="256" t="str">
        <f>IF(Tabla2[[#This Row],[% DE PARTICIPACIÓN INTEGRANTE '# 5]]="","",Tabla2[[#This Row],[VALOR DEL CONTRATO]]*Tabla2[[#This Row],[% DE PARTICIPACIÓN INTEGRANTE '# 5]])</f>
        <v/>
      </c>
      <c r="AQ150" s="257"/>
      <c r="AR150" s="257"/>
      <c r="AS150" s="257"/>
    </row>
    <row r="151" spans="2:45" ht="20.100000000000001" customHeight="1" x14ac:dyDescent="0.25">
      <c r="B151" s="246" t="str">
        <f>IF('Formato Único de Contratación'!$AR163="","",'Formato Único de Contratación'!$AR163)</f>
        <v/>
      </c>
      <c r="C151" s="215" t="str">
        <f>IF('Formato Único de Contratación'!$B163="","",'Formato Único de Contratación'!$B163)</f>
        <v/>
      </c>
      <c r="D151" s="246" t="str">
        <f>IF('Formato Único de Contratación'!$C163="","",'Formato Único de Contratación'!$C163)</f>
        <v/>
      </c>
      <c r="E151" s="246" t="str">
        <f>IF('Formato Único de Contratación'!AQ163="","",'Formato Único de Contratación'!AQ163)</f>
        <v/>
      </c>
      <c r="F151" s="246" t="str">
        <f>IF('Formato Único de Contratación'!AP163="","",'Formato Único de Contratación'!$AP163)</f>
        <v/>
      </c>
      <c r="G151" s="248" t="str">
        <f>IF('Formato Único de Contratación'!$AI163="","",'Formato Único de Contratación'!$AI163)</f>
        <v/>
      </c>
      <c r="H151" s="248" t="str">
        <f>IF('Formato Único de Contratación'!$AO163="","",'Formato Único de Contratación'!$AO163)</f>
        <v/>
      </c>
      <c r="I151" s="248" t="str">
        <f>IF('Formato Único de Contratación'!$BU163="","",'Formato Único de Contratación'!$BU163)</f>
        <v/>
      </c>
      <c r="J151" s="248" t="str">
        <f>IF('Formato Único de Contratación'!$BD163="","",'Formato Único de Contratación'!$BD163)</f>
        <v/>
      </c>
      <c r="K151" s="248" t="str">
        <f>IF('Formato Único de Contratación'!$EE163="","",'Formato Único de Contratación'!$EE163)</f>
        <v/>
      </c>
      <c r="L151" s="248" t="str">
        <f>IF('Formato Único de Contratación'!$Y163="","",'Formato Único de Contratación'!$Y163)</f>
        <v/>
      </c>
      <c r="M151" s="246" t="str">
        <f>IF('Formato Único de Contratación'!$Z163="","",'Formato Único de Contratación'!$Z163)</f>
        <v/>
      </c>
      <c r="N151" s="253"/>
      <c r="O151" s="254" t="str">
        <f>IF('Formato Único de Contratación'!$BB163=0,"",'Formato Único de Contratación'!$BB163)</f>
        <v/>
      </c>
      <c r="P151" s="254" t="str">
        <f>IF('Formato Único de Contratación'!$DH163=0,"",'Formato Único de Contratación'!$DH163)</f>
        <v/>
      </c>
      <c r="Q151" s="253"/>
      <c r="R151" s="253"/>
      <c r="S151" s="253"/>
      <c r="T151" s="253"/>
      <c r="U151" s="253"/>
      <c r="V151" s="255"/>
      <c r="W151" s="256"/>
      <c r="X151" s="253"/>
      <c r="Y151" s="253"/>
      <c r="Z151" s="255"/>
      <c r="AA151" s="256"/>
      <c r="AB151" s="257"/>
      <c r="AC151" s="257"/>
      <c r="AD151" s="257"/>
      <c r="AE151" s="255"/>
      <c r="AF151" s="256" t="str">
        <f>IF(Tabla2[[#This Row],[% DE PARTICIPACIÓN INTEGRANTE '# 3]]="","",Tabla2[[#This Row],[VALOR DEL CONTRATO]]*Tabla2[[#This Row],[% DE PARTICIPACIÓN INTEGRANTE '# 3]])</f>
        <v/>
      </c>
      <c r="AG151" s="253"/>
      <c r="AH151" s="253"/>
      <c r="AI151" s="253"/>
      <c r="AJ151" s="255"/>
      <c r="AK151" s="256" t="str">
        <f>IF(Tabla2[[#This Row],[% DE PARTICIPACIÓN INTEGRANTE '# 4]]="","",Tabla2[[#This Row],[VALOR DEL CONTRATO]]*Tabla2[[#This Row],[% DE PARTICIPACIÓN INTEGRANTE '# 4]])</f>
        <v/>
      </c>
      <c r="AL151" s="257"/>
      <c r="AM151" s="257"/>
      <c r="AN151" s="257"/>
      <c r="AO151" s="255"/>
      <c r="AP151" s="256" t="str">
        <f>IF(Tabla2[[#This Row],[% DE PARTICIPACIÓN INTEGRANTE '# 5]]="","",Tabla2[[#This Row],[VALOR DEL CONTRATO]]*Tabla2[[#This Row],[% DE PARTICIPACIÓN INTEGRANTE '# 5]])</f>
        <v/>
      </c>
      <c r="AQ151" s="257"/>
      <c r="AR151" s="257"/>
      <c r="AS151" s="257"/>
    </row>
    <row r="152" spans="2:45" ht="20.100000000000001" customHeight="1" x14ac:dyDescent="0.25">
      <c r="B152" s="246" t="str">
        <f>IF('Formato Único de Contratación'!$AR164="","",'Formato Único de Contratación'!$AR164)</f>
        <v/>
      </c>
      <c r="C152" s="215" t="str">
        <f>IF('Formato Único de Contratación'!$B164="","",'Formato Único de Contratación'!$B164)</f>
        <v/>
      </c>
      <c r="D152" s="246" t="str">
        <f>IF('Formato Único de Contratación'!$C164="","",'Formato Único de Contratación'!$C164)</f>
        <v/>
      </c>
      <c r="E152" s="246" t="str">
        <f>IF('Formato Único de Contratación'!AQ164="","",'Formato Único de Contratación'!AQ164)</f>
        <v/>
      </c>
      <c r="F152" s="246" t="str">
        <f>IF('Formato Único de Contratación'!AP164="","",'Formato Único de Contratación'!$AP164)</f>
        <v/>
      </c>
      <c r="G152" s="248" t="str">
        <f>IF('Formato Único de Contratación'!$AI164="","",'Formato Único de Contratación'!$AI164)</f>
        <v/>
      </c>
      <c r="H152" s="248" t="str">
        <f>IF('Formato Único de Contratación'!$AO164="","",'Formato Único de Contratación'!$AO164)</f>
        <v/>
      </c>
      <c r="I152" s="248" t="str">
        <f>IF('Formato Único de Contratación'!$BU164="","",'Formato Único de Contratación'!$BU164)</f>
        <v/>
      </c>
      <c r="J152" s="248" t="str">
        <f>IF('Formato Único de Contratación'!$BD164="","",'Formato Único de Contratación'!$BD164)</f>
        <v/>
      </c>
      <c r="K152" s="248" t="str">
        <f>IF('Formato Único de Contratación'!$EE164="","",'Formato Único de Contratación'!$EE164)</f>
        <v/>
      </c>
      <c r="L152" s="248" t="str">
        <f>IF('Formato Único de Contratación'!$Y164="","",'Formato Único de Contratación'!$Y164)</f>
        <v/>
      </c>
      <c r="M152" s="246" t="str">
        <f>IF('Formato Único de Contratación'!$Z164="","",'Formato Único de Contratación'!$Z164)</f>
        <v/>
      </c>
      <c r="N152" s="253"/>
      <c r="O152" s="254" t="str">
        <f>IF('Formato Único de Contratación'!$BB164=0,"",'Formato Único de Contratación'!$BB164)</f>
        <v/>
      </c>
      <c r="P152" s="254" t="str">
        <f>IF('Formato Único de Contratación'!$DH164=0,"",'Formato Único de Contratación'!$DH164)</f>
        <v/>
      </c>
      <c r="Q152" s="253"/>
      <c r="R152" s="253"/>
      <c r="S152" s="253"/>
      <c r="T152" s="253"/>
      <c r="U152" s="253"/>
      <c r="V152" s="255"/>
      <c r="W152" s="256"/>
      <c r="X152" s="253"/>
      <c r="Y152" s="253"/>
      <c r="Z152" s="255"/>
      <c r="AA152" s="256"/>
      <c r="AB152" s="257"/>
      <c r="AC152" s="257"/>
      <c r="AD152" s="257"/>
      <c r="AE152" s="255"/>
      <c r="AF152" s="256" t="str">
        <f>IF(Tabla2[[#This Row],[% DE PARTICIPACIÓN INTEGRANTE '# 3]]="","",Tabla2[[#This Row],[VALOR DEL CONTRATO]]*Tabla2[[#This Row],[% DE PARTICIPACIÓN INTEGRANTE '# 3]])</f>
        <v/>
      </c>
      <c r="AG152" s="253"/>
      <c r="AH152" s="253"/>
      <c r="AI152" s="253"/>
      <c r="AJ152" s="255"/>
      <c r="AK152" s="256" t="str">
        <f>IF(Tabla2[[#This Row],[% DE PARTICIPACIÓN INTEGRANTE '# 4]]="","",Tabla2[[#This Row],[VALOR DEL CONTRATO]]*Tabla2[[#This Row],[% DE PARTICIPACIÓN INTEGRANTE '# 4]])</f>
        <v/>
      </c>
      <c r="AL152" s="257"/>
      <c r="AM152" s="257"/>
      <c r="AN152" s="257"/>
      <c r="AO152" s="255"/>
      <c r="AP152" s="256" t="str">
        <f>IF(Tabla2[[#This Row],[% DE PARTICIPACIÓN INTEGRANTE '# 5]]="","",Tabla2[[#This Row],[VALOR DEL CONTRATO]]*Tabla2[[#This Row],[% DE PARTICIPACIÓN INTEGRANTE '# 5]])</f>
        <v/>
      </c>
      <c r="AQ152" s="257"/>
      <c r="AR152" s="257"/>
      <c r="AS152" s="257"/>
    </row>
    <row r="153" spans="2:45" ht="20.100000000000001" customHeight="1" x14ac:dyDescent="0.25">
      <c r="B153" s="246" t="str">
        <f>IF('Formato Único de Contratación'!$AR165="","",'Formato Único de Contratación'!$AR165)</f>
        <v/>
      </c>
      <c r="C153" s="215" t="str">
        <f>IF('Formato Único de Contratación'!$B165="","",'Formato Único de Contratación'!$B165)</f>
        <v/>
      </c>
      <c r="D153" s="246" t="str">
        <f>IF('Formato Único de Contratación'!$C165="","",'Formato Único de Contratación'!$C165)</f>
        <v/>
      </c>
      <c r="E153" s="246" t="str">
        <f>IF('Formato Único de Contratación'!AQ165="","",'Formato Único de Contratación'!AQ165)</f>
        <v/>
      </c>
      <c r="F153" s="246" t="str">
        <f>IF('Formato Único de Contratación'!AP165="","",'Formato Único de Contratación'!$AP165)</f>
        <v/>
      </c>
      <c r="G153" s="248" t="str">
        <f>IF('Formato Único de Contratación'!$AI165="","",'Formato Único de Contratación'!$AI165)</f>
        <v/>
      </c>
      <c r="H153" s="248" t="str">
        <f>IF('Formato Único de Contratación'!$AO165="","",'Formato Único de Contratación'!$AO165)</f>
        <v/>
      </c>
      <c r="I153" s="248" t="str">
        <f>IF('Formato Único de Contratación'!$BU165="","",'Formato Único de Contratación'!$BU165)</f>
        <v/>
      </c>
      <c r="J153" s="248" t="str">
        <f>IF('Formato Único de Contratación'!$BD165="","",'Formato Único de Contratación'!$BD165)</f>
        <v/>
      </c>
      <c r="K153" s="248" t="str">
        <f>IF('Formato Único de Contratación'!$EE165="","",'Formato Único de Contratación'!$EE165)</f>
        <v/>
      </c>
      <c r="L153" s="248" t="str">
        <f>IF('Formato Único de Contratación'!$Y165="","",'Formato Único de Contratación'!$Y165)</f>
        <v/>
      </c>
      <c r="M153" s="246" t="str">
        <f>IF('Formato Único de Contratación'!$Z165="","",'Formato Único de Contratación'!$Z165)</f>
        <v/>
      </c>
      <c r="N153" s="253"/>
      <c r="O153" s="254" t="str">
        <f>IF('Formato Único de Contratación'!$BB165=0,"",'Formato Único de Contratación'!$BB165)</f>
        <v/>
      </c>
      <c r="P153" s="254" t="str">
        <f>IF('Formato Único de Contratación'!$DH165=0,"",'Formato Único de Contratación'!$DH165)</f>
        <v/>
      </c>
      <c r="Q153" s="253"/>
      <c r="R153" s="253"/>
      <c r="S153" s="253"/>
      <c r="T153" s="253"/>
      <c r="U153" s="253"/>
      <c r="V153" s="255"/>
      <c r="W153" s="256"/>
      <c r="X153" s="253"/>
      <c r="Y153" s="253"/>
      <c r="Z153" s="255"/>
      <c r="AA153" s="256"/>
      <c r="AB153" s="257"/>
      <c r="AC153" s="257"/>
      <c r="AD153" s="257"/>
      <c r="AE153" s="255"/>
      <c r="AF153" s="256" t="str">
        <f>IF(Tabla2[[#This Row],[% DE PARTICIPACIÓN INTEGRANTE '# 3]]="","",Tabla2[[#This Row],[VALOR DEL CONTRATO]]*Tabla2[[#This Row],[% DE PARTICIPACIÓN INTEGRANTE '# 3]])</f>
        <v/>
      </c>
      <c r="AG153" s="253"/>
      <c r="AH153" s="253"/>
      <c r="AI153" s="253"/>
      <c r="AJ153" s="255"/>
      <c r="AK153" s="256" t="str">
        <f>IF(Tabla2[[#This Row],[% DE PARTICIPACIÓN INTEGRANTE '# 4]]="","",Tabla2[[#This Row],[VALOR DEL CONTRATO]]*Tabla2[[#This Row],[% DE PARTICIPACIÓN INTEGRANTE '# 4]])</f>
        <v/>
      </c>
      <c r="AL153" s="257"/>
      <c r="AM153" s="257"/>
      <c r="AN153" s="257"/>
      <c r="AO153" s="255"/>
      <c r="AP153" s="256" t="str">
        <f>IF(Tabla2[[#This Row],[% DE PARTICIPACIÓN INTEGRANTE '# 5]]="","",Tabla2[[#This Row],[VALOR DEL CONTRATO]]*Tabla2[[#This Row],[% DE PARTICIPACIÓN INTEGRANTE '# 5]])</f>
        <v/>
      </c>
      <c r="AQ153" s="257"/>
      <c r="AR153" s="257"/>
      <c r="AS153" s="257"/>
    </row>
    <row r="154" spans="2:45" ht="20.100000000000001" customHeight="1" x14ac:dyDescent="0.25">
      <c r="B154" s="246" t="str">
        <f>IF('Formato Único de Contratación'!$AR166="","",'Formato Único de Contratación'!$AR166)</f>
        <v/>
      </c>
      <c r="C154" s="215" t="str">
        <f>IF('Formato Único de Contratación'!$B166="","",'Formato Único de Contratación'!$B166)</f>
        <v/>
      </c>
      <c r="D154" s="246" t="str">
        <f>IF('Formato Único de Contratación'!$C166="","",'Formato Único de Contratación'!$C166)</f>
        <v/>
      </c>
      <c r="E154" s="246" t="str">
        <f>IF('Formato Único de Contratación'!AQ166="","",'Formato Único de Contratación'!AQ166)</f>
        <v/>
      </c>
      <c r="F154" s="246" t="str">
        <f>IF('Formato Único de Contratación'!AP166="","",'Formato Único de Contratación'!$AP166)</f>
        <v/>
      </c>
      <c r="G154" s="248" t="str">
        <f>IF('Formato Único de Contratación'!$AI166="","",'Formato Único de Contratación'!$AI166)</f>
        <v/>
      </c>
      <c r="H154" s="248" t="str">
        <f>IF('Formato Único de Contratación'!$AO166="","",'Formato Único de Contratación'!$AO166)</f>
        <v/>
      </c>
      <c r="I154" s="248" t="str">
        <f>IF('Formato Único de Contratación'!$BU166="","",'Formato Único de Contratación'!$BU166)</f>
        <v/>
      </c>
      <c r="J154" s="248" t="str">
        <f>IF('Formato Único de Contratación'!$BD166="","",'Formato Único de Contratación'!$BD166)</f>
        <v/>
      </c>
      <c r="K154" s="248" t="str">
        <f>IF('Formato Único de Contratación'!$EE166="","",'Formato Único de Contratación'!$EE166)</f>
        <v/>
      </c>
      <c r="L154" s="248" t="str">
        <f>IF('Formato Único de Contratación'!$Y166="","",'Formato Único de Contratación'!$Y166)</f>
        <v/>
      </c>
      <c r="M154" s="246" t="str">
        <f>IF('Formato Único de Contratación'!$Z166="","",'Formato Único de Contratación'!$Z166)</f>
        <v/>
      </c>
      <c r="N154" s="253"/>
      <c r="O154" s="254" t="str">
        <f>IF('Formato Único de Contratación'!$BB166=0,"",'Formato Único de Contratación'!$BB166)</f>
        <v/>
      </c>
      <c r="P154" s="254" t="str">
        <f>IF('Formato Único de Contratación'!$DH166=0,"",'Formato Único de Contratación'!$DH166)</f>
        <v/>
      </c>
      <c r="Q154" s="253"/>
      <c r="R154" s="253"/>
      <c r="S154" s="253"/>
      <c r="T154" s="253"/>
      <c r="U154" s="253"/>
      <c r="V154" s="255"/>
      <c r="W154" s="256"/>
      <c r="X154" s="253"/>
      <c r="Y154" s="253"/>
      <c r="Z154" s="255"/>
      <c r="AA154" s="256"/>
      <c r="AB154" s="257"/>
      <c r="AC154" s="257"/>
      <c r="AD154" s="257"/>
      <c r="AE154" s="255"/>
      <c r="AF154" s="256" t="str">
        <f>IF(Tabla2[[#This Row],[% DE PARTICIPACIÓN INTEGRANTE '# 3]]="","",Tabla2[[#This Row],[VALOR DEL CONTRATO]]*Tabla2[[#This Row],[% DE PARTICIPACIÓN INTEGRANTE '# 3]])</f>
        <v/>
      </c>
      <c r="AG154" s="253"/>
      <c r="AH154" s="253"/>
      <c r="AI154" s="253"/>
      <c r="AJ154" s="255"/>
      <c r="AK154" s="256" t="str">
        <f>IF(Tabla2[[#This Row],[% DE PARTICIPACIÓN INTEGRANTE '# 4]]="","",Tabla2[[#This Row],[VALOR DEL CONTRATO]]*Tabla2[[#This Row],[% DE PARTICIPACIÓN INTEGRANTE '# 4]])</f>
        <v/>
      </c>
      <c r="AL154" s="257"/>
      <c r="AM154" s="257"/>
      <c r="AN154" s="257"/>
      <c r="AO154" s="255"/>
      <c r="AP154" s="256" t="str">
        <f>IF(Tabla2[[#This Row],[% DE PARTICIPACIÓN INTEGRANTE '# 5]]="","",Tabla2[[#This Row],[VALOR DEL CONTRATO]]*Tabla2[[#This Row],[% DE PARTICIPACIÓN INTEGRANTE '# 5]])</f>
        <v/>
      </c>
      <c r="AQ154" s="257"/>
      <c r="AR154" s="257"/>
      <c r="AS154" s="257"/>
    </row>
    <row r="155" spans="2:45" ht="20.100000000000001" customHeight="1" x14ac:dyDescent="0.25">
      <c r="B155" s="246" t="str">
        <f>IF('Formato Único de Contratación'!$AR167="","",'Formato Único de Contratación'!$AR167)</f>
        <v/>
      </c>
      <c r="C155" s="215" t="str">
        <f>IF('Formato Único de Contratación'!$B167="","",'Formato Único de Contratación'!$B167)</f>
        <v/>
      </c>
      <c r="D155" s="246" t="str">
        <f>IF('Formato Único de Contratación'!$C167="","",'Formato Único de Contratación'!$C167)</f>
        <v/>
      </c>
      <c r="E155" s="246" t="str">
        <f>IF('Formato Único de Contratación'!AQ167="","",'Formato Único de Contratación'!AQ167)</f>
        <v/>
      </c>
      <c r="F155" s="246" t="str">
        <f>IF('Formato Único de Contratación'!AP167="","",'Formato Único de Contratación'!$AP167)</f>
        <v/>
      </c>
      <c r="G155" s="248" t="str">
        <f>IF('Formato Único de Contratación'!$AI167="","",'Formato Único de Contratación'!$AI167)</f>
        <v/>
      </c>
      <c r="H155" s="248" t="str">
        <f>IF('Formato Único de Contratación'!$AO167="","",'Formato Único de Contratación'!$AO167)</f>
        <v/>
      </c>
      <c r="I155" s="248" t="str">
        <f>IF('Formato Único de Contratación'!$BU167="","",'Formato Único de Contratación'!$BU167)</f>
        <v/>
      </c>
      <c r="J155" s="248" t="str">
        <f>IF('Formato Único de Contratación'!$BD167="","",'Formato Único de Contratación'!$BD167)</f>
        <v/>
      </c>
      <c r="K155" s="248" t="str">
        <f>IF('Formato Único de Contratación'!$EE167="","",'Formato Único de Contratación'!$EE167)</f>
        <v/>
      </c>
      <c r="L155" s="248" t="str">
        <f>IF('Formato Único de Contratación'!$Y167="","",'Formato Único de Contratación'!$Y167)</f>
        <v/>
      </c>
      <c r="M155" s="246" t="str">
        <f>IF('Formato Único de Contratación'!$Z167="","",'Formato Único de Contratación'!$Z167)</f>
        <v/>
      </c>
      <c r="N155" s="253"/>
      <c r="O155" s="254" t="str">
        <f>IF('Formato Único de Contratación'!$BB167=0,"",'Formato Único de Contratación'!$BB167)</f>
        <v/>
      </c>
      <c r="P155" s="254" t="str">
        <f>IF('Formato Único de Contratación'!$DH167=0,"",'Formato Único de Contratación'!$DH167)</f>
        <v/>
      </c>
      <c r="Q155" s="253"/>
      <c r="R155" s="253"/>
      <c r="S155" s="253"/>
      <c r="T155" s="253"/>
      <c r="U155" s="253"/>
      <c r="V155" s="255"/>
      <c r="W155" s="256"/>
      <c r="X155" s="253"/>
      <c r="Y155" s="253"/>
      <c r="Z155" s="255"/>
      <c r="AA155" s="256"/>
      <c r="AB155" s="257"/>
      <c r="AC155" s="257"/>
      <c r="AD155" s="257"/>
      <c r="AE155" s="255"/>
      <c r="AF155" s="256" t="str">
        <f>IF(Tabla2[[#This Row],[% DE PARTICIPACIÓN INTEGRANTE '# 3]]="","",Tabla2[[#This Row],[VALOR DEL CONTRATO]]*Tabla2[[#This Row],[% DE PARTICIPACIÓN INTEGRANTE '# 3]])</f>
        <v/>
      </c>
      <c r="AG155" s="253"/>
      <c r="AH155" s="253"/>
      <c r="AI155" s="253"/>
      <c r="AJ155" s="255"/>
      <c r="AK155" s="256" t="str">
        <f>IF(Tabla2[[#This Row],[% DE PARTICIPACIÓN INTEGRANTE '# 4]]="","",Tabla2[[#This Row],[VALOR DEL CONTRATO]]*Tabla2[[#This Row],[% DE PARTICIPACIÓN INTEGRANTE '# 4]])</f>
        <v/>
      </c>
      <c r="AL155" s="257"/>
      <c r="AM155" s="257"/>
      <c r="AN155" s="257"/>
      <c r="AO155" s="255"/>
      <c r="AP155" s="256" t="str">
        <f>IF(Tabla2[[#This Row],[% DE PARTICIPACIÓN INTEGRANTE '# 5]]="","",Tabla2[[#This Row],[VALOR DEL CONTRATO]]*Tabla2[[#This Row],[% DE PARTICIPACIÓN INTEGRANTE '# 5]])</f>
        <v/>
      </c>
      <c r="AQ155" s="257"/>
      <c r="AR155" s="257"/>
      <c r="AS155" s="257"/>
    </row>
    <row r="156" spans="2:45" ht="20.100000000000001" customHeight="1" x14ac:dyDescent="0.25">
      <c r="B156" s="246" t="str">
        <f>IF('Formato Único de Contratación'!$AR168="","",'Formato Único de Contratación'!$AR168)</f>
        <v/>
      </c>
      <c r="C156" s="215" t="str">
        <f>IF('Formato Único de Contratación'!$B168="","",'Formato Único de Contratación'!$B168)</f>
        <v/>
      </c>
      <c r="D156" s="246" t="str">
        <f>IF('Formato Único de Contratación'!$C168="","",'Formato Único de Contratación'!$C168)</f>
        <v/>
      </c>
      <c r="E156" s="246" t="str">
        <f>IF('Formato Único de Contratación'!AQ168="","",'Formato Único de Contratación'!AQ168)</f>
        <v/>
      </c>
      <c r="F156" s="246" t="str">
        <f>IF('Formato Único de Contratación'!AP168="","",'Formato Único de Contratación'!$AP168)</f>
        <v/>
      </c>
      <c r="G156" s="248" t="str">
        <f>IF('Formato Único de Contratación'!$AI168="","",'Formato Único de Contratación'!$AI168)</f>
        <v/>
      </c>
      <c r="H156" s="248" t="str">
        <f>IF('Formato Único de Contratación'!$AO168="","",'Formato Único de Contratación'!$AO168)</f>
        <v/>
      </c>
      <c r="I156" s="248" t="str">
        <f>IF('Formato Único de Contratación'!$BU168="","",'Formato Único de Contratación'!$BU168)</f>
        <v/>
      </c>
      <c r="J156" s="248" t="str">
        <f>IF('Formato Único de Contratación'!$BD168="","",'Formato Único de Contratación'!$BD168)</f>
        <v/>
      </c>
      <c r="K156" s="248" t="str">
        <f>IF('Formato Único de Contratación'!$EE168="","",'Formato Único de Contratación'!$EE168)</f>
        <v/>
      </c>
      <c r="L156" s="248" t="str">
        <f>IF('Formato Único de Contratación'!$Y168="","",'Formato Único de Contratación'!$Y168)</f>
        <v/>
      </c>
      <c r="M156" s="246" t="str">
        <f>IF('Formato Único de Contratación'!$Z168="","",'Formato Único de Contratación'!$Z168)</f>
        <v/>
      </c>
      <c r="N156" s="253"/>
      <c r="O156" s="254" t="str">
        <f>IF('Formato Único de Contratación'!$BB168=0,"",'Formato Único de Contratación'!$BB168)</f>
        <v/>
      </c>
      <c r="P156" s="254" t="str">
        <f>IF('Formato Único de Contratación'!$DH168=0,"",'Formato Único de Contratación'!$DH168)</f>
        <v/>
      </c>
      <c r="Q156" s="253"/>
      <c r="R156" s="253"/>
      <c r="S156" s="253"/>
      <c r="T156" s="253"/>
      <c r="U156" s="253"/>
      <c r="V156" s="255"/>
      <c r="W156" s="256"/>
      <c r="X156" s="253"/>
      <c r="Y156" s="253"/>
      <c r="Z156" s="255"/>
      <c r="AA156" s="256"/>
      <c r="AB156" s="257"/>
      <c r="AC156" s="257"/>
      <c r="AD156" s="257"/>
      <c r="AE156" s="255"/>
      <c r="AF156" s="256" t="str">
        <f>IF(Tabla2[[#This Row],[% DE PARTICIPACIÓN INTEGRANTE '# 3]]="","",Tabla2[[#This Row],[VALOR DEL CONTRATO]]*Tabla2[[#This Row],[% DE PARTICIPACIÓN INTEGRANTE '# 3]])</f>
        <v/>
      </c>
      <c r="AG156" s="253"/>
      <c r="AH156" s="253"/>
      <c r="AI156" s="253"/>
      <c r="AJ156" s="255"/>
      <c r="AK156" s="256" t="str">
        <f>IF(Tabla2[[#This Row],[% DE PARTICIPACIÓN INTEGRANTE '# 4]]="","",Tabla2[[#This Row],[VALOR DEL CONTRATO]]*Tabla2[[#This Row],[% DE PARTICIPACIÓN INTEGRANTE '# 4]])</f>
        <v/>
      </c>
      <c r="AL156" s="257"/>
      <c r="AM156" s="257"/>
      <c r="AN156" s="257"/>
      <c r="AO156" s="255"/>
      <c r="AP156" s="256" t="str">
        <f>IF(Tabla2[[#This Row],[% DE PARTICIPACIÓN INTEGRANTE '# 5]]="","",Tabla2[[#This Row],[VALOR DEL CONTRATO]]*Tabla2[[#This Row],[% DE PARTICIPACIÓN INTEGRANTE '# 5]])</f>
        <v/>
      </c>
      <c r="AQ156" s="257"/>
      <c r="AR156" s="257"/>
      <c r="AS156" s="257"/>
    </row>
    <row r="157" spans="2:45" ht="20.100000000000001" customHeight="1" x14ac:dyDescent="0.25">
      <c r="B157" s="246" t="str">
        <f>IF('Formato Único de Contratación'!$AR169="","",'Formato Único de Contratación'!$AR169)</f>
        <v/>
      </c>
      <c r="C157" s="215" t="str">
        <f>IF('Formato Único de Contratación'!$B169="","",'Formato Único de Contratación'!$B169)</f>
        <v/>
      </c>
      <c r="D157" s="246" t="str">
        <f>IF('Formato Único de Contratación'!$C169="","",'Formato Único de Contratación'!$C169)</f>
        <v/>
      </c>
      <c r="E157" s="246" t="str">
        <f>IF('Formato Único de Contratación'!AQ169="","",'Formato Único de Contratación'!AQ169)</f>
        <v/>
      </c>
      <c r="F157" s="246" t="str">
        <f>IF('Formato Único de Contratación'!AP169="","",'Formato Único de Contratación'!$AP169)</f>
        <v/>
      </c>
      <c r="G157" s="248" t="str">
        <f>IF('Formato Único de Contratación'!$AI169="","",'Formato Único de Contratación'!$AI169)</f>
        <v/>
      </c>
      <c r="H157" s="248" t="str">
        <f>IF('Formato Único de Contratación'!$AO169="","",'Formato Único de Contratación'!$AO169)</f>
        <v/>
      </c>
      <c r="I157" s="248" t="str">
        <f>IF('Formato Único de Contratación'!$BU169="","",'Formato Único de Contratación'!$BU169)</f>
        <v/>
      </c>
      <c r="J157" s="248" t="str">
        <f>IF('Formato Único de Contratación'!$BD169="","",'Formato Único de Contratación'!$BD169)</f>
        <v/>
      </c>
      <c r="K157" s="248" t="str">
        <f>IF('Formato Único de Contratación'!$EE169="","",'Formato Único de Contratación'!$EE169)</f>
        <v/>
      </c>
      <c r="L157" s="248" t="str">
        <f>IF('Formato Único de Contratación'!$Y169="","",'Formato Único de Contratación'!$Y169)</f>
        <v/>
      </c>
      <c r="M157" s="246" t="str">
        <f>IF('Formato Único de Contratación'!$Z169="","",'Formato Único de Contratación'!$Z169)</f>
        <v/>
      </c>
      <c r="N157" s="253"/>
      <c r="O157" s="254" t="str">
        <f>IF('Formato Único de Contratación'!$BB169=0,"",'Formato Único de Contratación'!$BB169)</f>
        <v/>
      </c>
      <c r="P157" s="254" t="str">
        <f>IF('Formato Único de Contratación'!$DH169=0,"",'Formato Único de Contratación'!$DH169)</f>
        <v/>
      </c>
      <c r="Q157" s="253"/>
      <c r="R157" s="253"/>
      <c r="S157" s="253"/>
      <c r="T157" s="253"/>
      <c r="U157" s="253"/>
      <c r="V157" s="255"/>
      <c r="W157" s="256"/>
      <c r="X157" s="253"/>
      <c r="Y157" s="253"/>
      <c r="Z157" s="255"/>
      <c r="AA157" s="256"/>
      <c r="AB157" s="257"/>
      <c r="AC157" s="257"/>
      <c r="AD157" s="257"/>
      <c r="AE157" s="255"/>
      <c r="AF157" s="256" t="str">
        <f>IF(Tabla2[[#This Row],[% DE PARTICIPACIÓN INTEGRANTE '# 3]]="","",Tabla2[[#This Row],[VALOR DEL CONTRATO]]*Tabla2[[#This Row],[% DE PARTICIPACIÓN INTEGRANTE '# 3]])</f>
        <v/>
      </c>
      <c r="AG157" s="253"/>
      <c r="AH157" s="253"/>
      <c r="AI157" s="253"/>
      <c r="AJ157" s="255"/>
      <c r="AK157" s="256" t="str">
        <f>IF(Tabla2[[#This Row],[% DE PARTICIPACIÓN INTEGRANTE '# 4]]="","",Tabla2[[#This Row],[VALOR DEL CONTRATO]]*Tabla2[[#This Row],[% DE PARTICIPACIÓN INTEGRANTE '# 4]])</f>
        <v/>
      </c>
      <c r="AL157" s="257"/>
      <c r="AM157" s="257"/>
      <c r="AN157" s="257"/>
      <c r="AO157" s="255"/>
      <c r="AP157" s="256" t="str">
        <f>IF(Tabla2[[#This Row],[% DE PARTICIPACIÓN INTEGRANTE '# 5]]="","",Tabla2[[#This Row],[VALOR DEL CONTRATO]]*Tabla2[[#This Row],[% DE PARTICIPACIÓN INTEGRANTE '# 5]])</f>
        <v/>
      </c>
      <c r="AQ157" s="257"/>
      <c r="AR157" s="257"/>
      <c r="AS157" s="257"/>
    </row>
    <row r="158" spans="2:45" ht="20.100000000000001" customHeight="1" x14ac:dyDescent="0.25">
      <c r="B158" s="246" t="str">
        <f>IF('Formato Único de Contratación'!$AR170="","",'Formato Único de Contratación'!$AR170)</f>
        <v/>
      </c>
      <c r="C158" s="215" t="str">
        <f>IF('Formato Único de Contratación'!$B170="","",'Formato Único de Contratación'!$B170)</f>
        <v/>
      </c>
      <c r="D158" s="246" t="str">
        <f>IF('Formato Único de Contratación'!$C170="","",'Formato Único de Contratación'!$C170)</f>
        <v/>
      </c>
      <c r="E158" s="246" t="str">
        <f>IF('Formato Único de Contratación'!AQ170="","",'Formato Único de Contratación'!AQ170)</f>
        <v/>
      </c>
      <c r="F158" s="246" t="str">
        <f>IF('Formato Único de Contratación'!AP170="","",'Formato Único de Contratación'!$AP170)</f>
        <v/>
      </c>
      <c r="G158" s="248" t="str">
        <f>IF('Formato Único de Contratación'!$AI170="","",'Formato Único de Contratación'!$AI170)</f>
        <v/>
      </c>
      <c r="H158" s="248" t="str">
        <f>IF('Formato Único de Contratación'!$AO170="","",'Formato Único de Contratación'!$AO170)</f>
        <v/>
      </c>
      <c r="I158" s="248" t="str">
        <f>IF('Formato Único de Contratación'!$BU170="","",'Formato Único de Contratación'!$BU170)</f>
        <v/>
      </c>
      <c r="J158" s="248" t="str">
        <f>IF('Formato Único de Contratación'!$BD170="","",'Formato Único de Contratación'!$BD170)</f>
        <v/>
      </c>
      <c r="K158" s="248" t="str">
        <f>IF('Formato Único de Contratación'!$EE170="","",'Formato Único de Contratación'!$EE170)</f>
        <v/>
      </c>
      <c r="L158" s="248" t="str">
        <f>IF('Formato Único de Contratación'!$Y170="","",'Formato Único de Contratación'!$Y170)</f>
        <v/>
      </c>
      <c r="M158" s="246" t="str">
        <f>IF('Formato Único de Contratación'!$Z170="","",'Formato Único de Contratación'!$Z170)</f>
        <v/>
      </c>
      <c r="N158" s="253"/>
      <c r="O158" s="254" t="str">
        <f>IF('Formato Único de Contratación'!$BB170=0,"",'Formato Único de Contratación'!$BB170)</f>
        <v/>
      </c>
      <c r="P158" s="254" t="str">
        <f>IF('Formato Único de Contratación'!$DH170=0,"",'Formato Único de Contratación'!$DH170)</f>
        <v/>
      </c>
      <c r="Q158" s="253"/>
      <c r="R158" s="253"/>
      <c r="S158" s="253"/>
      <c r="T158" s="253"/>
      <c r="U158" s="253"/>
      <c r="V158" s="255"/>
      <c r="W158" s="256"/>
      <c r="X158" s="253"/>
      <c r="Y158" s="253"/>
      <c r="Z158" s="255"/>
      <c r="AA158" s="256"/>
      <c r="AB158" s="257"/>
      <c r="AC158" s="257"/>
      <c r="AD158" s="257"/>
      <c r="AE158" s="255"/>
      <c r="AF158" s="256" t="str">
        <f>IF(Tabla2[[#This Row],[% DE PARTICIPACIÓN INTEGRANTE '# 3]]="","",Tabla2[[#This Row],[VALOR DEL CONTRATO]]*Tabla2[[#This Row],[% DE PARTICIPACIÓN INTEGRANTE '# 3]])</f>
        <v/>
      </c>
      <c r="AG158" s="253"/>
      <c r="AH158" s="253"/>
      <c r="AI158" s="253"/>
      <c r="AJ158" s="255"/>
      <c r="AK158" s="256" t="str">
        <f>IF(Tabla2[[#This Row],[% DE PARTICIPACIÓN INTEGRANTE '# 4]]="","",Tabla2[[#This Row],[VALOR DEL CONTRATO]]*Tabla2[[#This Row],[% DE PARTICIPACIÓN INTEGRANTE '# 4]])</f>
        <v/>
      </c>
      <c r="AL158" s="257"/>
      <c r="AM158" s="257"/>
      <c r="AN158" s="257"/>
      <c r="AO158" s="255"/>
      <c r="AP158" s="256" t="str">
        <f>IF(Tabla2[[#This Row],[% DE PARTICIPACIÓN INTEGRANTE '# 5]]="","",Tabla2[[#This Row],[VALOR DEL CONTRATO]]*Tabla2[[#This Row],[% DE PARTICIPACIÓN INTEGRANTE '# 5]])</f>
        <v/>
      </c>
      <c r="AQ158" s="257"/>
      <c r="AR158" s="257"/>
      <c r="AS158" s="257"/>
    </row>
    <row r="159" spans="2:45" ht="20.100000000000001" customHeight="1" x14ac:dyDescent="0.25">
      <c r="B159" s="246" t="str">
        <f>IF('Formato Único de Contratación'!$AR171="","",'Formato Único de Contratación'!$AR171)</f>
        <v/>
      </c>
      <c r="C159" s="215" t="str">
        <f>IF('Formato Único de Contratación'!$B171="","",'Formato Único de Contratación'!$B171)</f>
        <v/>
      </c>
      <c r="D159" s="246" t="str">
        <f>IF('Formato Único de Contratación'!$C171="","",'Formato Único de Contratación'!$C171)</f>
        <v/>
      </c>
      <c r="E159" s="246" t="str">
        <f>IF('Formato Único de Contratación'!AQ171="","",'Formato Único de Contratación'!AQ171)</f>
        <v/>
      </c>
      <c r="F159" s="246" t="str">
        <f>IF('Formato Único de Contratación'!AP171="","",'Formato Único de Contratación'!$AP171)</f>
        <v/>
      </c>
      <c r="G159" s="248" t="str">
        <f>IF('Formato Único de Contratación'!$AI171="","",'Formato Único de Contratación'!$AI171)</f>
        <v/>
      </c>
      <c r="H159" s="248" t="str">
        <f>IF('Formato Único de Contratación'!$AO171="","",'Formato Único de Contratación'!$AO171)</f>
        <v/>
      </c>
      <c r="I159" s="248" t="str">
        <f>IF('Formato Único de Contratación'!$BU171="","",'Formato Único de Contratación'!$BU171)</f>
        <v/>
      </c>
      <c r="J159" s="248" t="str">
        <f>IF('Formato Único de Contratación'!$BD171="","",'Formato Único de Contratación'!$BD171)</f>
        <v/>
      </c>
      <c r="K159" s="248" t="str">
        <f>IF('Formato Único de Contratación'!$EE171="","",'Formato Único de Contratación'!$EE171)</f>
        <v/>
      </c>
      <c r="L159" s="248" t="str">
        <f>IF('Formato Único de Contratación'!$Y171="","",'Formato Único de Contratación'!$Y171)</f>
        <v/>
      </c>
      <c r="M159" s="246" t="str">
        <f>IF('Formato Único de Contratación'!$Z171="","",'Formato Único de Contratación'!$Z171)</f>
        <v/>
      </c>
      <c r="N159" s="253"/>
      <c r="O159" s="254" t="str">
        <f>IF('Formato Único de Contratación'!$BB171=0,"",'Formato Único de Contratación'!$BB171)</f>
        <v/>
      </c>
      <c r="P159" s="254" t="str">
        <f>IF('Formato Único de Contratación'!$DH171=0,"",'Formato Único de Contratación'!$DH171)</f>
        <v/>
      </c>
      <c r="Q159" s="253"/>
      <c r="R159" s="253"/>
      <c r="S159" s="253"/>
      <c r="T159" s="253"/>
      <c r="U159" s="253"/>
      <c r="V159" s="255"/>
      <c r="W159" s="256"/>
      <c r="X159" s="253"/>
      <c r="Y159" s="253"/>
      <c r="Z159" s="255"/>
      <c r="AA159" s="256"/>
      <c r="AB159" s="257"/>
      <c r="AC159" s="257"/>
      <c r="AD159" s="257"/>
      <c r="AE159" s="255"/>
      <c r="AF159" s="256" t="str">
        <f>IF(Tabla2[[#This Row],[% DE PARTICIPACIÓN INTEGRANTE '# 3]]="","",Tabla2[[#This Row],[VALOR DEL CONTRATO]]*Tabla2[[#This Row],[% DE PARTICIPACIÓN INTEGRANTE '# 3]])</f>
        <v/>
      </c>
      <c r="AG159" s="253"/>
      <c r="AH159" s="253"/>
      <c r="AI159" s="253"/>
      <c r="AJ159" s="255"/>
      <c r="AK159" s="256" t="str">
        <f>IF(Tabla2[[#This Row],[% DE PARTICIPACIÓN INTEGRANTE '# 4]]="","",Tabla2[[#This Row],[VALOR DEL CONTRATO]]*Tabla2[[#This Row],[% DE PARTICIPACIÓN INTEGRANTE '# 4]])</f>
        <v/>
      </c>
      <c r="AL159" s="257"/>
      <c r="AM159" s="257"/>
      <c r="AN159" s="257"/>
      <c r="AO159" s="255"/>
      <c r="AP159" s="256" t="str">
        <f>IF(Tabla2[[#This Row],[% DE PARTICIPACIÓN INTEGRANTE '# 5]]="","",Tabla2[[#This Row],[VALOR DEL CONTRATO]]*Tabla2[[#This Row],[% DE PARTICIPACIÓN INTEGRANTE '# 5]])</f>
        <v/>
      </c>
      <c r="AQ159" s="257"/>
      <c r="AR159" s="257"/>
      <c r="AS159" s="257"/>
    </row>
    <row r="160" spans="2:45" ht="20.100000000000001" customHeight="1" x14ac:dyDescent="0.25">
      <c r="B160" s="246" t="str">
        <f>IF('Formato Único de Contratación'!$AR172="","",'Formato Único de Contratación'!$AR172)</f>
        <v/>
      </c>
      <c r="C160" s="215" t="str">
        <f>IF('Formato Único de Contratación'!$B172="","",'Formato Único de Contratación'!$B172)</f>
        <v/>
      </c>
      <c r="D160" s="246" t="str">
        <f>IF('Formato Único de Contratación'!$C172="","",'Formato Único de Contratación'!$C172)</f>
        <v/>
      </c>
      <c r="E160" s="246" t="str">
        <f>IF('Formato Único de Contratación'!AQ172="","",'Formato Único de Contratación'!AQ172)</f>
        <v/>
      </c>
      <c r="F160" s="246" t="str">
        <f>IF('Formato Único de Contratación'!AP172="","",'Formato Único de Contratación'!$AP172)</f>
        <v/>
      </c>
      <c r="G160" s="248" t="str">
        <f>IF('Formato Único de Contratación'!$AI172="","",'Formato Único de Contratación'!$AI172)</f>
        <v/>
      </c>
      <c r="H160" s="248" t="str">
        <f>IF('Formato Único de Contratación'!$AO172="","",'Formato Único de Contratación'!$AO172)</f>
        <v/>
      </c>
      <c r="I160" s="248" t="str">
        <f>IF('Formato Único de Contratación'!$BU172="","",'Formato Único de Contratación'!$BU172)</f>
        <v/>
      </c>
      <c r="J160" s="248" t="str">
        <f>IF('Formato Único de Contratación'!$BD172="","",'Formato Único de Contratación'!$BD172)</f>
        <v/>
      </c>
      <c r="K160" s="248" t="str">
        <f>IF('Formato Único de Contratación'!$EE172="","",'Formato Único de Contratación'!$EE172)</f>
        <v/>
      </c>
      <c r="L160" s="248" t="str">
        <f>IF('Formato Único de Contratación'!$Y172="","",'Formato Único de Contratación'!$Y172)</f>
        <v/>
      </c>
      <c r="M160" s="246" t="str">
        <f>IF('Formato Único de Contratación'!$Z172="","",'Formato Único de Contratación'!$Z172)</f>
        <v/>
      </c>
      <c r="N160" s="253"/>
      <c r="O160" s="254" t="str">
        <f>IF('Formato Único de Contratación'!$BB172=0,"",'Formato Único de Contratación'!$BB172)</f>
        <v/>
      </c>
      <c r="P160" s="254" t="str">
        <f>IF('Formato Único de Contratación'!$DH172=0,"",'Formato Único de Contratación'!$DH172)</f>
        <v/>
      </c>
      <c r="Q160" s="253"/>
      <c r="R160" s="253"/>
      <c r="S160" s="253"/>
      <c r="T160" s="253"/>
      <c r="U160" s="253"/>
      <c r="V160" s="255"/>
      <c r="W160" s="256"/>
      <c r="X160" s="253"/>
      <c r="Y160" s="253"/>
      <c r="Z160" s="255"/>
      <c r="AA160" s="256"/>
      <c r="AB160" s="257"/>
      <c r="AC160" s="257"/>
      <c r="AD160" s="257"/>
      <c r="AE160" s="255"/>
      <c r="AF160" s="256" t="str">
        <f>IF(Tabla2[[#This Row],[% DE PARTICIPACIÓN INTEGRANTE '# 3]]="","",Tabla2[[#This Row],[VALOR DEL CONTRATO]]*Tabla2[[#This Row],[% DE PARTICIPACIÓN INTEGRANTE '# 3]])</f>
        <v/>
      </c>
      <c r="AG160" s="253"/>
      <c r="AH160" s="253"/>
      <c r="AI160" s="253"/>
      <c r="AJ160" s="255"/>
      <c r="AK160" s="256" t="str">
        <f>IF(Tabla2[[#This Row],[% DE PARTICIPACIÓN INTEGRANTE '# 4]]="","",Tabla2[[#This Row],[VALOR DEL CONTRATO]]*Tabla2[[#This Row],[% DE PARTICIPACIÓN INTEGRANTE '# 4]])</f>
        <v/>
      </c>
      <c r="AL160" s="257"/>
      <c r="AM160" s="257"/>
      <c r="AN160" s="257"/>
      <c r="AO160" s="255"/>
      <c r="AP160" s="256" t="str">
        <f>IF(Tabla2[[#This Row],[% DE PARTICIPACIÓN INTEGRANTE '# 5]]="","",Tabla2[[#This Row],[VALOR DEL CONTRATO]]*Tabla2[[#This Row],[% DE PARTICIPACIÓN INTEGRANTE '# 5]])</f>
        <v/>
      </c>
      <c r="AQ160" s="257"/>
      <c r="AR160" s="257"/>
      <c r="AS160" s="257"/>
    </row>
    <row r="161" spans="2:45" ht="20.100000000000001" customHeight="1" x14ac:dyDescent="0.25">
      <c r="B161" s="246" t="str">
        <f>IF('Formato Único de Contratación'!$AR173="","",'Formato Único de Contratación'!$AR173)</f>
        <v/>
      </c>
      <c r="C161" s="215" t="str">
        <f>IF('Formato Único de Contratación'!$B173="","",'Formato Único de Contratación'!$B173)</f>
        <v/>
      </c>
      <c r="D161" s="246" t="str">
        <f>IF('Formato Único de Contratación'!$C173="","",'Formato Único de Contratación'!$C173)</f>
        <v/>
      </c>
      <c r="E161" s="246" t="str">
        <f>IF('Formato Único de Contratación'!AQ173="","",'Formato Único de Contratación'!AQ173)</f>
        <v/>
      </c>
      <c r="F161" s="246" t="str">
        <f>IF('Formato Único de Contratación'!AP173="","",'Formato Único de Contratación'!$AP173)</f>
        <v/>
      </c>
      <c r="G161" s="248" t="str">
        <f>IF('Formato Único de Contratación'!$AI173="","",'Formato Único de Contratación'!$AI173)</f>
        <v/>
      </c>
      <c r="H161" s="248" t="str">
        <f>IF('Formato Único de Contratación'!$AO173="","",'Formato Único de Contratación'!$AO173)</f>
        <v/>
      </c>
      <c r="I161" s="248" t="str">
        <f>IF('Formato Único de Contratación'!$BU173="","",'Formato Único de Contratación'!$BU173)</f>
        <v/>
      </c>
      <c r="J161" s="248" t="str">
        <f>IF('Formato Único de Contratación'!$BD173="","",'Formato Único de Contratación'!$BD173)</f>
        <v/>
      </c>
      <c r="K161" s="248" t="str">
        <f>IF('Formato Único de Contratación'!$EE173="","",'Formato Único de Contratación'!$EE173)</f>
        <v/>
      </c>
      <c r="L161" s="248" t="str">
        <f>IF('Formato Único de Contratación'!$Y173="","",'Formato Único de Contratación'!$Y173)</f>
        <v/>
      </c>
      <c r="M161" s="246" t="str">
        <f>IF('Formato Único de Contratación'!$Z173="","",'Formato Único de Contratación'!$Z173)</f>
        <v/>
      </c>
      <c r="N161" s="253"/>
      <c r="O161" s="254" t="str">
        <f>IF('Formato Único de Contratación'!$BB173=0,"",'Formato Único de Contratación'!$BB173)</f>
        <v/>
      </c>
      <c r="P161" s="254" t="str">
        <f>IF('Formato Único de Contratación'!$DH173=0,"",'Formato Único de Contratación'!$DH173)</f>
        <v/>
      </c>
      <c r="Q161" s="253"/>
      <c r="R161" s="253"/>
      <c r="S161" s="253"/>
      <c r="T161" s="253"/>
      <c r="U161" s="253"/>
      <c r="V161" s="255"/>
      <c r="W161" s="256"/>
      <c r="X161" s="253"/>
      <c r="Y161" s="253"/>
      <c r="Z161" s="255"/>
      <c r="AA161" s="256"/>
      <c r="AB161" s="257"/>
      <c r="AC161" s="257"/>
      <c r="AD161" s="257"/>
      <c r="AE161" s="255"/>
      <c r="AF161" s="256" t="str">
        <f>IF(Tabla2[[#This Row],[% DE PARTICIPACIÓN INTEGRANTE '# 3]]="","",Tabla2[[#This Row],[VALOR DEL CONTRATO]]*Tabla2[[#This Row],[% DE PARTICIPACIÓN INTEGRANTE '# 3]])</f>
        <v/>
      </c>
      <c r="AG161" s="253"/>
      <c r="AH161" s="253"/>
      <c r="AI161" s="253"/>
      <c r="AJ161" s="255"/>
      <c r="AK161" s="256" t="str">
        <f>IF(Tabla2[[#This Row],[% DE PARTICIPACIÓN INTEGRANTE '# 4]]="","",Tabla2[[#This Row],[VALOR DEL CONTRATO]]*Tabla2[[#This Row],[% DE PARTICIPACIÓN INTEGRANTE '# 4]])</f>
        <v/>
      </c>
      <c r="AL161" s="257"/>
      <c r="AM161" s="257"/>
      <c r="AN161" s="257"/>
      <c r="AO161" s="255"/>
      <c r="AP161" s="256" t="str">
        <f>IF(Tabla2[[#This Row],[% DE PARTICIPACIÓN INTEGRANTE '# 5]]="","",Tabla2[[#This Row],[VALOR DEL CONTRATO]]*Tabla2[[#This Row],[% DE PARTICIPACIÓN INTEGRANTE '# 5]])</f>
        <v/>
      </c>
      <c r="AQ161" s="257"/>
      <c r="AR161" s="257"/>
      <c r="AS161" s="257"/>
    </row>
    <row r="162" spans="2:45" ht="20.100000000000001" customHeight="1" x14ac:dyDescent="0.25">
      <c r="B162" s="246" t="str">
        <f>IF('Formato Único de Contratación'!$AR174="","",'Formato Único de Contratación'!$AR174)</f>
        <v/>
      </c>
      <c r="C162" s="215" t="str">
        <f>IF('Formato Único de Contratación'!$B174="","",'Formato Único de Contratación'!$B174)</f>
        <v/>
      </c>
      <c r="D162" s="246" t="str">
        <f>IF('Formato Único de Contratación'!$C174="","",'Formato Único de Contratación'!$C174)</f>
        <v/>
      </c>
      <c r="E162" s="246" t="str">
        <f>IF('Formato Único de Contratación'!AQ174="","",'Formato Único de Contratación'!AQ174)</f>
        <v/>
      </c>
      <c r="F162" s="246" t="str">
        <f>IF('Formato Único de Contratación'!AP174="","",'Formato Único de Contratación'!$AP174)</f>
        <v/>
      </c>
      <c r="G162" s="248" t="str">
        <f>IF('Formato Único de Contratación'!$AI174="","",'Formato Único de Contratación'!$AI174)</f>
        <v/>
      </c>
      <c r="H162" s="248" t="str">
        <f>IF('Formato Único de Contratación'!$AO174="","",'Formato Único de Contratación'!$AO174)</f>
        <v/>
      </c>
      <c r="I162" s="248" t="str">
        <f>IF('Formato Único de Contratación'!$BU174="","",'Formato Único de Contratación'!$BU174)</f>
        <v/>
      </c>
      <c r="J162" s="248" t="str">
        <f>IF('Formato Único de Contratación'!$BD174="","",'Formato Único de Contratación'!$BD174)</f>
        <v/>
      </c>
      <c r="K162" s="248" t="str">
        <f>IF('Formato Único de Contratación'!$EE174="","",'Formato Único de Contratación'!$EE174)</f>
        <v/>
      </c>
      <c r="L162" s="248" t="str">
        <f>IF('Formato Único de Contratación'!$Y174="","",'Formato Único de Contratación'!$Y174)</f>
        <v/>
      </c>
      <c r="M162" s="246" t="str">
        <f>IF('Formato Único de Contratación'!$Z174="","",'Formato Único de Contratación'!$Z174)</f>
        <v/>
      </c>
      <c r="N162" s="253"/>
      <c r="O162" s="254" t="str">
        <f>IF('Formato Único de Contratación'!$BB174=0,"",'Formato Único de Contratación'!$BB174)</f>
        <v/>
      </c>
      <c r="P162" s="254" t="str">
        <f>IF('Formato Único de Contratación'!$DH174=0,"",'Formato Único de Contratación'!$DH174)</f>
        <v/>
      </c>
      <c r="Q162" s="253"/>
      <c r="R162" s="253"/>
      <c r="S162" s="253"/>
      <c r="T162" s="253"/>
      <c r="U162" s="253"/>
      <c r="V162" s="255"/>
      <c r="W162" s="256"/>
      <c r="X162" s="253"/>
      <c r="Y162" s="253"/>
      <c r="Z162" s="255"/>
      <c r="AA162" s="256"/>
      <c r="AB162" s="257"/>
      <c r="AC162" s="257"/>
      <c r="AD162" s="257"/>
      <c r="AE162" s="255"/>
      <c r="AF162" s="256" t="str">
        <f>IF(Tabla2[[#This Row],[% DE PARTICIPACIÓN INTEGRANTE '# 3]]="","",Tabla2[[#This Row],[VALOR DEL CONTRATO]]*Tabla2[[#This Row],[% DE PARTICIPACIÓN INTEGRANTE '# 3]])</f>
        <v/>
      </c>
      <c r="AG162" s="253"/>
      <c r="AH162" s="253"/>
      <c r="AI162" s="253"/>
      <c r="AJ162" s="255"/>
      <c r="AK162" s="256" t="str">
        <f>IF(Tabla2[[#This Row],[% DE PARTICIPACIÓN INTEGRANTE '# 4]]="","",Tabla2[[#This Row],[VALOR DEL CONTRATO]]*Tabla2[[#This Row],[% DE PARTICIPACIÓN INTEGRANTE '# 4]])</f>
        <v/>
      </c>
      <c r="AL162" s="257"/>
      <c r="AM162" s="257"/>
      <c r="AN162" s="257"/>
      <c r="AO162" s="255"/>
      <c r="AP162" s="256" t="str">
        <f>IF(Tabla2[[#This Row],[% DE PARTICIPACIÓN INTEGRANTE '# 5]]="","",Tabla2[[#This Row],[VALOR DEL CONTRATO]]*Tabla2[[#This Row],[% DE PARTICIPACIÓN INTEGRANTE '# 5]])</f>
        <v/>
      </c>
      <c r="AQ162" s="257"/>
      <c r="AR162" s="257"/>
      <c r="AS162" s="257"/>
    </row>
    <row r="163" spans="2:45" ht="20.100000000000001" customHeight="1" x14ac:dyDescent="0.25">
      <c r="B163" s="246" t="str">
        <f>IF('Formato Único de Contratación'!$AR175="","",'Formato Único de Contratación'!$AR175)</f>
        <v/>
      </c>
      <c r="C163" s="215" t="str">
        <f>IF('Formato Único de Contratación'!$B175="","",'Formato Único de Contratación'!$B175)</f>
        <v/>
      </c>
      <c r="D163" s="246" t="str">
        <f>IF('Formato Único de Contratación'!$C175="","",'Formato Único de Contratación'!$C175)</f>
        <v/>
      </c>
      <c r="E163" s="246" t="str">
        <f>IF('Formato Único de Contratación'!AQ175="","",'Formato Único de Contratación'!AQ175)</f>
        <v/>
      </c>
      <c r="F163" s="246" t="str">
        <f>IF('Formato Único de Contratación'!AP175="","",'Formato Único de Contratación'!$AP175)</f>
        <v/>
      </c>
      <c r="G163" s="248" t="str">
        <f>IF('Formato Único de Contratación'!$AI175="","",'Formato Único de Contratación'!$AI175)</f>
        <v/>
      </c>
      <c r="H163" s="248" t="str">
        <f>IF('Formato Único de Contratación'!$AO175="","",'Formato Único de Contratación'!$AO175)</f>
        <v/>
      </c>
      <c r="I163" s="248" t="str">
        <f>IF('Formato Único de Contratación'!$BU175="","",'Formato Único de Contratación'!$BU175)</f>
        <v/>
      </c>
      <c r="J163" s="248" t="str">
        <f>IF('Formato Único de Contratación'!$BD175="","",'Formato Único de Contratación'!$BD175)</f>
        <v/>
      </c>
      <c r="K163" s="248" t="str">
        <f>IF('Formato Único de Contratación'!$EE175="","",'Formato Único de Contratación'!$EE175)</f>
        <v/>
      </c>
      <c r="L163" s="248" t="str">
        <f>IF('Formato Único de Contratación'!$Y175="","",'Formato Único de Contratación'!$Y175)</f>
        <v/>
      </c>
      <c r="M163" s="246" t="str">
        <f>IF('Formato Único de Contratación'!$Z175="","",'Formato Único de Contratación'!$Z175)</f>
        <v/>
      </c>
      <c r="N163" s="253"/>
      <c r="O163" s="254" t="str">
        <f>IF('Formato Único de Contratación'!$BB175=0,"",'Formato Único de Contratación'!$BB175)</f>
        <v/>
      </c>
      <c r="P163" s="254" t="str">
        <f>IF('Formato Único de Contratación'!$DH175=0,"",'Formato Único de Contratación'!$DH175)</f>
        <v/>
      </c>
      <c r="Q163" s="253"/>
      <c r="R163" s="253"/>
      <c r="S163" s="253"/>
      <c r="T163" s="253"/>
      <c r="U163" s="253"/>
      <c r="V163" s="255"/>
      <c r="W163" s="256"/>
      <c r="X163" s="253"/>
      <c r="Y163" s="253"/>
      <c r="Z163" s="255"/>
      <c r="AA163" s="256"/>
      <c r="AB163" s="257"/>
      <c r="AC163" s="257"/>
      <c r="AD163" s="257"/>
      <c r="AE163" s="255"/>
      <c r="AF163" s="256" t="str">
        <f>IF(Tabla2[[#This Row],[% DE PARTICIPACIÓN INTEGRANTE '# 3]]="","",Tabla2[[#This Row],[VALOR DEL CONTRATO]]*Tabla2[[#This Row],[% DE PARTICIPACIÓN INTEGRANTE '# 3]])</f>
        <v/>
      </c>
      <c r="AG163" s="253"/>
      <c r="AH163" s="253"/>
      <c r="AI163" s="253"/>
      <c r="AJ163" s="255"/>
      <c r="AK163" s="256" t="str">
        <f>IF(Tabla2[[#This Row],[% DE PARTICIPACIÓN INTEGRANTE '# 4]]="","",Tabla2[[#This Row],[VALOR DEL CONTRATO]]*Tabla2[[#This Row],[% DE PARTICIPACIÓN INTEGRANTE '# 4]])</f>
        <v/>
      </c>
      <c r="AL163" s="257"/>
      <c r="AM163" s="257"/>
      <c r="AN163" s="257"/>
      <c r="AO163" s="255"/>
      <c r="AP163" s="256" t="str">
        <f>IF(Tabla2[[#This Row],[% DE PARTICIPACIÓN INTEGRANTE '# 5]]="","",Tabla2[[#This Row],[VALOR DEL CONTRATO]]*Tabla2[[#This Row],[% DE PARTICIPACIÓN INTEGRANTE '# 5]])</f>
        <v/>
      </c>
      <c r="AQ163" s="257"/>
      <c r="AR163" s="257"/>
      <c r="AS163" s="257"/>
    </row>
    <row r="164" spans="2:45" ht="20.100000000000001" customHeight="1" x14ac:dyDescent="0.25">
      <c r="B164" s="246" t="str">
        <f>IF('Formato Único de Contratación'!$AR176="","",'Formato Único de Contratación'!$AR176)</f>
        <v/>
      </c>
      <c r="C164" s="215" t="str">
        <f>IF('Formato Único de Contratación'!$B176="","",'Formato Único de Contratación'!$B176)</f>
        <v/>
      </c>
      <c r="D164" s="246" t="str">
        <f>IF('Formato Único de Contratación'!$C176="","",'Formato Único de Contratación'!$C176)</f>
        <v/>
      </c>
      <c r="E164" s="246" t="str">
        <f>IF('Formato Único de Contratación'!AQ176="","",'Formato Único de Contratación'!AQ176)</f>
        <v/>
      </c>
      <c r="F164" s="246" t="str">
        <f>IF('Formato Único de Contratación'!AP176="","",'Formato Único de Contratación'!$AP176)</f>
        <v/>
      </c>
      <c r="G164" s="248" t="str">
        <f>IF('Formato Único de Contratación'!$AI176="","",'Formato Único de Contratación'!$AI176)</f>
        <v/>
      </c>
      <c r="H164" s="248" t="str">
        <f>IF('Formato Único de Contratación'!$AO176="","",'Formato Único de Contratación'!$AO176)</f>
        <v/>
      </c>
      <c r="I164" s="248" t="str">
        <f>IF('Formato Único de Contratación'!$BU176="","",'Formato Único de Contratación'!$BU176)</f>
        <v/>
      </c>
      <c r="J164" s="248" t="str">
        <f>IF('Formato Único de Contratación'!$BD176="","",'Formato Único de Contratación'!$BD176)</f>
        <v/>
      </c>
      <c r="K164" s="248" t="str">
        <f>IF('Formato Único de Contratación'!$EE176="","",'Formato Único de Contratación'!$EE176)</f>
        <v/>
      </c>
      <c r="L164" s="248" t="str">
        <f>IF('Formato Único de Contratación'!$Y176="","",'Formato Único de Contratación'!$Y176)</f>
        <v/>
      </c>
      <c r="M164" s="246" t="str">
        <f>IF('Formato Único de Contratación'!$Z176="","",'Formato Único de Contratación'!$Z176)</f>
        <v/>
      </c>
      <c r="N164" s="253"/>
      <c r="O164" s="254" t="str">
        <f>IF('Formato Único de Contratación'!$BB176=0,"",'Formato Único de Contratación'!$BB176)</f>
        <v/>
      </c>
      <c r="P164" s="254" t="str">
        <f>IF('Formato Único de Contratación'!$DH176=0,"",'Formato Único de Contratación'!$DH176)</f>
        <v/>
      </c>
      <c r="Q164" s="253"/>
      <c r="R164" s="253"/>
      <c r="S164" s="253"/>
      <c r="T164" s="253"/>
      <c r="U164" s="253"/>
      <c r="V164" s="255"/>
      <c r="W164" s="256"/>
      <c r="X164" s="253"/>
      <c r="Y164" s="253"/>
      <c r="Z164" s="255"/>
      <c r="AA164" s="256"/>
      <c r="AB164" s="257"/>
      <c r="AC164" s="257"/>
      <c r="AD164" s="257"/>
      <c r="AE164" s="255"/>
      <c r="AF164" s="256" t="str">
        <f>IF(Tabla2[[#This Row],[% DE PARTICIPACIÓN INTEGRANTE '# 3]]="","",Tabla2[[#This Row],[VALOR DEL CONTRATO]]*Tabla2[[#This Row],[% DE PARTICIPACIÓN INTEGRANTE '# 3]])</f>
        <v/>
      </c>
      <c r="AG164" s="253"/>
      <c r="AH164" s="253"/>
      <c r="AI164" s="253"/>
      <c r="AJ164" s="255"/>
      <c r="AK164" s="256" t="str">
        <f>IF(Tabla2[[#This Row],[% DE PARTICIPACIÓN INTEGRANTE '# 4]]="","",Tabla2[[#This Row],[VALOR DEL CONTRATO]]*Tabla2[[#This Row],[% DE PARTICIPACIÓN INTEGRANTE '# 4]])</f>
        <v/>
      </c>
      <c r="AL164" s="257"/>
      <c r="AM164" s="257"/>
      <c r="AN164" s="257"/>
      <c r="AO164" s="255"/>
      <c r="AP164" s="256" t="str">
        <f>IF(Tabla2[[#This Row],[% DE PARTICIPACIÓN INTEGRANTE '# 5]]="","",Tabla2[[#This Row],[VALOR DEL CONTRATO]]*Tabla2[[#This Row],[% DE PARTICIPACIÓN INTEGRANTE '# 5]])</f>
        <v/>
      </c>
      <c r="AQ164" s="257"/>
      <c r="AR164" s="257"/>
      <c r="AS164" s="257"/>
    </row>
    <row r="165" spans="2:45" ht="20.100000000000001" customHeight="1" x14ac:dyDescent="0.25">
      <c r="B165" s="246" t="str">
        <f>IF('Formato Único de Contratación'!$AR177="","",'Formato Único de Contratación'!$AR177)</f>
        <v/>
      </c>
      <c r="C165" s="215" t="str">
        <f>IF('Formato Único de Contratación'!$B177="","",'Formato Único de Contratación'!$B177)</f>
        <v/>
      </c>
      <c r="D165" s="246" t="str">
        <f>IF('Formato Único de Contratación'!$C177="","",'Formato Único de Contratación'!$C177)</f>
        <v/>
      </c>
      <c r="E165" s="246" t="str">
        <f>IF('Formato Único de Contratación'!AQ177="","",'Formato Único de Contratación'!AQ177)</f>
        <v/>
      </c>
      <c r="F165" s="246" t="str">
        <f>IF('Formato Único de Contratación'!AP177="","",'Formato Único de Contratación'!$AP177)</f>
        <v/>
      </c>
      <c r="G165" s="248" t="str">
        <f>IF('Formato Único de Contratación'!$AI177="","",'Formato Único de Contratación'!$AI177)</f>
        <v/>
      </c>
      <c r="H165" s="248" t="str">
        <f>IF('Formato Único de Contratación'!$AO177="","",'Formato Único de Contratación'!$AO177)</f>
        <v/>
      </c>
      <c r="I165" s="248" t="str">
        <f>IF('Formato Único de Contratación'!$BU177="","",'Formato Único de Contratación'!$BU177)</f>
        <v/>
      </c>
      <c r="J165" s="248" t="str">
        <f>IF('Formato Único de Contratación'!$BD177="","",'Formato Único de Contratación'!$BD177)</f>
        <v/>
      </c>
      <c r="K165" s="248" t="str">
        <f>IF('Formato Único de Contratación'!$EE177="","",'Formato Único de Contratación'!$EE177)</f>
        <v/>
      </c>
      <c r="L165" s="248" t="str">
        <f>IF('Formato Único de Contratación'!$Y177="","",'Formato Único de Contratación'!$Y177)</f>
        <v/>
      </c>
      <c r="M165" s="246" t="str">
        <f>IF('Formato Único de Contratación'!$Z177="","",'Formato Único de Contratación'!$Z177)</f>
        <v/>
      </c>
      <c r="N165" s="253"/>
      <c r="O165" s="254" t="str">
        <f>IF('Formato Único de Contratación'!$BB177=0,"",'Formato Único de Contratación'!$BB177)</f>
        <v/>
      </c>
      <c r="P165" s="254" t="str">
        <f>IF('Formato Único de Contratación'!$DH177=0,"",'Formato Único de Contratación'!$DH177)</f>
        <v/>
      </c>
      <c r="Q165" s="253"/>
      <c r="R165" s="253"/>
      <c r="S165" s="253"/>
      <c r="T165" s="253"/>
      <c r="U165" s="253"/>
      <c r="V165" s="255"/>
      <c r="W165" s="256"/>
      <c r="X165" s="253"/>
      <c r="Y165" s="253"/>
      <c r="Z165" s="255"/>
      <c r="AA165" s="256"/>
      <c r="AB165" s="257"/>
      <c r="AC165" s="257"/>
      <c r="AD165" s="257"/>
      <c r="AE165" s="255"/>
      <c r="AF165" s="256" t="str">
        <f>IF(Tabla2[[#This Row],[% DE PARTICIPACIÓN INTEGRANTE '# 3]]="","",Tabla2[[#This Row],[VALOR DEL CONTRATO]]*Tabla2[[#This Row],[% DE PARTICIPACIÓN INTEGRANTE '# 3]])</f>
        <v/>
      </c>
      <c r="AG165" s="253"/>
      <c r="AH165" s="253"/>
      <c r="AI165" s="253"/>
      <c r="AJ165" s="255"/>
      <c r="AK165" s="256" t="str">
        <f>IF(Tabla2[[#This Row],[% DE PARTICIPACIÓN INTEGRANTE '# 4]]="","",Tabla2[[#This Row],[VALOR DEL CONTRATO]]*Tabla2[[#This Row],[% DE PARTICIPACIÓN INTEGRANTE '# 4]])</f>
        <v/>
      </c>
      <c r="AL165" s="257"/>
      <c r="AM165" s="257"/>
      <c r="AN165" s="257"/>
      <c r="AO165" s="255"/>
      <c r="AP165" s="256" t="str">
        <f>IF(Tabla2[[#This Row],[% DE PARTICIPACIÓN INTEGRANTE '# 5]]="","",Tabla2[[#This Row],[VALOR DEL CONTRATO]]*Tabla2[[#This Row],[% DE PARTICIPACIÓN INTEGRANTE '# 5]])</f>
        <v/>
      </c>
      <c r="AQ165" s="257"/>
      <c r="AR165" s="257"/>
      <c r="AS165" s="257"/>
    </row>
    <row r="166" spans="2:45" ht="20.100000000000001" customHeight="1" x14ac:dyDescent="0.25">
      <c r="B166" s="246" t="str">
        <f>IF('Formato Único de Contratación'!$AR178="","",'Formato Único de Contratación'!$AR178)</f>
        <v/>
      </c>
      <c r="C166" s="215" t="str">
        <f>IF('Formato Único de Contratación'!$B178="","",'Formato Único de Contratación'!$B178)</f>
        <v/>
      </c>
      <c r="D166" s="246" t="str">
        <f>IF('Formato Único de Contratación'!$C178="","",'Formato Único de Contratación'!$C178)</f>
        <v/>
      </c>
      <c r="E166" s="246" t="str">
        <f>IF('Formato Único de Contratación'!AQ178="","",'Formato Único de Contratación'!AQ178)</f>
        <v/>
      </c>
      <c r="F166" s="246" t="str">
        <f>IF('Formato Único de Contratación'!AP178="","",'Formato Único de Contratación'!$AP178)</f>
        <v/>
      </c>
      <c r="G166" s="248" t="str">
        <f>IF('Formato Único de Contratación'!$AI178="","",'Formato Único de Contratación'!$AI178)</f>
        <v/>
      </c>
      <c r="H166" s="248" t="str">
        <f>IF('Formato Único de Contratación'!$AO178="","",'Formato Único de Contratación'!$AO178)</f>
        <v/>
      </c>
      <c r="I166" s="248" t="str">
        <f>IF('Formato Único de Contratación'!$BU178="","",'Formato Único de Contratación'!$BU178)</f>
        <v/>
      </c>
      <c r="J166" s="248" t="str">
        <f>IF('Formato Único de Contratación'!$BD178="","",'Formato Único de Contratación'!$BD178)</f>
        <v/>
      </c>
      <c r="K166" s="248" t="str">
        <f>IF('Formato Único de Contratación'!$EE178="","",'Formato Único de Contratación'!$EE178)</f>
        <v/>
      </c>
      <c r="L166" s="248" t="str">
        <f>IF('Formato Único de Contratación'!$Y178="","",'Formato Único de Contratación'!$Y178)</f>
        <v/>
      </c>
      <c r="M166" s="246" t="str">
        <f>IF('Formato Único de Contratación'!$Z178="","",'Formato Único de Contratación'!$Z178)</f>
        <v/>
      </c>
      <c r="N166" s="253"/>
      <c r="O166" s="254" t="str">
        <f>IF('Formato Único de Contratación'!$BB178=0,"",'Formato Único de Contratación'!$BB178)</f>
        <v/>
      </c>
      <c r="P166" s="254" t="str">
        <f>IF('Formato Único de Contratación'!$DH178=0,"",'Formato Único de Contratación'!$DH178)</f>
        <v/>
      </c>
      <c r="Q166" s="253"/>
      <c r="R166" s="253"/>
      <c r="S166" s="253"/>
      <c r="T166" s="253"/>
      <c r="U166" s="253"/>
      <c r="V166" s="255"/>
      <c r="W166" s="256"/>
      <c r="X166" s="253"/>
      <c r="Y166" s="253"/>
      <c r="Z166" s="255"/>
      <c r="AA166" s="256"/>
      <c r="AB166" s="257"/>
      <c r="AC166" s="257"/>
      <c r="AD166" s="257"/>
      <c r="AE166" s="255">
        <v>0.4</v>
      </c>
      <c r="AF166" s="256" t="e">
        <f>IF(Tabla2[[#This Row],[% DE PARTICIPACIÓN INTEGRANTE '# 3]]="","",Tabla2[[#This Row],[VALOR DEL CONTRATO]]*Tabla2[[#This Row],[% DE PARTICIPACIÓN INTEGRANTE '# 3]])</f>
        <v>#VALUE!</v>
      </c>
      <c r="AG166" s="253"/>
      <c r="AH166" s="253" t="s">
        <v>532</v>
      </c>
      <c r="AI166" s="253" t="s">
        <v>533</v>
      </c>
      <c r="AJ166" s="255">
        <v>0.05</v>
      </c>
      <c r="AK166" s="256" t="e">
        <f>IF(Tabla2[[#This Row],[% DE PARTICIPACIÓN INTEGRANTE '# 4]]="","",Tabla2[[#This Row],[VALOR DEL CONTRATO]]*Tabla2[[#This Row],[% DE PARTICIPACIÓN INTEGRANTE '# 4]])</f>
        <v>#VALUE!</v>
      </c>
      <c r="AL166" s="257"/>
      <c r="AM166" s="257"/>
      <c r="AN166" s="257"/>
      <c r="AO166" s="255"/>
      <c r="AP166" s="256" t="str">
        <f>IF(Tabla2[[#This Row],[% DE PARTICIPACIÓN INTEGRANTE '# 5]]="","",Tabla2[[#This Row],[VALOR DEL CONTRATO]]*Tabla2[[#This Row],[% DE PARTICIPACIÓN INTEGRANTE '# 5]])</f>
        <v/>
      </c>
      <c r="AQ166" s="257"/>
      <c r="AR166" s="257"/>
      <c r="AS166" s="257"/>
    </row>
    <row r="167" spans="2:45" ht="20.100000000000001" customHeight="1" x14ac:dyDescent="0.25">
      <c r="B167" s="246" t="str">
        <f>IF('Formato Único de Contratación'!$AR179="","",'Formato Único de Contratación'!$AR179)</f>
        <v/>
      </c>
      <c r="C167" s="215" t="str">
        <f>IF('Formato Único de Contratación'!$B179="","",'Formato Único de Contratación'!$B179)</f>
        <v/>
      </c>
      <c r="D167" s="246" t="str">
        <f>IF('Formato Único de Contratación'!$C179="","",'Formato Único de Contratación'!$C179)</f>
        <v/>
      </c>
      <c r="E167" s="246" t="str">
        <f>IF('Formato Único de Contratación'!AQ179="","",'Formato Único de Contratación'!AQ179)</f>
        <v/>
      </c>
      <c r="F167" s="246" t="str">
        <f>IF('Formato Único de Contratación'!AP179="","",'Formato Único de Contratación'!$AP179)</f>
        <v/>
      </c>
      <c r="G167" s="248" t="str">
        <f>IF('Formato Único de Contratación'!$AI179="","",'Formato Único de Contratación'!$AI179)</f>
        <v/>
      </c>
      <c r="H167" s="248" t="str">
        <f>IF('Formato Único de Contratación'!$AO179="","",'Formato Único de Contratación'!$AO179)</f>
        <v/>
      </c>
      <c r="I167" s="248" t="str">
        <f>IF('Formato Único de Contratación'!$BU179="","",'Formato Único de Contratación'!$BU179)</f>
        <v/>
      </c>
      <c r="J167" s="248" t="str">
        <f>IF('Formato Único de Contratación'!$BD179="","",'Formato Único de Contratación'!$BD179)</f>
        <v/>
      </c>
      <c r="K167" s="248" t="str">
        <f>IF('Formato Único de Contratación'!$EE179="","",'Formato Único de Contratación'!$EE179)</f>
        <v/>
      </c>
      <c r="L167" s="248" t="str">
        <f>IF('Formato Único de Contratación'!$Y179="","",'Formato Único de Contratación'!$Y179)</f>
        <v/>
      </c>
      <c r="M167" s="246" t="str">
        <f>IF('Formato Único de Contratación'!$Z179="","",'Formato Único de Contratación'!$Z179)</f>
        <v/>
      </c>
      <c r="N167" s="253"/>
      <c r="O167" s="254" t="str">
        <f>IF('Formato Único de Contratación'!$BB179=0,"",'Formato Único de Contratación'!$BB179)</f>
        <v/>
      </c>
      <c r="P167" s="254" t="str">
        <f>IF('Formato Único de Contratación'!$DH179=0,"",'Formato Único de Contratación'!$DH179)</f>
        <v/>
      </c>
      <c r="Q167" s="253"/>
      <c r="R167" s="253"/>
      <c r="S167" s="253"/>
      <c r="T167" s="253"/>
      <c r="U167" s="253"/>
      <c r="V167" s="255"/>
      <c r="W167" s="256"/>
      <c r="X167" s="253"/>
      <c r="Y167" s="253"/>
      <c r="Z167" s="255"/>
      <c r="AA167" s="256"/>
      <c r="AB167" s="257"/>
      <c r="AC167" s="257"/>
      <c r="AD167" s="257"/>
      <c r="AE167" s="255"/>
      <c r="AF167" s="256" t="str">
        <f>IF(Tabla2[[#This Row],[% DE PARTICIPACIÓN INTEGRANTE '# 3]]="","",Tabla2[[#This Row],[VALOR DEL CONTRATO]]*Tabla2[[#This Row],[% DE PARTICIPACIÓN INTEGRANTE '# 3]])</f>
        <v/>
      </c>
      <c r="AG167" s="253"/>
      <c r="AH167" s="253"/>
      <c r="AI167" s="253"/>
      <c r="AJ167" s="255"/>
      <c r="AK167" s="256" t="str">
        <f>IF(Tabla2[[#This Row],[% DE PARTICIPACIÓN INTEGRANTE '# 4]]="","",Tabla2[[#This Row],[VALOR DEL CONTRATO]]*Tabla2[[#This Row],[% DE PARTICIPACIÓN INTEGRANTE '# 4]])</f>
        <v/>
      </c>
      <c r="AL167" s="257"/>
      <c r="AM167" s="257"/>
      <c r="AN167" s="257"/>
      <c r="AO167" s="255"/>
      <c r="AP167" s="256" t="str">
        <f>IF(Tabla2[[#This Row],[% DE PARTICIPACIÓN INTEGRANTE '# 5]]="","",Tabla2[[#This Row],[VALOR DEL CONTRATO]]*Tabla2[[#This Row],[% DE PARTICIPACIÓN INTEGRANTE '# 5]])</f>
        <v/>
      </c>
      <c r="AQ167" s="257"/>
      <c r="AR167" s="257"/>
      <c r="AS167" s="257"/>
    </row>
    <row r="168" spans="2:45" ht="20.100000000000001" customHeight="1" x14ac:dyDescent="0.25">
      <c r="B168" s="246" t="str">
        <f>IF('Formato Único de Contratación'!$AR180="","",'Formato Único de Contratación'!$AR180)</f>
        <v/>
      </c>
      <c r="C168" s="215" t="str">
        <f>IF('Formato Único de Contratación'!$B180="","",'Formato Único de Contratación'!$B180)</f>
        <v/>
      </c>
      <c r="D168" s="246" t="str">
        <f>IF('Formato Único de Contratación'!$C180="","",'Formato Único de Contratación'!$C180)</f>
        <v/>
      </c>
      <c r="E168" s="246" t="str">
        <f>IF('Formato Único de Contratación'!AQ180="","",'Formato Único de Contratación'!AQ180)</f>
        <v/>
      </c>
      <c r="F168" s="246" t="str">
        <f>IF('Formato Único de Contratación'!AP180="","",'Formato Único de Contratación'!$AP180)</f>
        <v/>
      </c>
      <c r="G168" s="248" t="str">
        <f>IF('Formato Único de Contratación'!$AI180="","",'Formato Único de Contratación'!$AI180)</f>
        <v/>
      </c>
      <c r="H168" s="248" t="str">
        <f>IF('Formato Único de Contratación'!$AO180="","",'Formato Único de Contratación'!$AO180)</f>
        <v/>
      </c>
      <c r="I168" s="248" t="str">
        <f>IF('Formato Único de Contratación'!$BU180="","",'Formato Único de Contratación'!$BU180)</f>
        <v/>
      </c>
      <c r="J168" s="248" t="str">
        <f>IF('Formato Único de Contratación'!$BD180="","",'Formato Único de Contratación'!$BD180)</f>
        <v/>
      </c>
      <c r="K168" s="248" t="str">
        <f>IF('Formato Único de Contratación'!$EE180="","",'Formato Único de Contratación'!$EE180)</f>
        <v/>
      </c>
      <c r="L168" s="248" t="str">
        <f>IF('Formato Único de Contratación'!$Y180="","",'Formato Único de Contratación'!$Y180)</f>
        <v/>
      </c>
      <c r="M168" s="246" t="str">
        <f>IF('Formato Único de Contratación'!$Z180="","",'Formato Único de Contratación'!$Z180)</f>
        <v/>
      </c>
      <c r="N168" s="253"/>
      <c r="O168" s="254" t="str">
        <f>IF('Formato Único de Contratación'!$BB180=0,"",'Formato Único de Contratación'!$BB180)</f>
        <v/>
      </c>
      <c r="P168" s="254" t="str">
        <f>IF('Formato Único de Contratación'!$DH180=0,"",'Formato Único de Contratación'!$DH180)</f>
        <v/>
      </c>
      <c r="Q168" s="253"/>
      <c r="R168" s="253"/>
      <c r="S168" s="253"/>
      <c r="T168" s="253"/>
      <c r="U168" s="253"/>
      <c r="V168" s="255"/>
      <c r="W168" s="256"/>
      <c r="X168" s="253"/>
      <c r="Y168" s="253"/>
      <c r="Z168" s="255"/>
      <c r="AA168" s="256"/>
      <c r="AB168" s="257"/>
      <c r="AC168" s="257"/>
      <c r="AD168" s="257"/>
      <c r="AE168" s="255"/>
      <c r="AF168" s="256" t="str">
        <f>IF(Tabla2[[#This Row],[% DE PARTICIPACIÓN INTEGRANTE '# 3]]="","",Tabla2[[#This Row],[VALOR DEL CONTRATO]]*Tabla2[[#This Row],[% DE PARTICIPACIÓN INTEGRANTE '# 3]])</f>
        <v/>
      </c>
      <c r="AG168" s="253"/>
      <c r="AH168" s="253"/>
      <c r="AI168" s="253"/>
      <c r="AJ168" s="255"/>
      <c r="AK168" s="256" t="str">
        <f>IF(Tabla2[[#This Row],[% DE PARTICIPACIÓN INTEGRANTE '# 4]]="","",Tabla2[[#This Row],[VALOR DEL CONTRATO]]*Tabla2[[#This Row],[% DE PARTICIPACIÓN INTEGRANTE '# 4]])</f>
        <v/>
      </c>
      <c r="AL168" s="257"/>
      <c r="AM168" s="257"/>
      <c r="AN168" s="257"/>
      <c r="AO168" s="255"/>
      <c r="AP168" s="256" t="str">
        <f>IF(Tabla2[[#This Row],[% DE PARTICIPACIÓN INTEGRANTE '# 5]]="","",Tabla2[[#This Row],[VALOR DEL CONTRATO]]*Tabla2[[#This Row],[% DE PARTICIPACIÓN INTEGRANTE '# 5]])</f>
        <v/>
      </c>
      <c r="AQ168" s="257"/>
      <c r="AR168" s="257"/>
      <c r="AS168" s="257"/>
    </row>
    <row r="169" spans="2:45" ht="20.100000000000001" customHeight="1" x14ac:dyDescent="0.25">
      <c r="B169" s="246" t="str">
        <f>IF('Formato Único de Contratación'!$AR181="","",'Formato Único de Contratación'!$AR181)</f>
        <v/>
      </c>
      <c r="C169" s="215" t="str">
        <f>IF('Formato Único de Contratación'!$B181="","",'Formato Único de Contratación'!$B181)</f>
        <v/>
      </c>
      <c r="D169" s="246" t="str">
        <f>IF('Formato Único de Contratación'!$C181="","",'Formato Único de Contratación'!$C181)</f>
        <v/>
      </c>
      <c r="E169" s="246" t="str">
        <f>IF('Formato Único de Contratación'!AQ181="","",'Formato Único de Contratación'!AQ181)</f>
        <v/>
      </c>
      <c r="F169" s="246" t="str">
        <f>IF('Formato Único de Contratación'!AP181="","",'Formato Único de Contratación'!$AP181)</f>
        <v/>
      </c>
      <c r="G169" s="248" t="str">
        <f>IF('Formato Único de Contratación'!$AI181="","",'Formato Único de Contratación'!$AI181)</f>
        <v/>
      </c>
      <c r="H169" s="248" t="str">
        <f>IF('Formato Único de Contratación'!$AO181="","",'Formato Único de Contratación'!$AO181)</f>
        <v/>
      </c>
      <c r="I169" s="248" t="str">
        <f>IF('Formato Único de Contratación'!$BU181="","",'Formato Único de Contratación'!$BU181)</f>
        <v/>
      </c>
      <c r="J169" s="248" t="str">
        <f>IF('Formato Único de Contratación'!$BD181="","",'Formato Único de Contratación'!$BD181)</f>
        <v/>
      </c>
      <c r="K169" s="248" t="str">
        <f>IF('Formato Único de Contratación'!$EE181="","",'Formato Único de Contratación'!$EE181)</f>
        <v/>
      </c>
      <c r="L169" s="248" t="str">
        <f>IF('Formato Único de Contratación'!$Y181="","",'Formato Único de Contratación'!$Y181)</f>
        <v/>
      </c>
      <c r="M169" s="246" t="str">
        <f>IF('Formato Único de Contratación'!$Z181="","",'Formato Único de Contratación'!$Z181)</f>
        <v/>
      </c>
      <c r="N169" s="253"/>
      <c r="O169" s="254" t="str">
        <f>IF('Formato Único de Contratación'!$BB181=0,"",'Formato Único de Contratación'!$BB181)</f>
        <v/>
      </c>
      <c r="P169" s="254" t="str">
        <f>IF('Formato Único de Contratación'!$DH181=0,"",'Formato Único de Contratación'!$DH181)</f>
        <v/>
      </c>
      <c r="Q169" s="253"/>
      <c r="R169" s="253"/>
      <c r="S169" s="253"/>
      <c r="T169" s="253"/>
      <c r="U169" s="253"/>
      <c r="V169" s="255"/>
      <c r="W169" s="256"/>
      <c r="X169" s="253"/>
      <c r="Y169" s="253"/>
      <c r="Z169" s="255"/>
      <c r="AA169" s="256"/>
      <c r="AB169" s="257"/>
      <c r="AC169" s="257"/>
      <c r="AD169" s="257"/>
      <c r="AE169" s="255"/>
      <c r="AF169" s="256" t="str">
        <f>IF(Tabla2[[#This Row],[% DE PARTICIPACIÓN INTEGRANTE '# 3]]="","",Tabla2[[#This Row],[VALOR DEL CONTRATO]]*Tabla2[[#This Row],[% DE PARTICIPACIÓN INTEGRANTE '# 3]])</f>
        <v/>
      </c>
      <c r="AG169" s="253"/>
      <c r="AH169" s="253"/>
      <c r="AI169" s="253"/>
      <c r="AJ169" s="255"/>
      <c r="AK169" s="256" t="str">
        <f>IF(Tabla2[[#This Row],[% DE PARTICIPACIÓN INTEGRANTE '# 4]]="","",Tabla2[[#This Row],[VALOR DEL CONTRATO]]*Tabla2[[#This Row],[% DE PARTICIPACIÓN INTEGRANTE '# 4]])</f>
        <v/>
      </c>
      <c r="AL169" s="257"/>
      <c r="AM169" s="257"/>
      <c r="AN169" s="257"/>
      <c r="AO169" s="255"/>
      <c r="AP169" s="256" t="str">
        <f>IF(Tabla2[[#This Row],[% DE PARTICIPACIÓN INTEGRANTE '# 5]]="","",Tabla2[[#This Row],[VALOR DEL CONTRATO]]*Tabla2[[#This Row],[% DE PARTICIPACIÓN INTEGRANTE '# 5]])</f>
        <v/>
      </c>
      <c r="AQ169" s="257"/>
      <c r="AR169" s="257"/>
      <c r="AS169" s="257"/>
    </row>
    <row r="170" spans="2:45" ht="20.100000000000001" customHeight="1" x14ac:dyDescent="0.25">
      <c r="B170" s="246" t="str">
        <f>IF('Formato Único de Contratación'!$AR182="","",'Formato Único de Contratación'!$AR182)</f>
        <v/>
      </c>
      <c r="C170" s="215" t="str">
        <f>IF('Formato Único de Contratación'!$B182="","",'Formato Único de Contratación'!$B182)</f>
        <v/>
      </c>
      <c r="D170" s="246" t="str">
        <f>IF('Formato Único de Contratación'!$C182="","",'Formato Único de Contratación'!$C182)</f>
        <v/>
      </c>
      <c r="E170" s="246" t="str">
        <f>IF('Formato Único de Contratación'!AQ182="","",'Formato Único de Contratación'!AQ182)</f>
        <v/>
      </c>
      <c r="F170" s="246" t="str">
        <f>IF('Formato Único de Contratación'!AP182="","",'Formato Único de Contratación'!$AP182)</f>
        <v/>
      </c>
      <c r="G170" s="248" t="str">
        <f>IF('Formato Único de Contratación'!$AI182="","",'Formato Único de Contratación'!$AI182)</f>
        <v/>
      </c>
      <c r="H170" s="248" t="str">
        <f>IF('Formato Único de Contratación'!$AO182="","",'Formato Único de Contratación'!$AO182)</f>
        <v/>
      </c>
      <c r="I170" s="248" t="str">
        <f>IF('Formato Único de Contratación'!$BU182="","",'Formato Único de Contratación'!$BU182)</f>
        <v/>
      </c>
      <c r="J170" s="248" t="str">
        <f>IF('Formato Único de Contratación'!$BD182="","",'Formato Único de Contratación'!$BD182)</f>
        <v/>
      </c>
      <c r="K170" s="248" t="str">
        <f>IF('Formato Único de Contratación'!$EE182="","",'Formato Único de Contratación'!$EE182)</f>
        <v/>
      </c>
      <c r="L170" s="248" t="str">
        <f>IF('Formato Único de Contratación'!$Y182="","",'Formato Único de Contratación'!$Y182)</f>
        <v/>
      </c>
      <c r="M170" s="246" t="str">
        <f>IF('Formato Único de Contratación'!$Z182="","",'Formato Único de Contratación'!$Z182)</f>
        <v/>
      </c>
      <c r="N170" s="253"/>
      <c r="O170" s="254" t="str">
        <f>IF('Formato Único de Contratación'!$BB182=0,"",'Formato Único de Contratación'!$BB182)</f>
        <v/>
      </c>
      <c r="P170" s="254" t="str">
        <f>IF('Formato Único de Contratación'!$DH182=0,"",'Formato Único de Contratación'!$DH182)</f>
        <v/>
      </c>
      <c r="Q170" s="253"/>
      <c r="R170" s="253"/>
      <c r="S170" s="253"/>
      <c r="T170" s="253"/>
      <c r="U170" s="253"/>
      <c r="V170" s="255"/>
      <c r="W170" s="256"/>
      <c r="X170" s="253"/>
      <c r="Y170" s="253"/>
      <c r="Z170" s="255"/>
      <c r="AA170" s="256"/>
      <c r="AB170" s="257"/>
      <c r="AC170" s="257"/>
      <c r="AD170" s="257"/>
      <c r="AE170" s="255"/>
      <c r="AF170" s="256" t="str">
        <f>IF(Tabla2[[#This Row],[% DE PARTICIPACIÓN INTEGRANTE '# 3]]="","",Tabla2[[#This Row],[VALOR DEL CONTRATO]]*Tabla2[[#This Row],[% DE PARTICIPACIÓN INTEGRANTE '# 3]])</f>
        <v/>
      </c>
      <c r="AG170" s="253"/>
      <c r="AH170" s="253"/>
      <c r="AI170" s="253"/>
      <c r="AJ170" s="255"/>
      <c r="AK170" s="256" t="str">
        <f>IF(Tabla2[[#This Row],[% DE PARTICIPACIÓN INTEGRANTE '# 4]]="","",Tabla2[[#This Row],[VALOR DEL CONTRATO]]*Tabla2[[#This Row],[% DE PARTICIPACIÓN INTEGRANTE '# 4]])</f>
        <v/>
      </c>
      <c r="AL170" s="257"/>
      <c r="AM170" s="257"/>
      <c r="AN170" s="257"/>
      <c r="AO170" s="255"/>
      <c r="AP170" s="256" t="str">
        <f>IF(Tabla2[[#This Row],[% DE PARTICIPACIÓN INTEGRANTE '# 5]]="","",Tabla2[[#This Row],[VALOR DEL CONTRATO]]*Tabla2[[#This Row],[% DE PARTICIPACIÓN INTEGRANTE '# 5]])</f>
        <v/>
      </c>
      <c r="AQ170" s="257"/>
      <c r="AR170" s="257"/>
      <c r="AS170" s="257"/>
    </row>
    <row r="171" spans="2:45" ht="20.100000000000001" customHeight="1" x14ac:dyDescent="0.25">
      <c r="B171" s="246" t="str">
        <f>IF('Formato Único de Contratación'!$AR183="","",'Formato Único de Contratación'!$AR183)</f>
        <v/>
      </c>
      <c r="C171" s="215" t="str">
        <f>IF('Formato Único de Contratación'!$B183="","",'Formato Único de Contratación'!$B183)</f>
        <v/>
      </c>
      <c r="D171" s="246" t="str">
        <f>IF('Formato Único de Contratación'!$C183="","",'Formato Único de Contratación'!$C183)</f>
        <v/>
      </c>
      <c r="E171" s="246" t="str">
        <f>IF('Formato Único de Contratación'!AQ183="","",'Formato Único de Contratación'!AQ183)</f>
        <v/>
      </c>
      <c r="F171" s="246" t="str">
        <f>IF('Formato Único de Contratación'!AP183="","",'Formato Único de Contratación'!$AP183)</f>
        <v/>
      </c>
      <c r="G171" s="248" t="str">
        <f>IF('Formato Único de Contratación'!$AI183="","",'Formato Único de Contratación'!$AI183)</f>
        <v/>
      </c>
      <c r="H171" s="248" t="str">
        <f>IF('Formato Único de Contratación'!$AO183="","",'Formato Único de Contratación'!$AO183)</f>
        <v/>
      </c>
      <c r="I171" s="248" t="str">
        <f>IF('Formato Único de Contratación'!$BU183="","",'Formato Único de Contratación'!$BU183)</f>
        <v/>
      </c>
      <c r="J171" s="248" t="str">
        <f>IF('Formato Único de Contratación'!$BD183="","",'Formato Único de Contratación'!$BD183)</f>
        <v/>
      </c>
      <c r="K171" s="248" t="str">
        <f>IF('Formato Único de Contratación'!$EE183="","",'Formato Único de Contratación'!$EE183)</f>
        <v/>
      </c>
      <c r="L171" s="248" t="str">
        <f>IF('Formato Único de Contratación'!$Y183="","",'Formato Único de Contratación'!$Y183)</f>
        <v/>
      </c>
      <c r="M171" s="246" t="str">
        <f>IF('Formato Único de Contratación'!$Z183="","",'Formato Único de Contratación'!$Z183)</f>
        <v/>
      </c>
      <c r="N171" s="253"/>
      <c r="O171" s="254" t="str">
        <f>IF('Formato Único de Contratación'!$BB183=0,"",'Formato Único de Contratación'!$BB183)</f>
        <v/>
      </c>
      <c r="P171" s="254" t="str">
        <f>IF('Formato Único de Contratación'!$DH183=0,"",'Formato Único de Contratación'!$DH183)</f>
        <v/>
      </c>
      <c r="Q171" s="253"/>
      <c r="R171" s="253"/>
      <c r="S171" s="253"/>
      <c r="T171" s="253"/>
      <c r="U171" s="253"/>
      <c r="V171" s="255"/>
      <c r="W171" s="256"/>
      <c r="X171" s="253"/>
      <c r="Y171" s="253"/>
      <c r="Z171" s="255"/>
      <c r="AA171" s="256"/>
      <c r="AB171" s="257"/>
      <c r="AC171" s="257"/>
      <c r="AD171" s="257"/>
      <c r="AE171" s="255"/>
      <c r="AF171" s="256" t="str">
        <f>IF(Tabla2[[#This Row],[% DE PARTICIPACIÓN INTEGRANTE '# 3]]="","",Tabla2[[#This Row],[VALOR DEL CONTRATO]]*Tabla2[[#This Row],[% DE PARTICIPACIÓN INTEGRANTE '# 3]])</f>
        <v/>
      </c>
      <c r="AG171" s="253"/>
      <c r="AH171" s="253"/>
      <c r="AI171" s="253"/>
      <c r="AJ171" s="255"/>
      <c r="AK171" s="256" t="str">
        <f>IF(Tabla2[[#This Row],[% DE PARTICIPACIÓN INTEGRANTE '# 4]]="","",Tabla2[[#This Row],[VALOR DEL CONTRATO]]*Tabla2[[#This Row],[% DE PARTICIPACIÓN INTEGRANTE '# 4]])</f>
        <v/>
      </c>
      <c r="AL171" s="257"/>
      <c r="AM171" s="257"/>
      <c r="AN171" s="257"/>
      <c r="AO171" s="255"/>
      <c r="AP171" s="256" t="str">
        <f>IF(Tabla2[[#This Row],[% DE PARTICIPACIÓN INTEGRANTE '# 5]]="","",Tabla2[[#This Row],[VALOR DEL CONTRATO]]*Tabla2[[#This Row],[% DE PARTICIPACIÓN INTEGRANTE '# 5]])</f>
        <v/>
      </c>
      <c r="AQ171" s="257"/>
      <c r="AR171" s="257"/>
      <c r="AS171" s="257"/>
    </row>
    <row r="172" spans="2:45" ht="20.100000000000001" customHeight="1" x14ac:dyDescent="0.25">
      <c r="B172" s="246" t="str">
        <f>IF('Formato Único de Contratación'!$AR184="","",'Formato Único de Contratación'!$AR184)</f>
        <v/>
      </c>
      <c r="C172" s="215" t="str">
        <f>IF('Formato Único de Contratación'!$B184="","",'Formato Único de Contratación'!$B184)</f>
        <v/>
      </c>
      <c r="D172" s="246" t="str">
        <f>IF('Formato Único de Contratación'!$C184="","",'Formato Único de Contratación'!$C184)</f>
        <v/>
      </c>
      <c r="E172" s="246" t="str">
        <f>IF('Formato Único de Contratación'!AQ184="","",'Formato Único de Contratación'!AQ184)</f>
        <v/>
      </c>
      <c r="F172" s="246" t="str">
        <f>IF('Formato Único de Contratación'!AP184="","",'Formato Único de Contratación'!$AP184)</f>
        <v/>
      </c>
      <c r="G172" s="248" t="str">
        <f>IF('Formato Único de Contratación'!$AI184="","",'Formato Único de Contratación'!$AI184)</f>
        <v/>
      </c>
      <c r="H172" s="248" t="str">
        <f>IF('Formato Único de Contratación'!$AO184="","",'Formato Único de Contratación'!$AO184)</f>
        <v/>
      </c>
      <c r="I172" s="248" t="str">
        <f>IF('Formato Único de Contratación'!$BU184="","",'Formato Único de Contratación'!$BU184)</f>
        <v/>
      </c>
      <c r="J172" s="248" t="str">
        <f>IF('Formato Único de Contratación'!$BD184="","",'Formato Único de Contratación'!$BD184)</f>
        <v/>
      </c>
      <c r="K172" s="248" t="str">
        <f>IF('Formato Único de Contratación'!$EE184="","",'Formato Único de Contratación'!$EE184)</f>
        <v/>
      </c>
      <c r="L172" s="248" t="str">
        <f>IF('Formato Único de Contratación'!$Y184="","",'Formato Único de Contratación'!$Y184)</f>
        <v/>
      </c>
      <c r="M172" s="246" t="str">
        <f>IF('Formato Único de Contratación'!$Z184="","",'Formato Único de Contratación'!$Z184)</f>
        <v/>
      </c>
      <c r="N172" s="253"/>
      <c r="O172" s="254" t="str">
        <f>IF('Formato Único de Contratación'!$BB184=0,"",'Formato Único de Contratación'!$BB184)</f>
        <v/>
      </c>
      <c r="P172" s="254" t="str">
        <f>IF('Formato Único de Contratación'!$DH184=0,"",'Formato Único de Contratación'!$DH184)</f>
        <v/>
      </c>
      <c r="Q172" s="253"/>
      <c r="R172" s="253"/>
      <c r="S172" s="253"/>
      <c r="T172" s="253"/>
      <c r="U172" s="253"/>
      <c r="V172" s="255"/>
      <c r="W172" s="256"/>
      <c r="X172" s="253"/>
      <c r="Y172" s="253"/>
      <c r="Z172" s="255"/>
      <c r="AA172" s="256"/>
      <c r="AB172" s="257"/>
      <c r="AC172" s="257"/>
      <c r="AD172" s="257"/>
      <c r="AE172" s="255"/>
      <c r="AF172" s="256" t="str">
        <f>IF(Tabla2[[#This Row],[% DE PARTICIPACIÓN INTEGRANTE '# 3]]="","",Tabla2[[#This Row],[VALOR DEL CONTRATO]]*Tabla2[[#This Row],[% DE PARTICIPACIÓN INTEGRANTE '# 3]])</f>
        <v/>
      </c>
      <c r="AG172" s="253"/>
      <c r="AH172" s="253"/>
      <c r="AI172" s="253"/>
      <c r="AJ172" s="255"/>
      <c r="AK172" s="256" t="str">
        <f>IF(Tabla2[[#This Row],[% DE PARTICIPACIÓN INTEGRANTE '# 4]]="","",Tabla2[[#This Row],[VALOR DEL CONTRATO]]*Tabla2[[#This Row],[% DE PARTICIPACIÓN INTEGRANTE '# 4]])</f>
        <v/>
      </c>
      <c r="AL172" s="257"/>
      <c r="AM172" s="257"/>
      <c r="AN172" s="257"/>
      <c r="AO172" s="255"/>
      <c r="AP172" s="256" t="str">
        <f>IF(Tabla2[[#This Row],[% DE PARTICIPACIÓN INTEGRANTE '# 5]]="","",Tabla2[[#This Row],[VALOR DEL CONTRATO]]*Tabla2[[#This Row],[% DE PARTICIPACIÓN INTEGRANTE '# 5]])</f>
        <v/>
      </c>
      <c r="AQ172" s="257"/>
      <c r="AR172" s="257"/>
      <c r="AS172" s="257"/>
    </row>
    <row r="173" spans="2:45" ht="20.100000000000001" customHeight="1" x14ac:dyDescent="0.25">
      <c r="B173" s="246" t="str">
        <f>IF('Formato Único de Contratación'!$AR185="","",'Formato Único de Contratación'!$AR185)</f>
        <v/>
      </c>
      <c r="C173" s="215" t="str">
        <f>IF('Formato Único de Contratación'!$B185="","",'Formato Único de Contratación'!$B185)</f>
        <v/>
      </c>
      <c r="D173" s="246" t="str">
        <f>IF('Formato Único de Contratación'!$C185="","",'Formato Único de Contratación'!$C185)</f>
        <v/>
      </c>
      <c r="E173" s="246" t="str">
        <f>IF('Formato Único de Contratación'!AQ185="","",'Formato Único de Contratación'!AQ185)</f>
        <v/>
      </c>
      <c r="F173" s="246" t="str">
        <f>IF('Formato Único de Contratación'!AP185="","",'Formato Único de Contratación'!$AP185)</f>
        <v/>
      </c>
      <c r="G173" s="248" t="str">
        <f>IF('Formato Único de Contratación'!$AI185="","",'Formato Único de Contratación'!$AI185)</f>
        <v/>
      </c>
      <c r="H173" s="248" t="str">
        <f>IF('Formato Único de Contratación'!$AO185="","",'Formato Único de Contratación'!$AO185)</f>
        <v/>
      </c>
      <c r="I173" s="248" t="str">
        <f>IF('Formato Único de Contratación'!$BU185="","",'Formato Único de Contratación'!$BU185)</f>
        <v/>
      </c>
      <c r="J173" s="248" t="str">
        <f>IF('Formato Único de Contratación'!$BD185="","",'Formato Único de Contratación'!$BD185)</f>
        <v/>
      </c>
      <c r="K173" s="248" t="str">
        <f>IF('Formato Único de Contratación'!$EE185="","",'Formato Único de Contratación'!$EE185)</f>
        <v/>
      </c>
      <c r="L173" s="248" t="str">
        <f>IF('Formato Único de Contratación'!$Y185="","",'Formato Único de Contratación'!$Y185)</f>
        <v/>
      </c>
      <c r="M173" s="246" t="str">
        <f>IF('Formato Único de Contratación'!$Z185="","",'Formato Único de Contratación'!$Z185)</f>
        <v/>
      </c>
      <c r="N173" s="253"/>
      <c r="O173" s="254" t="str">
        <f>IF('Formato Único de Contratación'!$BB185=0,"",'Formato Único de Contratación'!$BB185)</f>
        <v/>
      </c>
      <c r="P173" s="254" t="str">
        <f>IF('Formato Único de Contratación'!$DH185=0,"",'Formato Único de Contratación'!$DH185)</f>
        <v/>
      </c>
      <c r="Q173" s="253"/>
      <c r="R173" s="253"/>
      <c r="S173" s="253"/>
      <c r="T173" s="253"/>
      <c r="U173" s="253"/>
      <c r="V173" s="255"/>
      <c r="W173" s="256"/>
      <c r="X173" s="253"/>
      <c r="Y173" s="253"/>
      <c r="Z173" s="255"/>
      <c r="AA173" s="256"/>
      <c r="AB173" s="257"/>
      <c r="AC173" s="257"/>
      <c r="AD173" s="257"/>
      <c r="AE173" s="255"/>
      <c r="AF173" s="256" t="str">
        <f>IF(Tabla2[[#This Row],[% DE PARTICIPACIÓN INTEGRANTE '# 3]]="","",Tabla2[[#This Row],[VALOR DEL CONTRATO]]*Tabla2[[#This Row],[% DE PARTICIPACIÓN INTEGRANTE '# 3]])</f>
        <v/>
      </c>
      <c r="AG173" s="253"/>
      <c r="AH173" s="253"/>
      <c r="AI173" s="253"/>
      <c r="AJ173" s="255"/>
      <c r="AK173" s="256" t="str">
        <f>IF(Tabla2[[#This Row],[% DE PARTICIPACIÓN INTEGRANTE '# 4]]="","",Tabla2[[#This Row],[VALOR DEL CONTRATO]]*Tabla2[[#This Row],[% DE PARTICIPACIÓN INTEGRANTE '# 4]])</f>
        <v/>
      </c>
      <c r="AL173" s="257"/>
      <c r="AM173" s="257"/>
      <c r="AN173" s="257"/>
      <c r="AO173" s="255"/>
      <c r="AP173" s="256" t="str">
        <f>IF(Tabla2[[#This Row],[% DE PARTICIPACIÓN INTEGRANTE '# 5]]="","",Tabla2[[#This Row],[VALOR DEL CONTRATO]]*Tabla2[[#This Row],[% DE PARTICIPACIÓN INTEGRANTE '# 5]])</f>
        <v/>
      </c>
      <c r="AQ173" s="257"/>
      <c r="AR173" s="257"/>
      <c r="AS173" s="257"/>
    </row>
    <row r="174" spans="2:45" ht="20.100000000000001" customHeight="1" x14ac:dyDescent="0.25">
      <c r="B174" s="246" t="str">
        <f>IF('Formato Único de Contratación'!$AR186="","",'Formato Único de Contratación'!$AR186)</f>
        <v/>
      </c>
      <c r="C174" s="215" t="str">
        <f>IF('Formato Único de Contratación'!$B186="","",'Formato Único de Contratación'!$B186)</f>
        <v/>
      </c>
      <c r="D174" s="246" t="str">
        <f>IF('Formato Único de Contratación'!$C186="","",'Formato Único de Contratación'!$C186)</f>
        <v/>
      </c>
      <c r="E174" s="246" t="str">
        <f>IF('Formato Único de Contratación'!AQ186="","",'Formato Único de Contratación'!AQ186)</f>
        <v/>
      </c>
      <c r="F174" s="246" t="str">
        <f>IF('Formato Único de Contratación'!AP186="","",'Formato Único de Contratación'!$AP186)</f>
        <v/>
      </c>
      <c r="G174" s="248" t="str">
        <f>IF('Formato Único de Contratación'!$AI186="","",'Formato Único de Contratación'!$AI186)</f>
        <v/>
      </c>
      <c r="H174" s="248" t="str">
        <f>IF('Formato Único de Contratación'!$AO186="","",'Formato Único de Contratación'!$AO186)</f>
        <v/>
      </c>
      <c r="I174" s="248" t="str">
        <f>IF('Formato Único de Contratación'!$BU186="","",'Formato Único de Contratación'!$BU186)</f>
        <v/>
      </c>
      <c r="J174" s="248" t="str">
        <f>IF('Formato Único de Contratación'!$BD186="","",'Formato Único de Contratación'!$BD186)</f>
        <v/>
      </c>
      <c r="K174" s="248" t="str">
        <f>IF('Formato Único de Contratación'!$EE186="","",'Formato Único de Contratación'!$EE186)</f>
        <v/>
      </c>
      <c r="L174" s="248" t="str">
        <f>IF('Formato Único de Contratación'!$Y186="","",'Formato Único de Contratación'!$Y186)</f>
        <v/>
      </c>
      <c r="M174" s="246" t="str">
        <f>IF('Formato Único de Contratación'!$Z186="","",'Formato Único de Contratación'!$Z186)</f>
        <v/>
      </c>
      <c r="N174" s="253"/>
      <c r="O174" s="254" t="str">
        <f>IF('Formato Único de Contratación'!$BB186=0,"",'Formato Único de Contratación'!$BB186)</f>
        <v/>
      </c>
      <c r="P174" s="254" t="str">
        <f>IF('Formato Único de Contratación'!$DH186=0,"",'Formato Único de Contratación'!$DH186)</f>
        <v/>
      </c>
      <c r="Q174" s="253"/>
      <c r="R174" s="253"/>
      <c r="S174" s="253"/>
      <c r="T174" s="253"/>
      <c r="U174" s="253"/>
      <c r="V174" s="255"/>
      <c r="W174" s="256"/>
      <c r="X174" s="253"/>
      <c r="Y174" s="253"/>
      <c r="Z174" s="255"/>
      <c r="AA174" s="256"/>
      <c r="AB174" s="257"/>
      <c r="AC174" s="257"/>
      <c r="AD174" s="257"/>
      <c r="AE174" s="255"/>
      <c r="AF174" s="256" t="str">
        <f>IF(Tabla2[[#This Row],[% DE PARTICIPACIÓN INTEGRANTE '# 3]]="","",Tabla2[[#This Row],[VALOR DEL CONTRATO]]*Tabla2[[#This Row],[% DE PARTICIPACIÓN INTEGRANTE '# 3]])</f>
        <v/>
      </c>
      <c r="AG174" s="253"/>
      <c r="AH174" s="253"/>
      <c r="AI174" s="253"/>
      <c r="AJ174" s="255"/>
      <c r="AK174" s="256" t="str">
        <f>IF(Tabla2[[#This Row],[% DE PARTICIPACIÓN INTEGRANTE '# 4]]="","",Tabla2[[#This Row],[VALOR DEL CONTRATO]]*Tabla2[[#This Row],[% DE PARTICIPACIÓN INTEGRANTE '# 4]])</f>
        <v/>
      </c>
      <c r="AL174" s="257"/>
      <c r="AM174" s="257"/>
      <c r="AN174" s="257"/>
      <c r="AO174" s="255"/>
      <c r="AP174" s="256" t="str">
        <f>IF(Tabla2[[#This Row],[% DE PARTICIPACIÓN INTEGRANTE '# 5]]="","",Tabla2[[#This Row],[VALOR DEL CONTRATO]]*Tabla2[[#This Row],[% DE PARTICIPACIÓN INTEGRANTE '# 5]])</f>
        <v/>
      </c>
      <c r="AQ174" s="257"/>
      <c r="AR174" s="257"/>
      <c r="AS174" s="257"/>
    </row>
    <row r="175" spans="2:45" ht="20.100000000000001" customHeight="1" x14ac:dyDescent="0.25">
      <c r="B175" s="246" t="str">
        <f>IF('Formato Único de Contratación'!$AR187="","",'Formato Único de Contratación'!$AR187)</f>
        <v/>
      </c>
      <c r="C175" s="215" t="str">
        <f>IF('Formato Único de Contratación'!$B187="","",'Formato Único de Contratación'!$B187)</f>
        <v/>
      </c>
      <c r="D175" s="246" t="str">
        <f>IF('Formato Único de Contratación'!$C187="","",'Formato Único de Contratación'!$C187)</f>
        <v/>
      </c>
      <c r="E175" s="246" t="str">
        <f>IF('Formato Único de Contratación'!AQ187="","",'Formato Único de Contratación'!AQ187)</f>
        <v/>
      </c>
      <c r="F175" s="246" t="str">
        <f>IF('Formato Único de Contratación'!AP187="","",'Formato Único de Contratación'!$AP187)</f>
        <v/>
      </c>
      <c r="G175" s="248" t="str">
        <f>IF('Formato Único de Contratación'!$AI187="","",'Formato Único de Contratación'!$AI187)</f>
        <v/>
      </c>
      <c r="H175" s="248" t="str">
        <f>IF('Formato Único de Contratación'!$AO187="","",'Formato Único de Contratación'!$AO187)</f>
        <v/>
      </c>
      <c r="I175" s="248" t="str">
        <f>IF('Formato Único de Contratación'!$BU187="","",'Formato Único de Contratación'!$BU187)</f>
        <v/>
      </c>
      <c r="J175" s="248" t="str">
        <f>IF('Formato Único de Contratación'!$BD187="","",'Formato Único de Contratación'!$BD187)</f>
        <v/>
      </c>
      <c r="K175" s="248" t="str">
        <f>IF('Formato Único de Contratación'!$EE187="","",'Formato Único de Contratación'!$EE187)</f>
        <v/>
      </c>
      <c r="L175" s="248" t="str">
        <f>IF('Formato Único de Contratación'!$Y187="","",'Formato Único de Contratación'!$Y187)</f>
        <v/>
      </c>
      <c r="M175" s="246" t="str">
        <f>IF('Formato Único de Contratación'!$Z187="","",'Formato Único de Contratación'!$Z187)</f>
        <v/>
      </c>
      <c r="N175" s="253"/>
      <c r="O175" s="254" t="str">
        <f>IF('Formato Único de Contratación'!$BB187=0,"",'Formato Único de Contratación'!$BB187)</f>
        <v/>
      </c>
      <c r="P175" s="254" t="str">
        <f>IF('Formato Único de Contratación'!$DH187=0,"",'Formato Único de Contratación'!$DH187)</f>
        <v/>
      </c>
      <c r="Q175" s="253"/>
      <c r="R175" s="253"/>
      <c r="S175" s="253"/>
      <c r="T175" s="253"/>
      <c r="U175" s="253"/>
      <c r="V175" s="255"/>
      <c r="W175" s="256"/>
      <c r="X175" s="253"/>
      <c r="Y175" s="253"/>
      <c r="Z175" s="255"/>
      <c r="AA175" s="256"/>
      <c r="AB175" s="257"/>
      <c r="AC175" s="257"/>
      <c r="AD175" s="257"/>
      <c r="AE175" s="255"/>
      <c r="AF175" s="256" t="str">
        <f>IF(Tabla2[[#This Row],[% DE PARTICIPACIÓN INTEGRANTE '# 3]]="","",Tabla2[[#This Row],[VALOR DEL CONTRATO]]*Tabla2[[#This Row],[% DE PARTICIPACIÓN INTEGRANTE '# 3]])</f>
        <v/>
      </c>
      <c r="AG175" s="253"/>
      <c r="AH175" s="253"/>
      <c r="AI175" s="253"/>
      <c r="AJ175" s="255"/>
      <c r="AK175" s="256" t="str">
        <f>IF(Tabla2[[#This Row],[% DE PARTICIPACIÓN INTEGRANTE '# 4]]="","",Tabla2[[#This Row],[VALOR DEL CONTRATO]]*Tabla2[[#This Row],[% DE PARTICIPACIÓN INTEGRANTE '# 4]])</f>
        <v/>
      </c>
      <c r="AL175" s="257"/>
      <c r="AM175" s="257"/>
      <c r="AN175" s="257"/>
      <c r="AO175" s="255"/>
      <c r="AP175" s="256" t="str">
        <f>IF(Tabla2[[#This Row],[% DE PARTICIPACIÓN INTEGRANTE '# 5]]="","",Tabla2[[#This Row],[VALOR DEL CONTRATO]]*Tabla2[[#This Row],[% DE PARTICIPACIÓN INTEGRANTE '# 5]])</f>
        <v/>
      </c>
      <c r="AQ175" s="257"/>
      <c r="AR175" s="257"/>
      <c r="AS175" s="257"/>
    </row>
    <row r="176" spans="2:45" ht="20.100000000000001" customHeight="1" x14ac:dyDescent="0.25">
      <c r="B176" s="246" t="str">
        <f>IF('Formato Único de Contratación'!$AR188="","",'Formato Único de Contratación'!$AR188)</f>
        <v/>
      </c>
      <c r="C176" s="215" t="str">
        <f>IF('Formato Único de Contratación'!$B188="","",'Formato Único de Contratación'!$B188)</f>
        <v/>
      </c>
      <c r="D176" s="246" t="str">
        <f>IF('Formato Único de Contratación'!$C188="","",'Formato Único de Contratación'!$C188)</f>
        <v/>
      </c>
      <c r="E176" s="246" t="str">
        <f>IF('Formato Único de Contratación'!AQ188="","",'Formato Único de Contratación'!AQ188)</f>
        <v/>
      </c>
      <c r="F176" s="246" t="str">
        <f>IF('Formato Único de Contratación'!AP188="","",'Formato Único de Contratación'!$AP188)</f>
        <v/>
      </c>
      <c r="G176" s="248" t="str">
        <f>IF('Formato Único de Contratación'!$AI188="","",'Formato Único de Contratación'!$AI188)</f>
        <v/>
      </c>
      <c r="H176" s="248" t="str">
        <f>IF('Formato Único de Contratación'!$AO188="","",'Formato Único de Contratación'!$AO188)</f>
        <v/>
      </c>
      <c r="I176" s="248" t="str">
        <f>IF('Formato Único de Contratación'!$BU188="","",'Formato Único de Contratación'!$BU188)</f>
        <v/>
      </c>
      <c r="J176" s="248" t="str">
        <f>IF('Formato Único de Contratación'!$BD188="","",'Formato Único de Contratación'!$BD188)</f>
        <v/>
      </c>
      <c r="K176" s="248" t="str">
        <f>IF('Formato Único de Contratación'!$EE188="","",'Formato Único de Contratación'!$EE188)</f>
        <v/>
      </c>
      <c r="L176" s="248" t="str">
        <f>IF('Formato Único de Contratación'!$Y188="","",'Formato Único de Contratación'!$Y188)</f>
        <v/>
      </c>
      <c r="M176" s="246" t="str">
        <f>IF('Formato Único de Contratación'!$Z188="","",'Formato Único de Contratación'!$Z188)</f>
        <v/>
      </c>
      <c r="N176" s="253"/>
      <c r="O176" s="254" t="str">
        <f>IF('Formato Único de Contratación'!$BB188=0,"",'Formato Único de Contratación'!$BB188)</f>
        <v/>
      </c>
      <c r="P176" s="254" t="str">
        <f>IF('Formato Único de Contratación'!$DH188=0,"",'Formato Único de Contratación'!$DH188)</f>
        <v/>
      </c>
      <c r="Q176" s="253"/>
      <c r="R176" s="253"/>
      <c r="S176" s="253"/>
      <c r="T176" s="253"/>
      <c r="U176" s="253"/>
      <c r="V176" s="255"/>
      <c r="W176" s="256"/>
      <c r="X176" s="253"/>
      <c r="Y176" s="253"/>
      <c r="Z176" s="255"/>
      <c r="AA176" s="256"/>
      <c r="AB176" s="257"/>
      <c r="AC176" s="257"/>
      <c r="AD176" s="257"/>
      <c r="AE176" s="255"/>
      <c r="AF176" s="256" t="str">
        <f>IF(Tabla2[[#This Row],[% DE PARTICIPACIÓN INTEGRANTE '# 3]]="","",Tabla2[[#This Row],[VALOR DEL CONTRATO]]*Tabla2[[#This Row],[% DE PARTICIPACIÓN INTEGRANTE '# 3]])</f>
        <v/>
      </c>
      <c r="AG176" s="253"/>
      <c r="AH176" s="253"/>
      <c r="AI176" s="253"/>
      <c r="AJ176" s="255"/>
      <c r="AK176" s="256" t="str">
        <f>IF(Tabla2[[#This Row],[% DE PARTICIPACIÓN INTEGRANTE '# 4]]="","",Tabla2[[#This Row],[VALOR DEL CONTRATO]]*Tabla2[[#This Row],[% DE PARTICIPACIÓN INTEGRANTE '# 4]])</f>
        <v/>
      </c>
      <c r="AL176" s="257"/>
      <c r="AM176" s="257"/>
      <c r="AN176" s="257"/>
      <c r="AO176" s="255"/>
      <c r="AP176" s="256" t="str">
        <f>IF(Tabla2[[#This Row],[% DE PARTICIPACIÓN INTEGRANTE '# 5]]="","",Tabla2[[#This Row],[VALOR DEL CONTRATO]]*Tabla2[[#This Row],[% DE PARTICIPACIÓN INTEGRANTE '# 5]])</f>
        <v/>
      </c>
      <c r="AQ176" s="257"/>
      <c r="AR176" s="257"/>
      <c r="AS176" s="257"/>
    </row>
    <row r="177" spans="2:45" ht="20.100000000000001" customHeight="1" x14ac:dyDescent="0.25">
      <c r="B177" s="246" t="str">
        <f>IF('Formato Único de Contratación'!$AR189="","",'Formato Único de Contratación'!$AR189)</f>
        <v/>
      </c>
      <c r="C177" s="215" t="str">
        <f>IF('Formato Único de Contratación'!$B189="","",'Formato Único de Contratación'!$B189)</f>
        <v/>
      </c>
      <c r="D177" s="246" t="str">
        <f>IF('Formato Único de Contratación'!$C189="","",'Formato Único de Contratación'!$C189)</f>
        <v/>
      </c>
      <c r="E177" s="246" t="str">
        <f>IF('Formato Único de Contratación'!AQ189="","",'Formato Único de Contratación'!AQ189)</f>
        <v/>
      </c>
      <c r="F177" s="246" t="str">
        <f>IF('Formato Único de Contratación'!AP189="","",'Formato Único de Contratación'!$AP189)</f>
        <v/>
      </c>
      <c r="G177" s="248" t="str">
        <f>IF('Formato Único de Contratación'!$AI189="","",'Formato Único de Contratación'!$AI189)</f>
        <v/>
      </c>
      <c r="H177" s="248" t="str">
        <f>IF('Formato Único de Contratación'!$AO189="","",'Formato Único de Contratación'!$AO189)</f>
        <v/>
      </c>
      <c r="I177" s="248" t="str">
        <f>IF('Formato Único de Contratación'!$BU189="","",'Formato Único de Contratación'!$BU189)</f>
        <v/>
      </c>
      <c r="J177" s="248" t="str">
        <f>IF('Formato Único de Contratación'!$BD189="","",'Formato Único de Contratación'!$BD189)</f>
        <v/>
      </c>
      <c r="K177" s="248" t="str">
        <f>IF('Formato Único de Contratación'!$EE189="","",'Formato Único de Contratación'!$EE189)</f>
        <v/>
      </c>
      <c r="L177" s="248" t="str">
        <f>IF('Formato Único de Contratación'!$Y189="","",'Formato Único de Contratación'!$Y189)</f>
        <v/>
      </c>
      <c r="M177" s="246" t="str">
        <f>IF('Formato Único de Contratación'!$Z189="","",'Formato Único de Contratación'!$Z189)</f>
        <v/>
      </c>
      <c r="N177" s="253"/>
      <c r="O177" s="254" t="str">
        <f>IF('Formato Único de Contratación'!$BB189=0,"",'Formato Único de Contratación'!$BB189)</f>
        <v/>
      </c>
      <c r="P177" s="254" t="str">
        <f>IF('Formato Único de Contratación'!$DH189=0,"",'Formato Único de Contratación'!$DH189)</f>
        <v/>
      </c>
      <c r="Q177" s="253"/>
      <c r="R177" s="253"/>
      <c r="S177" s="253"/>
      <c r="T177" s="253"/>
      <c r="U177" s="253"/>
      <c r="V177" s="255"/>
      <c r="W177" s="256"/>
      <c r="X177" s="253"/>
      <c r="Y177" s="253"/>
      <c r="Z177" s="255"/>
      <c r="AA177" s="256"/>
      <c r="AB177" s="257"/>
      <c r="AC177" s="257"/>
      <c r="AD177" s="257"/>
      <c r="AE177" s="255"/>
      <c r="AF177" s="256" t="str">
        <f>IF(Tabla2[[#This Row],[% DE PARTICIPACIÓN INTEGRANTE '# 3]]="","",Tabla2[[#This Row],[VALOR DEL CONTRATO]]*Tabla2[[#This Row],[% DE PARTICIPACIÓN INTEGRANTE '# 3]])</f>
        <v/>
      </c>
      <c r="AG177" s="253"/>
      <c r="AH177" s="253"/>
      <c r="AI177" s="253"/>
      <c r="AJ177" s="255"/>
      <c r="AK177" s="256" t="str">
        <f>IF(Tabla2[[#This Row],[% DE PARTICIPACIÓN INTEGRANTE '# 4]]="","",Tabla2[[#This Row],[VALOR DEL CONTRATO]]*Tabla2[[#This Row],[% DE PARTICIPACIÓN INTEGRANTE '# 4]])</f>
        <v/>
      </c>
      <c r="AL177" s="257"/>
      <c r="AM177" s="257"/>
      <c r="AN177" s="257"/>
      <c r="AO177" s="255"/>
      <c r="AP177" s="256" t="str">
        <f>IF(Tabla2[[#This Row],[% DE PARTICIPACIÓN INTEGRANTE '# 5]]="","",Tabla2[[#This Row],[VALOR DEL CONTRATO]]*Tabla2[[#This Row],[% DE PARTICIPACIÓN INTEGRANTE '# 5]])</f>
        <v/>
      </c>
      <c r="AQ177" s="257"/>
      <c r="AR177" s="257"/>
      <c r="AS177" s="257"/>
    </row>
    <row r="178" spans="2:45" ht="24" customHeight="1" x14ac:dyDescent="0.25">
      <c r="B178" s="246" t="str">
        <f>IF('Formato Único de Contratación'!$AR190="","",'Formato Único de Contratación'!$AR190)</f>
        <v/>
      </c>
      <c r="C178" s="215" t="str">
        <f>IF('Formato Único de Contratación'!$B190="","",'Formato Único de Contratación'!$B190)</f>
        <v/>
      </c>
      <c r="D178" s="246" t="str">
        <f>IF('Formato Único de Contratación'!$C190="","",'Formato Único de Contratación'!$C190)</f>
        <v/>
      </c>
      <c r="E178" s="246" t="str">
        <f>IF('Formato Único de Contratación'!AQ190="","",'Formato Único de Contratación'!AQ190)</f>
        <v/>
      </c>
      <c r="F178" s="246" t="str">
        <f>IF('Formato Único de Contratación'!AP190="","",'Formato Único de Contratación'!$AP190)</f>
        <v/>
      </c>
      <c r="G178" s="248" t="str">
        <f>IF('Formato Único de Contratación'!$AI190="","",'Formato Único de Contratación'!$AI190)</f>
        <v/>
      </c>
      <c r="H178" s="248" t="str">
        <f>IF('Formato Único de Contratación'!$AO190="","",'Formato Único de Contratación'!$AO190)</f>
        <v/>
      </c>
      <c r="I178" s="248" t="str">
        <f>IF('Formato Único de Contratación'!$BU190="","",'Formato Único de Contratación'!$BU190)</f>
        <v/>
      </c>
      <c r="J178" s="248" t="str">
        <f>IF('Formato Único de Contratación'!$BD190="","",'Formato Único de Contratación'!$BD190)</f>
        <v/>
      </c>
      <c r="K178" s="248" t="str">
        <f>IF('Formato Único de Contratación'!$EE190="","",'Formato Único de Contratación'!$EE190)</f>
        <v/>
      </c>
      <c r="L178" s="248" t="str">
        <f>IF('Formato Único de Contratación'!$Y190="","",'Formato Único de Contratación'!$Y190)</f>
        <v/>
      </c>
      <c r="M178" s="246" t="str">
        <f>IF('Formato Único de Contratación'!$Z190="","",'Formato Único de Contratación'!$Z190)</f>
        <v/>
      </c>
      <c r="N178" s="253"/>
      <c r="O178" s="254" t="str">
        <f>IF('Formato Único de Contratación'!$BB190=0,"",'Formato Único de Contratación'!$BB190)</f>
        <v/>
      </c>
      <c r="P178" s="254" t="str">
        <f>IF('Formato Único de Contratación'!$DH190=0,"",'Formato Único de Contratación'!$DH190)</f>
        <v/>
      </c>
      <c r="Q178" s="253"/>
      <c r="R178" s="253"/>
      <c r="S178" s="253"/>
      <c r="T178" s="253"/>
      <c r="U178" s="253"/>
      <c r="V178" s="255"/>
      <c r="W178" s="256"/>
      <c r="X178" s="253"/>
      <c r="Y178" s="253"/>
      <c r="Z178" s="255"/>
      <c r="AA178" s="256"/>
      <c r="AB178" s="257"/>
      <c r="AC178" s="257"/>
      <c r="AD178" s="257"/>
      <c r="AE178" s="255"/>
      <c r="AF178" s="256" t="str">
        <f>IF(Tabla2[[#This Row],[% DE PARTICIPACIÓN INTEGRANTE '# 3]]="","",Tabla2[[#This Row],[VALOR DEL CONTRATO]]*Tabla2[[#This Row],[% DE PARTICIPACIÓN INTEGRANTE '# 3]])</f>
        <v/>
      </c>
      <c r="AG178" s="253"/>
      <c r="AH178" s="253"/>
      <c r="AI178" s="253"/>
      <c r="AJ178" s="255"/>
      <c r="AK178" s="256" t="str">
        <f>IF(Tabla2[[#This Row],[% DE PARTICIPACIÓN INTEGRANTE '# 4]]="","",Tabla2[[#This Row],[VALOR DEL CONTRATO]]*Tabla2[[#This Row],[% DE PARTICIPACIÓN INTEGRANTE '# 4]])</f>
        <v/>
      </c>
      <c r="AL178" s="257"/>
      <c r="AM178" s="257"/>
      <c r="AN178" s="257"/>
      <c r="AO178" s="255"/>
      <c r="AP178" s="256" t="str">
        <f>IF(Tabla2[[#This Row],[% DE PARTICIPACIÓN INTEGRANTE '# 5]]="","",Tabla2[[#This Row],[VALOR DEL CONTRATO]]*Tabla2[[#This Row],[% DE PARTICIPACIÓN INTEGRANTE '# 5]])</f>
        <v/>
      </c>
      <c r="AQ178" s="257"/>
      <c r="AR178" s="257"/>
      <c r="AS178" s="257"/>
    </row>
    <row r="179" spans="2:45" ht="20.100000000000001" customHeight="1" x14ac:dyDescent="0.25">
      <c r="B179" s="246" t="str">
        <f>IF('Formato Único de Contratación'!$AR191="","",'Formato Único de Contratación'!$AR191)</f>
        <v/>
      </c>
      <c r="C179" s="215" t="str">
        <f>IF('Formato Único de Contratación'!$B191="","",'Formato Único de Contratación'!$B191)</f>
        <v/>
      </c>
      <c r="D179" s="246" t="str">
        <f>IF('Formato Único de Contratación'!$C191="","",'Formato Único de Contratación'!$C191)</f>
        <v/>
      </c>
      <c r="E179" s="246" t="str">
        <f>IF('Formato Único de Contratación'!AQ191="","",'Formato Único de Contratación'!AQ191)</f>
        <v/>
      </c>
      <c r="F179" s="246" t="str">
        <f>IF('Formato Único de Contratación'!AP191="","",'Formato Único de Contratación'!$AP191)</f>
        <v/>
      </c>
      <c r="G179" s="248" t="str">
        <f>IF('Formato Único de Contratación'!$AI191="","",'Formato Único de Contratación'!$AI191)</f>
        <v/>
      </c>
      <c r="H179" s="248" t="str">
        <f>IF('Formato Único de Contratación'!$AO191="","",'Formato Único de Contratación'!$AO191)</f>
        <v/>
      </c>
      <c r="I179" s="248" t="str">
        <f>IF('Formato Único de Contratación'!$BU191="","",'Formato Único de Contratación'!$BU191)</f>
        <v/>
      </c>
      <c r="J179" s="248" t="str">
        <f>IF('Formato Único de Contratación'!$BD191="","",'Formato Único de Contratación'!$BD191)</f>
        <v/>
      </c>
      <c r="K179" s="248" t="str">
        <f>IF('Formato Único de Contratación'!$EE191="","",'Formato Único de Contratación'!$EE191)</f>
        <v/>
      </c>
      <c r="L179" s="248" t="str">
        <f>IF('Formato Único de Contratación'!$Y191="","",'Formato Único de Contratación'!$Y191)</f>
        <v/>
      </c>
      <c r="M179" s="246" t="str">
        <f>IF('Formato Único de Contratación'!$Z191="","",'Formato Único de Contratación'!$Z191)</f>
        <v/>
      </c>
      <c r="N179" s="253"/>
      <c r="O179" s="254" t="str">
        <f>IF('Formato Único de Contratación'!$BB191=0,"",'Formato Único de Contratación'!$BB191)</f>
        <v/>
      </c>
      <c r="P179" s="254" t="str">
        <f>IF('Formato Único de Contratación'!$DH191=0,"",'Formato Único de Contratación'!$DH191)</f>
        <v/>
      </c>
      <c r="Q179" s="253"/>
      <c r="R179" s="253"/>
      <c r="S179" s="253"/>
      <c r="T179" s="253"/>
      <c r="U179" s="253"/>
      <c r="V179" s="255"/>
      <c r="W179" s="256"/>
      <c r="X179" s="253"/>
      <c r="Y179" s="253"/>
      <c r="Z179" s="255"/>
      <c r="AA179" s="256"/>
      <c r="AB179" s="257"/>
      <c r="AC179" s="257"/>
      <c r="AD179" s="257"/>
      <c r="AE179" s="255"/>
      <c r="AF179" s="256" t="str">
        <f>IF(Tabla2[[#This Row],[% DE PARTICIPACIÓN INTEGRANTE '# 3]]="","",Tabla2[[#This Row],[VALOR DEL CONTRATO]]*Tabla2[[#This Row],[% DE PARTICIPACIÓN INTEGRANTE '# 3]])</f>
        <v/>
      </c>
      <c r="AG179" s="253"/>
      <c r="AH179" s="253"/>
      <c r="AI179" s="253"/>
      <c r="AJ179" s="255"/>
      <c r="AK179" s="256" t="str">
        <f>IF(Tabla2[[#This Row],[% DE PARTICIPACIÓN INTEGRANTE '# 4]]="","",Tabla2[[#This Row],[VALOR DEL CONTRATO]]*Tabla2[[#This Row],[% DE PARTICIPACIÓN INTEGRANTE '# 4]])</f>
        <v/>
      </c>
      <c r="AL179" s="257"/>
      <c r="AM179" s="257"/>
      <c r="AN179" s="257"/>
      <c r="AO179" s="255"/>
      <c r="AP179" s="256" t="str">
        <f>IF(Tabla2[[#This Row],[% DE PARTICIPACIÓN INTEGRANTE '# 5]]="","",Tabla2[[#This Row],[VALOR DEL CONTRATO]]*Tabla2[[#This Row],[% DE PARTICIPACIÓN INTEGRANTE '# 5]])</f>
        <v/>
      </c>
      <c r="AQ179" s="257"/>
      <c r="AR179" s="257"/>
      <c r="AS179" s="257"/>
    </row>
    <row r="180" spans="2:45" ht="20.100000000000001" customHeight="1" x14ac:dyDescent="0.25">
      <c r="B180" s="246" t="str">
        <f>IF('Formato Único de Contratación'!$AR192="","",'Formato Único de Contratación'!$AR192)</f>
        <v/>
      </c>
      <c r="C180" s="215" t="str">
        <f>IF('Formato Único de Contratación'!$B192="","",'Formato Único de Contratación'!$B192)</f>
        <v/>
      </c>
      <c r="D180" s="246" t="str">
        <f>IF('Formato Único de Contratación'!$C192="","",'Formato Único de Contratación'!$C192)</f>
        <v/>
      </c>
      <c r="E180" s="246" t="str">
        <f>IF('Formato Único de Contratación'!AQ192="","",'Formato Único de Contratación'!AQ192)</f>
        <v/>
      </c>
      <c r="F180" s="246" t="str">
        <f>IF('Formato Único de Contratación'!AP192="","",'Formato Único de Contratación'!$AP192)</f>
        <v/>
      </c>
      <c r="G180" s="248" t="str">
        <f>IF('Formato Único de Contratación'!$AI192="","",'Formato Único de Contratación'!$AI192)</f>
        <v/>
      </c>
      <c r="H180" s="248" t="str">
        <f>IF('Formato Único de Contratación'!$AO192="","",'Formato Único de Contratación'!$AO192)</f>
        <v/>
      </c>
      <c r="I180" s="248" t="str">
        <f>IF('Formato Único de Contratación'!$BU192="","",'Formato Único de Contratación'!$BU192)</f>
        <v/>
      </c>
      <c r="J180" s="248" t="str">
        <f>IF('Formato Único de Contratación'!$BD192="","",'Formato Único de Contratación'!$BD192)</f>
        <v/>
      </c>
      <c r="K180" s="248" t="str">
        <f>IF('Formato Único de Contratación'!$EE192="","",'Formato Único de Contratación'!$EE192)</f>
        <v/>
      </c>
      <c r="L180" s="248" t="str">
        <f>IF('Formato Único de Contratación'!$Y192="","",'Formato Único de Contratación'!$Y192)</f>
        <v/>
      </c>
      <c r="M180" s="246" t="str">
        <f>IF('Formato Único de Contratación'!$Z192="","",'Formato Único de Contratación'!$Z192)</f>
        <v/>
      </c>
      <c r="N180" s="253"/>
      <c r="O180" s="254" t="str">
        <f>IF('Formato Único de Contratación'!$BB192=0,"",'Formato Único de Contratación'!$BB192)</f>
        <v/>
      </c>
      <c r="P180" s="254" t="str">
        <f>IF('Formato Único de Contratación'!$DH192=0,"",'Formato Único de Contratación'!$DH192)</f>
        <v/>
      </c>
      <c r="Q180" s="253"/>
      <c r="R180" s="253"/>
      <c r="S180" s="253"/>
      <c r="T180" s="260"/>
      <c r="U180" s="260"/>
      <c r="V180" s="260"/>
      <c r="W180" s="256"/>
      <c r="X180" s="260"/>
      <c r="Y180" s="260"/>
      <c r="Z180" s="260"/>
      <c r="AA180" s="256"/>
      <c r="AB180" s="257"/>
      <c r="AC180" s="261"/>
      <c r="AD180" s="261"/>
      <c r="AE180" s="255"/>
      <c r="AF180" s="256" t="str">
        <f>IF(Tabla2[[#This Row],[% DE PARTICIPACIÓN INTEGRANTE '# 3]]="","",Tabla2[[#This Row],[VALOR DEL CONTRATO]]*Tabla2[[#This Row],[% DE PARTICIPACIÓN INTEGRANTE '# 3]])</f>
        <v/>
      </c>
      <c r="AG180" s="253"/>
      <c r="AH180" s="253"/>
      <c r="AI180" s="253"/>
      <c r="AJ180" s="255"/>
      <c r="AK180" s="256" t="str">
        <f>IF(Tabla2[[#This Row],[% DE PARTICIPACIÓN INTEGRANTE '# 4]]="","",Tabla2[[#This Row],[VALOR DEL CONTRATO]]*Tabla2[[#This Row],[% DE PARTICIPACIÓN INTEGRANTE '# 4]])</f>
        <v/>
      </c>
      <c r="AL180" s="257"/>
      <c r="AM180" s="257"/>
      <c r="AN180" s="257"/>
      <c r="AO180" s="255"/>
      <c r="AP180" s="256" t="str">
        <f>IF(Tabla2[[#This Row],[% DE PARTICIPACIÓN INTEGRANTE '# 5]]="","",Tabla2[[#This Row],[VALOR DEL CONTRATO]]*Tabla2[[#This Row],[% DE PARTICIPACIÓN INTEGRANTE '# 5]])</f>
        <v/>
      </c>
      <c r="AQ180" s="257"/>
      <c r="AR180" s="257"/>
      <c r="AS180" s="257"/>
    </row>
    <row r="181" spans="2:45" ht="20.100000000000001" customHeight="1" x14ac:dyDescent="0.25">
      <c r="B181" s="246" t="str">
        <f>IF('Formato Único de Contratación'!$AR193="","",'Formato Único de Contratación'!$AR193)</f>
        <v/>
      </c>
      <c r="C181" s="215" t="str">
        <f>IF('Formato Único de Contratación'!$B193="","",'Formato Único de Contratación'!$B193)</f>
        <v/>
      </c>
      <c r="D181" s="246" t="str">
        <f>IF('Formato Único de Contratación'!$C193="","",'Formato Único de Contratación'!$C193)</f>
        <v/>
      </c>
      <c r="E181" s="246" t="str">
        <f>IF('Formato Único de Contratación'!AQ193="","",'Formato Único de Contratación'!AQ193)</f>
        <v/>
      </c>
      <c r="F181" s="246" t="str">
        <f>IF('Formato Único de Contratación'!AP193="","",'Formato Único de Contratación'!$AP193)</f>
        <v/>
      </c>
      <c r="G181" s="248" t="str">
        <f>IF('Formato Único de Contratación'!$AI193="","",'Formato Único de Contratación'!$AI193)</f>
        <v/>
      </c>
      <c r="H181" s="248" t="str">
        <f>IF('Formato Único de Contratación'!$AO193="","",'Formato Único de Contratación'!$AO193)</f>
        <v/>
      </c>
      <c r="I181" s="248" t="str">
        <f>IF('Formato Único de Contratación'!$BU193="","",'Formato Único de Contratación'!$BU193)</f>
        <v/>
      </c>
      <c r="J181" s="248" t="str">
        <f>IF('Formato Único de Contratación'!$BD193="","",'Formato Único de Contratación'!$BD193)</f>
        <v/>
      </c>
      <c r="K181" s="248" t="str">
        <f>IF('Formato Único de Contratación'!$EE193="","",'Formato Único de Contratación'!$EE193)</f>
        <v/>
      </c>
      <c r="L181" s="248" t="str">
        <f>IF('Formato Único de Contratación'!$Y193="","",'Formato Único de Contratación'!$Y193)</f>
        <v/>
      </c>
      <c r="M181" s="246" t="str">
        <f>IF('Formato Único de Contratación'!$Z193="","",'Formato Único de Contratación'!$Z193)</f>
        <v/>
      </c>
      <c r="N181" s="253"/>
      <c r="O181" s="254" t="str">
        <f>IF('Formato Único de Contratación'!$BB193=0,"",'Formato Único de Contratación'!$BB193)</f>
        <v/>
      </c>
      <c r="P181" s="254" t="str">
        <f>IF('Formato Único de Contratación'!$DH193=0,"",'Formato Único de Contratación'!$DH193)</f>
        <v/>
      </c>
      <c r="Q181" s="253"/>
      <c r="R181" s="253"/>
      <c r="S181" s="253"/>
      <c r="T181" s="260"/>
      <c r="U181" s="260"/>
      <c r="V181" s="262"/>
      <c r="W181" s="256"/>
      <c r="X181" s="260"/>
      <c r="Y181" s="260"/>
      <c r="Z181" s="262"/>
      <c r="AA181" s="256"/>
      <c r="AB181" s="257"/>
      <c r="AC181" s="261"/>
      <c r="AD181" s="261"/>
      <c r="AE181" s="255">
        <v>0.15</v>
      </c>
      <c r="AF181" s="256" t="e">
        <f>IF(Tabla2[[#This Row],[% DE PARTICIPACIÓN INTEGRANTE '# 3]]="","",Tabla2[[#This Row],[VALOR DEL CONTRATO]]*Tabla2[[#This Row],[% DE PARTICIPACIÓN INTEGRANTE '# 3]])</f>
        <v>#VALUE!</v>
      </c>
      <c r="AG181" s="253"/>
      <c r="AH181" s="253"/>
      <c r="AI181" s="253"/>
      <c r="AJ181" s="263"/>
      <c r="AK181" s="256" t="str">
        <f>IF(Tabla2[[#This Row],[% DE PARTICIPACIÓN INTEGRANTE '# 4]]="","",Tabla2[[#This Row],[VALOR DEL CONTRATO]]*Tabla2[[#This Row],[% DE PARTICIPACIÓN INTEGRANTE '# 4]])</f>
        <v/>
      </c>
      <c r="AL181" s="257"/>
      <c r="AM181" s="257"/>
      <c r="AN181" s="257"/>
      <c r="AO181" s="255"/>
      <c r="AP181" s="256" t="str">
        <f>IF(Tabla2[[#This Row],[% DE PARTICIPACIÓN INTEGRANTE '# 5]]="","",Tabla2[[#This Row],[VALOR DEL CONTRATO]]*Tabla2[[#This Row],[% DE PARTICIPACIÓN INTEGRANTE '# 5]])</f>
        <v/>
      </c>
      <c r="AQ181" s="257"/>
      <c r="AR181" s="257"/>
      <c r="AS181" s="257"/>
    </row>
    <row r="182" spans="2:45" ht="20.100000000000001" customHeight="1" x14ac:dyDescent="0.25">
      <c r="B182" s="246" t="str">
        <f>IF('Formato Único de Contratación'!$AR194="","",'Formato Único de Contratación'!$AR194)</f>
        <v/>
      </c>
      <c r="C182" s="215" t="str">
        <f>IF('Formato Único de Contratación'!$B194="","",'Formato Único de Contratación'!$B194)</f>
        <v/>
      </c>
      <c r="D182" s="246" t="str">
        <f>IF('Formato Único de Contratación'!$C194="","",'Formato Único de Contratación'!$C194)</f>
        <v/>
      </c>
      <c r="E182" s="246" t="str">
        <f>IF('Formato Único de Contratación'!AQ194="","",'Formato Único de Contratación'!AQ194)</f>
        <v/>
      </c>
      <c r="F182" s="246" t="str">
        <f>IF('Formato Único de Contratación'!AP194="","",'Formato Único de Contratación'!$AP194)</f>
        <v/>
      </c>
      <c r="G182" s="248" t="str">
        <f>IF('Formato Único de Contratación'!$AI194="","",'Formato Único de Contratación'!$AI194)</f>
        <v/>
      </c>
      <c r="H182" s="248" t="str">
        <f>IF('Formato Único de Contratación'!$AO194="","",'Formato Único de Contratación'!$AO194)</f>
        <v/>
      </c>
      <c r="I182" s="248" t="str">
        <f>IF('Formato Único de Contratación'!$BU194="","",'Formato Único de Contratación'!$BU194)</f>
        <v/>
      </c>
      <c r="J182" s="248" t="str">
        <f>IF('Formato Único de Contratación'!$BD194="","",'Formato Único de Contratación'!$BD194)</f>
        <v/>
      </c>
      <c r="K182" s="248" t="str">
        <f>IF('Formato Único de Contratación'!$EE194="","",'Formato Único de Contratación'!$EE194)</f>
        <v/>
      </c>
      <c r="L182" s="248" t="str">
        <f>IF('Formato Único de Contratación'!$Y194="","",'Formato Único de Contratación'!$Y194)</f>
        <v/>
      </c>
      <c r="M182" s="246" t="str">
        <f>IF('Formato Único de Contratación'!$Z194="","",'Formato Único de Contratación'!$Z194)</f>
        <v/>
      </c>
      <c r="N182" s="253"/>
      <c r="O182" s="254" t="str">
        <f>IF('Formato Único de Contratación'!$BB194=0,"",'Formato Único de Contratación'!$BB194)</f>
        <v/>
      </c>
      <c r="P182" s="254" t="str">
        <f>IF('Formato Único de Contratación'!$DH194=0,"",'Formato Único de Contratación'!$DH194)</f>
        <v/>
      </c>
      <c r="Q182" s="253"/>
      <c r="R182" s="253"/>
      <c r="S182" s="253"/>
      <c r="T182" s="253"/>
      <c r="U182" s="253"/>
      <c r="V182" s="255"/>
      <c r="W182" s="256"/>
      <c r="X182" s="253"/>
      <c r="Y182" s="253"/>
      <c r="Z182" s="255"/>
      <c r="AA182" s="256"/>
      <c r="AB182" s="257"/>
      <c r="AC182" s="257"/>
      <c r="AD182" s="257"/>
      <c r="AE182" s="255">
        <v>0.17</v>
      </c>
      <c r="AF182" s="256" t="e">
        <f>IF(Tabla2[[#This Row],[% DE PARTICIPACIÓN INTEGRANTE '# 3]]="","",Tabla2[[#This Row],[VALOR DEL CONTRATO]]*Tabla2[[#This Row],[% DE PARTICIPACIÓN INTEGRANTE '# 3]])</f>
        <v>#VALUE!</v>
      </c>
      <c r="AG182" s="253"/>
      <c r="AH182" s="253" t="s">
        <v>527</v>
      </c>
      <c r="AI182" s="253" t="s">
        <v>529</v>
      </c>
      <c r="AJ182" s="255">
        <v>0.13</v>
      </c>
      <c r="AK182" s="256" t="e">
        <f>IF(Tabla2[[#This Row],[% DE PARTICIPACIÓN INTEGRANTE '# 4]]="","",Tabla2[[#This Row],[VALOR DEL CONTRATO]]*Tabla2[[#This Row],[% DE PARTICIPACIÓN INTEGRANTE '# 4]])</f>
        <v>#VALUE!</v>
      </c>
      <c r="AL182" s="257"/>
      <c r="AM182" s="257" t="s">
        <v>528</v>
      </c>
      <c r="AN182" s="257" t="s">
        <v>214</v>
      </c>
      <c r="AO182" s="255">
        <v>0.09</v>
      </c>
      <c r="AP182" s="256" t="e">
        <f>IF(Tabla2[[#This Row],[% DE PARTICIPACIÓN INTEGRANTE '# 5]]="","",Tabla2[[#This Row],[VALOR DEL CONTRATO]]*Tabla2[[#This Row],[% DE PARTICIPACIÓN INTEGRANTE '# 5]])</f>
        <v>#VALUE!</v>
      </c>
      <c r="AQ182" s="257"/>
      <c r="AR182" s="257"/>
      <c r="AS182" s="257"/>
    </row>
    <row r="183" spans="2:45" ht="20.100000000000001" customHeight="1" x14ac:dyDescent="0.25">
      <c r="B183" s="246" t="str">
        <f>IF('Formato Único de Contratación'!$AR195="","",'Formato Único de Contratación'!$AR195)</f>
        <v/>
      </c>
      <c r="C183" s="215" t="str">
        <f>IF('Formato Único de Contratación'!$B195="","",'Formato Único de Contratación'!$B195)</f>
        <v/>
      </c>
      <c r="D183" s="246" t="str">
        <f>IF('Formato Único de Contratación'!$C195="","",'Formato Único de Contratación'!$C195)</f>
        <v/>
      </c>
      <c r="E183" s="246" t="str">
        <f>IF('Formato Único de Contratación'!AQ195="","",'Formato Único de Contratación'!AQ195)</f>
        <v/>
      </c>
      <c r="F183" s="246" t="str">
        <f>IF('Formato Único de Contratación'!AP195="","",'Formato Único de Contratación'!$AP195)</f>
        <v/>
      </c>
      <c r="G183" s="248" t="str">
        <f>IF('Formato Único de Contratación'!$AI195="","",'Formato Único de Contratación'!$AI195)</f>
        <v/>
      </c>
      <c r="H183" s="248" t="str">
        <f>IF('Formato Único de Contratación'!$AO195="","",'Formato Único de Contratación'!$AO195)</f>
        <v/>
      </c>
      <c r="I183" s="248" t="str">
        <f>IF('Formato Único de Contratación'!$BU195="","",'Formato Único de Contratación'!$BU195)</f>
        <v/>
      </c>
      <c r="J183" s="248" t="str">
        <f>IF('Formato Único de Contratación'!$BD195="","",'Formato Único de Contratación'!$BD195)</f>
        <v/>
      </c>
      <c r="K183" s="248" t="str">
        <f>IF('Formato Único de Contratación'!$EE195="","",'Formato Único de Contratación'!$EE195)</f>
        <v/>
      </c>
      <c r="L183" s="248" t="str">
        <f>IF('Formato Único de Contratación'!$Y195="","",'Formato Único de Contratación'!$Y195)</f>
        <v/>
      </c>
      <c r="M183" s="246" t="str">
        <f>IF('Formato Único de Contratación'!$Z195="","",'Formato Único de Contratación'!$Z195)</f>
        <v/>
      </c>
      <c r="N183" s="253"/>
      <c r="O183" s="254" t="str">
        <f>IF('Formato Único de Contratación'!$BB195=0,"",'Formato Único de Contratación'!$BB195)</f>
        <v/>
      </c>
      <c r="P183" s="254" t="str">
        <f>IF('Formato Único de Contratación'!$DH195=0,"",'Formato Único de Contratación'!$DH195)</f>
        <v/>
      </c>
      <c r="Q183" s="253"/>
      <c r="R183" s="253"/>
      <c r="S183" s="253"/>
      <c r="T183" s="253"/>
      <c r="U183" s="253"/>
      <c r="V183" s="255"/>
      <c r="W183" s="256"/>
      <c r="X183" s="253"/>
      <c r="Y183" s="253"/>
      <c r="Z183" s="255"/>
      <c r="AA183" s="256"/>
      <c r="AB183" s="257"/>
      <c r="AC183" s="257"/>
      <c r="AD183" s="257"/>
      <c r="AE183" s="255"/>
      <c r="AF183" s="256" t="str">
        <f>IF(Tabla2[[#This Row],[% DE PARTICIPACIÓN INTEGRANTE '# 3]]="","",Tabla2[[#This Row],[VALOR DEL CONTRATO]]*Tabla2[[#This Row],[% DE PARTICIPACIÓN INTEGRANTE '# 3]])</f>
        <v/>
      </c>
      <c r="AG183" s="253"/>
      <c r="AH183" s="253"/>
      <c r="AI183" s="253"/>
      <c r="AJ183" s="255"/>
      <c r="AK183" s="256" t="str">
        <f>IF(Tabla2[[#This Row],[% DE PARTICIPACIÓN INTEGRANTE '# 4]]="","",Tabla2[[#This Row],[VALOR DEL CONTRATO]]*Tabla2[[#This Row],[% DE PARTICIPACIÓN INTEGRANTE '# 4]])</f>
        <v/>
      </c>
      <c r="AL183" s="257"/>
      <c r="AM183" s="257"/>
      <c r="AN183" s="257"/>
      <c r="AO183" s="255"/>
      <c r="AP183" s="256" t="str">
        <f>IF(Tabla2[[#This Row],[% DE PARTICIPACIÓN INTEGRANTE '# 5]]="","",Tabla2[[#This Row],[VALOR DEL CONTRATO]]*Tabla2[[#This Row],[% DE PARTICIPACIÓN INTEGRANTE '# 5]])</f>
        <v/>
      </c>
      <c r="AQ183" s="257"/>
      <c r="AR183" s="257"/>
      <c r="AS183" s="257"/>
    </row>
    <row r="184" spans="2:45" ht="20.100000000000001" customHeight="1" x14ac:dyDescent="0.25">
      <c r="B184" s="246" t="str">
        <f>IF('Formato Único de Contratación'!$AR196="","",'Formato Único de Contratación'!$AR196)</f>
        <v/>
      </c>
      <c r="C184" s="215" t="str">
        <f>IF('Formato Único de Contratación'!$B196="","",'Formato Único de Contratación'!$B196)</f>
        <v/>
      </c>
      <c r="D184" s="246" t="str">
        <f>IF('Formato Único de Contratación'!$C196="","",'Formato Único de Contratación'!$C196)</f>
        <v/>
      </c>
      <c r="E184" s="246" t="str">
        <f>IF('Formato Único de Contratación'!AQ196="","",'Formato Único de Contratación'!AQ196)</f>
        <v/>
      </c>
      <c r="F184" s="246" t="str">
        <f>IF('Formato Único de Contratación'!AP196="","",'Formato Único de Contratación'!$AP196)</f>
        <v/>
      </c>
      <c r="G184" s="248" t="str">
        <f>IF('Formato Único de Contratación'!$AI196="","",'Formato Único de Contratación'!$AI196)</f>
        <v/>
      </c>
      <c r="H184" s="248" t="str">
        <f>IF('Formato Único de Contratación'!$AO196="","",'Formato Único de Contratación'!$AO196)</f>
        <v/>
      </c>
      <c r="I184" s="248" t="str">
        <f>IF('Formato Único de Contratación'!$BU196="","",'Formato Único de Contratación'!$BU196)</f>
        <v/>
      </c>
      <c r="J184" s="248" t="str">
        <f>IF('Formato Único de Contratación'!$BD196="","",'Formato Único de Contratación'!$BD196)</f>
        <v/>
      </c>
      <c r="K184" s="248" t="str">
        <f>IF('Formato Único de Contratación'!$EE196="","",'Formato Único de Contratación'!$EE196)</f>
        <v/>
      </c>
      <c r="L184" s="248" t="str">
        <f>IF('Formato Único de Contratación'!$Y196="","",'Formato Único de Contratación'!$Y196)</f>
        <v/>
      </c>
      <c r="M184" s="246" t="str">
        <f>IF('Formato Único de Contratación'!$Z196="","",'Formato Único de Contratación'!$Z196)</f>
        <v/>
      </c>
      <c r="N184" s="253"/>
      <c r="O184" s="254" t="str">
        <f>IF('Formato Único de Contratación'!$BB196=0,"",'Formato Único de Contratación'!$BB196)</f>
        <v/>
      </c>
      <c r="P184" s="254" t="str">
        <f>IF('Formato Único de Contratación'!$DH196=0,"",'Formato Único de Contratación'!$DH196)</f>
        <v/>
      </c>
      <c r="Q184" s="253"/>
      <c r="R184" s="253"/>
      <c r="S184" s="253"/>
      <c r="T184" s="253"/>
      <c r="U184" s="253"/>
      <c r="V184" s="255"/>
      <c r="W184" s="256"/>
      <c r="X184" s="253"/>
      <c r="Y184" s="253"/>
      <c r="Z184" s="255"/>
      <c r="AA184" s="256"/>
      <c r="AB184" s="257"/>
      <c r="AC184" s="257"/>
      <c r="AD184" s="257"/>
      <c r="AE184" s="255"/>
      <c r="AF184" s="256" t="str">
        <f>IF(Tabla2[[#This Row],[% DE PARTICIPACIÓN INTEGRANTE '# 3]]="","",Tabla2[[#This Row],[VALOR DEL CONTRATO]]*Tabla2[[#This Row],[% DE PARTICIPACIÓN INTEGRANTE '# 3]])</f>
        <v/>
      </c>
      <c r="AG184" s="253"/>
      <c r="AH184" s="253"/>
      <c r="AI184" s="253"/>
      <c r="AJ184" s="255"/>
      <c r="AK184" s="256" t="str">
        <f>IF(Tabla2[[#This Row],[% DE PARTICIPACIÓN INTEGRANTE '# 4]]="","",Tabla2[[#This Row],[VALOR DEL CONTRATO]]*Tabla2[[#This Row],[% DE PARTICIPACIÓN INTEGRANTE '# 4]])</f>
        <v/>
      </c>
      <c r="AL184" s="257"/>
      <c r="AM184" s="257"/>
      <c r="AN184" s="257"/>
      <c r="AO184" s="255"/>
      <c r="AP184" s="256" t="str">
        <f>IF(Tabla2[[#This Row],[% DE PARTICIPACIÓN INTEGRANTE '# 5]]="","",Tabla2[[#This Row],[VALOR DEL CONTRATO]]*Tabla2[[#This Row],[% DE PARTICIPACIÓN INTEGRANTE '# 5]])</f>
        <v/>
      </c>
      <c r="AQ184" s="257"/>
      <c r="AR184" s="257"/>
      <c r="AS184" s="257"/>
    </row>
    <row r="185" spans="2:45" ht="20.100000000000001" customHeight="1" x14ac:dyDescent="0.25">
      <c r="B185" s="246" t="str">
        <f>IF('Formato Único de Contratación'!$AR197="","",'Formato Único de Contratación'!$AR197)</f>
        <v/>
      </c>
      <c r="C185" s="215" t="str">
        <f>IF('Formato Único de Contratación'!$B197="","",'Formato Único de Contratación'!$B197)</f>
        <v/>
      </c>
      <c r="D185" s="246" t="str">
        <f>IF('Formato Único de Contratación'!$C197="","",'Formato Único de Contratación'!$C197)</f>
        <v/>
      </c>
      <c r="E185" s="246" t="str">
        <f>IF('Formato Único de Contratación'!AQ197="","",'Formato Único de Contratación'!AQ197)</f>
        <v/>
      </c>
      <c r="F185" s="246" t="str">
        <f>IF('Formato Único de Contratación'!AP197="","",'Formato Único de Contratación'!$AP197)</f>
        <v/>
      </c>
      <c r="G185" s="248" t="str">
        <f>IF('Formato Único de Contratación'!$AI197="","",'Formato Único de Contratación'!$AI197)</f>
        <v/>
      </c>
      <c r="H185" s="248" t="str">
        <f>IF('Formato Único de Contratación'!$AO197="","",'Formato Único de Contratación'!$AO197)</f>
        <v/>
      </c>
      <c r="I185" s="248" t="str">
        <f>IF('Formato Único de Contratación'!$BU197="","",'Formato Único de Contratación'!$BU197)</f>
        <v/>
      </c>
      <c r="J185" s="248" t="str">
        <f>IF('Formato Único de Contratación'!$BD197="","",'Formato Único de Contratación'!$BD197)</f>
        <v/>
      </c>
      <c r="K185" s="248" t="str">
        <f>IF('Formato Único de Contratación'!$EE197="","",'Formato Único de Contratación'!$EE197)</f>
        <v/>
      </c>
      <c r="L185" s="248" t="str">
        <f>IF('Formato Único de Contratación'!$Y197="","",'Formato Único de Contratación'!$Y197)</f>
        <v/>
      </c>
      <c r="M185" s="246" t="str">
        <f>IF('Formato Único de Contratación'!$Z197="","",'Formato Único de Contratación'!$Z197)</f>
        <v/>
      </c>
      <c r="N185" s="253"/>
      <c r="O185" s="254" t="str">
        <f>IF('Formato Único de Contratación'!$BB197=0,"",'Formato Único de Contratación'!$BB197)</f>
        <v/>
      </c>
      <c r="P185" s="254" t="str">
        <f>IF('Formato Único de Contratación'!$DH197=0,"",'Formato Único de Contratación'!$DH197)</f>
        <v/>
      </c>
      <c r="Q185" s="253"/>
      <c r="R185" s="253"/>
      <c r="S185" s="253"/>
      <c r="T185" s="253"/>
      <c r="U185" s="253"/>
      <c r="V185" s="255"/>
      <c r="W185" s="256"/>
      <c r="X185" s="253"/>
      <c r="Y185" s="253"/>
      <c r="Z185" s="255"/>
      <c r="AA185" s="256"/>
      <c r="AB185" s="257"/>
      <c r="AC185" s="257"/>
      <c r="AD185" s="257"/>
      <c r="AE185" s="255"/>
      <c r="AF185" s="256" t="str">
        <f>IF(Tabla2[[#This Row],[% DE PARTICIPACIÓN INTEGRANTE '# 3]]="","",Tabla2[[#This Row],[VALOR DEL CONTRATO]]*Tabla2[[#This Row],[% DE PARTICIPACIÓN INTEGRANTE '# 3]])</f>
        <v/>
      </c>
      <c r="AG185" s="253"/>
      <c r="AH185" s="253"/>
      <c r="AI185" s="253"/>
      <c r="AJ185" s="255"/>
      <c r="AK185" s="256" t="str">
        <f>IF(Tabla2[[#This Row],[% DE PARTICIPACIÓN INTEGRANTE '# 4]]="","",Tabla2[[#This Row],[VALOR DEL CONTRATO]]*Tabla2[[#This Row],[% DE PARTICIPACIÓN INTEGRANTE '# 4]])</f>
        <v/>
      </c>
      <c r="AL185" s="257"/>
      <c r="AM185" s="257"/>
      <c r="AN185" s="257"/>
      <c r="AO185" s="255"/>
      <c r="AP185" s="256" t="str">
        <f>IF(Tabla2[[#This Row],[% DE PARTICIPACIÓN INTEGRANTE '# 5]]="","",Tabla2[[#This Row],[VALOR DEL CONTRATO]]*Tabla2[[#This Row],[% DE PARTICIPACIÓN INTEGRANTE '# 5]])</f>
        <v/>
      </c>
      <c r="AQ185" s="257"/>
      <c r="AR185" s="257"/>
      <c r="AS185" s="257"/>
    </row>
    <row r="186" spans="2:45" ht="20.100000000000001" customHeight="1" x14ac:dyDescent="0.25">
      <c r="B186" s="246" t="str">
        <f>IF('Formato Único de Contratación'!$AR198="","",'Formato Único de Contratación'!$AR198)</f>
        <v/>
      </c>
      <c r="C186" s="215" t="str">
        <f>IF('Formato Único de Contratación'!$B198="","",'Formato Único de Contratación'!$B198)</f>
        <v/>
      </c>
      <c r="D186" s="246" t="str">
        <f>IF('Formato Único de Contratación'!$C198="","",'Formato Único de Contratación'!$C198)</f>
        <v/>
      </c>
      <c r="E186" s="246" t="str">
        <f>IF('Formato Único de Contratación'!AQ198="","",'Formato Único de Contratación'!AQ198)</f>
        <v/>
      </c>
      <c r="F186" s="246" t="str">
        <f>IF('Formato Único de Contratación'!AP198="","",'Formato Único de Contratación'!$AP198)</f>
        <v/>
      </c>
      <c r="G186" s="248" t="str">
        <f>IF('Formato Único de Contratación'!$AI198="","",'Formato Único de Contratación'!$AI198)</f>
        <v/>
      </c>
      <c r="H186" s="248" t="str">
        <f>IF('Formato Único de Contratación'!$AO198="","",'Formato Único de Contratación'!$AO198)</f>
        <v/>
      </c>
      <c r="I186" s="248" t="str">
        <f>IF('Formato Único de Contratación'!$BU198="","",'Formato Único de Contratación'!$BU198)</f>
        <v/>
      </c>
      <c r="J186" s="248" t="str">
        <f>IF('Formato Único de Contratación'!$BD198="","",'Formato Único de Contratación'!$BD198)</f>
        <v/>
      </c>
      <c r="K186" s="248" t="str">
        <f>IF('Formato Único de Contratación'!$EE198="","",'Formato Único de Contratación'!$EE198)</f>
        <v/>
      </c>
      <c r="L186" s="248" t="str">
        <f>IF('Formato Único de Contratación'!$Y198="","",'Formato Único de Contratación'!$Y198)</f>
        <v/>
      </c>
      <c r="M186" s="246" t="str">
        <f>IF('Formato Único de Contratación'!$Z198="","",'Formato Único de Contratación'!$Z198)</f>
        <v/>
      </c>
      <c r="N186" s="253"/>
      <c r="O186" s="254" t="str">
        <f>IF('Formato Único de Contratación'!$BB198=0,"",'Formato Único de Contratación'!$BB198)</f>
        <v/>
      </c>
      <c r="P186" s="254" t="str">
        <f>IF('Formato Único de Contratación'!$DH198=0,"",'Formato Único de Contratación'!$DH198)</f>
        <v/>
      </c>
      <c r="Q186" s="253"/>
      <c r="R186" s="253"/>
      <c r="S186" s="253"/>
      <c r="T186" s="253"/>
      <c r="U186" s="253"/>
      <c r="V186" s="255"/>
      <c r="W186" s="256"/>
      <c r="X186" s="253"/>
      <c r="Y186" s="253"/>
      <c r="Z186" s="255"/>
      <c r="AA186" s="256"/>
      <c r="AB186" s="257"/>
      <c r="AC186" s="257"/>
      <c r="AD186" s="257"/>
      <c r="AE186" s="255"/>
      <c r="AF186" s="256" t="str">
        <f>IF(Tabla2[[#This Row],[% DE PARTICIPACIÓN INTEGRANTE '# 3]]="","",Tabla2[[#This Row],[VALOR DEL CONTRATO]]*Tabla2[[#This Row],[% DE PARTICIPACIÓN INTEGRANTE '# 3]])</f>
        <v/>
      </c>
      <c r="AG186" s="253"/>
      <c r="AH186" s="253"/>
      <c r="AI186" s="253"/>
      <c r="AJ186" s="255"/>
      <c r="AK186" s="256" t="str">
        <f>IF(Tabla2[[#This Row],[% DE PARTICIPACIÓN INTEGRANTE '# 4]]="","",Tabla2[[#This Row],[VALOR DEL CONTRATO]]*Tabla2[[#This Row],[% DE PARTICIPACIÓN INTEGRANTE '# 4]])</f>
        <v/>
      </c>
      <c r="AL186" s="257"/>
      <c r="AM186" s="257"/>
      <c r="AN186" s="257"/>
      <c r="AO186" s="255"/>
      <c r="AP186" s="256" t="str">
        <f>IF(Tabla2[[#This Row],[% DE PARTICIPACIÓN INTEGRANTE '# 5]]="","",Tabla2[[#This Row],[VALOR DEL CONTRATO]]*Tabla2[[#This Row],[% DE PARTICIPACIÓN INTEGRANTE '# 5]])</f>
        <v/>
      </c>
      <c r="AQ186" s="257"/>
      <c r="AR186" s="257"/>
      <c r="AS186" s="257"/>
    </row>
    <row r="187" spans="2:45" ht="20.100000000000001" customHeight="1" x14ac:dyDescent="0.25">
      <c r="B187" s="246" t="str">
        <f>IF('Formato Único de Contratación'!$AR199="","",'Formato Único de Contratación'!$AR199)</f>
        <v/>
      </c>
      <c r="C187" s="215" t="str">
        <f>IF('Formato Único de Contratación'!$B199="","",'Formato Único de Contratación'!$B199)</f>
        <v/>
      </c>
      <c r="D187" s="246" t="str">
        <f>IF('Formato Único de Contratación'!$C199="","",'Formato Único de Contratación'!$C199)</f>
        <v/>
      </c>
      <c r="E187" s="246" t="str">
        <f>IF('Formato Único de Contratación'!AQ199="","",'Formato Único de Contratación'!AQ199)</f>
        <v/>
      </c>
      <c r="F187" s="246" t="str">
        <f>IF('Formato Único de Contratación'!AP199="","",'Formato Único de Contratación'!$AP199)</f>
        <v/>
      </c>
      <c r="G187" s="248" t="str">
        <f>IF('Formato Único de Contratación'!$AI199="","",'Formato Único de Contratación'!$AI199)</f>
        <v/>
      </c>
      <c r="H187" s="248" t="str">
        <f>IF('Formato Único de Contratación'!$AO199="","",'Formato Único de Contratación'!$AO199)</f>
        <v/>
      </c>
      <c r="I187" s="248" t="str">
        <f>IF('Formato Único de Contratación'!$BU199="","",'Formato Único de Contratación'!$BU199)</f>
        <v/>
      </c>
      <c r="J187" s="248" t="str">
        <f>IF('Formato Único de Contratación'!$BD199="","",'Formato Único de Contratación'!$BD199)</f>
        <v/>
      </c>
      <c r="K187" s="248" t="str">
        <f>IF('Formato Único de Contratación'!$EE199="","",'Formato Único de Contratación'!$EE199)</f>
        <v/>
      </c>
      <c r="L187" s="248" t="str">
        <f>IF('Formato Único de Contratación'!$Y199="","",'Formato Único de Contratación'!$Y199)</f>
        <v/>
      </c>
      <c r="M187" s="246" t="str">
        <f>IF('Formato Único de Contratación'!$Z199="","",'Formato Único de Contratación'!$Z199)</f>
        <v/>
      </c>
      <c r="N187" s="253"/>
      <c r="O187" s="254" t="str">
        <f>IF('Formato Único de Contratación'!$BB199=0,"",'Formato Único de Contratación'!$BB199)</f>
        <v/>
      </c>
      <c r="P187" s="254" t="str">
        <f>IF('Formato Único de Contratación'!$DH199=0,"",'Formato Único de Contratación'!$DH199)</f>
        <v/>
      </c>
      <c r="Q187" s="253"/>
      <c r="R187" s="253"/>
      <c r="S187" s="253"/>
      <c r="T187" s="253"/>
      <c r="U187" s="253"/>
      <c r="V187" s="255"/>
      <c r="W187" s="256"/>
      <c r="X187" s="253"/>
      <c r="Y187" s="253"/>
      <c r="Z187" s="255"/>
      <c r="AA187" s="256"/>
      <c r="AB187" s="257"/>
      <c r="AC187" s="257"/>
      <c r="AD187" s="257"/>
      <c r="AE187" s="255"/>
      <c r="AF187" s="256" t="str">
        <f>IF(Tabla2[[#This Row],[% DE PARTICIPACIÓN INTEGRANTE '# 3]]="","",Tabla2[[#This Row],[VALOR DEL CONTRATO]]*Tabla2[[#This Row],[% DE PARTICIPACIÓN INTEGRANTE '# 3]])</f>
        <v/>
      </c>
      <c r="AG187" s="253"/>
      <c r="AH187" s="253"/>
      <c r="AI187" s="253"/>
      <c r="AJ187" s="255"/>
      <c r="AK187" s="256" t="str">
        <f>IF(Tabla2[[#This Row],[% DE PARTICIPACIÓN INTEGRANTE '# 4]]="","",Tabla2[[#This Row],[VALOR DEL CONTRATO]]*Tabla2[[#This Row],[% DE PARTICIPACIÓN INTEGRANTE '# 4]])</f>
        <v/>
      </c>
      <c r="AL187" s="257"/>
      <c r="AM187" s="257"/>
      <c r="AN187" s="257"/>
      <c r="AO187" s="255"/>
      <c r="AP187" s="256" t="str">
        <f>IF(Tabla2[[#This Row],[% DE PARTICIPACIÓN INTEGRANTE '# 5]]="","",Tabla2[[#This Row],[VALOR DEL CONTRATO]]*Tabla2[[#This Row],[% DE PARTICIPACIÓN INTEGRANTE '# 5]])</f>
        <v/>
      </c>
      <c r="AQ187" s="257"/>
      <c r="AR187" s="257"/>
      <c r="AS187" s="257"/>
    </row>
    <row r="188" spans="2:45" ht="20.100000000000001" customHeight="1" x14ac:dyDescent="0.25">
      <c r="B188" s="246" t="str">
        <f>IF('Formato Único de Contratación'!$AR200="","",'Formato Único de Contratación'!$AR200)</f>
        <v/>
      </c>
      <c r="C188" s="215" t="str">
        <f>IF('Formato Único de Contratación'!$B200="","",'Formato Único de Contratación'!$B200)</f>
        <v/>
      </c>
      <c r="D188" s="246" t="str">
        <f>IF('Formato Único de Contratación'!$C200="","",'Formato Único de Contratación'!$C200)</f>
        <v/>
      </c>
      <c r="E188" s="246" t="str">
        <f>IF('Formato Único de Contratación'!AQ200="","",'Formato Único de Contratación'!AQ200)</f>
        <v/>
      </c>
      <c r="F188" s="246" t="str">
        <f>IF('Formato Único de Contratación'!AP200="","",'Formato Único de Contratación'!$AP200)</f>
        <v/>
      </c>
      <c r="G188" s="248" t="str">
        <f>IF('Formato Único de Contratación'!$AI200="","",'Formato Único de Contratación'!$AI200)</f>
        <v/>
      </c>
      <c r="H188" s="248" t="str">
        <f>IF('Formato Único de Contratación'!$AO200="","",'Formato Único de Contratación'!$AO200)</f>
        <v/>
      </c>
      <c r="I188" s="248" t="str">
        <f>IF('Formato Único de Contratación'!$BU200="","",'Formato Único de Contratación'!$BU200)</f>
        <v/>
      </c>
      <c r="J188" s="248" t="str">
        <f>IF('Formato Único de Contratación'!$BD200="","",'Formato Único de Contratación'!$BD200)</f>
        <v/>
      </c>
      <c r="K188" s="248" t="str">
        <f>IF('Formato Único de Contratación'!$EE200="","",'Formato Único de Contratación'!$EE200)</f>
        <v/>
      </c>
      <c r="L188" s="248" t="str">
        <f>IF('Formato Único de Contratación'!$Y200="","",'Formato Único de Contratación'!$Y200)</f>
        <v/>
      </c>
      <c r="M188" s="246" t="str">
        <f>IF('Formato Único de Contratación'!$Z200="","",'Formato Único de Contratación'!$Z200)</f>
        <v/>
      </c>
      <c r="N188" s="253"/>
      <c r="O188" s="254" t="str">
        <f>IF('Formato Único de Contratación'!$BB200=0,"",'Formato Único de Contratación'!$BB200)</f>
        <v/>
      </c>
      <c r="P188" s="254" t="str">
        <f>IF('Formato Único de Contratación'!$DH200=0,"",'Formato Único de Contratación'!$DH200)</f>
        <v/>
      </c>
      <c r="Q188" s="253"/>
      <c r="R188" s="253"/>
      <c r="S188" s="253"/>
      <c r="T188" s="253"/>
      <c r="U188" s="253"/>
      <c r="V188" s="255"/>
      <c r="W188" s="256"/>
      <c r="X188" s="253"/>
      <c r="Y188" s="253"/>
      <c r="Z188" s="255"/>
      <c r="AA188" s="256"/>
      <c r="AB188" s="257"/>
      <c r="AC188" s="257"/>
      <c r="AD188" s="257"/>
      <c r="AE188" s="255"/>
      <c r="AF188" s="256" t="str">
        <f>IF(Tabla2[[#This Row],[% DE PARTICIPACIÓN INTEGRANTE '# 3]]="","",Tabla2[[#This Row],[VALOR DEL CONTRATO]]*Tabla2[[#This Row],[% DE PARTICIPACIÓN INTEGRANTE '# 3]])</f>
        <v/>
      </c>
      <c r="AG188" s="253"/>
      <c r="AH188" s="253"/>
      <c r="AI188" s="253"/>
      <c r="AJ188" s="255"/>
      <c r="AK188" s="256" t="str">
        <f>IF(Tabla2[[#This Row],[% DE PARTICIPACIÓN INTEGRANTE '# 4]]="","",Tabla2[[#This Row],[VALOR DEL CONTRATO]]*Tabla2[[#This Row],[% DE PARTICIPACIÓN INTEGRANTE '# 4]])</f>
        <v/>
      </c>
      <c r="AL188" s="257"/>
      <c r="AM188" s="257"/>
      <c r="AN188" s="257"/>
      <c r="AO188" s="255"/>
      <c r="AP188" s="256" t="str">
        <f>IF(Tabla2[[#This Row],[% DE PARTICIPACIÓN INTEGRANTE '# 5]]="","",Tabla2[[#This Row],[VALOR DEL CONTRATO]]*Tabla2[[#This Row],[% DE PARTICIPACIÓN INTEGRANTE '# 5]])</f>
        <v/>
      </c>
      <c r="AQ188" s="257"/>
      <c r="AR188" s="257"/>
      <c r="AS188" s="257"/>
    </row>
    <row r="189" spans="2:45" ht="32.25" customHeight="1" x14ac:dyDescent="0.25">
      <c r="B189" s="246" t="str">
        <f>IF('Formato Único de Contratación'!$AR201="","",'Formato Único de Contratación'!$AR201)</f>
        <v/>
      </c>
      <c r="C189" s="215" t="str">
        <f>IF('Formato Único de Contratación'!$B201="","",'Formato Único de Contratación'!$B201)</f>
        <v/>
      </c>
      <c r="D189" s="246" t="str">
        <f>IF('Formato Único de Contratación'!$C201="","",'Formato Único de Contratación'!$C201)</f>
        <v/>
      </c>
      <c r="E189" s="246" t="str">
        <f>IF('Formato Único de Contratación'!AQ201="","",'Formato Único de Contratación'!AQ201)</f>
        <v/>
      </c>
      <c r="F189" s="246" t="str">
        <f>IF('Formato Único de Contratación'!AP201="","",'Formato Único de Contratación'!$AP201)</f>
        <v/>
      </c>
      <c r="G189" s="248" t="str">
        <f>IF('Formato Único de Contratación'!$AI201="","",'Formato Único de Contratación'!$AI201)</f>
        <v/>
      </c>
      <c r="H189" s="248" t="str">
        <f>IF('Formato Único de Contratación'!$AO201="","",'Formato Único de Contratación'!$AO201)</f>
        <v/>
      </c>
      <c r="I189" s="248" t="str">
        <f>IF('Formato Único de Contratación'!$BU201="","",'Formato Único de Contratación'!$BU201)</f>
        <v/>
      </c>
      <c r="J189" s="248" t="str">
        <f>IF('Formato Único de Contratación'!$BD201="","",'Formato Único de Contratación'!$BD201)</f>
        <v/>
      </c>
      <c r="K189" s="248" t="str">
        <f>IF('Formato Único de Contratación'!$EE201="","",'Formato Único de Contratación'!$EE201)</f>
        <v/>
      </c>
      <c r="L189" s="248" t="str">
        <f>IF('Formato Único de Contratación'!$Y201="","",'Formato Único de Contratación'!$Y201)</f>
        <v/>
      </c>
      <c r="M189" s="246" t="str">
        <f>IF('Formato Único de Contratación'!$Z201="","",'Formato Único de Contratación'!$Z201)</f>
        <v/>
      </c>
      <c r="N189" s="253"/>
      <c r="O189" s="254" t="str">
        <f>IF('Formato Único de Contratación'!$BB201=0,"",'Formato Único de Contratación'!$BB201)</f>
        <v/>
      </c>
      <c r="P189" s="254" t="str">
        <f>IF('Formato Único de Contratación'!$DH201=0,"",'Formato Único de Contratación'!$DH201)</f>
        <v/>
      </c>
      <c r="Q189" s="253"/>
      <c r="R189" s="253"/>
      <c r="S189" s="253"/>
      <c r="T189" s="253"/>
      <c r="U189" s="253"/>
      <c r="V189" s="255"/>
      <c r="W189" s="256"/>
      <c r="X189" s="253"/>
      <c r="Y189" s="253"/>
      <c r="Z189" s="255"/>
      <c r="AA189" s="256"/>
      <c r="AB189" s="257"/>
      <c r="AC189" s="257"/>
      <c r="AD189" s="257"/>
      <c r="AE189" s="255"/>
      <c r="AF189" s="256" t="str">
        <f>IF(Tabla2[[#This Row],[% DE PARTICIPACIÓN INTEGRANTE '# 3]]="","",Tabla2[[#This Row],[VALOR DEL CONTRATO]]*Tabla2[[#This Row],[% DE PARTICIPACIÓN INTEGRANTE '# 3]])</f>
        <v/>
      </c>
      <c r="AG189" s="253"/>
      <c r="AH189" s="253"/>
      <c r="AI189" s="253"/>
      <c r="AJ189" s="255"/>
      <c r="AK189" s="256" t="str">
        <f>IF(Tabla2[[#This Row],[% DE PARTICIPACIÓN INTEGRANTE '# 4]]="","",Tabla2[[#This Row],[VALOR DEL CONTRATO]]*Tabla2[[#This Row],[% DE PARTICIPACIÓN INTEGRANTE '# 4]])</f>
        <v/>
      </c>
      <c r="AL189" s="257"/>
      <c r="AM189" s="257"/>
      <c r="AN189" s="257"/>
      <c r="AO189" s="255"/>
      <c r="AP189" s="256" t="str">
        <f>IF(Tabla2[[#This Row],[% DE PARTICIPACIÓN INTEGRANTE '# 5]]="","",Tabla2[[#This Row],[VALOR DEL CONTRATO]]*Tabla2[[#This Row],[% DE PARTICIPACIÓN INTEGRANTE '# 5]])</f>
        <v/>
      </c>
      <c r="AQ189" s="257"/>
      <c r="AR189" s="257"/>
      <c r="AS189" s="257"/>
    </row>
    <row r="190" spans="2:45" ht="20.100000000000001" customHeight="1" x14ac:dyDescent="0.25">
      <c r="B190" s="246" t="str">
        <f>IF('Formato Único de Contratación'!$AR202="","",'Formato Único de Contratación'!$AR202)</f>
        <v/>
      </c>
      <c r="C190" s="215" t="str">
        <f>IF('Formato Único de Contratación'!$B202="","",'Formato Único de Contratación'!$B202)</f>
        <v/>
      </c>
      <c r="D190" s="246" t="str">
        <f>IF('Formato Único de Contratación'!$C202="","",'Formato Único de Contratación'!$C202)</f>
        <v/>
      </c>
      <c r="E190" s="246" t="str">
        <f>IF('Formato Único de Contratación'!AQ202="","",'Formato Único de Contratación'!AQ202)</f>
        <v/>
      </c>
      <c r="F190" s="246" t="str">
        <f>IF('Formato Único de Contratación'!AP202="","",'Formato Único de Contratación'!$AP202)</f>
        <v/>
      </c>
      <c r="G190" s="248" t="str">
        <f>IF('Formato Único de Contratación'!$AI202="","",'Formato Único de Contratación'!$AI202)</f>
        <v/>
      </c>
      <c r="H190" s="248" t="str">
        <f>IF('Formato Único de Contratación'!$AO202="","",'Formato Único de Contratación'!$AO202)</f>
        <v/>
      </c>
      <c r="I190" s="248" t="str">
        <f>IF('Formato Único de Contratación'!$BU202="","",'Formato Único de Contratación'!$BU202)</f>
        <v/>
      </c>
      <c r="J190" s="248" t="str">
        <f>IF('Formato Único de Contratación'!$BD202="","",'Formato Único de Contratación'!$BD202)</f>
        <v/>
      </c>
      <c r="K190" s="248" t="str">
        <f>IF('Formato Único de Contratación'!$EE202="","",'Formato Único de Contratación'!$EE202)</f>
        <v/>
      </c>
      <c r="L190" s="248" t="str">
        <f>IF('Formato Único de Contratación'!$Y202="","",'Formato Único de Contratación'!$Y202)</f>
        <v/>
      </c>
      <c r="M190" s="246" t="str">
        <f>IF('Formato Único de Contratación'!$Z202="","",'Formato Único de Contratación'!$Z202)</f>
        <v/>
      </c>
      <c r="N190" s="253"/>
      <c r="O190" s="254" t="str">
        <f>IF('Formato Único de Contratación'!$BB202=0,"",'Formato Único de Contratación'!$BB202)</f>
        <v/>
      </c>
      <c r="P190" s="254" t="str">
        <f>IF('Formato Único de Contratación'!$DH202=0,"",'Formato Único de Contratación'!$DH202)</f>
        <v/>
      </c>
      <c r="Q190" s="253"/>
      <c r="R190" s="253"/>
      <c r="S190" s="253"/>
      <c r="T190" s="253"/>
      <c r="U190" s="253"/>
      <c r="V190" s="255"/>
      <c r="W190" s="256"/>
      <c r="X190" s="253"/>
      <c r="Y190" s="253"/>
      <c r="Z190" s="255"/>
      <c r="AA190" s="256"/>
      <c r="AB190" s="257"/>
      <c r="AC190" s="257"/>
      <c r="AD190" s="257"/>
      <c r="AE190" s="255"/>
      <c r="AF190" s="256" t="str">
        <f>IF(Tabla2[[#This Row],[% DE PARTICIPACIÓN INTEGRANTE '# 3]]="","",Tabla2[[#This Row],[VALOR DEL CONTRATO]]*Tabla2[[#This Row],[% DE PARTICIPACIÓN INTEGRANTE '# 3]])</f>
        <v/>
      </c>
      <c r="AG190" s="253"/>
      <c r="AH190" s="253"/>
      <c r="AI190" s="253"/>
      <c r="AJ190" s="255"/>
      <c r="AK190" s="256" t="str">
        <f>IF(Tabla2[[#This Row],[% DE PARTICIPACIÓN INTEGRANTE '# 4]]="","",Tabla2[[#This Row],[VALOR DEL CONTRATO]]*Tabla2[[#This Row],[% DE PARTICIPACIÓN INTEGRANTE '# 4]])</f>
        <v/>
      </c>
      <c r="AL190" s="257"/>
      <c r="AM190" s="257"/>
      <c r="AN190" s="257"/>
      <c r="AO190" s="255"/>
      <c r="AP190" s="256" t="str">
        <f>IF(Tabla2[[#This Row],[% DE PARTICIPACIÓN INTEGRANTE '# 5]]="","",Tabla2[[#This Row],[VALOR DEL CONTRATO]]*Tabla2[[#This Row],[% DE PARTICIPACIÓN INTEGRANTE '# 5]])</f>
        <v/>
      </c>
      <c r="AQ190" s="257"/>
      <c r="AR190" s="257"/>
      <c r="AS190" s="257"/>
    </row>
    <row r="191" spans="2:45" ht="20.100000000000001" customHeight="1" x14ac:dyDescent="0.25">
      <c r="B191" s="246" t="str">
        <f>IF('Formato Único de Contratación'!$AR203="","",'Formato Único de Contratación'!$AR203)</f>
        <v/>
      </c>
      <c r="C191" s="215" t="str">
        <f>IF('Formato Único de Contratación'!$B203="","",'Formato Único de Contratación'!$B203)</f>
        <v/>
      </c>
      <c r="D191" s="246" t="str">
        <f>IF('Formato Único de Contratación'!$C203="","",'Formato Único de Contratación'!$C203)</f>
        <v/>
      </c>
      <c r="E191" s="246" t="str">
        <f>IF('Formato Único de Contratación'!AQ203="","",'Formato Único de Contratación'!AQ203)</f>
        <v/>
      </c>
      <c r="F191" s="246" t="str">
        <f>IF('Formato Único de Contratación'!AP203="","",'Formato Único de Contratación'!$AP203)</f>
        <v/>
      </c>
      <c r="G191" s="248" t="str">
        <f>IF('Formato Único de Contratación'!$AI203="","",'Formato Único de Contratación'!$AI203)</f>
        <v/>
      </c>
      <c r="H191" s="248" t="str">
        <f>IF('Formato Único de Contratación'!$AO203="","",'Formato Único de Contratación'!$AO203)</f>
        <v/>
      </c>
      <c r="I191" s="248" t="str">
        <f>IF('Formato Único de Contratación'!$BU203="","",'Formato Único de Contratación'!$BU203)</f>
        <v/>
      </c>
      <c r="J191" s="248" t="str">
        <f>IF('Formato Único de Contratación'!$BD203="","",'Formato Único de Contratación'!$BD203)</f>
        <v/>
      </c>
      <c r="K191" s="248" t="str">
        <f>IF('Formato Único de Contratación'!$EE203="","",'Formato Único de Contratación'!$EE203)</f>
        <v/>
      </c>
      <c r="L191" s="248" t="str">
        <f>IF('Formato Único de Contratación'!$Y203="","",'Formato Único de Contratación'!$Y203)</f>
        <v/>
      </c>
      <c r="M191" s="246" t="str">
        <f>IF('Formato Único de Contratación'!$Z203="","",'Formato Único de Contratación'!$Z203)</f>
        <v/>
      </c>
      <c r="N191" s="253"/>
      <c r="O191" s="254" t="str">
        <f>IF('Formato Único de Contratación'!$BB203=0,"",'Formato Único de Contratación'!$BB203)</f>
        <v/>
      </c>
      <c r="P191" s="254" t="str">
        <f>IF('Formato Único de Contratación'!$DH203=0,"",'Formato Único de Contratación'!$DH203)</f>
        <v/>
      </c>
      <c r="Q191" s="253"/>
      <c r="R191" s="253"/>
      <c r="S191" s="253"/>
      <c r="T191" s="253"/>
      <c r="U191" s="253"/>
      <c r="V191" s="255"/>
      <c r="W191" s="256"/>
      <c r="X191" s="253"/>
      <c r="Y191" s="253"/>
      <c r="Z191" s="255"/>
      <c r="AA191" s="256"/>
      <c r="AB191" s="257"/>
      <c r="AC191" s="257"/>
      <c r="AD191" s="257"/>
      <c r="AE191" s="255"/>
      <c r="AF191" s="256" t="str">
        <f>IF(Tabla2[[#This Row],[% DE PARTICIPACIÓN INTEGRANTE '# 3]]="","",Tabla2[[#This Row],[VALOR DEL CONTRATO]]*Tabla2[[#This Row],[% DE PARTICIPACIÓN INTEGRANTE '# 3]])</f>
        <v/>
      </c>
      <c r="AG191" s="253"/>
      <c r="AH191" s="253"/>
      <c r="AI191" s="253"/>
      <c r="AJ191" s="255"/>
      <c r="AK191" s="256" t="str">
        <f>IF(Tabla2[[#This Row],[% DE PARTICIPACIÓN INTEGRANTE '# 4]]="","",Tabla2[[#This Row],[VALOR DEL CONTRATO]]*Tabla2[[#This Row],[% DE PARTICIPACIÓN INTEGRANTE '# 4]])</f>
        <v/>
      </c>
      <c r="AL191" s="257"/>
      <c r="AM191" s="257"/>
      <c r="AN191" s="257"/>
      <c r="AO191" s="255"/>
      <c r="AP191" s="256" t="str">
        <f>IF(Tabla2[[#This Row],[% DE PARTICIPACIÓN INTEGRANTE '# 5]]="","",Tabla2[[#This Row],[VALOR DEL CONTRATO]]*Tabla2[[#This Row],[% DE PARTICIPACIÓN INTEGRANTE '# 5]])</f>
        <v/>
      </c>
      <c r="AQ191" s="257"/>
      <c r="AR191" s="257"/>
      <c r="AS191" s="257"/>
    </row>
    <row r="192" spans="2:45" ht="20.100000000000001" customHeight="1" x14ac:dyDescent="0.25">
      <c r="B192" s="246" t="str">
        <f>IF('Formato Único de Contratación'!$AR204="","",'Formato Único de Contratación'!$AR204)</f>
        <v/>
      </c>
      <c r="C192" s="215" t="str">
        <f>IF('Formato Único de Contratación'!$B204="","",'Formato Único de Contratación'!$B204)</f>
        <v/>
      </c>
      <c r="D192" s="246" t="str">
        <f>IF('Formato Único de Contratación'!$C204="","",'Formato Único de Contratación'!$C204)</f>
        <v/>
      </c>
      <c r="E192" s="246" t="str">
        <f>IF('Formato Único de Contratación'!AQ204="","",'Formato Único de Contratación'!AQ204)</f>
        <v/>
      </c>
      <c r="F192" s="246" t="str">
        <f>IF('Formato Único de Contratación'!AP204="","",'Formato Único de Contratación'!$AP204)</f>
        <v/>
      </c>
      <c r="G192" s="248" t="str">
        <f>IF('Formato Único de Contratación'!$AI204="","",'Formato Único de Contratación'!$AI204)</f>
        <v/>
      </c>
      <c r="H192" s="248" t="str">
        <f>IF('Formato Único de Contratación'!$AO204="","",'Formato Único de Contratación'!$AO204)</f>
        <v/>
      </c>
      <c r="I192" s="248" t="str">
        <f>IF('Formato Único de Contratación'!$BU204="","",'Formato Único de Contratación'!$BU204)</f>
        <v/>
      </c>
      <c r="J192" s="248" t="str">
        <f>IF('Formato Único de Contratación'!$BD204="","",'Formato Único de Contratación'!$BD204)</f>
        <v/>
      </c>
      <c r="K192" s="248" t="str">
        <f>IF('Formato Único de Contratación'!$EE204="","",'Formato Único de Contratación'!$EE204)</f>
        <v/>
      </c>
      <c r="L192" s="248" t="str">
        <f>IF('Formato Único de Contratación'!$Y204="","",'Formato Único de Contratación'!$Y204)</f>
        <v/>
      </c>
      <c r="M192" s="246" t="str">
        <f>IF('Formato Único de Contratación'!$Z204="","",'Formato Único de Contratación'!$Z204)</f>
        <v/>
      </c>
      <c r="N192" s="253"/>
      <c r="O192" s="254" t="str">
        <f>IF('Formato Único de Contratación'!$BB204=0,"",'Formato Único de Contratación'!$BB204)</f>
        <v/>
      </c>
      <c r="P192" s="254" t="str">
        <f>IF('Formato Único de Contratación'!$DH204=0,"",'Formato Único de Contratación'!$DH204)</f>
        <v/>
      </c>
      <c r="Q192" s="253"/>
      <c r="R192" s="253"/>
      <c r="S192" s="253"/>
      <c r="T192" s="253"/>
      <c r="U192" s="253"/>
      <c r="V192" s="255"/>
      <c r="W192" s="256"/>
      <c r="X192" s="253"/>
      <c r="Y192" s="253"/>
      <c r="Z192" s="255"/>
      <c r="AA192" s="256"/>
      <c r="AB192" s="257"/>
      <c r="AC192" s="257"/>
      <c r="AD192" s="257"/>
      <c r="AE192" s="255"/>
      <c r="AF192" s="256" t="str">
        <f>IF(Tabla2[[#This Row],[% DE PARTICIPACIÓN INTEGRANTE '# 3]]="","",Tabla2[[#This Row],[VALOR DEL CONTRATO]]*Tabla2[[#This Row],[% DE PARTICIPACIÓN INTEGRANTE '# 3]])</f>
        <v/>
      </c>
      <c r="AG192" s="253"/>
      <c r="AH192" s="253"/>
      <c r="AI192" s="253"/>
      <c r="AJ192" s="255"/>
      <c r="AK192" s="256" t="str">
        <f>IF(Tabla2[[#This Row],[% DE PARTICIPACIÓN INTEGRANTE '# 4]]="","",Tabla2[[#This Row],[VALOR DEL CONTRATO]]*Tabla2[[#This Row],[% DE PARTICIPACIÓN INTEGRANTE '# 4]])</f>
        <v/>
      </c>
      <c r="AL192" s="257"/>
      <c r="AM192" s="257"/>
      <c r="AN192" s="257"/>
      <c r="AO192" s="255"/>
      <c r="AP192" s="256" t="str">
        <f>IF(Tabla2[[#This Row],[% DE PARTICIPACIÓN INTEGRANTE '# 5]]="","",Tabla2[[#This Row],[VALOR DEL CONTRATO]]*Tabla2[[#This Row],[% DE PARTICIPACIÓN INTEGRANTE '# 5]])</f>
        <v/>
      </c>
      <c r="AQ192" s="257"/>
      <c r="AR192" s="257"/>
      <c r="AS192" s="257"/>
    </row>
    <row r="193" spans="2:45" ht="20.100000000000001" customHeight="1" x14ac:dyDescent="0.25">
      <c r="B193" s="246" t="str">
        <f>IF('Formato Único de Contratación'!$AR205="","",'Formato Único de Contratación'!$AR205)</f>
        <v/>
      </c>
      <c r="C193" s="215" t="str">
        <f>IF('Formato Único de Contratación'!$B205="","",'Formato Único de Contratación'!$B205)</f>
        <v/>
      </c>
      <c r="D193" s="246" t="str">
        <f>IF('Formato Único de Contratación'!$C205="","",'Formato Único de Contratación'!$C205)</f>
        <v/>
      </c>
      <c r="E193" s="246" t="str">
        <f>IF('Formato Único de Contratación'!AQ205="","",'Formato Único de Contratación'!AQ205)</f>
        <v/>
      </c>
      <c r="F193" s="246" t="str">
        <f>IF('Formato Único de Contratación'!AP205="","",'Formato Único de Contratación'!$AP205)</f>
        <v/>
      </c>
      <c r="G193" s="248" t="str">
        <f>IF('Formato Único de Contratación'!$AI205="","",'Formato Único de Contratación'!$AI205)</f>
        <v/>
      </c>
      <c r="H193" s="248" t="str">
        <f>IF('Formato Único de Contratación'!$AO205="","",'Formato Único de Contratación'!$AO205)</f>
        <v/>
      </c>
      <c r="I193" s="248" t="str">
        <f>IF('Formato Único de Contratación'!$BU205="","",'Formato Único de Contratación'!$BU205)</f>
        <v/>
      </c>
      <c r="J193" s="248" t="str">
        <f>IF('Formato Único de Contratación'!$BD205="","",'Formato Único de Contratación'!$BD205)</f>
        <v/>
      </c>
      <c r="K193" s="248" t="str">
        <f>IF('Formato Único de Contratación'!$EE205="","",'Formato Único de Contratación'!$EE205)</f>
        <v/>
      </c>
      <c r="L193" s="248" t="str">
        <f>IF('Formato Único de Contratación'!$Y205="","",'Formato Único de Contratación'!$Y205)</f>
        <v/>
      </c>
      <c r="M193" s="246" t="str">
        <f>IF('Formato Único de Contratación'!$Z205="","",'Formato Único de Contratación'!$Z205)</f>
        <v/>
      </c>
      <c r="N193" s="253"/>
      <c r="O193" s="254" t="str">
        <f>IF('Formato Único de Contratación'!$BB205=0,"",'Formato Único de Contratación'!$BB205)</f>
        <v/>
      </c>
      <c r="P193" s="254" t="str">
        <f>IF('Formato Único de Contratación'!$DH205=0,"",'Formato Único de Contratación'!$DH205)</f>
        <v/>
      </c>
      <c r="Q193" s="253"/>
      <c r="R193" s="253"/>
      <c r="S193" s="253"/>
      <c r="T193" s="253"/>
      <c r="U193" s="253"/>
      <c r="V193" s="255"/>
      <c r="W193" s="256"/>
      <c r="X193" s="253"/>
      <c r="Y193" s="253"/>
      <c r="Z193" s="255"/>
      <c r="AA193" s="256"/>
      <c r="AB193" s="257"/>
      <c r="AC193" s="257"/>
      <c r="AD193" s="257"/>
      <c r="AE193" s="255">
        <v>0.3</v>
      </c>
      <c r="AF193" s="256" t="e">
        <f>IF(Tabla2[[#This Row],[% DE PARTICIPACIÓN INTEGRANTE '# 3]]="","",Tabla2[[#This Row],[VALOR DEL CONTRATO]]*Tabla2[[#This Row],[% DE PARTICIPACIÓN INTEGRANTE '# 3]])</f>
        <v>#VALUE!</v>
      </c>
      <c r="AG193" s="253"/>
      <c r="AH193" s="253" t="s">
        <v>530</v>
      </c>
      <c r="AI193" s="253" t="s">
        <v>531</v>
      </c>
      <c r="AJ193" s="255">
        <v>0.3</v>
      </c>
      <c r="AK193" s="256" t="e">
        <f>IF(Tabla2[[#This Row],[% DE PARTICIPACIÓN INTEGRANTE '# 4]]="","",Tabla2[[#This Row],[VALOR DEL CONTRATO]]*Tabla2[[#This Row],[% DE PARTICIPACIÓN INTEGRANTE '# 4]])</f>
        <v>#VALUE!</v>
      </c>
      <c r="AL193" s="257"/>
      <c r="AM193" s="257"/>
      <c r="AN193" s="257"/>
      <c r="AO193" s="255"/>
      <c r="AP193" s="256" t="str">
        <f>IF(Tabla2[[#This Row],[% DE PARTICIPACIÓN INTEGRANTE '# 5]]="","",Tabla2[[#This Row],[VALOR DEL CONTRATO]]*Tabla2[[#This Row],[% DE PARTICIPACIÓN INTEGRANTE '# 5]])</f>
        <v/>
      </c>
      <c r="AQ193" s="257"/>
      <c r="AR193" s="257"/>
      <c r="AS193" s="257"/>
    </row>
    <row r="194" spans="2:45" ht="20.100000000000001" customHeight="1" x14ac:dyDescent="0.25">
      <c r="B194" s="246" t="str">
        <f>IF('Formato Único de Contratación'!$AR206="","",'Formato Único de Contratación'!$AR206)</f>
        <v/>
      </c>
      <c r="C194" s="215" t="str">
        <f>IF('Formato Único de Contratación'!$B206="","",'Formato Único de Contratación'!$B206)</f>
        <v/>
      </c>
      <c r="D194" s="246" t="str">
        <f>IF('Formato Único de Contratación'!$C206="","",'Formato Único de Contratación'!$C206)</f>
        <v/>
      </c>
      <c r="E194" s="246" t="str">
        <f>IF('Formato Único de Contratación'!AQ206="","",'Formato Único de Contratación'!AQ206)</f>
        <v/>
      </c>
      <c r="F194" s="246" t="str">
        <f>IF('Formato Único de Contratación'!AP206="","",'Formato Único de Contratación'!$AP206)</f>
        <v/>
      </c>
      <c r="G194" s="248" t="str">
        <f>IF('Formato Único de Contratación'!$AI206="","",'Formato Único de Contratación'!$AI206)</f>
        <v/>
      </c>
      <c r="H194" s="248" t="str">
        <f>IF('Formato Único de Contratación'!$AO206="","",'Formato Único de Contratación'!$AO206)</f>
        <v/>
      </c>
      <c r="I194" s="248" t="str">
        <f>IF('Formato Único de Contratación'!$BU206="","",'Formato Único de Contratación'!$BU206)</f>
        <v/>
      </c>
      <c r="J194" s="248" t="str">
        <f>IF('Formato Único de Contratación'!$BD206="","",'Formato Único de Contratación'!$BD206)</f>
        <v/>
      </c>
      <c r="K194" s="248" t="str">
        <f>IF('Formato Único de Contratación'!$EE206="","",'Formato Único de Contratación'!$EE206)</f>
        <v/>
      </c>
      <c r="L194" s="248" t="str">
        <f>IF('Formato Único de Contratación'!$Y206="","",'Formato Único de Contratación'!$Y206)</f>
        <v/>
      </c>
      <c r="M194" s="246" t="str">
        <f>IF('Formato Único de Contratación'!$Z206="","",'Formato Único de Contratación'!$Z206)</f>
        <v/>
      </c>
      <c r="N194" s="253"/>
      <c r="O194" s="254" t="str">
        <f>IF('Formato Único de Contratación'!$BB206=0,"",'Formato Único de Contratación'!$BB206)</f>
        <v/>
      </c>
      <c r="P194" s="254" t="str">
        <f>IF('Formato Único de Contratación'!$DH206=0,"",'Formato Único de Contratación'!$DH206)</f>
        <v/>
      </c>
      <c r="Q194" s="253"/>
      <c r="R194" s="253"/>
      <c r="S194" s="253"/>
      <c r="T194" s="253"/>
      <c r="U194" s="253"/>
      <c r="V194" s="255"/>
      <c r="W194" s="256"/>
      <c r="X194" s="253"/>
      <c r="Y194" s="253"/>
      <c r="Z194" s="255"/>
      <c r="AA194" s="256"/>
      <c r="AB194" s="257"/>
      <c r="AC194" s="257"/>
      <c r="AD194" s="257"/>
      <c r="AE194" s="255"/>
      <c r="AF194" s="256" t="str">
        <f>IF(Tabla2[[#This Row],[% DE PARTICIPACIÓN INTEGRANTE '# 3]]="","",Tabla2[[#This Row],[VALOR DEL CONTRATO]]*Tabla2[[#This Row],[% DE PARTICIPACIÓN INTEGRANTE '# 3]])</f>
        <v/>
      </c>
      <c r="AG194" s="253"/>
      <c r="AH194" s="253"/>
      <c r="AI194" s="253"/>
      <c r="AJ194" s="255"/>
      <c r="AK194" s="256" t="str">
        <f>IF(Tabla2[[#This Row],[% DE PARTICIPACIÓN INTEGRANTE '# 4]]="","",Tabla2[[#This Row],[VALOR DEL CONTRATO]]*Tabla2[[#This Row],[% DE PARTICIPACIÓN INTEGRANTE '# 4]])</f>
        <v/>
      </c>
      <c r="AL194" s="257"/>
      <c r="AM194" s="257"/>
      <c r="AN194" s="257"/>
      <c r="AO194" s="255"/>
      <c r="AP194" s="256" t="str">
        <f>IF(Tabla2[[#This Row],[% DE PARTICIPACIÓN INTEGRANTE '# 5]]="","",Tabla2[[#This Row],[VALOR DEL CONTRATO]]*Tabla2[[#This Row],[% DE PARTICIPACIÓN INTEGRANTE '# 5]])</f>
        <v/>
      </c>
      <c r="AQ194" s="257"/>
      <c r="AR194" s="257"/>
      <c r="AS194" s="257"/>
    </row>
    <row r="195" spans="2:45" ht="20.100000000000001" customHeight="1" x14ac:dyDescent="0.25">
      <c r="B195" s="246" t="str">
        <f>IF('Formato Único de Contratación'!$AR207="","",'Formato Único de Contratación'!$AR207)</f>
        <v/>
      </c>
      <c r="C195" s="215" t="str">
        <f>IF('Formato Único de Contratación'!$B207="","",'Formato Único de Contratación'!$B207)</f>
        <v/>
      </c>
      <c r="D195" s="246" t="str">
        <f>IF('Formato Único de Contratación'!$C207="","",'Formato Único de Contratación'!$C207)</f>
        <v/>
      </c>
      <c r="E195" s="246" t="str">
        <f>IF('Formato Único de Contratación'!AQ207="","",'Formato Único de Contratación'!AQ207)</f>
        <v/>
      </c>
      <c r="F195" s="246" t="str">
        <f>IF('Formato Único de Contratación'!AP207="","",'Formato Único de Contratación'!$AP207)</f>
        <v/>
      </c>
      <c r="G195" s="248" t="str">
        <f>IF('Formato Único de Contratación'!$AI207="","",'Formato Único de Contratación'!$AI207)</f>
        <v/>
      </c>
      <c r="H195" s="248" t="str">
        <f>IF('Formato Único de Contratación'!$AO207="","",'Formato Único de Contratación'!$AO207)</f>
        <v/>
      </c>
      <c r="I195" s="248" t="str">
        <f>IF('Formato Único de Contratación'!$BU207="","",'Formato Único de Contratación'!$BU207)</f>
        <v/>
      </c>
      <c r="J195" s="248" t="str">
        <f>IF('Formato Único de Contratación'!$BD207="","",'Formato Único de Contratación'!$BD207)</f>
        <v/>
      </c>
      <c r="K195" s="248" t="str">
        <f>IF('Formato Único de Contratación'!$EE207="","",'Formato Único de Contratación'!$EE207)</f>
        <v/>
      </c>
      <c r="L195" s="248" t="str">
        <f>IF('Formato Único de Contratación'!$Y207="","",'Formato Único de Contratación'!$Y207)</f>
        <v/>
      </c>
      <c r="M195" s="246" t="str">
        <f>IF('Formato Único de Contratación'!$Z207="","",'Formato Único de Contratación'!$Z207)</f>
        <v/>
      </c>
      <c r="N195" s="253"/>
      <c r="O195" s="254" t="str">
        <f>IF('Formato Único de Contratación'!$BB207=0,"",'Formato Único de Contratación'!$BB207)</f>
        <v/>
      </c>
      <c r="P195" s="254" t="str">
        <f>IF('Formato Único de Contratación'!$DH207=0,"",'Formato Único de Contratación'!$DH207)</f>
        <v/>
      </c>
      <c r="Q195" s="253"/>
      <c r="R195" s="253"/>
      <c r="S195" s="253"/>
      <c r="T195" s="253"/>
      <c r="U195" s="253"/>
      <c r="V195" s="255"/>
      <c r="W195" s="256"/>
      <c r="X195" s="253"/>
      <c r="Y195" s="253"/>
      <c r="Z195" s="255"/>
      <c r="AA195" s="256"/>
      <c r="AB195" s="257"/>
      <c r="AC195" s="257"/>
      <c r="AD195" s="257"/>
      <c r="AE195" s="255"/>
      <c r="AF195" s="256" t="str">
        <f>IF(Tabla2[[#This Row],[% DE PARTICIPACIÓN INTEGRANTE '# 3]]="","",Tabla2[[#This Row],[VALOR DEL CONTRATO]]*Tabla2[[#This Row],[% DE PARTICIPACIÓN INTEGRANTE '# 3]])</f>
        <v/>
      </c>
      <c r="AG195" s="253"/>
      <c r="AH195" s="253"/>
      <c r="AI195" s="253"/>
      <c r="AJ195" s="255"/>
      <c r="AK195" s="256" t="str">
        <f>IF(Tabla2[[#This Row],[% DE PARTICIPACIÓN INTEGRANTE '# 4]]="","",Tabla2[[#This Row],[VALOR DEL CONTRATO]]*Tabla2[[#This Row],[% DE PARTICIPACIÓN INTEGRANTE '# 4]])</f>
        <v/>
      </c>
      <c r="AL195" s="257"/>
      <c r="AM195" s="257"/>
      <c r="AN195" s="257"/>
      <c r="AO195" s="255"/>
      <c r="AP195" s="256" t="str">
        <f>IF(Tabla2[[#This Row],[% DE PARTICIPACIÓN INTEGRANTE '# 5]]="","",Tabla2[[#This Row],[VALOR DEL CONTRATO]]*Tabla2[[#This Row],[% DE PARTICIPACIÓN INTEGRANTE '# 5]])</f>
        <v/>
      </c>
      <c r="AQ195" s="257"/>
      <c r="AR195" s="257"/>
      <c r="AS195" s="257"/>
    </row>
    <row r="196" spans="2:45" ht="20.100000000000001" customHeight="1" x14ac:dyDescent="0.25">
      <c r="B196" s="246" t="str">
        <f>IF('Formato Único de Contratación'!$AR208="","",'Formato Único de Contratación'!$AR208)</f>
        <v/>
      </c>
      <c r="C196" s="215" t="str">
        <f>IF('Formato Único de Contratación'!$B208="","",'Formato Único de Contratación'!$B208)</f>
        <v/>
      </c>
      <c r="D196" s="246" t="str">
        <f>IF('Formato Único de Contratación'!$C208="","",'Formato Único de Contratación'!$C208)</f>
        <v/>
      </c>
      <c r="E196" s="246" t="str">
        <f>IF('Formato Único de Contratación'!AQ208="","",'Formato Único de Contratación'!AQ208)</f>
        <v/>
      </c>
      <c r="F196" s="246" t="str">
        <f>IF('Formato Único de Contratación'!AP208="","",'Formato Único de Contratación'!$AP208)</f>
        <v/>
      </c>
      <c r="G196" s="248" t="str">
        <f>IF('Formato Único de Contratación'!$AI208="","",'Formato Único de Contratación'!$AI208)</f>
        <v/>
      </c>
      <c r="H196" s="248" t="str">
        <f>IF('Formato Único de Contratación'!$AO208="","",'Formato Único de Contratación'!$AO208)</f>
        <v/>
      </c>
      <c r="I196" s="248" t="str">
        <f>IF('Formato Único de Contratación'!$BU208="","",'Formato Único de Contratación'!$BU208)</f>
        <v/>
      </c>
      <c r="J196" s="248" t="str">
        <f>IF('Formato Único de Contratación'!$BD208="","",'Formato Único de Contratación'!$BD208)</f>
        <v/>
      </c>
      <c r="K196" s="248" t="str">
        <f>IF('Formato Único de Contratación'!$EE208="","",'Formato Único de Contratación'!$EE208)</f>
        <v/>
      </c>
      <c r="L196" s="248" t="str">
        <f>IF('Formato Único de Contratación'!$Y208="","",'Formato Único de Contratación'!$Y208)</f>
        <v/>
      </c>
      <c r="M196" s="246" t="str">
        <f>IF('Formato Único de Contratación'!$Z208="","",'Formato Único de Contratación'!$Z208)</f>
        <v/>
      </c>
      <c r="N196" s="253"/>
      <c r="O196" s="254" t="str">
        <f>IF('Formato Único de Contratación'!$BB208=0,"",'Formato Único de Contratación'!$BB208)</f>
        <v/>
      </c>
      <c r="P196" s="254" t="str">
        <f>IF('Formato Único de Contratación'!$DH208=0,"",'Formato Único de Contratación'!$DH208)</f>
        <v/>
      </c>
      <c r="Q196" s="253"/>
      <c r="R196" s="253"/>
      <c r="S196" s="253"/>
      <c r="T196" s="253"/>
      <c r="U196" s="253"/>
      <c r="V196" s="255"/>
      <c r="W196" s="256"/>
      <c r="X196" s="253"/>
      <c r="Y196" s="253"/>
      <c r="Z196" s="255"/>
      <c r="AA196" s="256"/>
      <c r="AB196" s="257"/>
      <c r="AC196" s="257"/>
      <c r="AD196" s="257"/>
      <c r="AE196" s="255"/>
      <c r="AF196" s="256" t="str">
        <f>IF(Tabla2[[#This Row],[% DE PARTICIPACIÓN INTEGRANTE '# 3]]="","",Tabla2[[#This Row],[VALOR DEL CONTRATO]]*Tabla2[[#This Row],[% DE PARTICIPACIÓN INTEGRANTE '# 3]])</f>
        <v/>
      </c>
      <c r="AG196" s="253"/>
      <c r="AH196" s="253"/>
      <c r="AI196" s="253"/>
      <c r="AJ196" s="255"/>
      <c r="AK196" s="256" t="str">
        <f>IF(Tabla2[[#This Row],[% DE PARTICIPACIÓN INTEGRANTE '# 4]]="","",Tabla2[[#This Row],[VALOR DEL CONTRATO]]*Tabla2[[#This Row],[% DE PARTICIPACIÓN INTEGRANTE '# 4]])</f>
        <v/>
      </c>
      <c r="AL196" s="257"/>
      <c r="AM196" s="257"/>
      <c r="AN196" s="257"/>
      <c r="AO196" s="255"/>
      <c r="AP196" s="256" t="str">
        <f>IF(Tabla2[[#This Row],[% DE PARTICIPACIÓN INTEGRANTE '# 5]]="","",Tabla2[[#This Row],[VALOR DEL CONTRATO]]*Tabla2[[#This Row],[% DE PARTICIPACIÓN INTEGRANTE '# 5]])</f>
        <v/>
      </c>
      <c r="AQ196" s="257"/>
      <c r="AR196" s="257"/>
      <c r="AS196" s="257"/>
    </row>
    <row r="197" spans="2:45" ht="20.100000000000001" customHeight="1" x14ac:dyDescent="0.25">
      <c r="B197" s="246" t="str">
        <f>IF('Formato Único de Contratación'!$AR209="","",'Formato Único de Contratación'!$AR209)</f>
        <v/>
      </c>
      <c r="C197" s="215" t="str">
        <f>IF('Formato Único de Contratación'!$B209="","",'Formato Único de Contratación'!$B209)</f>
        <v/>
      </c>
      <c r="D197" s="246" t="str">
        <f>IF('Formato Único de Contratación'!$C209="","",'Formato Único de Contratación'!$C209)</f>
        <v/>
      </c>
      <c r="E197" s="246" t="str">
        <f>IF('Formato Único de Contratación'!AQ209="","",'Formato Único de Contratación'!AQ209)</f>
        <v/>
      </c>
      <c r="F197" s="246" t="str">
        <f>IF('Formato Único de Contratación'!AP209="","",'Formato Único de Contratación'!$AP209)</f>
        <v/>
      </c>
      <c r="G197" s="248" t="str">
        <f>IF('Formato Único de Contratación'!$AI209="","",'Formato Único de Contratación'!$AI209)</f>
        <v/>
      </c>
      <c r="H197" s="248" t="str">
        <f>IF('Formato Único de Contratación'!$AO209="","",'Formato Único de Contratación'!$AO209)</f>
        <v/>
      </c>
      <c r="I197" s="248" t="str">
        <f>IF('Formato Único de Contratación'!$BU209="","",'Formato Único de Contratación'!$BU209)</f>
        <v/>
      </c>
      <c r="J197" s="248" t="str">
        <f>IF('Formato Único de Contratación'!$BD209="","",'Formato Único de Contratación'!$BD209)</f>
        <v/>
      </c>
      <c r="K197" s="248" t="str">
        <f>IF('Formato Único de Contratación'!$EE209="","",'Formato Único de Contratación'!$EE209)</f>
        <v/>
      </c>
      <c r="L197" s="248" t="str">
        <f>IF('Formato Único de Contratación'!$Y209="","",'Formato Único de Contratación'!$Y209)</f>
        <v/>
      </c>
      <c r="M197" s="246" t="str">
        <f>IF('Formato Único de Contratación'!$Z209="","",'Formato Único de Contratación'!$Z209)</f>
        <v/>
      </c>
      <c r="N197" s="253"/>
      <c r="O197" s="254" t="str">
        <f>IF('Formato Único de Contratación'!$BB209=0,"",'Formato Único de Contratación'!$BB209)</f>
        <v/>
      </c>
      <c r="P197" s="254" t="str">
        <f>IF('Formato Único de Contratación'!$DH209=0,"",'Formato Único de Contratación'!$DH209)</f>
        <v/>
      </c>
      <c r="Q197" s="253"/>
      <c r="R197" s="253"/>
      <c r="S197" s="253"/>
      <c r="T197" s="253"/>
      <c r="U197" s="253"/>
      <c r="V197" s="255"/>
      <c r="W197" s="256"/>
      <c r="X197" s="253"/>
      <c r="Y197" s="253"/>
      <c r="Z197" s="255"/>
      <c r="AA197" s="256"/>
      <c r="AB197" s="257"/>
      <c r="AC197" s="257"/>
      <c r="AD197" s="257"/>
      <c r="AE197" s="255"/>
      <c r="AF197" s="256" t="str">
        <f>IF(Tabla2[[#This Row],[% DE PARTICIPACIÓN INTEGRANTE '# 3]]="","",Tabla2[[#This Row],[VALOR DEL CONTRATO]]*Tabla2[[#This Row],[% DE PARTICIPACIÓN INTEGRANTE '# 3]])</f>
        <v/>
      </c>
      <c r="AG197" s="253"/>
      <c r="AH197" s="253"/>
      <c r="AI197" s="253"/>
      <c r="AJ197" s="255"/>
      <c r="AK197" s="256" t="str">
        <f>IF(Tabla2[[#This Row],[% DE PARTICIPACIÓN INTEGRANTE '# 4]]="","",Tabla2[[#This Row],[VALOR DEL CONTRATO]]*Tabla2[[#This Row],[% DE PARTICIPACIÓN INTEGRANTE '# 4]])</f>
        <v/>
      </c>
      <c r="AL197" s="257"/>
      <c r="AM197" s="257"/>
      <c r="AN197" s="257"/>
      <c r="AO197" s="255"/>
      <c r="AP197" s="256" t="str">
        <f>IF(Tabla2[[#This Row],[% DE PARTICIPACIÓN INTEGRANTE '# 5]]="","",Tabla2[[#This Row],[VALOR DEL CONTRATO]]*Tabla2[[#This Row],[% DE PARTICIPACIÓN INTEGRANTE '# 5]])</f>
        <v/>
      </c>
      <c r="AQ197" s="257"/>
      <c r="AR197" s="257"/>
      <c r="AS197" s="257"/>
    </row>
    <row r="198" spans="2:45" ht="20.100000000000001" customHeight="1" x14ac:dyDescent="0.25">
      <c r="B198" s="246" t="str">
        <f>IF('Formato Único de Contratación'!$AR210="","",'Formato Único de Contratación'!$AR210)</f>
        <v/>
      </c>
      <c r="C198" s="215" t="str">
        <f>IF('Formato Único de Contratación'!$B210="","",'Formato Único de Contratación'!$B210)</f>
        <v/>
      </c>
      <c r="D198" s="246" t="str">
        <f>IF('Formato Único de Contratación'!$C210="","",'Formato Único de Contratación'!$C210)</f>
        <v/>
      </c>
      <c r="E198" s="246" t="str">
        <f>IF('Formato Único de Contratación'!AQ210="","",'Formato Único de Contratación'!AQ210)</f>
        <v/>
      </c>
      <c r="F198" s="246" t="str">
        <f>IF('Formato Único de Contratación'!AP210="","",'Formato Único de Contratación'!$AP210)</f>
        <v/>
      </c>
      <c r="G198" s="248" t="str">
        <f>IF('Formato Único de Contratación'!$AI210="","",'Formato Único de Contratación'!$AI210)</f>
        <v/>
      </c>
      <c r="H198" s="248" t="str">
        <f>IF('Formato Único de Contratación'!$AO210="","",'Formato Único de Contratación'!$AO210)</f>
        <v/>
      </c>
      <c r="I198" s="248" t="str">
        <f>IF('Formato Único de Contratación'!$BU210="","",'Formato Único de Contratación'!$BU210)</f>
        <v/>
      </c>
      <c r="J198" s="248" t="str">
        <f>IF('Formato Único de Contratación'!$BD210="","",'Formato Único de Contratación'!$BD210)</f>
        <v/>
      </c>
      <c r="K198" s="248" t="str">
        <f>IF('Formato Único de Contratación'!$EE210="","",'Formato Único de Contratación'!$EE210)</f>
        <v/>
      </c>
      <c r="L198" s="248" t="str">
        <f>IF('Formato Único de Contratación'!$Y210="","",'Formato Único de Contratación'!$Y210)</f>
        <v/>
      </c>
      <c r="M198" s="246" t="str">
        <f>IF('Formato Único de Contratación'!$Z210="","",'Formato Único de Contratación'!$Z210)</f>
        <v/>
      </c>
      <c r="N198" s="253"/>
      <c r="O198" s="254" t="str">
        <f>IF('Formato Único de Contratación'!$BB210=0,"",'Formato Único de Contratación'!$BB210)</f>
        <v/>
      </c>
      <c r="P198" s="254" t="str">
        <f>IF('Formato Único de Contratación'!$DH210=0,"",'Formato Único de Contratación'!$DH210)</f>
        <v/>
      </c>
      <c r="Q198" s="253"/>
      <c r="R198" s="253"/>
      <c r="S198" s="253"/>
      <c r="T198" s="253"/>
      <c r="U198" s="253"/>
      <c r="V198" s="255"/>
      <c r="W198" s="256"/>
      <c r="X198" s="253"/>
      <c r="Y198" s="253"/>
      <c r="Z198" s="255"/>
      <c r="AA198" s="256"/>
      <c r="AB198" s="257"/>
      <c r="AC198" s="257"/>
      <c r="AD198" s="257"/>
      <c r="AE198" s="255"/>
      <c r="AF198" s="256" t="str">
        <f>IF(Tabla2[[#This Row],[% DE PARTICIPACIÓN INTEGRANTE '# 3]]="","",Tabla2[[#This Row],[VALOR DEL CONTRATO]]*Tabla2[[#This Row],[% DE PARTICIPACIÓN INTEGRANTE '# 3]])</f>
        <v/>
      </c>
      <c r="AG198" s="253"/>
      <c r="AH198" s="253"/>
      <c r="AI198" s="253"/>
      <c r="AJ198" s="255"/>
      <c r="AK198" s="256" t="str">
        <f>IF(Tabla2[[#This Row],[% DE PARTICIPACIÓN INTEGRANTE '# 4]]="","",Tabla2[[#This Row],[VALOR DEL CONTRATO]]*Tabla2[[#This Row],[% DE PARTICIPACIÓN INTEGRANTE '# 4]])</f>
        <v/>
      </c>
      <c r="AL198" s="257"/>
      <c r="AM198" s="257"/>
      <c r="AN198" s="257"/>
      <c r="AO198" s="255"/>
      <c r="AP198" s="256" t="str">
        <f>IF(Tabla2[[#This Row],[% DE PARTICIPACIÓN INTEGRANTE '# 5]]="","",Tabla2[[#This Row],[VALOR DEL CONTRATO]]*Tabla2[[#This Row],[% DE PARTICIPACIÓN INTEGRANTE '# 5]])</f>
        <v/>
      </c>
      <c r="AQ198" s="257"/>
      <c r="AR198" s="257"/>
      <c r="AS198" s="257"/>
    </row>
    <row r="199" spans="2:45" ht="20.100000000000001" customHeight="1" x14ac:dyDescent="0.25">
      <c r="B199" s="246" t="str">
        <f>IF('Formato Único de Contratación'!$AR211="","",'Formato Único de Contratación'!$AR211)</f>
        <v/>
      </c>
      <c r="C199" s="215" t="str">
        <f>IF('Formato Único de Contratación'!$B211="","",'Formato Único de Contratación'!$B211)</f>
        <v/>
      </c>
      <c r="D199" s="246" t="str">
        <f>IF('Formato Único de Contratación'!$C211="","",'Formato Único de Contratación'!$C211)</f>
        <v/>
      </c>
      <c r="E199" s="246" t="str">
        <f>IF('Formato Único de Contratación'!AQ211="","",'Formato Único de Contratación'!AQ211)</f>
        <v/>
      </c>
      <c r="F199" s="246" t="str">
        <f>IF('Formato Único de Contratación'!AP211="","",'Formato Único de Contratación'!$AP211)</f>
        <v/>
      </c>
      <c r="G199" s="248" t="str">
        <f>IF('Formato Único de Contratación'!$AI211="","",'Formato Único de Contratación'!$AI211)</f>
        <v/>
      </c>
      <c r="H199" s="248" t="str">
        <f>IF('Formato Único de Contratación'!$AO211="","",'Formato Único de Contratación'!$AO211)</f>
        <v/>
      </c>
      <c r="I199" s="248" t="str">
        <f>IF('Formato Único de Contratación'!$BU211="","",'Formato Único de Contratación'!$BU211)</f>
        <v/>
      </c>
      <c r="J199" s="248" t="str">
        <f>IF('Formato Único de Contratación'!$BD211="","",'Formato Único de Contratación'!$BD211)</f>
        <v/>
      </c>
      <c r="K199" s="248" t="str">
        <f>IF('Formato Único de Contratación'!$EE211="","",'Formato Único de Contratación'!$EE211)</f>
        <v/>
      </c>
      <c r="L199" s="248" t="str">
        <f>IF('Formato Único de Contratación'!$Y211="","",'Formato Único de Contratación'!$Y211)</f>
        <v/>
      </c>
      <c r="M199" s="246" t="str">
        <f>IF('Formato Único de Contratación'!$Z211="","",'Formato Único de Contratación'!$Z211)</f>
        <v/>
      </c>
      <c r="N199" s="253"/>
      <c r="O199" s="254" t="str">
        <f>IF('Formato Único de Contratación'!$BB211=0,"",'Formato Único de Contratación'!$BB211)</f>
        <v/>
      </c>
      <c r="P199" s="254" t="str">
        <f>IF('Formato Único de Contratación'!$DH211=0,"",'Formato Único de Contratación'!$DH211)</f>
        <v/>
      </c>
      <c r="Q199" s="253"/>
      <c r="R199" s="253"/>
      <c r="S199" s="253"/>
      <c r="T199" s="253"/>
      <c r="U199" s="253"/>
      <c r="V199" s="255"/>
      <c r="W199" s="256"/>
      <c r="X199" s="253"/>
      <c r="Y199" s="253"/>
      <c r="Z199" s="255"/>
      <c r="AA199" s="256"/>
      <c r="AB199" s="257"/>
      <c r="AC199" s="257"/>
      <c r="AD199" s="257"/>
      <c r="AE199" s="255"/>
      <c r="AF199" s="256" t="str">
        <f>IF(Tabla2[[#This Row],[% DE PARTICIPACIÓN INTEGRANTE '# 3]]="","",Tabla2[[#This Row],[VALOR DEL CONTRATO]]*Tabla2[[#This Row],[% DE PARTICIPACIÓN INTEGRANTE '# 3]])</f>
        <v/>
      </c>
      <c r="AG199" s="253"/>
      <c r="AH199" s="253"/>
      <c r="AI199" s="253"/>
      <c r="AJ199" s="255"/>
      <c r="AK199" s="256" t="str">
        <f>IF(Tabla2[[#This Row],[% DE PARTICIPACIÓN INTEGRANTE '# 4]]="","",Tabla2[[#This Row],[VALOR DEL CONTRATO]]*Tabla2[[#This Row],[% DE PARTICIPACIÓN INTEGRANTE '# 4]])</f>
        <v/>
      </c>
      <c r="AL199" s="257"/>
      <c r="AM199" s="257"/>
      <c r="AN199" s="257"/>
      <c r="AO199" s="255"/>
      <c r="AP199" s="256" t="str">
        <f>IF(Tabla2[[#This Row],[% DE PARTICIPACIÓN INTEGRANTE '# 5]]="","",Tabla2[[#This Row],[VALOR DEL CONTRATO]]*Tabla2[[#This Row],[% DE PARTICIPACIÓN INTEGRANTE '# 5]])</f>
        <v/>
      </c>
      <c r="AQ199" s="257"/>
      <c r="AR199" s="257"/>
      <c r="AS199" s="257"/>
    </row>
    <row r="200" spans="2:45" ht="20.100000000000001" customHeight="1" x14ac:dyDescent="0.25">
      <c r="B200" s="246" t="str">
        <f>IF('Formato Único de Contratación'!$AR212="","",'Formato Único de Contratación'!$AR212)</f>
        <v/>
      </c>
      <c r="C200" s="215" t="str">
        <f>IF('Formato Único de Contratación'!$B212="","",'Formato Único de Contratación'!$B212)</f>
        <v/>
      </c>
      <c r="D200" s="246" t="str">
        <f>IF('Formato Único de Contratación'!$C212="","",'Formato Único de Contratación'!$C212)</f>
        <v/>
      </c>
      <c r="E200" s="246" t="str">
        <f>IF('Formato Único de Contratación'!AQ212="","",'Formato Único de Contratación'!AQ212)</f>
        <v/>
      </c>
      <c r="F200" s="246" t="str">
        <f>IF('Formato Único de Contratación'!AP212="","",'Formato Único de Contratación'!$AP212)</f>
        <v/>
      </c>
      <c r="G200" s="248" t="str">
        <f>IF('Formato Único de Contratación'!$AI212="","",'Formato Único de Contratación'!$AI212)</f>
        <v/>
      </c>
      <c r="H200" s="248" t="str">
        <f>IF('Formato Único de Contratación'!$AO212="","",'Formato Único de Contratación'!$AO212)</f>
        <v/>
      </c>
      <c r="I200" s="248" t="str">
        <f>IF('Formato Único de Contratación'!$BU212="","",'Formato Único de Contratación'!$BU212)</f>
        <v/>
      </c>
      <c r="J200" s="248" t="str">
        <f>IF('Formato Único de Contratación'!$BD212="","",'Formato Único de Contratación'!$BD212)</f>
        <v/>
      </c>
      <c r="K200" s="248" t="str">
        <f>IF('Formato Único de Contratación'!$EE212="","",'Formato Único de Contratación'!$EE212)</f>
        <v/>
      </c>
      <c r="L200" s="248" t="str">
        <f>IF('Formato Único de Contratación'!$Y212="","",'Formato Único de Contratación'!$Y212)</f>
        <v/>
      </c>
      <c r="M200" s="246" t="str">
        <f>IF('Formato Único de Contratación'!$Z212="","",'Formato Único de Contratación'!$Z212)</f>
        <v/>
      </c>
      <c r="N200" s="253"/>
      <c r="O200" s="254" t="str">
        <f>IF('Formato Único de Contratación'!$BB212=0,"",'Formato Único de Contratación'!$BB212)</f>
        <v/>
      </c>
      <c r="P200" s="254" t="str">
        <f>IF('Formato Único de Contratación'!$DH212=0,"",'Formato Único de Contratación'!$DH212)</f>
        <v/>
      </c>
      <c r="Q200" s="253"/>
      <c r="R200" s="253"/>
      <c r="S200" s="253"/>
      <c r="T200" s="253"/>
      <c r="U200" s="253"/>
      <c r="V200" s="255"/>
      <c r="W200" s="256"/>
      <c r="X200" s="253"/>
      <c r="Y200" s="253"/>
      <c r="Z200" s="255"/>
      <c r="AA200" s="256"/>
      <c r="AB200" s="257"/>
      <c r="AC200" s="257"/>
      <c r="AD200" s="257"/>
      <c r="AE200" s="255"/>
      <c r="AF200" s="256" t="str">
        <f>IF(Tabla2[[#This Row],[% DE PARTICIPACIÓN INTEGRANTE '# 3]]="","",Tabla2[[#This Row],[VALOR DEL CONTRATO]]*Tabla2[[#This Row],[% DE PARTICIPACIÓN INTEGRANTE '# 3]])</f>
        <v/>
      </c>
      <c r="AG200" s="253"/>
      <c r="AH200" s="253"/>
      <c r="AI200" s="253"/>
      <c r="AJ200" s="255"/>
      <c r="AK200" s="256" t="str">
        <f>IF(Tabla2[[#This Row],[% DE PARTICIPACIÓN INTEGRANTE '# 4]]="","",Tabla2[[#This Row],[VALOR DEL CONTRATO]]*Tabla2[[#This Row],[% DE PARTICIPACIÓN INTEGRANTE '# 4]])</f>
        <v/>
      </c>
      <c r="AL200" s="257"/>
      <c r="AM200" s="257"/>
      <c r="AN200" s="257"/>
      <c r="AO200" s="255"/>
      <c r="AP200" s="256" t="str">
        <f>IF(Tabla2[[#This Row],[% DE PARTICIPACIÓN INTEGRANTE '# 5]]="","",Tabla2[[#This Row],[VALOR DEL CONTRATO]]*Tabla2[[#This Row],[% DE PARTICIPACIÓN INTEGRANTE '# 5]])</f>
        <v/>
      </c>
      <c r="AQ200" s="257"/>
      <c r="AR200" s="257"/>
      <c r="AS200" s="257"/>
    </row>
    <row r="201" spans="2:45" ht="20.100000000000001" customHeight="1" x14ac:dyDescent="0.25">
      <c r="B201" s="246" t="str">
        <f>IF('Formato Único de Contratación'!$AR213="","",'Formato Único de Contratación'!$AR213)</f>
        <v/>
      </c>
      <c r="C201" s="215" t="str">
        <f>IF('Formato Único de Contratación'!$B213="","",'Formato Único de Contratación'!$B213)</f>
        <v/>
      </c>
      <c r="D201" s="246" t="str">
        <f>IF('Formato Único de Contratación'!$C213="","",'Formato Único de Contratación'!$C213)</f>
        <v/>
      </c>
      <c r="E201" s="246" t="str">
        <f>IF('Formato Único de Contratación'!AQ213="","",'Formato Único de Contratación'!AQ213)</f>
        <v/>
      </c>
      <c r="F201" s="246" t="str">
        <f>IF('Formato Único de Contratación'!AP213="","",'Formato Único de Contratación'!$AP213)</f>
        <v/>
      </c>
      <c r="G201" s="248" t="str">
        <f>IF('Formato Único de Contratación'!$AI213="","",'Formato Único de Contratación'!$AI213)</f>
        <v/>
      </c>
      <c r="H201" s="248" t="str">
        <f>IF('Formato Único de Contratación'!$AO213="","",'Formato Único de Contratación'!$AO213)</f>
        <v/>
      </c>
      <c r="I201" s="248" t="str">
        <f>IF('Formato Único de Contratación'!$BU213="","",'Formato Único de Contratación'!$BU213)</f>
        <v/>
      </c>
      <c r="J201" s="248" t="str">
        <f>IF('Formato Único de Contratación'!$BD213="","",'Formato Único de Contratación'!$BD213)</f>
        <v/>
      </c>
      <c r="K201" s="248" t="str">
        <f>IF('Formato Único de Contratación'!$EE213="","",'Formato Único de Contratación'!$EE213)</f>
        <v/>
      </c>
      <c r="L201" s="248" t="str">
        <f>IF('Formato Único de Contratación'!$Y213="","",'Formato Único de Contratación'!$Y213)</f>
        <v/>
      </c>
      <c r="M201" s="246" t="str">
        <f>IF('Formato Único de Contratación'!$Z213="","",'Formato Único de Contratación'!$Z213)</f>
        <v/>
      </c>
      <c r="N201" s="253"/>
      <c r="O201" s="254" t="str">
        <f>IF('Formato Único de Contratación'!$BB213=0,"",'Formato Único de Contratación'!$BB213)</f>
        <v/>
      </c>
      <c r="P201" s="254" t="str">
        <f>IF('Formato Único de Contratación'!$DH213=0,"",'Formato Único de Contratación'!$DH213)</f>
        <v/>
      </c>
      <c r="Q201" s="253"/>
      <c r="R201" s="253"/>
      <c r="S201" s="253"/>
      <c r="T201" s="253"/>
      <c r="U201" s="253"/>
      <c r="V201" s="255"/>
      <c r="W201" s="256"/>
      <c r="X201" s="253"/>
      <c r="Y201" s="253"/>
      <c r="Z201" s="255"/>
      <c r="AA201" s="256"/>
      <c r="AB201" s="257"/>
      <c r="AC201" s="257"/>
      <c r="AD201" s="257"/>
      <c r="AE201" s="255">
        <v>0.33</v>
      </c>
      <c r="AF201" s="256" t="e">
        <f>IF(Tabla2[[#This Row],[% DE PARTICIPACIÓN INTEGRANTE '# 3]]="","",Tabla2[[#This Row],[VALOR DEL CONTRATO]]*Tabla2[[#This Row],[% DE PARTICIPACIÓN INTEGRANTE '# 3]])</f>
        <v>#VALUE!</v>
      </c>
      <c r="AG201" s="253"/>
      <c r="AH201" s="253"/>
      <c r="AI201" s="253"/>
      <c r="AJ201" s="255"/>
      <c r="AK201" s="256" t="str">
        <f>IF(Tabla2[[#This Row],[% DE PARTICIPACIÓN INTEGRANTE '# 4]]="","",Tabla2[[#This Row],[VALOR DEL CONTRATO]]*Tabla2[[#This Row],[% DE PARTICIPACIÓN INTEGRANTE '# 4]])</f>
        <v/>
      </c>
      <c r="AL201" s="257"/>
      <c r="AM201" s="257"/>
      <c r="AN201" s="257"/>
      <c r="AO201" s="255"/>
      <c r="AP201" s="256" t="str">
        <f>IF(Tabla2[[#This Row],[% DE PARTICIPACIÓN INTEGRANTE '# 5]]="","",Tabla2[[#This Row],[VALOR DEL CONTRATO]]*Tabla2[[#This Row],[% DE PARTICIPACIÓN INTEGRANTE '# 5]])</f>
        <v/>
      </c>
      <c r="AQ201" s="257"/>
      <c r="AR201" s="257"/>
      <c r="AS201" s="257"/>
    </row>
    <row r="202" spans="2:45" ht="20.100000000000001" customHeight="1" x14ac:dyDescent="0.25">
      <c r="B202" s="246" t="str">
        <f>IF('Formato Único de Contratación'!$AR214="","",'Formato Único de Contratación'!$AR214)</f>
        <v/>
      </c>
      <c r="C202" s="215" t="str">
        <f>IF('Formato Único de Contratación'!$B214="","",'Formato Único de Contratación'!$B214)</f>
        <v/>
      </c>
      <c r="D202" s="246" t="str">
        <f>IF('Formato Único de Contratación'!$C214="","",'Formato Único de Contratación'!$C214)</f>
        <v/>
      </c>
      <c r="E202" s="246" t="str">
        <f>IF('Formato Único de Contratación'!AQ214="","",'Formato Único de Contratación'!AQ214)</f>
        <v/>
      </c>
      <c r="F202" s="246" t="str">
        <f>IF('Formato Único de Contratación'!AP214="","",'Formato Único de Contratación'!$AP214)</f>
        <v/>
      </c>
      <c r="G202" s="248" t="str">
        <f>IF('Formato Único de Contratación'!$AI214="","",'Formato Único de Contratación'!$AI214)</f>
        <v/>
      </c>
      <c r="H202" s="248" t="str">
        <f>IF('Formato Único de Contratación'!$AO214="","",'Formato Único de Contratación'!$AO214)</f>
        <v/>
      </c>
      <c r="I202" s="248" t="str">
        <f>IF('Formato Único de Contratación'!$BU214="","",'Formato Único de Contratación'!$BU214)</f>
        <v/>
      </c>
      <c r="J202" s="248" t="str">
        <f>IF('Formato Único de Contratación'!$BD214="","",'Formato Único de Contratación'!$BD214)</f>
        <v/>
      </c>
      <c r="K202" s="248" t="str">
        <f>IF('Formato Único de Contratación'!$EE214="","",'Formato Único de Contratación'!$EE214)</f>
        <v/>
      </c>
      <c r="L202" s="248" t="str">
        <f>IF('Formato Único de Contratación'!$Y214="","",'Formato Único de Contratación'!$Y214)</f>
        <v/>
      </c>
      <c r="M202" s="246" t="str">
        <f>IF('Formato Único de Contratación'!$Z214="","",'Formato Único de Contratación'!$Z214)</f>
        <v/>
      </c>
      <c r="N202" s="253"/>
      <c r="O202" s="254" t="str">
        <f>IF('Formato Único de Contratación'!$BB214=0,"",'Formato Único de Contratación'!$BB214)</f>
        <v/>
      </c>
      <c r="P202" s="254" t="str">
        <f>IF('Formato Único de Contratación'!$DH214=0,"",'Formato Único de Contratación'!$DH214)</f>
        <v/>
      </c>
      <c r="Q202" s="253"/>
      <c r="R202" s="253"/>
      <c r="S202" s="253"/>
      <c r="T202" s="260"/>
      <c r="U202" s="260"/>
      <c r="V202" s="260"/>
      <c r="W202" s="256"/>
      <c r="X202" s="260"/>
      <c r="Y202" s="260"/>
      <c r="Z202" s="260"/>
      <c r="AA202" s="256"/>
      <c r="AB202" s="257"/>
      <c r="AC202" s="261"/>
      <c r="AD202" s="261"/>
      <c r="AE202" s="255"/>
      <c r="AF202" s="256" t="str">
        <f>IF(Tabla2[[#This Row],[% DE PARTICIPACIÓN INTEGRANTE '# 3]]="","",Tabla2[[#This Row],[VALOR DEL CONTRATO]]*Tabla2[[#This Row],[% DE PARTICIPACIÓN INTEGRANTE '# 3]])</f>
        <v/>
      </c>
      <c r="AG202" s="253"/>
      <c r="AH202" s="253"/>
      <c r="AI202" s="253"/>
      <c r="AJ202" s="255"/>
      <c r="AK202" s="256" t="str">
        <f>IF(Tabla2[[#This Row],[% DE PARTICIPACIÓN INTEGRANTE '# 4]]="","",Tabla2[[#This Row],[VALOR DEL CONTRATO]]*Tabla2[[#This Row],[% DE PARTICIPACIÓN INTEGRANTE '# 4]])</f>
        <v/>
      </c>
      <c r="AL202" s="257"/>
      <c r="AM202" s="257"/>
      <c r="AN202" s="257"/>
      <c r="AO202" s="255"/>
      <c r="AP202" s="256" t="str">
        <f>IF(Tabla2[[#This Row],[% DE PARTICIPACIÓN INTEGRANTE '# 5]]="","",Tabla2[[#This Row],[VALOR DEL CONTRATO]]*Tabla2[[#This Row],[% DE PARTICIPACIÓN INTEGRANTE '# 5]])</f>
        <v/>
      </c>
      <c r="AQ202" s="257"/>
      <c r="AR202" s="257"/>
      <c r="AS202" s="257"/>
    </row>
    <row r="203" spans="2:45" ht="20.100000000000001" customHeight="1" x14ac:dyDescent="0.25">
      <c r="B203" s="246" t="str">
        <f>IF('Formato Único de Contratación'!$AR215="","",'Formato Único de Contratación'!$AR215)</f>
        <v/>
      </c>
      <c r="C203" s="215" t="str">
        <f>IF('Formato Único de Contratación'!$B215="","",'Formato Único de Contratación'!$B215)</f>
        <v/>
      </c>
      <c r="D203" s="246" t="str">
        <f>IF('Formato Único de Contratación'!$C215="","",'Formato Único de Contratación'!$C215)</f>
        <v/>
      </c>
      <c r="E203" s="246" t="str">
        <f>IF('Formato Único de Contratación'!AQ215="","",'Formato Único de Contratación'!AQ215)</f>
        <v/>
      </c>
      <c r="F203" s="246" t="str">
        <f>IF('Formato Único de Contratación'!AP215="","",'Formato Único de Contratación'!$AP215)</f>
        <v/>
      </c>
      <c r="G203" s="248" t="str">
        <f>IF('Formato Único de Contratación'!$AI215="","",'Formato Único de Contratación'!$AI215)</f>
        <v/>
      </c>
      <c r="H203" s="248" t="str">
        <f>IF('Formato Único de Contratación'!$AO215="","",'Formato Único de Contratación'!$AO215)</f>
        <v/>
      </c>
      <c r="I203" s="248" t="str">
        <f>IF('Formato Único de Contratación'!$BU215="","",'Formato Único de Contratación'!$BU215)</f>
        <v/>
      </c>
      <c r="J203" s="248" t="str">
        <f>IF('Formato Único de Contratación'!$BD215="","",'Formato Único de Contratación'!$BD215)</f>
        <v/>
      </c>
      <c r="K203" s="248" t="str">
        <f>IF('Formato Único de Contratación'!$EE215="","",'Formato Único de Contratación'!$EE215)</f>
        <v/>
      </c>
      <c r="L203" s="248" t="str">
        <f>IF('Formato Único de Contratación'!$Y215="","",'Formato Único de Contratación'!$Y215)</f>
        <v/>
      </c>
      <c r="M203" s="246" t="str">
        <f>IF('Formato Único de Contratación'!$Z215="","",'Formato Único de Contratación'!$Z215)</f>
        <v/>
      </c>
      <c r="N203" s="253"/>
      <c r="O203" s="254" t="str">
        <f>IF('Formato Único de Contratación'!$BB215=0,"",'Formato Único de Contratación'!$BB215)</f>
        <v/>
      </c>
      <c r="P203" s="254" t="str">
        <f>IF('Formato Único de Contratación'!$DH215=0,"",'Formato Único de Contratación'!$DH215)</f>
        <v/>
      </c>
      <c r="Q203" s="253"/>
      <c r="R203" s="253"/>
      <c r="S203" s="253"/>
      <c r="T203" s="260"/>
      <c r="U203" s="260"/>
      <c r="V203" s="262"/>
      <c r="W203" s="256"/>
      <c r="X203" s="260"/>
      <c r="Y203" s="260"/>
      <c r="Z203" s="262"/>
      <c r="AA203" s="256"/>
      <c r="AB203" s="257"/>
      <c r="AC203" s="261"/>
      <c r="AD203" s="261"/>
      <c r="AE203" s="255">
        <v>0.15</v>
      </c>
      <c r="AF203" s="256" t="e">
        <f>IF(Tabla2[[#This Row],[% DE PARTICIPACIÓN INTEGRANTE '# 3]]="","",Tabla2[[#This Row],[VALOR DEL CONTRATO]]*Tabla2[[#This Row],[% DE PARTICIPACIÓN INTEGRANTE '# 3]])</f>
        <v>#VALUE!</v>
      </c>
      <c r="AG203" s="253"/>
      <c r="AH203" s="253"/>
      <c r="AI203" s="253"/>
      <c r="AJ203" s="255"/>
      <c r="AK203" s="256" t="str">
        <f>IF(Tabla2[[#This Row],[% DE PARTICIPACIÓN INTEGRANTE '# 4]]="","",Tabla2[[#This Row],[VALOR DEL CONTRATO]]*Tabla2[[#This Row],[% DE PARTICIPACIÓN INTEGRANTE '# 4]])</f>
        <v/>
      </c>
      <c r="AL203" s="257"/>
      <c r="AM203" s="257"/>
      <c r="AN203" s="257"/>
      <c r="AO203" s="255"/>
      <c r="AP203" s="256" t="str">
        <f>IF(Tabla2[[#This Row],[% DE PARTICIPACIÓN INTEGRANTE '# 5]]="","",Tabla2[[#This Row],[VALOR DEL CONTRATO]]*Tabla2[[#This Row],[% DE PARTICIPACIÓN INTEGRANTE '# 5]])</f>
        <v/>
      </c>
      <c r="AQ203" s="257"/>
      <c r="AR203" s="257"/>
      <c r="AS203" s="257"/>
    </row>
    <row r="204" spans="2:45" ht="20.100000000000001" customHeight="1" x14ac:dyDescent="0.25">
      <c r="B204" s="246" t="str">
        <f>IF('Formato Único de Contratación'!$AR216="","",'Formato Único de Contratación'!$AR216)</f>
        <v/>
      </c>
      <c r="C204" s="215" t="str">
        <f>IF('Formato Único de Contratación'!$B216="","",'Formato Único de Contratación'!$B216)</f>
        <v/>
      </c>
      <c r="D204" s="246" t="str">
        <f>IF('Formato Único de Contratación'!$C216="","",'Formato Único de Contratación'!$C216)</f>
        <v/>
      </c>
      <c r="E204" s="246" t="str">
        <f>IF('Formato Único de Contratación'!AQ216="","",'Formato Único de Contratación'!AQ216)</f>
        <v/>
      </c>
      <c r="F204" s="246" t="str">
        <f>IF('Formato Único de Contratación'!AP216="","",'Formato Único de Contratación'!$AP216)</f>
        <v/>
      </c>
      <c r="G204" s="248" t="str">
        <f>IF('Formato Único de Contratación'!$AI216="","",'Formato Único de Contratación'!$AI216)</f>
        <v/>
      </c>
      <c r="H204" s="248" t="str">
        <f>IF('Formato Único de Contratación'!$AO216="","",'Formato Único de Contratación'!$AO216)</f>
        <v/>
      </c>
      <c r="I204" s="248" t="str">
        <f>IF('Formato Único de Contratación'!$BU216="","",'Formato Único de Contratación'!$BU216)</f>
        <v/>
      </c>
      <c r="J204" s="248" t="str">
        <f>IF('Formato Único de Contratación'!$BD216="","",'Formato Único de Contratación'!$BD216)</f>
        <v/>
      </c>
      <c r="K204" s="248" t="str">
        <f>IF('Formato Único de Contratación'!$EE216="","",'Formato Único de Contratación'!$EE216)</f>
        <v/>
      </c>
      <c r="L204" s="248" t="str">
        <f>IF('Formato Único de Contratación'!$Y216="","",'Formato Único de Contratación'!$Y216)</f>
        <v/>
      </c>
      <c r="M204" s="246" t="str">
        <f>IF('Formato Único de Contratación'!$Z216="","",'Formato Único de Contratación'!$Z216)</f>
        <v/>
      </c>
      <c r="N204" s="253"/>
      <c r="O204" s="254" t="str">
        <f>IF('Formato Único de Contratación'!$BB216=0,"",'Formato Único de Contratación'!$BB216)</f>
        <v/>
      </c>
      <c r="P204" s="254" t="str">
        <f>IF('Formato Único de Contratación'!$DH216=0,"",'Formato Único de Contratación'!$DH216)</f>
        <v/>
      </c>
      <c r="Q204" s="253"/>
      <c r="R204" s="253"/>
      <c r="S204" s="253"/>
      <c r="T204" s="253"/>
      <c r="U204" s="260"/>
      <c r="V204" s="255"/>
      <c r="W204" s="256"/>
      <c r="X204" s="253"/>
      <c r="Y204" s="260"/>
      <c r="Z204" s="255"/>
      <c r="AA204" s="256"/>
      <c r="AB204" s="257"/>
      <c r="AC204" s="257"/>
      <c r="AD204" s="261"/>
      <c r="AE204" s="255">
        <v>0.15</v>
      </c>
      <c r="AF204" s="256" t="e">
        <f>IF(Tabla2[[#This Row],[% DE PARTICIPACIÓN INTEGRANTE '# 3]]="","",Tabla2[[#This Row],[VALOR DEL CONTRATO]]*Tabla2[[#This Row],[% DE PARTICIPACIÓN INTEGRANTE '# 3]])</f>
        <v>#VALUE!</v>
      </c>
      <c r="AG204" s="253"/>
      <c r="AH204" s="253"/>
      <c r="AI204" s="253"/>
      <c r="AJ204" s="255"/>
      <c r="AK204" s="256" t="str">
        <f>IF(Tabla2[[#This Row],[% DE PARTICIPACIÓN INTEGRANTE '# 4]]="","",Tabla2[[#This Row],[VALOR DEL CONTRATO]]*Tabla2[[#This Row],[% DE PARTICIPACIÓN INTEGRANTE '# 4]])</f>
        <v/>
      </c>
      <c r="AL204" s="257"/>
      <c r="AM204" s="257"/>
      <c r="AN204" s="257"/>
      <c r="AO204" s="255"/>
      <c r="AP204" s="256" t="str">
        <f>IF(Tabla2[[#This Row],[% DE PARTICIPACIÓN INTEGRANTE '# 5]]="","",Tabla2[[#This Row],[VALOR DEL CONTRATO]]*Tabla2[[#This Row],[% DE PARTICIPACIÓN INTEGRANTE '# 5]])</f>
        <v/>
      </c>
      <c r="AQ204" s="257"/>
      <c r="AR204" s="257"/>
      <c r="AS204" s="257"/>
    </row>
    <row r="205" spans="2:45" ht="20.100000000000001" customHeight="1" x14ac:dyDescent="0.25">
      <c r="B205" s="246" t="str">
        <f>IF('Formato Único de Contratación'!$AR217="","",'Formato Único de Contratación'!$AR217)</f>
        <v/>
      </c>
      <c r="C205" s="215" t="str">
        <f>IF('Formato Único de Contratación'!$B217="","",'Formato Único de Contratación'!$B217)</f>
        <v/>
      </c>
      <c r="D205" s="246" t="str">
        <f>IF('Formato Único de Contratación'!$C217="","",'Formato Único de Contratación'!$C217)</f>
        <v/>
      </c>
      <c r="E205" s="246" t="str">
        <f>IF('Formato Único de Contratación'!AQ217="","",'Formato Único de Contratación'!AQ217)</f>
        <v/>
      </c>
      <c r="F205" s="246" t="str">
        <f>IF('Formato Único de Contratación'!AP217="","",'Formato Único de Contratación'!$AP217)</f>
        <v/>
      </c>
      <c r="G205" s="248" t="str">
        <f>IF('Formato Único de Contratación'!$AI217="","",'Formato Único de Contratación'!$AI217)</f>
        <v/>
      </c>
      <c r="H205" s="248" t="str">
        <f>IF('Formato Único de Contratación'!$AO217="","",'Formato Único de Contratación'!$AO217)</f>
        <v/>
      </c>
      <c r="I205" s="248" t="str">
        <f>IF('Formato Único de Contratación'!$BU217="","",'Formato Único de Contratación'!$BU217)</f>
        <v/>
      </c>
      <c r="J205" s="248" t="str">
        <f>IF('Formato Único de Contratación'!$BD217="","",'Formato Único de Contratación'!$BD217)</f>
        <v/>
      </c>
      <c r="K205" s="248" t="str">
        <f>IF('Formato Único de Contratación'!$EE217="","",'Formato Único de Contratación'!$EE217)</f>
        <v/>
      </c>
      <c r="L205" s="248" t="str">
        <f>IF('Formato Único de Contratación'!$Y217="","",'Formato Único de Contratación'!$Y217)</f>
        <v/>
      </c>
      <c r="M205" s="246" t="str">
        <f>IF('Formato Único de Contratación'!$Z217="","",'Formato Único de Contratación'!$Z217)</f>
        <v/>
      </c>
      <c r="N205" s="253"/>
      <c r="O205" s="254" t="str">
        <f>IF('Formato Único de Contratación'!$BB217=0,"",'Formato Único de Contratación'!$BB217)</f>
        <v/>
      </c>
      <c r="P205" s="254" t="str">
        <f>IF('Formato Único de Contratación'!$DH217=0,"",'Formato Único de Contratación'!$DH217)</f>
        <v/>
      </c>
      <c r="Q205" s="253"/>
      <c r="R205" s="253"/>
      <c r="S205" s="253"/>
      <c r="T205" s="253"/>
      <c r="U205" s="260"/>
      <c r="V205" s="255"/>
      <c r="W205" s="256"/>
      <c r="X205" s="253"/>
      <c r="Y205" s="260"/>
      <c r="Z205" s="255"/>
      <c r="AA205" s="256"/>
      <c r="AB205" s="257"/>
      <c r="AC205" s="257"/>
      <c r="AD205" s="261"/>
      <c r="AE205" s="255">
        <v>0.15</v>
      </c>
      <c r="AF205" s="256" t="e">
        <f>IF(Tabla2[[#This Row],[% DE PARTICIPACIÓN INTEGRANTE '# 3]]="","",Tabla2[[#This Row],[VALOR DEL CONTRATO]]*Tabla2[[#This Row],[% DE PARTICIPACIÓN INTEGRANTE '# 3]])</f>
        <v>#VALUE!</v>
      </c>
      <c r="AG205" s="253"/>
      <c r="AH205" s="253"/>
      <c r="AI205" s="253"/>
      <c r="AJ205" s="255"/>
      <c r="AK205" s="256" t="str">
        <f>IF(Tabla2[[#This Row],[% DE PARTICIPACIÓN INTEGRANTE '# 4]]="","",Tabla2[[#This Row],[VALOR DEL CONTRATO]]*Tabla2[[#This Row],[% DE PARTICIPACIÓN INTEGRANTE '# 4]])</f>
        <v/>
      </c>
      <c r="AL205" s="257"/>
      <c r="AM205" s="257"/>
      <c r="AN205" s="257"/>
      <c r="AO205" s="255"/>
      <c r="AP205" s="256" t="str">
        <f>IF(Tabla2[[#This Row],[% DE PARTICIPACIÓN INTEGRANTE '# 5]]="","",Tabla2[[#This Row],[VALOR DEL CONTRATO]]*Tabla2[[#This Row],[% DE PARTICIPACIÓN INTEGRANTE '# 5]])</f>
        <v/>
      </c>
      <c r="AQ205" s="257"/>
      <c r="AR205" s="257"/>
      <c r="AS205" s="257"/>
    </row>
    <row r="206" spans="2:45" ht="20.100000000000001" customHeight="1" x14ac:dyDescent="0.25">
      <c r="B206" s="246" t="str">
        <f>IF('Formato Único de Contratación'!$AR218="","",'Formato Único de Contratación'!$AR218)</f>
        <v/>
      </c>
      <c r="C206" s="215" t="str">
        <f>IF('Formato Único de Contratación'!$B218="","",'Formato Único de Contratación'!$B218)</f>
        <v/>
      </c>
      <c r="D206" s="246" t="str">
        <f>IF('Formato Único de Contratación'!$C218="","",'Formato Único de Contratación'!$C218)</f>
        <v/>
      </c>
      <c r="E206" s="246" t="str">
        <f>IF('Formato Único de Contratación'!AQ218="","",'Formato Único de Contratación'!AQ218)</f>
        <v/>
      </c>
      <c r="F206" s="246" t="str">
        <f>IF('Formato Único de Contratación'!AP218="","",'Formato Único de Contratación'!$AP218)</f>
        <v/>
      </c>
      <c r="G206" s="248" t="str">
        <f>IF('Formato Único de Contratación'!$AI218="","",'Formato Único de Contratación'!$AI218)</f>
        <v/>
      </c>
      <c r="H206" s="248" t="str">
        <f>IF('Formato Único de Contratación'!$AO218="","",'Formato Único de Contratación'!$AO218)</f>
        <v/>
      </c>
      <c r="I206" s="248" t="str">
        <f>IF('Formato Único de Contratación'!$BU218="","",'Formato Único de Contratación'!$BU218)</f>
        <v/>
      </c>
      <c r="J206" s="248" t="str">
        <f>IF('Formato Único de Contratación'!$BD218="","",'Formato Único de Contratación'!$BD218)</f>
        <v/>
      </c>
      <c r="K206" s="248" t="str">
        <f>IF('Formato Único de Contratación'!$EE218="","",'Formato Único de Contratación'!$EE218)</f>
        <v/>
      </c>
      <c r="L206" s="248" t="str">
        <f>IF('Formato Único de Contratación'!$Y218="","",'Formato Único de Contratación'!$Y218)</f>
        <v/>
      </c>
      <c r="M206" s="246" t="str">
        <f>IF('Formato Único de Contratación'!$Z218="","",'Formato Único de Contratación'!$Z218)</f>
        <v/>
      </c>
      <c r="N206" s="253"/>
      <c r="O206" s="254" t="str">
        <f>IF('Formato Único de Contratación'!$BB218=0,"",'Formato Único de Contratación'!$BB218)</f>
        <v/>
      </c>
      <c r="P206" s="254" t="str">
        <f>IF('Formato Único de Contratación'!$DH218=0,"",'Formato Único de Contratación'!$DH218)</f>
        <v/>
      </c>
      <c r="Q206" s="253"/>
      <c r="R206" s="253"/>
      <c r="S206" s="253"/>
      <c r="T206" s="253"/>
      <c r="U206" s="253"/>
      <c r="V206" s="255"/>
      <c r="W206" s="256"/>
      <c r="X206" s="253"/>
      <c r="Y206" s="253"/>
      <c r="Z206" s="255"/>
      <c r="AA206" s="256"/>
      <c r="AB206" s="257"/>
      <c r="AC206" s="257"/>
      <c r="AD206" s="257"/>
      <c r="AE206" s="255"/>
      <c r="AF206" s="256" t="str">
        <f>IF(Tabla2[[#This Row],[% DE PARTICIPACIÓN INTEGRANTE '# 3]]="","",Tabla2[[#This Row],[VALOR DEL CONTRATO]]*Tabla2[[#This Row],[% DE PARTICIPACIÓN INTEGRANTE '# 3]])</f>
        <v/>
      </c>
      <c r="AG206" s="253"/>
      <c r="AH206" s="253"/>
      <c r="AI206" s="253"/>
      <c r="AJ206" s="255"/>
      <c r="AK206" s="256" t="str">
        <f>IF(Tabla2[[#This Row],[% DE PARTICIPACIÓN INTEGRANTE '# 4]]="","",Tabla2[[#This Row],[VALOR DEL CONTRATO]]*Tabla2[[#This Row],[% DE PARTICIPACIÓN INTEGRANTE '# 4]])</f>
        <v/>
      </c>
      <c r="AL206" s="257"/>
      <c r="AM206" s="257"/>
      <c r="AN206" s="257"/>
      <c r="AO206" s="255"/>
      <c r="AP206" s="256" t="str">
        <f>IF(Tabla2[[#This Row],[% DE PARTICIPACIÓN INTEGRANTE '# 5]]="","",Tabla2[[#This Row],[VALOR DEL CONTRATO]]*Tabla2[[#This Row],[% DE PARTICIPACIÓN INTEGRANTE '# 5]])</f>
        <v/>
      </c>
      <c r="AQ206" s="257"/>
      <c r="AR206" s="257"/>
      <c r="AS206" s="257"/>
    </row>
    <row r="207" spans="2:45" ht="20.100000000000001" customHeight="1" x14ac:dyDescent="0.25">
      <c r="B207" s="246" t="str">
        <f>IF('Formato Único de Contratación'!$AR219="","",'Formato Único de Contratación'!$AR219)</f>
        <v/>
      </c>
      <c r="C207" s="215" t="str">
        <f>IF('Formato Único de Contratación'!$B219="","",'Formato Único de Contratación'!$B219)</f>
        <v/>
      </c>
      <c r="D207" s="246" t="str">
        <f>IF('Formato Único de Contratación'!$C219="","",'Formato Único de Contratación'!$C219)</f>
        <v/>
      </c>
      <c r="E207" s="246" t="str">
        <f>IF('Formato Único de Contratación'!AQ219="","",'Formato Único de Contratación'!AQ219)</f>
        <v/>
      </c>
      <c r="F207" s="246" t="str">
        <f>IF('Formato Único de Contratación'!AP219="","",'Formato Único de Contratación'!$AP219)</f>
        <v/>
      </c>
      <c r="G207" s="248" t="str">
        <f>IF('Formato Único de Contratación'!$AI219="","",'Formato Único de Contratación'!$AI219)</f>
        <v/>
      </c>
      <c r="H207" s="248" t="str">
        <f>IF('Formato Único de Contratación'!$AO219="","",'Formato Único de Contratación'!$AO219)</f>
        <v/>
      </c>
      <c r="I207" s="248" t="str">
        <f>IF('Formato Único de Contratación'!$BU219="","",'Formato Único de Contratación'!$BU219)</f>
        <v/>
      </c>
      <c r="J207" s="248" t="str">
        <f>IF('Formato Único de Contratación'!$BD219="","",'Formato Único de Contratación'!$BD219)</f>
        <v/>
      </c>
      <c r="K207" s="248" t="str">
        <f>IF('Formato Único de Contratación'!$EE219="","",'Formato Único de Contratación'!$EE219)</f>
        <v/>
      </c>
      <c r="L207" s="248" t="str">
        <f>IF('Formato Único de Contratación'!$Y219="","",'Formato Único de Contratación'!$Y219)</f>
        <v/>
      </c>
      <c r="M207" s="246" t="str">
        <f>IF('Formato Único de Contratación'!$Z219="","",'Formato Único de Contratación'!$Z219)</f>
        <v/>
      </c>
      <c r="N207" s="253"/>
      <c r="O207" s="254" t="str">
        <f>IF('Formato Único de Contratación'!$BB219=0,"",'Formato Único de Contratación'!$BB219)</f>
        <v/>
      </c>
      <c r="P207" s="254" t="str">
        <f>IF('Formato Único de Contratación'!$DH219=0,"",'Formato Único de Contratación'!$DH219)</f>
        <v/>
      </c>
      <c r="Q207" s="253"/>
      <c r="R207" s="253"/>
      <c r="S207" s="253"/>
      <c r="T207" s="253"/>
      <c r="U207" s="253"/>
      <c r="V207" s="255"/>
      <c r="W207" s="256"/>
      <c r="X207" s="253"/>
      <c r="Y207" s="253"/>
      <c r="Z207" s="255"/>
      <c r="AA207" s="256"/>
      <c r="AB207" s="257"/>
      <c r="AC207" s="257"/>
      <c r="AD207" s="257"/>
      <c r="AE207" s="255"/>
      <c r="AF207" s="256" t="str">
        <f>IF(Tabla2[[#This Row],[% DE PARTICIPACIÓN INTEGRANTE '# 3]]="","",Tabla2[[#This Row],[VALOR DEL CONTRATO]]*Tabla2[[#This Row],[% DE PARTICIPACIÓN INTEGRANTE '# 3]])</f>
        <v/>
      </c>
      <c r="AG207" s="253"/>
      <c r="AH207" s="253"/>
      <c r="AI207" s="253"/>
      <c r="AJ207" s="255"/>
      <c r="AK207" s="256" t="str">
        <f>IF(Tabla2[[#This Row],[% DE PARTICIPACIÓN INTEGRANTE '# 4]]="","",Tabla2[[#This Row],[VALOR DEL CONTRATO]]*Tabla2[[#This Row],[% DE PARTICIPACIÓN INTEGRANTE '# 4]])</f>
        <v/>
      </c>
      <c r="AL207" s="257"/>
      <c r="AM207" s="257"/>
      <c r="AN207" s="257"/>
      <c r="AO207" s="255"/>
      <c r="AP207" s="256" t="str">
        <f>IF(Tabla2[[#This Row],[% DE PARTICIPACIÓN INTEGRANTE '# 5]]="","",Tabla2[[#This Row],[VALOR DEL CONTRATO]]*Tabla2[[#This Row],[% DE PARTICIPACIÓN INTEGRANTE '# 5]])</f>
        <v/>
      </c>
      <c r="AQ207" s="257"/>
      <c r="AR207" s="257"/>
      <c r="AS207" s="257"/>
    </row>
    <row r="208" spans="2:45" ht="20.100000000000001" customHeight="1" x14ac:dyDescent="0.25">
      <c r="B208" s="246" t="str">
        <f>IF('Formato Único de Contratación'!$AR220="","",'Formato Único de Contratación'!$AR220)</f>
        <v/>
      </c>
      <c r="C208" s="215" t="str">
        <f>IF('Formato Único de Contratación'!$B220="","",'Formato Único de Contratación'!$B220)</f>
        <v/>
      </c>
      <c r="D208" s="246" t="str">
        <f>IF('Formato Único de Contratación'!$C220="","",'Formato Único de Contratación'!$C220)</f>
        <v/>
      </c>
      <c r="E208" s="246" t="str">
        <f>IF('Formato Único de Contratación'!AQ220="","",'Formato Único de Contratación'!AQ220)</f>
        <v/>
      </c>
      <c r="F208" s="246" t="str">
        <f>IF('Formato Único de Contratación'!AP220="","",'Formato Único de Contratación'!$AP220)</f>
        <v/>
      </c>
      <c r="G208" s="248" t="str">
        <f>IF('Formato Único de Contratación'!$AI220="","",'Formato Único de Contratación'!$AI220)</f>
        <v/>
      </c>
      <c r="H208" s="248" t="str">
        <f>IF('Formato Único de Contratación'!$AO220="","",'Formato Único de Contratación'!$AO220)</f>
        <v/>
      </c>
      <c r="I208" s="248" t="str">
        <f>IF('Formato Único de Contratación'!$BU220="","",'Formato Único de Contratación'!$BU220)</f>
        <v/>
      </c>
      <c r="J208" s="248" t="str">
        <f>IF('Formato Único de Contratación'!$BD220="","",'Formato Único de Contratación'!$BD220)</f>
        <v/>
      </c>
      <c r="K208" s="248" t="str">
        <f>IF('Formato Único de Contratación'!$EE220="","",'Formato Único de Contratación'!$EE220)</f>
        <v/>
      </c>
      <c r="L208" s="248" t="str">
        <f>IF('Formato Único de Contratación'!$Y220="","",'Formato Único de Contratación'!$Y220)</f>
        <v/>
      </c>
      <c r="M208" s="246" t="str">
        <f>IF('Formato Único de Contratación'!$Z220="","",'Formato Único de Contratación'!$Z220)</f>
        <v/>
      </c>
      <c r="N208" s="253"/>
      <c r="O208" s="254" t="str">
        <f>IF('Formato Único de Contratación'!$BB220=0,"",'Formato Único de Contratación'!$BB220)</f>
        <v/>
      </c>
      <c r="P208" s="254" t="str">
        <f>IF('Formato Único de Contratación'!$DH220=0,"",'Formato Único de Contratación'!$DH220)</f>
        <v/>
      </c>
      <c r="Q208" s="253"/>
      <c r="R208" s="253"/>
      <c r="S208" s="253"/>
      <c r="T208" s="253"/>
      <c r="U208" s="253"/>
      <c r="V208" s="255"/>
      <c r="W208" s="256"/>
      <c r="X208" s="253"/>
      <c r="Y208" s="253"/>
      <c r="Z208" s="255"/>
      <c r="AA208" s="256"/>
      <c r="AB208" s="257"/>
      <c r="AC208" s="257"/>
      <c r="AD208" s="257"/>
      <c r="AE208" s="255"/>
      <c r="AF208" s="256" t="str">
        <f>IF(Tabla2[[#This Row],[% DE PARTICIPACIÓN INTEGRANTE '# 3]]="","",Tabla2[[#This Row],[VALOR DEL CONTRATO]]*Tabla2[[#This Row],[% DE PARTICIPACIÓN INTEGRANTE '# 3]])</f>
        <v/>
      </c>
      <c r="AG208" s="253"/>
      <c r="AH208" s="253"/>
      <c r="AI208" s="253"/>
      <c r="AJ208" s="255"/>
      <c r="AK208" s="256" t="str">
        <f>IF(Tabla2[[#This Row],[% DE PARTICIPACIÓN INTEGRANTE '# 4]]="","",Tabla2[[#This Row],[VALOR DEL CONTRATO]]*Tabla2[[#This Row],[% DE PARTICIPACIÓN INTEGRANTE '# 4]])</f>
        <v/>
      </c>
      <c r="AL208" s="257"/>
      <c r="AM208" s="257"/>
      <c r="AN208" s="257"/>
      <c r="AO208" s="255"/>
      <c r="AP208" s="256" t="str">
        <f>IF(Tabla2[[#This Row],[% DE PARTICIPACIÓN INTEGRANTE '# 5]]="","",Tabla2[[#This Row],[VALOR DEL CONTRATO]]*Tabla2[[#This Row],[% DE PARTICIPACIÓN INTEGRANTE '# 5]])</f>
        <v/>
      </c>
      <c r="AQ208" s="257"/>
      <c r="AR208" s="257"/>
      <c r="AS208" s="257"/>
    </row>
    <row r="209" spans="2:45" ht="20.100000000000001" customHeight="1" x14ac:dyDescent="0.25">
      <c r="B209" s="246" t="str">
        <f>IF('Formato Único de Contratación'!$AR221="","",'Formato Único de Contratación'!$AR221)</f>
        <v/>
      </c>
      <c r="C209" s="215" t="str">
        <f>IF('Formato Único de Contratación'!$B221="","",'Formato Único de Contratación'!$B221)</f>
        <v/>
      </c>
      <c r="D209" s="246" t="str">
        <f>IF('Formato Único de Contratación'!$C221="","",'Formato Único de Contratación'!$C221)</f>
        <v/>
      </c>
      <c r="E209" s="246" t="str">
        <f>IF('Formato Único de Contratación'!AQ221="","",'Formato Único de Contratación'!AQ221)</f>
        <v/>
      </c>
      <c r="F209" s="246" t="str">
        <f>IF('Formato Único de Contratación'!AP221="","",'Formato Único de Contratación'!$AP221)</f>
        <v/>
      </c>
      <c r="G209" s="248" t="str">
        <f>IF('Formato Único de Contratación'!$AI221="","",'Formato Único de Contratación'!$AI221)</f>
        <v/>
      </c>
      <c r="H209" s="248" t="str">
        <f>IF('Formato Único de Contratación'!$AO221="","",'Formato Único de Contratación'!$AO221)</f>
        <v/>
      </c>
      <c r="I209" s="248" t="str">
        <f>IF('Formato Único de Contratación'!$BU221="","",'Formato Único de Contratación'!$BU221)</f>
        <v/>
      </c>
      <c r="J209" s="248" t="str">
        <f>IF('Formato Único de Contratación'!$BD221="","",'Formato Único de Contratación'!$BD221)</f>
        <v/>
      </c>
      <c r="K209" s="248" t="str">
        <f>IF('Formato Único de Contratación'!$EE221="","",'Formato Único de Contratación'!$EE221)</f>
        <v/>
      </c>
      <c r="L209" s="248" t="str">
        <f>IF('Formato Único de Contratación'!$Y221="","",'Formato Único de Contratación'!$Y221)</f>
        <v/>
      </c>
      <c r="M209" s="246" t="str">
        <f>IF('Formato Único de Contratación'!$Z221="","",'Formato Único de Contratación'!$Z221)</f>
        <v/>
      </c>
      <c r="N209" s="253"/>
      <c r="O209" s="254" t="str">
        <f>IF('Formato Único de Contratación'!$BB221=0,"",'Formato Único de Contratación'!$BB221)</f>
        <v/>
      </c>
      <c r="P209" s="254" t="str">
        <f>IF('Formato Único de Contratación'!$DH221=0,"",'Formato Único de Contratación'!$DH221)</f>
        <v/>
      </c>
      <c r="Q209" s="253"/>
      <c r="R209" s="253"/>
      <c r="S209" s="253"/>
      <c r="T209" s="253"/>
      <c r="U209" s="253"/>
      <c r="V209" s="255"/>
      <c r="W209" s="256"/>
      <c r="X209" s="253"/>
      <c r="Y209" s="253"/>
      <c r="Z209" s="255"/>
      <c r="AA209" s="256"/>
      <c r="AB209" s="257"/>
      <c r="AC209" s="257"/>
      <c r="AD209" s="257"/>
      <c r="AE209" s="255"/>
      <c r="AF209" s="256" t="str">
        <f>IF(Tabla2[[#This Row],[% DE PARTICIPACIÓN INTEGRANTE '# 3]]="","",Tabla2[[#This Row],[VALOR DEL CONTRATO]]*Tabla2[[#This Row],[% DE PARTICIPACIÓN INTEGRANTE '# 3]])</f>
        <v/>
      </c>
      <c r="AG209" s="253"/>
      <c r="AH209" s="253"/>
      <c r="AI209" s="253"/>
      <c r="AJ209" s="255"/>
      <c r="AK209" s="256" t="str">
        <f>IF(Tabla2[[#This Row],[% DE PARTICIPACIÓN INTEGRANTE '# 4]]="","",Tabla2[[#This Row],[VALOR DEL CONTRATO]]*Tabla2[[#This Row],[% DE PARTICIPACIÓN INTEGRANTE '# 4]])</f>
        <v/>
      </c>
      <c r="AL209" s="257"/>
      <c r="AM209" s="257"/>
      <c r="AN209" s="257"/>
      <c r="AO209" s="255"/>
      <c r="AP209" s="256" t="str">
        <f>IF(Tabla2[[#This Row],[% DE PARTICIPACIÓN INTEGRANTE '# 5]]="","",Tabla2[[#This Row],[VALOR DEL CONTRATO]]*Tabla2[[#This Row],[% DE PARTICIPACIÓN INTEGRANTE '# 5]])</f>
        <v/>
      </c>
      <c r="AQ209" s="257"/>
      <c r="AR209" s="257"/>
      <c r="AS209" s="257"/>
    </row>
    <row r="210" spans="2:45" ht="20.100000000000001" customHeight="1" x14ac:dyDescent="0.25">
      <c r="B210" s="246" t="str">
        <f>IF('Formato Único de Contratación'!$AR222="","",'Formato Único de Contratación'!$AR222)</f>
        <v/>
      </c>
      <c r="C210" s="215" t="str">
        <f>IF('Formato Único de Contratación'!$B222="","",'Formato Único de Contratación'!$B222)</f>
        <v/>
      </c>
      <c r="D210" s="246" t="str">
        <f>IF('Formato Único de Contratación'!$C222="","",'Formato Único de Contratación'!$C222)</f>
        <v/>
      </c>
      <c r="E210" s="246" t="str">
        <f>IF('Formato Único de Contratación'!AQ222="","",'Formato Único de Contratación'!AQ222)</f>
        <v/>
      </c>
      <c r="F210" s="246" t="str">
        <f>IF('Formato Único de Contratación'!AP222="","",'Formato Único de Contratación'!$AP222)</f>
        <v/>
      </c>
      <c r="G210" s="248" t="str">
        <f>IF('Formato Único de Contratación'!$AI222="","",'Formato Único de Contratación'!$AI222)</f>
        <v/>
      </c>
      <c r="H210" s="248" t="str">
        <f>IF('Formato Único de Contratación'!$AO222="","",'Formato Único de Contratación'!$AO222)</f>
        <v/>
      </c>
      <c r="I210" s="248" t="str">
        <f>IF('Formato Único de Contratación'!$BU222="","",'Formato Único de Contratación'!$BU222)</f>
        <v/>
      </c>
      <c r="J210" s="248" t="str">
        <f>IF('Formato Único de Contratación'!$BD222="","",'Formato Único de Contratación'!$BD222)</f>
        <v/>
      </c>
      <c r="K210" s="248" t="str">
        <f>IF('Formato Único de Contratación'!$EE222="","",'Formato Único de Contratación'!$EE222)</f>
        <v/>
      </c>
      <c r="L210" s="248" t="str">
        <f>IF('Formato Único de Contratación'!$Y222="","",'Formato Único de Contratación'!$Y222)</f>
        <v/>
      </c>
      <c r="M210" s="246" t="str">
        <f>IF('Formato Único de Contratación'!$Z222="","",'Formato Único de Contratación'!$Z222)</f>
        <v/>
      </c>
      <c r="N210" s="253"/>
      <c r="O210" s="254" t="str">
        <f>IF('Formato Único de Contratación'!$BB222=0,"",'Formato Único de Contratación'!$BB222)</f>
        <v/>
      </c>
      <c r="P210" s="254" t="str">
        <f>IF('Formato Único de Contratación'!$DH222=0,"",'Formato Único de Contratación'!$DH222)</f>
        <v/>
      </c>
      <c r="Q210" s="253"/>
      <c r="R210" s="253"/>
      <c r="S210" s="253"/>
      <c r="T210" s="253"/>
      <c r="U210" s="253"/>
      <c r="V210" s="255"/>
      <c r="W210" s="256"/>
      <c r="X210" s="253"/>
      <c r="Y210" s="253"/>
      <c r="Z210" s="255"/>
      <c r="AA210" s="256"/>
      <c r="AB210" s="257"/>
      <c r="AC210" s="257"/>
      <c r="AD210" s="257"/>
      <c r="AE210" s="255"/>
      <c r="AF210" s="256" t="str">
        <f>IF(Tabla2[[#This Row],[% DE PARTICIPACIÓN INTEGRANTE '# 3]]="","",Tabla2[[#This Row],[VALOR DEL CONTRATO]]*Tabla2[[#This Row],[% DE PARTICIPACIÓN INTEGRANTE '# 3]])</f>
        <v/>
      </c>
      <c r="AG210" s="253"/>
      <c r="AH210" s="253"/>
      <c r="AI210" s="253"/>
      <c r="AJ210" s="255"/>
      <c r="AK210" s="256" t="str">
        <f>IF(Tabla2[[#This Row],[% DE PARTICIPACIÓN INTEGRANTE '# 4]]="","",Tabla2[[#This Row],[VALOR DEL CONTRATO]]*Tabla2[[#This Row],[% DE PARTICIPACIÓN INTEGRANTE '# 4]])</f>
        <v/>
      </c>
      <c r="AL210" s="257"/>
      <c r="AM210" s="257"/>
      <c r="AN210" s="257"/>
      <c r="AO210" s="255"/>
      <c r="AP210" s="256" t="str">
        <f>IF(Tabla2[[#This Row],[% DE PARTICIPACIÓN INTEGRANTE '# 5]]="","",Tabla2[[#This Row],[VALOR DEL CONTRATO]]*Tabla2[[#This Row],[% DE PARTICIPACIÓN INTEGRANTE '# 5]])</f>
        <v/>
      </c>
      <c r="AQ210" s="257"/>
      <c r="AR210" s="257"/>
      <c r="AS210" s="257"/>
    </row>
    <row r="211" spans="2:45" ht="20.100000000000001" customHeight="1" x14ac:dyDescent="0.25">
      <c r="B211" s="246" t="str">
        <f>IF('Formato Único de Contratación'!$AR223="","",'Formato Único de Contratación'!$AR223)</f>
        <v/>
      </c>
      <c r="C211" s="215" t="str">
        <f>IF('Formato Único de Contratación'!$B223="","",'Formato Único de Contratación'!$B223)</f>
        <v/>
      </c>
      <c r="D211" s="246" t="str">
        <f>IF('Formato Único de Contratación'!$C223="","",'Formato Único de Contratación'!$C223)</f>
        <v/>
      </c>
      <c r="E211" s="246" t="str">
        <f>IF('Formato Único de Contratación'!AQ223="","",'Formato Único de Contratación'!AQ223)</f>
        <v/>
      </c>
      <c r="F211" s="246" t="str">
        <f>IF('Formato Único de Contratación'!AP223="","",'Formato Único de Contratación'!$AP223)</f>
        <v/>
      </c>
      <c r="G211" s="248" t="str">
        <f>IF('Formato Único de Contratación'!$AI223="","",'Formato Único de Contratación'!$AI223)</f>
        <v/>
      </c>
      <c r="H211" s="248" t="str">
        <f>IF('Formato Único de Contratación'!$AO223="","",'Formato Único de Contratación'!$AO223)</f>
        <v/>
      </c>
      <c r="I211" s="248" t="str">
        <f>IF('Formato Único de Contratación'!$BU223="","",'Formato Único de Contratación'!$BU223)</f>
        <v/>
      </c>
      <c r="J211" s="248" t="str">
        <f>IF('Formato Único de Contratación'!$BD223="","",'Formato Único de Contratación'!$BD223)</f>
        <v/>
      </c>
      <c r="K211" s="248" t="str">
        <f>IF('Formato Único de Contratación'!$EE223="","",'Formato Único de Contratación'!$EE223)</f>
        <v/>
      </c>
      <c r="L211" s="248" t="str">
        <f>IF('Formato Único de Contratación'!$Y223="","",'Formato Único de Contratación'!$Y223)</f>
        <v/>
      </c>
      <c r="M211" s="246" t="str">
        <f>IF('Formato Único de Contratación'!$Z223="","",'Formato Único de Contratación'!$Z223)</f>
        <v/>
      </c>
      <c r="N211" s="253"/>
      <c r="O211" s="254" t="str">
        <f>IF('Formato Único de Contratación'!$BB223=0,"",'Formato Único de Contratación'!$BB223)</f>
        <v/>
      </c>
      <c r="P211" s="254" t="str">
        <f>IF('Formato Único de Contratación'!$DH223=0,"",'Formato Único de Contratación'!$DH223)</f>
        <v/>
      </c>
      <c r="Q211" s="253"/>
      <c r="R211" s="253"/>
      <c r="S211" s="253"/>
      <c r="T211" s="253"/>
      <c r="U211" s="253"/>
      <c r="V211" s="255"/>
      <c r="W211" s="256"/>
      <c r="X211" s="253"/>
      <c r="Y211" s="253"/>
      <c r="Z211" s="255"/>
      <c r="AA211" s="256"/>
      <c r="AB211" s="257"/>
      <c r="AC211" s="257"/>
      <c r="AD211" s="257"/>
      <c r="AE211" s="255"/>
      <c r="AF211" s="256" t="str">
        <f>IF(Tabla2[[#This Row],[% DE PARTICIPACIÓN INTEGRANTE '# 3]]="","",Tabla2[[#This Row],[VALOR DEL CONTRATO]]*Tabla2[[#This Row],[% DE PARTICIPACIÓN INTEGRANTE '# 3]])</f>
        <v/>
      </c>
      <c r="AG211" s="253"/>
      <c r="AH211" s="253" t="s">
        <v>527</v>
      </c>
      <c r="AI211" s="253" t="s">
        <v>529</v>
      </c>
      <c r="AJ211" s="255"/>
      <c r="AK211" s="256" t="str">
        <f>IF(Tabla2[[#This Row],[% DE PARTICIPACIÓN INTEGRANTE '# 4]]="","",Tabla2[[#This Row],[VALOR DEL CONTRATO]]*Tabla2[[#This Row],[% DE PARTICIPACIÓN INTEGRANTE '# 4]])</f>
        <v/>
      </c>
      <c r="AL211" s="257"/>
      <c r="AM211" s="257" t="s">
        <v>528</v>
      </c>
      <c r="AN211" s="257" t="s">
        <v>214</v>
      </c>
      <c r="AO211" s="255"/>
      <c r="AP211" s="256" t="str">
        <f>IF(Tabla2[[#This Row],[% DE PARTICIPACIÓN INTEGRANTE '# 5]]="","",Tabla2[[#This Row],[VALOR DEL CONTRATO]]*Tabla2[[#This Row],[% DE PARTICIPACIÓN INTEGRANTE '# 5]])</f>
        <v/>
      </c>
      <c r="AQ211" s="257"/>
      <c r="AR211" s="257"/>
      <c r="AS211" s="257"/>
    </row>
    <row r="212" spans="2:45" ht="20.100000000000001" customHeight="1" x14ac:dyDescent="0.25">
      <c r="B212" s="246" t="str">
        <f>IF('Formato Único de Contratación'!$AR224="","",'Formato Único de Contratación'!$AR224)</f>
        <v/>
      </c>
      <c r="C212" s="215" t="str">
        <f>IF('Formato Único de Contratación'!$B224="","",'Formato Único de Contratación'!$B224)</f>
        <v/>
      </c>
      <c r="D212" s="246" t="str">
        <f>IF('Formato Único de Contratación'!$C224="","",'Formato Único de Contratación'!$C224)</f>
        <v/>
      </c>
      <c r="E212" s="246" t="str">
        <f>IF('Formato Único de Contratación'!AQ224="","",'Formato Único de Contratación'!AQ224)</f>
        <v/>
      </c>
      <c r="F212" s="246" t="str">
        <f>IF('Formato Único de Contratación'!AP224="","",'Formato Único de Contratación'!$AP224)</f>
        <v/>
      </c>
      <c r="G212" s="248" t="str">
        <f>IF('Formato Único de Contratación'!$AI224="","",'Formato Único de Contratación'!$AI224)</f>
        <v/>
      </c>
      <c r="H212" s="248" t="str">
        <f>IF('Formato Único de Contratación'!$AO224="","",'Formato Único de Contratación'!$AO224)</f>
        <v/>
      </c>
      <c r="I212" s="248" t="str">
        <f>IF('Formato Único de Contratación'!$BU224="","",'Formato Único de Contratación'!$BU224)</f>
        <v/>
      </c>
      <c r="J212" s="248" t="str">
        <f>IF('Formato Único de Contratación'!$BD224="","",'Formato Único de Contratación'!$BD224)</f>
        <v/>
      </c>
      <c r="K212" s="248" t="str">
        <f>IF('Formato Único de Contratación'!$EE224="","",'Formato Único de Contratación'!$EE224)</f>
        <v/>
      </c>
      <c r="L212" s="248" t="str">
        <f>IF('Formato Único de Contratación'!$Y224="","",'Formato Único de Contratación'!$Y224)</f>
        <v/>
      </c>
      <c r="M212" s="246" t="str">
        <f>IF('Formato Único de Contratación'!$Z224="","",'Formato Único de Contratación'!$Z224)</f>
        <v/>
      </c>
      <c r="N212" s="253"/>
      <c r="O212" s="254" t="str">
        <f>IF('Formato Único de Contratación'!$BB224=0,"",'Formato Único de Contratación'!$BB224)</f>
        <v/>
      </c>
      <c r="P212" s="254" t="str">
        <f>IF('Formato Único de Contratación'!$DH224=0,"",'Formato Único de Contratación'!$DH224)</f>
        <v/>
      </c>
      <c r="Q212" s="253"/>
      <c r="R212" s="253"/>
      <c r="S212" s="253"/>
      <c r="T212" s="253"/>
      <c r="U212" s="253"/>
      <c r="V212" s="255"/>
      <c r="W212" s="256"/>
      <c r="X212" s="253"/>
      <c r="Y212" s="253"/>
      <c r="Z212" s="255"/>
      <c r="AA212" s="256"/>
      <c r="AB212" s="257"/>
      <c r="AC212" s="257"/>
      <c r="AD212" s="257"/>
      <c r="AE212" s="255"/>
      <c r="AF212" s="256" t="str">
        <f>IF(Tabla2[[#This Row],[% DE PARTICIPACIÓN INTEGRANTE '# 3]]="","",Tabla2[[#This Row],[VALOR DEL CONTRATO]]*Tabla2[[#This Row],[% DE PARTICIPACIÓN INTEGRANTE '# 3]])</f>
        <v/>
      </c>
      <c r="AG212" s="253"/>
      <c r="AH212" s="253"/>
      <c r="AI212" s="253"/>
      <c r="AJ212" s="255"/>
      <c r="AK212" s="256" t="str">
        <f>IF(Tabla2[[#This Row],[% DE PARTICIPACIÓN INTEGRANTE '# 4]]="","",Tabla2[[#This Row],[VALOR DEL CONTRATO]]*Tabla2[[#This Row],[% DE PARTICIPACIÓN INTEGRANTE '# 4]])</f>
        <v/>
      </c>
      <c r="AL212" s="257"/>
      <c r="AM212" s="257"/>
      <c r="AN212" s="257"/>
      <c r="AO212" s="255"/>
      <c r="AP212" s="256" t="str">
        <f>IF(Tabla2[[#This Row],[% DE PARTICIPACIÓN INTEGRANTE '# 5]]="","",Tabla2[[#This Row],[VALOR DEL CONTRATO]]*Tabla2[[#This Row],[% DE PARTICIPACIÓN INTEGRANTE '# 5]])</f>
        <v/>
      </c>
      <c r="AQ212" s="257"/>
      <c r="AR212" s="257"/>
      <c r="AS212" s="257"/>
    </row>
    <row r="213" spans="2:45" ht="20.100000000000001" customHeight="1" x14ac:dyDescent="0.25">
      <c r="B213" s="246" t="str">
        <f>IF('Formato Único de Contratación'!$AR225="","",'Formato Único de Contratación'!$AR225)</f>
        <v/>
      </c>
      <c r="C213" s="215" t="str">
        <f>IF('Formato Único de Contratación'!$B225="","",'Formato Único de Contratación'!$B225)</f>
        <v/>
      </c>
      <c r="D213" s="246" t="str">
        <f>IF('Formato Único de Contratación'!$C225="","",'Formato Único de Contratación'!$C225)</f>
        <v/>
      </c>
      <c r="E213" s="246" t="str">
        <f>IF('Formato Único de Contratación'!AQ225="","",'Formato Único de Contratación'!AQ225)</f>
        <v/>
      </c>
      <c r="F213" s="246" t="str">
        <f>IF('Formato Único de Contratación'!AP225="","",'Formato Único de Contratación'!$AP225)</f>
        <v/>
      </c>
      <c r="G213" s="248" t="str">
        <f>IF('Formato Único de Contratación'!$AI225="","",'Formato Único de Contratación'!$AI225)</f>
        <v/>
      </c>
      <c r="H213" s="248" t="str">
        <f>IF('Formato Único de Contratación'!$AO225="","",'Formato Único de Contratación'!$AO225)</f>
        <v/>
      </c>
      <c r="I213" s="248" t="str">
        <f>IF('Formato Único de Contratación'!$BU225="","",'Formato Único de Contratación'!$BU225)</f>
        <v/>
      </c>
      <c r="J213" s="248" t="str">
        <f>IF('Formato Único de Contratación'!$BD225="","",'Formato Único de Contratación'!$BD225)</f>
        <v/>
      </c>
      <c r="K213" s="248" t="str">
        <f>IF('Formato Único de Contratación'!$EE225="","",'Formato Único de Contratación'!$EE225)</f>
        <v/>
      </c>
      <c r="L213" s="248" t="str">
        <f>IF('Formato Único de Contratación'!$Y225="","",'Formato Único de Contratación'!$Y225)</f>
        <v/>
      </c>
      <c r="M213" s="246" t="str">
        <f>IF('Formato Único de Contratación'!$Z225="","",'Formato Único de Contratación'!$Z225)</f>
        <v/>
      </c>
      <c r="N213" s="253"/>
      <c r="O213" s="254" t="str">
        <f>IF('Formato Único de Contratación'!$BB225=0,"",'Formato Único de Contratación'!$BB225)</f>
        <v/>
      </c>
      <c r="P213" s="254" t="str">
        <f>IF('Formato Único de Contratación'!$DH225=0,"",'Formato Único de Contratación'!$DH225)</f>
        <v/>
      </c>
      <c r="Q213" s="253"/>
      <c r="R213" s="253"/>
      <c r="S213" s="253"/>
      <c r="T213" s="260"/>
      <c r="U213" s="260"/>
      <c r="V213" s="260"/>
      <c r="W213" s="256"/>
      <c r="X213" s="260"/>
      <c r="Y213" s="260"/>
      <c r="Z213" s="260"/>
      <c r="AA213" s="256"/>
      <c r="AB213" s="257"/>
      <c r="AC213" s="257"/>
      <c r="AD213" s="257"/>
      <c r="AE213" s="255"/>
      <c r="AF213" s="256" t="str">
        <f>IF(Tabla2[[#This Row],[% DE PARTICIPACIÓN INTEGRANTE '# 3]]="","",Tabla2[[#This Row],[VALOR DEL CONTRATO]]*Tabla2[[#This Row],[% DE PARTICIPACIÓN INTEGRANTE '# 3]])</f>
        <v/>
      </c>
      <c r="AG213" s="253"/>
      <c r="AH213" s="253"/>
      <c r="AI213" s="253"/>
      <c r="AJ213" s="255"/>
      <c r="AK213" s="256" t="str">
        <f>IF(Tabla2[[#This Row],[% DE PARTICIPACIÓN INTEGRANTE '# 4]]="","",Tabla2[[#This Row],[VALOR DEL CONTRATO]]*Tabla2[[#This Row],[% DE PARTICIPACIÓN INTEGRANTE '# 4]])</f>
        <v/>
      </c>
      <c r="AL213" s="257"/>
      <c r="AM213" s="257"/>
      <c r="AN213" s="257"/>
      <c r="AO213" s="255"/>
      <c r="AP213" s="256" t="str">
        <f>IF(Tabla2[[#This Row],[% DE PARTICIPACIÓN INTEGRANTE '# 5]]="","",Tabla2[[#This Row],[VALOR DEL CONTRATO]]*Tabla2[[#This Row],[% DE PARTICIPACIÓN INTEGRANTE '# 5]])</f>
        <v/>
      </c>
      <c r="AQ213" s="257"/>
      <c r="AR213" s="257"/>
      <c r="AS213" s="257"/>
    </row>
    <row r="214" spans="2:45" ht="20.100000000000001" customHeight="1" x14ac:dyDescent="0.25">
      <c r="B214" s="246" t="str">
        <f>IF('Formato Único de Contratación'!$AR226="","",'Formato Único de Contratación'!$AR226)</f>
        <v/>
      </c>
      <c r="C214" s="215" t="str">
        <f>IF('Formato Único de Contratación'!$B226="","",'Formato Único de Contratación'!$B226)</f>
        <v/>
      </c>
      <c r="D214" s="246" t="str">
        <f>IF('Formato Único de Contratación'!$C226="","",'Formato Único de Contratación'!$C226)</f>
        <v/>
      </c>
      <c r="E214" s="246" t="str">
        <f>IF('Formato Único de Contratación'!AQ226="","",'Formato Único de Contratación'!AQ226)</f>
        <v/>
      </c>
      <c r="F214" s="246" t="str">
        <f>IF('Formato Único de Contratación'!AP226="","",'Formato Único de Contratación'!$AP226)</f>
        <v/>
      </c>
      <c r="G214" s="248" t="str">
        <f>IF('Formato Único de Contratación'!$AI226="","",'Formato Único de Contratación'!$AI226)</f>
        <v/>
      </c>
      <c r="H214" s="248" t="str">
        <f>IF('Formato Único de Contratación'!$AO226="","",'Formato Único de Contratación'!$AO226)</f>
        <v/>
      </c>
      <c r="I214" s="248" t="str">
        <f>IF('Formato Único de Contratación'!$BU226="","",'Formato Único de Contratación'!$BU226)</f>
        <v/>
      </c>
      <c r="J214" s="248" t="str">
        <f>IF('Formato Único de Contratación'!$BD226="","",'Formato Único de Contratación'!$BD226)</f>
        <v/>
      </c>
      <c r="K214" s="248" t="str">
        <f>IF('Formato Único de Contratación'!$EE226="","",'Formato Único de Contratación'!$EE226)</f>
        <v/>
      </c>
      <c r="L214" s="248" t="str">
        <f>IF('Formato Único de Contratación'!$Y226="","",'Formato Único de Contratación'!$Y226)</f>
        <v/>
      </c>
      <c r="M214" s="246" t="str">
        <f>IF('Formato Único de Contratación'!$Z226="","",'Formato Único de Contratación'!$Z226)</f>
        <v/>
      </c>
      <c r="N214" s="253"/>
      <c r="O214" s="254" t="str">
        <f>IF('Formato Único de Contratación'!$BB226=0,"",'Formato Único de Contratación'!$BB226)</f>
        <v/>
      </c>
      <c r="P214" s="254" t="str">
        <f>IF('Formato Único de Contratación'!$DH226=0,"",'Formato Único de Contratación'!$DH226)</f>
        <v/>
      </c>
      <c r="Q214" s="253"/>
      <c r="R214" s="253"/>
      <c r="S214" s="253"/>
      <c r="T214" s="260"/>
      <c r="U214" s="260"/>
      <c r="V214" s="260"/>
      <c r="W214" s="256"/>
      <c r="X214" s="260"/>
      <c r="Y214" s="260"/>
      <c r="Z214" s="260"/>
      <c r="AA214" s="256"/>
      <c r="AB214" s="257"/>
      <c r="AC214" s="261"/>
      <c r="AD214" s="257"/>
      <c r="AE214" s="255"/>
      <c r="AF214" s="256" t="str">
        <f>IF(Tabla2[[#This Row],[% DE PARTICIPACIÓN INTEGRANTE '# 3]]="","",Tabla2[[#This Row],[VALOR DEL CONTRATO]]*Tabla2[[#This Row],[% DE PARTICIPACIÓN INTEGRANTE '# 3]])</f>
        <v/>
      </c>
      <c r="AG214" s="253"/>
      <c r="AH214" s="253"/>
      <c r="AI214" s="253"/>
      <c r="AJ214" s="255"/>
      <c r="AK214" s="256" t="str">
        <f>IF(Tabla2[[#This Row],[% DE PARTICIPACIÓN INTEGRANTE '# 4]]="","",Tabla2[[#This Row],[VALOR DEL CONTRATO]]*Tabla2[[#This Row],[% DE PARTICIPACIÓN INTEGRANTE '# 4]])</f>
        <v/>
      </c>
      <c r="AL214" s="257"/>
      <c r="AM214" s="257"/>
      <c r="AN214" s="257"/>
      <c r="AO214" s="255"/>
      <c r="AP214" s="256" t="str">
        <f>IF(Tabla2[[#This Row],[% DE PARTICIPACIÓN INTEGRANTE '# 5]]="","",Tabla2[[#This Row],[VALOR DEL CONTRATO]]*Tabla2[[#This Row],[% DE PARTICIPACIÓN INTEGRANTE '# 5]])</f>
        <v/>
      </c>
      <c r="AQ214" s="257"/>
      <c r="AR214" s="257"/>
      <c r="AS214" s="257"/>
    </row>
    <row r="215" spans="2:45" ht="20.100000000000001" customHeight="1" x14ac:dyDescent="0.25">
      <c r="B215" s="246" t="str">
        <f>IF('Formato Único de Contratación'!$AR227="","",'Formato Único de Contratación'!$AR227)</f>
        <v/>
      </c>
      <c r="C215" s="215" t="str">
        <f>IF('Formato Único de Contratación'!$B227="","",'Formato Único de Contratación'!$B227)</f>
        <v/>
      </c>
      <c r="D215" s="246" t="str">
        <f>IF('Formato Único de Contratación'!$C227="","",'Formato Único de Contratación'!$C227)</f>
        <v/>
      </c>
      <c r="E215" s="246" t="str">
        <f>IF('Formato Único de Contratación'!AQ227="","",'Formato Único de Contratación'!AQ227)</f>
        <v/>
      </c>
      <c r="F215" s="246" t="str">
        <f>IF('Formato Único de Contratación'!AP227="","",'Formato Único de Contratación'!$AP227)</f>
        <v/>
      </c>
      <c r="G215" s="248" t="str">
        <f>IF('Formato Único de Contratación'!$AI227="","",'Formato Único de Contratación'!$AI227)</f>
        <v/>
      </c>
      <c r="H215" s="248" t="str">
        <f>IF('Formato Único de Contratación'!$AO227="","",'Formato Único de Contratación'!$AO227)</f>
        <v/>
      </c>
      <c r="I215" s="248" t="str">
        <f>IF('Formato Único de Contratación'!$BU227="","",'Formato Único de Contratación'!$BU227)</f>
        <v/>
      </c>
      <c r="J215" s="248" t="str">
        <f>IF('Formato Único de Contratación'!$BD227="","",'Formato Único de Contratación'!$BD227)</f>
        <v/>
      </c>
      <c r="K215" s="248" t="str">
        <f>IF('Formato Único de Contratación'!$EE227="","",'Formato Único de Contratación'!$EE227)</f>
        <v/>
      </c>
      <c r="L215" s="248" t="str">
        <f>IF('Formato Único de Contratación'!$Y227="","",'Formato Único de Contratación'!$Y227)</f>
        <v/>
      </c>
      <c r="M215" s="246" t="str">
        <f>IF('Formato Único de Contratación'!$Z227="","",'Formato Único de Contratación'!$Z227)</f>
        <v/>
      </c>
      <c r="N215" s="253"/>
      <c r="O215" s="254" t="str">
        <f>IF('Formato Único de Contratación'!$BB227=0,"",'Formato Único de Contratación'!$BB227)</f>
        <v/>
      </c>
      <c r="P215" s="254" t="str">
        <f>IF('Formato Único de Contratación'!$DH227=0,"",'Formato Único de Contratación'!$DH227)</f>
        <v/>
      </c>
      <c r="Q215" s="253"/>
      <c r="R215" s="253"/>
      <c r="S215" s="253"/>
      <c r="T215" s="253"/>
      <c r="U215" s="253"/>
      <c r="V215" s="255"/>
      <c r="W215" s="256"/>
      <c r="X215" s="253"/>
      <c r="Y215" s="253"/>
      <c r="Z215" s="255"/>
      <c r="AA215" s="256"/>
      <c r="AB215" s="257"/>
      <c r="AC215" s="257"/>
      <c r="AD215" s="257"/>
      <c r="AE215" s="255"/>
      <c r="AF215" s="256" t="str">
        <f>IF(Tabla2[[#This Row],[% DE PARTICIPACIÓN INTEGRANTE '# 3]]="","",Tabla2[[#This Row],[VALOR DEL CONTRATO]]*Tabla2[[#This Row],[% DE PARTICIPACIÓN INTEGRANTE '# 3]])</f>
        <v/>
      </c>
      <c r="AG215" s="253"/>
      <c r="AH215" s="253"/>
      <c r="AI215" s="253"/>
      <c r="AJ215" s="255"/>
      <c r="AK215" s="256" t="str">
        <f>IF(Tabla2[[#This Row],[% DE PARTICIPACIÓN INTEGRANTE '# 4]]="","",Tabla2[[#This Row],[VALOR DEL CONTRATO]]*Tabla2[[#This Row],[% DE PARTICIPACIÓN INTEGRANTE '# 4]])</f>
        <v/>
      </c>
      <c r="AL215" s="257"/>
      <c r="AM215" s="257"/>
      <c r="AN215" s="257"/>
      <c r="AO215" s="255"/>
      <c r="AP215" s="256" t="str">
        <f>IF(Tabla2[[#This Row],[% DE PARTICIPACIÓN INTEGRANTE '# 5]]="","",Tabla2[[#This Row],[VALOR DEL CONTRATO]]*Tabla2[[#This Row],[% DE PARTICIPACIÓN INTEGRANTE '# 5]])</f>
        <v/>
      </c>
      <c r="AQ215" s="257"/>
      <c r="AR215" s="257"/>
      <c r="AS215" s="257"/>
    </row>
    <row r="216" spans="2:45" ht="20.100000000000001" customHeight="1" x14ac:dyDescent="0.25">
      <c r="B216" s="246" t="str">
        <f>IF('Formato Único de Contratación'!$AR228="","",'Formato Único de Contratación'!$AR228)</f>
        <v/>
      </c>
      <c r="C216" s="215" t="str">
        <f>IF('Formato Único de Contratación'!$B228="","",'Formato Único de Contratación'!$B228)</f>
        <v/>
      </c>
      <c r="D216" s="246" t="str">
        <f>IF('Formato Único de Contratación'!$C228="","",'Formato Único de Contratación'!$C228)</f>
        <v/>
      </c>
      <c r="E216" s="246" t="str">
        <f>IF('Formato Único de Contratación'!AQ228="","",'Formato Único de Contratación'!AQ228)</f>
        <v/>
      </c>
      <c r="F216" s="246" t="str">
        <f>IF('Formato Único de Contratación'!AP228="","",'Formato Único de Contratación'!$AP228)</f>
        <v/>
      </c>
      <c r="G216" s="248" t="str">
        <f>IF('Formato Único de Contratación'!$AI228="","",'Formato Único de Contratación'!$AI228)</f>
        <v/>
      </c>
      <c r="H216" s="248" t="str">
        <f>IF('Formato Único de Contratación'!$AO228="","",'Formato Único de Contratación'!$AO228)</f>
        <v/>
      </c>
      <c r="I216" s="248" t="str">
        <f>IF('Formato Único de Contratación'!$BU228="","",'Formato Único de Contratación'!$BU228)</f>
        <v/>
      </c>
      <c r="J216" s="248" t="str">
        <f>IF('Formato Único de Contratación'!$BD228="","",'Formato Único de Contratación'!$BD228)</f>
        <v/>
      </c>
      <c r="K216" s="248" t="str">
        <f>IF('Formato Único de Contratación'!$EE228="","",'Formato Único de Contratación'!$EE228)</f>
        <v/>
      </c>
      <c r="L216" s="248" t="str">
        <f>IF('Formato Único de Contratación'!$Y228="","",'Formato Único de Contratación'!$Y228)</f>
        <v/>
      </c>
      <c r="M216" s="246" t="str">
        <f>IF('Formato Único de Contratación'!$Z228="","",'Formato Único de Contratación'!$Z228)</f>
        <v/>
      </c>
      <c r="N216" s="253"/>
      <c r="O216" s="254" t="str">
        <f>IF('Formato Único de Contratación'!$BB228=0,"",'Formato Único de Contratación'!$BB228)</f>
        <v/>
      </c>
      <c r="P216" s="254" t="str">
        <f>IF('Formato Único de Contratación'!$DH228=0,"",'Formato Único de Contratación'!$DH228)</f>
        <v/>
      </c>
      <c r="Q216" s="253"/>
      <c r="R216" s="253"/>
      <c r="S216" s="253"/>
      <c r="T216" s="253"/>
      <c r="U216" s="253"/>
      <c r="V216" s="255"/>
      <c r="W216" s="256"/>
      <c r="X216" s="253"/>
      <c r="Y216" s="253"/>
      <c r="Z216" s="255"/>
      <c r="AA216" s="256"/>
      <c r="AB216" s="257"/>
      <c r="AC216" s="257"/>
      <c r="AD216" s="257"/>
      <c r="AE216" s="255"/>
      <c r="AF216" s="256" t="str">
        <f>IF(Tabla2[[#This Row],[% DE PARTICIPACIÓN INTEGRANTE '# 3]]="","",Tabla2[[#This Row],[VALOR DEL CONTRATO]]*Tabla2[[#This Row],[% DE PARTICIPACIÓN INTEGRANTE '# 3]])</f>
        <v/>
      </c>
      <c r="AG216" s="253"/>
      <c r="AH216" s="253"/>
      <c r="AI216" s="253"/>
      <c r="AJ216" s="255"/>
      <c r="AK216" s="256" t="str">
        <f>IF(Tabla2[[#This Row],[% DE PARTICIPACIÓN INTEGRANTE '# 4]]="","",Tabla2[[#This Row],[VALOR DEL CONTRATO]]*Tabla2[[#This Row],[% DE PARTICIPACIÓN INTEGRANTE '# 4]])</f>
        <v/>
      </c>
      <c r="AL216" s="257"/>
      <c r="AM216" s="257"/>
      <c r="AN216" s="257"/>
      <c r="AO216" s="255"/>
      <c r="AP216" s="256" t="str">
        <f>IF(Tabla2[[#This Row],[% DE PARTICIPACIÓN INTEGRANTE '# 5]]="","",Tabla2[[#This Row],[VALOR DEL CONTRATO]]*Tabla2[[#This Row],[% DE PARTICIPACIÓN INTEGRANTE '# 5]])</f>
        <v/>
      </c>
      <c r="AQ216" s="257"/>
      <c r="AR216" s="257"/>
      <c r="AS216" s="257"/>
    </row>
    <row r="217" spans="2:45" ht="20.100000000000001" customHeight="1" x14ac:dyDescent="0.25">
      <c r="B217" s="246" t="str">
        <f>IF('Formato Único de Contratación'!$AR229="","",'Formato Único de Contratación'!$AR229)</f>
        <v/>
      </c>
      <c r="C217" s="215" t="str">
        <f>IF('Formato Único de Contratación'!$B229="","",'Formato Único de Contratación'!$B229)</f>
        <v/>
      </c>
      <c r="D217" s="246" t="str">
        <f>IF('Formato Único de Contratación'!$C229="","",'Formato Único de Contratación'!$C229)</f>
        <v/>
      </c>
      <c r="E217" s="246" t="str">
        <f>IF('Formato Único de Contratación'!AQ229="","",'Formato Único de Contratación'!AQ229)</f>
        <v/>
      </c>
      <c r="F217" s="246" t="str">
        <f>IF('Formato Único de Contratación'!AP229="","",'Formato Único de Contratación'!$AP229)</f>
        <v/>
      </c>
      <c r="G217" s="248" t="str">
        <f>IF('Formato Único de Contratación'!$AI229="","",'Formato Único de Contratación'!$AI229)</f>
        <v/>
      </c>
      <c r="H217" s="248" t="str">
        <f>IF('Formato Único de Contratación'!$AO229="","",'Formato Único de Contratación'!$AO229)</f>
        <v/>
      </c>
      <c r="I217" s="248" t="str">
        <f>IF('Formato Único de Contratación'!$BU229="","",'Formato Único de Contratación'!$BU229)</f>
        <v/>
      </c>
      <c r="J217" s="248" t="str">
        <f>IF('Formato Único de Contratación'!$BD229="","",'Formato Único de Contratación'!$BD229)</f>
        <v/>
      </c>
      <c r="K217" s="248" t="str">
        <f>IF('Formato Único de Contratación'!$EE229="","",'Formato Único de Contratación'!$EE229)</f>
        <v/>
      </c>
      <c r="L217" s="248" t="str">
        <f>IF('Formato Único de Contratación'!$Y229="","",'Formato Único de Contratación'!$Y229)</f>
        <v/>
      </c>
      <c r="M217" s="246" t="str">
        <f>IF('Formato Único de Contratación'!$Z229="","",'Formato Único de Contratación'!$Z229)</f>
        <v/>
      </c>
      <c r="N217" s="253"/>
      <c r="O217" s="254" t="str">
        <f>IF('Formato Único de Contratación'!$BB229=0,"",'Formato Único de Contratación'!$BB229)</f>
        <v/>
      </c>
      <c r="P217" s="254" t="str">
        <f>IF('Formato Único de Contratación'!$DH229=0,"",'Formato Único de Contratación'!$DH229)</f>
        <v/>
      </c>
      <c r="Q217" s="253"/>
      <c r="R217" s="253"/>
      <c r="S217" s="253"/>
      <c r="T217" s="253"/>
      <c r="U217" s="253"/>
      <c r="V217" s="255"/>
      <c r="W217" s="256"/>
      <c r="X217" s="253"/>
      <c r="Y217" s="253"/>
      <c r="Z217" s="255"/>
      <c r="AA217" s="256"/>
      <c r="AB217" s="257"/>
      <c r="AC217" s="257"/>
      <c r="AD217" s="257"/>
      <c r="AE217" s="255"/>
      <c r="AF217" s="256" t="str">
        <f>IF(Tabla2[[#This Row],[% DE PARTICIPACIÓN INTEGRANTE '# 3]]="","",Tabla2[[#This Row],[VALOR DEL CONTRATO]]*Tabla2[[#This Row],[% DE PARTICIPACIÓN INTEGRANTE '# 3]])</f>
        <v/>
      </c>
      <c r="AG217" s="253"/>
      <c r="AH217" s="253"/>
      <c r="AI217" s="253"/>
      <c r="AJ217" s="255"/>
      <c r="AK217" s="256" t="str">
        <f>IF(Tabla2[[#This Row],[% DE PARTICIPACIÓN INTEGRANTE '# 4]]="","",Tabla2[[#This Row],[VALOR DEL CONTRATO]]*Tabla2[[#This Row],[% DE PARTICIPACIÓN INTEGRANTE '# 4]])</f>
        <v/>
      </c>
      <c r="AL217" s="257"/>
      <c r="AM217" s="257"/>
      <c r="AN217" s="257"/>
      <c r="AO217" s="255"/>
      <c r="AP217" s="256" t="str">
        <f>IF(Tabla2[[#This Row],[% DE PARTICIPACIÓN INTEGRANTE '# 5]]="","",Tabla2[[#This Row],[VALOR DEL CONTRATO]]*Tabla2[[#This Row],[% DE PARTICIPACIÓN INTEGRANTE '# 5]])</f>
        <v/>
      </c>
      <c r="AQ217" s="257"/>
      <c r="AR217" s="257"/>
      <c r="AS217" s="257"/>
    </row>
    <row r="218" spans="2:45" ht="20.100000000000001" customHeight="1" x14ac:dyDescent="0.25">
      <c r="B218" s="246" t="str">
        <f>IF('Formato Único de Contratación'!$AR230="","",'Formato Único de Contratación'!$AR230)</f>
        <v/>
      </c>
      <c r="C218" s="215" t="str">
        <f>IF('Formato Único de Contratación'!$B230="","",'Formato Único de Contratación'!$B230)</f>
        <v/>
      </c>
      <c r="D218" s="246" t="str">
        <f>IF('Formato Único de Contratación'!$C230="","",'Formato Único de Contratación'!$C230)</f>
        <v/>
      </c>
      <c r="E218" s="246" t="str">
        <f>IF('Formato Único de Contratación'!AQ230="","",'Formato Único de Contratación'!AQ230)</f>
        <v/>
      </c>
      <c r="F218" s="246" t="str">
        <f>IF('Formato Único de Contratación'!AP230="","",'Formato Único de Contratación'!$AP230)</f>
        <v/>
      </c>
      <c r="G218" s="248" t="str">
        <f>IF('Formato Único de Contratación'!$AI230="","",'Formato Único de Contratación'!$AI230)</f>
        <v/>
      </c>
      <c r="H218" s="248" t="str">
        <f>IF('Formato Único de Contratación'!$AO230="","",'Formato Único de Contratación'!$AO230)</f>
        <v/>
      </c>
      <c r="I218" s="248" t="str">
        <f>IF('Formato Único de Contratación'!$BU230="","",'Formato Único de Contratación'!$BU230)</f>
        <v/>
      </c>
      <c r="J218" s="248" t="str">
        <f>IF('Formato Único de Contratación'!$BD230="","",'Formato Único de Contratación'!$BD230)</f>
        <v/>
      </c>
      <c r="K218" s="248" t="str">
        <f>IF('Formato Único de Contratación'!$EE230="","",'Formato Único de Contratación'!$EE230)</f>
        <v/>
      </c>
      <c r="L218" s="248" t="str">
        <f>IF('Formato Único de Contratación'!$Y230="","",'Formato Único de Contratación'!$Y230)</f>
        <v/>
      </c>
      <c r="M218" s="246" t="str">
        <f>IF('Formato Único de Contratación'!$Z230="","",'Formato Único de Contratación'!$Z230)</f>
        <v/>
      </c>
      <c r="N218" s="253"/>
      <c r="O218" s="254" t="str">
        <f>IF('Formato Único de Contratación'!$BB230=0,"",'Formato Único de Contratación'!$BB230)</f>
        <v/>
      </c>
      <c r="P218" s="254" t="str">
        <f>IF('Formato Único de Contratación'!$DH230=0,"",'Formato Único de Contratación'!$DH230)</f>
        <v/>
      </c>
      <c r="Q218" s="253"/>
      <c r="R218" s="253"/>
      <c r="S218" s="253"/>
      <c r="T218" s="253"/>
      <c r="U218" s="253"/>
      <c r="V218" s="255"/>
      <c r="W218" s="256"/>
      <c r="X218" s="253"/>
      <c r="Y218" s="253"/>
      <c r="Z218" s="255"/>
      <c r="AA218" s="256"/>
      <c r="AB218" s="257"/>
      <c r="AC218" s="257"/>
      <c r="AD218" s="257"/>
      <c r="AE218" s="255"/>
      <c r="AF218" s="256" t="str">
        <f>IF(Tabla2[[#This Row],[% DE PARTICIPACIÓN INTEGRANTE '# 3]]="","",Tabla2[[#This Row],[VALOR DEL CONTRATO]]*Tabla2[[#This Row],[% DE PARTICIPACIÓN INTEGRANTE '# 3]])</f>
        <v/>
      </c>
      <c r="AG218" s="253"/>
      <c r="AH218" s="253"/>
      <c r="AI218" s="253"/>
      <c r="AJ218" s="255"/>
      <c r="AK218" s="256" t="str">
        <f>IF(Tabla2[[#This Row],[% DE PARTICIPACIÓN INTEGRANTE '# 4]]="","",Tabla2[[#This Row],[VALOR DEL CONTRATO]]*Tabla2[[#This Row],[% DE PARTICIPACIÓN INTEGRANTE '# 4]])</f>
        <v/>
      </c>
      <c r="AL218" s="257"/>
      <c r="AM218" s="257"/>
      <c r="AN218" s="257"/>
      <c r="AO218" s="255"/>
      <c r="AP218" s="256" t="str">
        <f>IF(Tabla2[[#This Row],[% DE PARTICIPACIÓN INTEGRANTE '# 5]]="","",Tabla2[[#This Row],[VALOR DEL CONTRATO]]*Tabla2[[#This Row],[% DE PARTICIPACIÓN INTEGRANTE '# 5]])</f>
        <v/>
      </c>
      <c r="AQ218" s="257"/>
      <c r="AR218" s="257"/>
      <c r="AS218" s="257"/>
    </row>
    <row r="219" spans="2:45" ht="20.100000000000001" customHeight="1" x14ac:dyDescent="0.25">
      <c r="B219" s="246" t="str">
        <f>IF('Formato Único de Contratación'!$AR231="","",'Formato Único de Contratación'!$AR231)</f>
        <v/>
      </c>
      <c r="C219" s="215" t="str">
        <f>IF('Formato Único de Contratación'!$B231="","",'Formato Único de Contratación'!$B231)</f>
        <v/>
      </c>
      <c r="D219" s="246" t="str">
        <f>IF('Formato Único de Contratación'!$C231="","",'Formato Único de Contratación'!$C231)</f>
        <v/>
      </c>
      <c r="E219" s="246" t="str">
        <f>IF('Formato Único de Contratación'!AQ231="","",'Formato Único de Contratación'!AQ231)</f>
        <v/>
      </c>
      <c r="F219" s="246" t="str">
        <f>IF('Formato Único de Contratación'!AP231="","",'Formato Único de Contratación'!$AP231)</f>
        <v/>
      </c>
      <c r="G219" s="248" t="str">
        <f>IF('Formato Único de Contratación'!$AI231="","",'Formato Único de Contratación'!$AI231)</f>
        <v/>
      </c>
      <c r="H219" s="248" t="str">
        <f>IF('Formato Único de Contratación'!$AO231="","",'Formato Único de Contratación'!$AO231)</f>
        <v/>
      </c>
      <c r="I219" s="248" t="str">
        <f>IF('Formato Único de Contratación'!$BU231="","",'Formato Único de Contratación'!$BU231)</f>
        <v/>
      </c>
      <c r="J219" s="248" t="str">
        <f>IF('Formato Único de Contratación'!$BD231="","",'Formato Único de Contratación'!$BD231)</f>
        <v/>
      </c>
      <c r="K219" s="248" t="str">
        <f>IF('Formato Único de Contratación'!$EE231="","",'Formato Único de Contratación'!$EE231)</f>
        <v/>
      </c>
      <c r="L219" s="248" t="str">
        <f>IF('Formato Único de Contratación'!$Y231="","",'Formato Único de Contratación'!$Y231)</f>
        <v/>
      </c>
      <c r="M219" s="246" t="str">
        <f>IF('Formato Único de Contratación'!$Z231="","",'Formato Único de Contratación'!$Z231)</f>
        <v/>
      </c>
      <c r="N219" s="253"/>
      <c r="O219" s="254" t="str">
        <f>IF('Formato Único de Contratación'!$BB231=0,"",'Formato Único de Contratación'!$BB231)</f>
        <v/>
      </c>
      <c r="P219" s="254" t="str">
        <f>IF('Formato Único de Contratación'!$DH231=0,"",'Formato Único de Contratación'!$DH231)</f>
        <v/>
      </c>
      <c r="Q219" s="253"/>
      <c r="R219" s="253"/>
      <c r="S219" s="253"/>
      <c r="T219" s="253"/>
      <c r="U219" s="253"/>
      <c r="V219" s="255"/>
      <c r="W219" s="256"/>
      <c r="X219" s="253"/>
      <c r="Y219" s="253"/>
      <c r="Z219" s="255"/>
      <c r="AA219" s="256"/>
      <c r="AB219" s="257"/>
      <c r="AC219" s="257"/>
      <c r="AD219" s="257"/>
      <c r="AE219" s="255"/>
      <c r="AF219" s="256" t="str">
        <f>IF(Tabla2[[#This Row],[% DE PARTICIPACIÓN INTEGRANTE '# 3]]="","",Tabla2[[#This Row],[VALOR DEL CONTRATO]]*Tabla2[[#This Row],[% DE PARTICIPACIÓN INTEGRANTE '# 3]])</f>
        <v/>
      </c>
      <c r="AG219" s="253"/>
      <c r="AH219" s="253"/>
      <c r="AI219" s="253"/>
      <c r="AJ219" s="255"/>
      <c r="AK219" s="256" t="str">
        <f>IF(Tabla2[[#This Row],[% DE PARTICIPACIÓN INTEGRANTE '# 4]]="","",Tabla2[[#This Row],[VALOR DEL CONTRATO]]*Tabla2[[#This Row],[% DE PARTICIPACIÓN INTEGRANTE '# 4]])</f>
        <v/>
      </c>
      <c r="AL219" s="257"/>
      <c r="AM219" s="257"/>
      <c r="AN219" s="257"/>
      <c r="AO219" s="255"/>
      <c r="AP219" s="256" t="str">
        <f>IF(Tabla2[[#This Row],[% DE PARTICIPACIÓN INTEGRANTE '# 5]]="","",Tabla2[[#This Row],[VALOR DEL CONTRATO]]*Tabla2[[#This Row],[% DE PARTICIPACIÓN INTEGRANTE '# 5]])</f>
        <v/>
      </c>
      <c r="AQ219" s="257"/>
      <c r="AR219" s="257"/>
      <c r="AS219" s="257"/>
    </row>
    <row r="220" spans="2:45" ht="20.100000000000001" customHeight="1" x14ac:dyDescent="0.25">
      <c r="B220" s="246" t="str">
        <f>IF('Formato Único de Contratación'!$AR232="","",'Formato Único de Contratación'!$AR232)</f>
        <v/>
      </c>
      <c r="C220" s="215" t="str">
        <f>IF('Formato Único de Contratación'!$B232="","",'Formato Único de Contratación'!$B232)</f>
        <v/>
      </c>
      <c r="D220" s="246" t="str">
        <f>IF('Formato Único de Contratación'!$C232="","",'Formato Único de Contratación'!$C232)</f>
        <v/>
      </c>
      <c r="E220" s="246" t="str">
        <f>IF('Formato Único de Contratación'!AQ232="","",'Formato Único de Contratación'!AQ232)</f>
        <v/>
      </c>
      <c r="F220" s="246" t="str">
        <f>IF('Formato Único de Contratación'!AP232="","",'Formato Único de Contratación'!$AP232)</f>
        <v/>
      </c>
      <c r="G220" s="248" t="str">
        <f>IF('Formato Único de Contratación'!$AI232="","",'Formato Único de Contratación'!$AI232)</f>
        <v/>
      </c>
      <c r="H220" s="248" t="str">
        <f>IF('Formato Único de Contratación'!$AO232="","",'Formato Único de Contratación'!$AO232)</f>
        <v/>
      </c>
      <c r="I220" s="248" t="str">
        <f>IF('Formato Único de Contratación'!$BU232="","",'Formato Único de Contratación'!$BU232)</f>
        <v/>
      </c>
      <c r="J220" s="248" t="str">
        <f>IF('Formato Único de Contratación'!$BD232="","",'Formato Único de Contratación'!$BD232)</f>
        <v/>
      </c>
      <c r="K220" s="248" t="str">
        <f>IF('Formato Único de Contratación'!$EE232="","",'Formato Único de Contratación'!$EE232)</f>
        <v/>
      </c>
      <c r="L220" s="248" t="str">
        <f>IF('Formato Único de Contratación'!$Y232="","",'Formato Único de Contratación'!$Y232)</f>
        <v/>
      </c>
      <c r="M220" s="246" t="str">
        <f>IF('Formato Único de Contratación'!$Z232="","",'Formato Único de Contratación'!$Z232)</f>
        <v/>
      </c>
      <c r="N220" s="253"/>
      <c r="O220" s="254" t="str">
        <f>IF('Formato Único de Contratación'!$BB232=0,"",'Formato Único de Contratación'!$BB232)</f>
        <v/>
      </c>
      <c r="P220" s="254" t="str">
        <f>IF('Formato Único de Contratación'!$DH232=0,"",'Formato Único de Contratación'!$DH232)</f>
        <v/>
      </c>
      <c r="Q220" s="253"/>
      <c r="R220" s="253"/>
      <c r="S220" s="253"/>
      <c r="T220" s="253"/>
      <c r="U220" s="253"/>
      <c r="V220" s="255"/>
      <c r="W220" s="256"/>
      <c r="X220" s="253"/>
      <c r="Y220" s="253"/>
      <c r="Z220" s="255"/>
      <c r="AA220" s="256"/>
      <c r="AB220" s="257"/>
      <c r="AC220" s="257"/>
      <c r="AD220" s="257"/>
      <c r="AE220" s="255"/>
      <c r="AF220" s="256" t="str">
        <f>IF(Tabla2[[#This Row],[% DE PARTICIPACIÓN INTEGRANTE '# 3]]="","",Tabla2[[#This Row],[VALOR DEL CONTRATO]]*Tabla2[[#This Row],[% DE PARTICIPACIÓN INTEGRANTE '# 3]])</f>
        <v/>
      </c>
      <c r="AG220" s="253"/>
      <c r="AH220" s="253"/>
      <c r="AI220" s="253"/>
      <c r="AJ220" s="255"/>
      <c r="AK220" s="256" t="str">
        <f>IF(Tabla2[[#This Row],[% DE PARTICIPACIÓN INTEGRANTE '# 4]]="","",Tabla2[[#This Row],[VALOR DEL CONTRATO]]*Tabla2[[#This Row],[% DE PARTICIPACIÓN INTEGRANTE '# 4]])</f>
        <v/>
      </c>
      <c r="AL220" s="257"/>
      <c r="AM220" s="257"/>
      <c r="AN220" s="257"/>
      <c r="AO220" s="255"/>
      <c r="AP220" s="256" t="str">
        <f>IF(Tabla2[[#This Row],[% DE PARTICIPACIÓN INTEGRANTE '# 5]]="","",Tabla2[[#This Row],[VALOR DEL CONTRATO]]*Tabla2[[#This Row],[% DE PARTICIPACIÓN INTEGRANTE '# 5]])</f>
        <v/>
      </c>
      <c r="AQ220" s="257"/>
      <c r="AR220" s="257"/>
      <c r="AS220" s="257"/>
    </row>
    <row r="221" spans="2:45" ht="20.100000000000001" customHeight="1" x14ac:dyDescent="0.25">
      <c r="B221" s="246" t="str">
        <f>IF('Formato Único de Contratación'!$AR233="","",'Formato Único de Contratación'!$AR233)</f>
        <v/>
      </c>
      <c r="C221" s="215" t="str">
        <f>IF('Formato Único de Contratación'!$B233="","",'Formato Único de Contratación'!$B233)</f>
        <v/>
      </c>
      <c r="D221" s="246" t="str">
        <f>IF('Formato Único de Contratación'!$C233="","",'Formato Único de Contratación'!$C233)</f>
        <v/>
      </c>
      <c r="E221" s="246" t="str">
        <f>IF('Formato Único de Contratación'!AQ233="","",'Formato Único de Contratación'!AQ233)</f>
        <v/>
      </c>
      <c r="F221" s="246" t="str">
        <f>IF('Formato Único de Contratación'!AP233="","",'Formato Único de Contratación'!$AP233)</f>
        <v/>
      </c>
      <c r="G221" s="248" t="str">
        <f>IF('Formato Único de Contratación'!$AI233="","",'Formato Único de Contratación'!$AI233)</f>
        <v/>
      </c>
      <c r="H221" s="248" t="str">
        <f>IF('Formato Único de Contratación'!$AO233="","",'Formato Único de Contratación'!$AO233)</f>
        <v/>
      </c>
      <c r="I221" s="248" t="str">
        <f>IF('Formato Único de Contratación'!$BU233="","",'Formato Único de Contratación'!$BU233)</f>
        <v/>
      </c>
      <c r="J221" s="248" t="str">
        <f>IF('Formato Único de Contratación'!$BD233="","",'Formato Único de Contratación'!$BD233)</f>
        <v/>
      </c>
      <c r="K221" s="248" t="str">
        <f>IF('Formato Único de Contratación'!$EE233="","",'Formato Único de Contratación'!$EE233)</f>
        <v/>
      </c>
      <c r="L221" s="248" t="str">
        <f>IF('Formato Único de Contratación'!$Y233="","",'Formato Único de Contratación'!$Y233)</f>
        <v/>
      </c>
      <c r="M221" s="246" t="str">
        <f>IF('Formato Único de Contratación'!$Z233="","",'Formato Único de Contratación'!$Z233)</f>
        <v/>
      </c>
      <c r="N221" s="253"/>
      <c r="O221" s="254" t="str">
        <f>IF('Formato Único de Contratación'!$BB233=0,"",'Formato Único de Contratación'!$BB233)</f>
        <v/>
      </c>
      <c r="P221" s="254" t="str">
        <f>IF('Formato Único de Contratación'!$DH233=0,"",'Formato Único de Contratación'!$DH233)</f>
        <v/>
      </c>
      <c r="Q221" s="253"/>
      <c r="R221" s="253"/>
      <c r="S221" s="253"/>
      <c r="T221" s="253"/>
      <c r="U221" s="253"/>
      <c r="V221" s="255"/>
      <c r="W221" s="256"/>
      <c r="X221" s="253"/>
      <c r="Y221" s="253"/>
      <c r="Z221" s="255"/>
      <c r="AA221" s="256"/>
      <c r="AB221" s="257"/>
      <c r="AC221" s="257"/>
      <c r="AD221" s="257"/>
      <c r="AE221" s="255"/>
      <c r="AF221" s="256" t="str">
        <f>IF(Tabla2[[#This Row],[% DE PARTICIPACIÓN INTEGRANTE '# 3]]="","",Tabla2[[#This Row],[VALOR DEL CONTRATO]]*Tabla2[[#This Row],[% DE PARTICIPACIÓN INTEGRANTE '# 3]])</f>
        <v/>
      </c>
      <c r="AG221" s="253"/>
      <c r="AH221" s="253"/>
      <c r="AI221" s="253"/>
      <c r="AJ221" s="255"/>
      <c r="AK221" s="256" t="str">
        <f>IF(Tabla2[[#This Row],[% DE PARTICIPACIÓN INTEGRANTE '# 4]]="","",Tabla2[[#This Row],[VALOR DEL CONTRATO]]*Tabla2[[#This Row],[% DE PARTICIPACIÓN INTEGRANTE '# 4]])</f>
        <v/>
      </c>
      <c r="AL221" s="257"/>
      <c r="AM221" s="257"/>
      <c r="AN221" s="257"/>
      <c r="AO221" s="255"/>
      <c r="AP221" s="256" t="str">
        <f>IF(Tabla2[[#This Row],[% DE PARTICIPACIÓN INTEGRANTE '# 5]]="","",Tabla2[[#This Row],[VALOR DEL CONTRATO]]*Tabla2[[#This Row],[% DE PARTICIPACIÓN INTEGRANTE '# 5]])</f>
        <v/>
      </c>
      <c r="AQ221" s="257"/>
      <c r="AR221" s="257"/>
      <c r="AS221" s="257"/>
    </row>
    <row r="222" spans="2:45" ht="20.100000000000001" customHeight="1" x14ac:dyDescent="0.25">
      <c r="B222" s="246" t="str">
        <f>IF('Formato Único de Contratación'!$AR234="","",'Formato Único de Contratación'!$AR234)</f>
        <v/>
      </c>
      <c r="C222" s="215" t="str">
        <f>IF('Formato Único de Contratación'!$B234="","",'Formato Único de Contratación'!$B234)</f>
        <v/>
      </c>
      <c r="D222" s="246" t="str">
        <f>IF('Formato Único de Contratación'!$C234="","",'Formato Único de Contratación'!$C234)</f>
        <v/>
      </c>
      <c r="E222" s="246" t="str">
        <f>IF('Formato Único de Contratación'!AQ234="","",'Formato Único de Contratación'!AQ234)</f>
        <v/>
      </c>
      <c r="F222" s="246" t="str">
        <f>IF('Formato Único de Contratación'!AP234="","",'Formato Único de Contratación'!$AP234)</f>
        <v/>
      </c>
      <c r="G222" s="248" t="str">
        <f>IF('Formato Único de Contratación'!$AI234="","",'Formato Único de Contratación'!$AI234)</f>
        <v/>
      </c>
      <c r="H222" s="248" t="str">
        <f>IF('Formato Único de Contratación'!$AO234="","",'Formato Único de Contratación'!$AO234)</f>
        <v/>
      </c>
      <c r="I222" s="248" t="str">
        <f>IF('Formato Único de Contratación'!$BU234="","",'Formato Único de Contratación'!$BU234)</f>
        <v/>
      </c>
      <c r="J222" s="248" t="str">
        <f>IF('Formato Único de Contratación'!$BD234="","",'Formato Único de Contratación'!$BD234)</f>
        <v/>
      </c>
      <c r="K222" s="248" t="str">
        <f>IF('Formato Único de Contratación'!$EE234="","",'Formato Único de Contratación'!$EE234)</f>
        <v/>
      </c>
      <c r="L222" s="248" t="str">
        <f>IF('Formato Único de Contratación'!$Y234="","",'Formato Único de Contratación'!$Y234)</f>
        <v/>
      </c>
      <c r="M222" s="246" t="str">
        <f>IF('Formato Único de Contratación'!$Z234="","",'Formato Único de Contratación'!$Z234)</f>
        <v/>
      </c>
      <c r="N222" s="253"/>
      <c r="O222" s="254" t="str">
        <f>IF('Formato Único de Contratación'!$BB234=0,"",'Formato Único de Contratación'!$BB234)</f>
        <v/>
      </c>
      <c r="P222" s="254" t="str">
        <f>IF('Formato Único de Contratación'!$DH234=0,"",'Formato Único de Contratación'!$DH234)</f>
        <v/>
      </c>
      <c r="Q222" s="253"/>
      <c r="R222" s="253"/>
      <c r="S222" s="253"/>
      <c r="T222" s="253"/>
      <c r="U222" s="253"/>
      <c r="V222" s="255"/>
      <c r="W222" s="256"/>
      <c r="X222" s="253"/>
      <c r="Y222" s="253"/>
      <c r="Z222" s="255"/>
      <c r="AA222" s="256"/>
      <c r="AB222" s="257"/>
      <c r="AC222" s="257"/>
      <c r="AD222" s="257"/>
      <c r="AE222" s="255"/>
      <c r="AF222" s="256" t="str">
        <f>IF(Tabla2[[#This Row],[% DE PARTICIPACIÓN INTEGRANTE '# 3]]="","",Tabla2[[#This Row],[VALOR DEL CONTRATO]]*Tabla2[[#This Row],[% DE PARTICIPACIÓN INTEGRANTE '# 3]])</f>
        <v/>
      </c>
      <c r="AG222" s="253"/>
      <c r="AH222" s="253"/>
      <c r="AI222" s="253"/>
      <c r="AJ222" s="255"/>
      <c r="AK222" s="256" t="str">
        <f>IF(Tabla2[[#This Row],[% DE PARTICIPACIÓN INTEGRANTE '# 4]]="","",Tabla2[[#This Row],[VALOR DEL CONTRATO]]*Tabla2[[#This Row],[% DE PARTICIPACIÓN INTEGRANTE '# 4]])</f>
        <v/>
      </c>
      <c r="AL222" s="257"/>
      <c r="AM222" s="257"/>
      <c r="AN222" s="257"/>
      <c r="AO222" s="255"/>
      <c r="AP222" s="256" t="str">
        <f>IF(Tabla2[[#This Row],[% DE PARTICIPACIÓN INTEGRANTE '# 5]]="","",Tabla2[[#This Row],[VALOR DEL CONTRATO]]*Tabla2[[#This Row],[% DE PARTICIPACIÓN INTEGRANTE '# 5]])</f>
        <v/>
      </c>
      <c r="AQ222" s="257"/>
      <c r="AR222" s="257"/>
      <c r="AS222" s="257"/>
    </row>
    <row r="223" spans="2:45" ht="20.100000000000001" customHeight="1" x14ac:dyDescent="0.25">
      <c r="B223" s="246" t="str">
        <f>IF('Formato Único de Contratación'!$AR235="","",'Formato Único de Contratación'!$AR235)</f>
        <v/>
      </c>
      <c r="C223" s="215" t="str">
        <f>IF('Formato Único de Contratación'!$B235="","",'Formato Único de Contratación'!$B235)</f>
        <v/>
      </c>
      <c r="D223" s="246" t="str">
        <f>IF('Formato Único de Contratación'!$C235="","",'Formato Único de Contratación'!$C235)</f>
        <v/>
      </c>
      <c r="E223" s="246" t="str">
        <f>IF('Formato Único de Contratación'!AQ235="","",'Formato Único de Contratación'!AQ235)</f>
        <v/>
      </c>
      <c r="F223" s="246" t="str">
        <f>IF('Formato Único de Contratación'!AP235="","",'Formato Único de Contratación'!$AP235)</f>
        <v/>
      </c>
      <c r="G223" s="248" t="str">
        <f>IF('Formato Único de Contratación'!$AI235="","",'Formato Único de Contratación'!$AI235)</f>
        <v/>
      </c>
      <c r="H223" s="248" t="str">
        <f>IF('Formato Único de Contratación'!$AO235="","",'Formato Único de Contratación'!$AO235)</f>
        <v/>
      </c>
      <c r="I223" s="248" t="str">
        <f>IF('Formato Único de Contratación'!$BU235="","",'Formato Único de Contratación'!$BU235)</f>
        <v/>
      </c>
      <c r="J223" s="248" t="str">
        <f>IF('Formato Único de Contratación'!$BD235="","",'Formato Único de Contratación'!$BD235)</f>
        <v/>
      </c>
      <c r="K223" s="248" t="str">
        <f>IF('Formato Único de Contratación'!$EE235="","",'Formato Único de Contratación'!$EE235)</f>
        <v/>
      </c>
      <c r="L223" s="248" t="str">
        <f>IF('Formato Único de Contratación'!$Y235="","",'Formato Único de Contratación'!$Y235)</f>
        <v/>
      </c>
      <c r="M223" s="246" t="str">
        <f>IF('Formato Único de Contratación'!$Z235="","",'Formato Único de Contratación'!$Z235)</f>
        <v/>
      </c>
      <c r="N223" s="253"/>
      <c r="O223" s="254" t="str">
        <f>IF('Formato Único de Contratación'!$BB235=0,"",'Formato Único de Contratación'!$BB235)</f>
        <v/>
      </c>
      <c r="P223" s="254" t="str">
        <f>IF('Formato Único de Contratación'!$DH235=0,"",'Formato Único de Contratación'!$DH235)</f>
        <v/>
      </c>
      <c r="Q223" s="253"/>
      <c r="R223" s="253"/>
      <c r="S223" s="253"/>
      <c r="T223" s="253"/>
      <c r="U223" s="253"/>
      <c r="V223" s="255"/>
      <c r="W223" s="256"/>
      <c r="X223" s="253"/>
      <c r="Y223" s="253"/>
      <c r="Z223" s="255"/>
      <c r="AA223" s="256"/>
      <c r="AB223" s="257"/>
      <c r="AC223" s="257"/>
      <c r="AD223" s="257"/>
      <c r="AE223" s="255"/>
      <c r="AF223" s="256" t="str">
        <f>IF(Tabla2[[#This Row],[% DE PARTICIPACIÓN INTEGRANTE '# 3]]="","",Tabla2[[#This Row],[VALOR DEL CONTRATO]]*Tabla2[[#This Row],[% DE PARTICIPACIÓN INTEGRANTE '# 3]])</f>
        <v/>
      </c>
      <c r="AG223" s="253"/>
      <c r="AH223" s="253"/>
      <c r="AI223" s="253"/>
      <c r="AJ223" s="255"/>
      <c r="AK223" s="256" t="str">
        <f>IF(Tabla2[[#This Row],[% DE PARTICIPACIÓN INTEGRANTE '# 4]]="","",Tabla2[[#This Row],[VALOR DEL CONTRATO]]*Tabla2[[#This Row],[% DE PARTICIPACIÓN INTEGRANTE '# 4]])</f>
        <v/>
      </c>
      <c r="AL223" s="257"/>
      <c r="AM223" s="257"/>
      <c r="AN223" s="257"/>
      <c r="AO223" s="255"/>
      <c r="AP223" s="256" t="str">
        <f>IF(Tabla2[[#This Row],[% DE PARTICIPACIÓN INTEGRANTE '# 5]]="","",Tabla2[[#This Row],[VALOR DEL CONTRATO]]*Tabla2[[#This Row],[% DE PARTICIPACIÓN INTEGRANTE '# 5]])</f>
        <v/>
      </c>
      <c r="AQ223" s="257"/>
      <c r="AR223" s="257"/>
      <c r="AS223" s="257"/>
    </row>
    <row r="224" spans="2:45" ht="20.100000000000001" customHeight="1" x14ac:dyDescent="0.25">
      <c r="B224" s="246" t="str">
        <f>IF('Formato Único de Contratación'!$AR236="","",'Formato Único de Contratación'!$AR236)</f>
        <v/>
      </c>
      <c r="C224" s="215" t="str">
        <f>IF('Formato Único de Contratación'!$B236="","",'Formato Único de Contratación'!$B236)</f>
        <v/>
      </c>
      <c r="D224" s="246" t="str">
        <f>IF('Formato Único de Contratación'!$C236="","",'Formato Único de Contratación'!$C236)</f>
        <v/>
      </c>
      <c r="E224" s="246" t="str">
        <f>IF('Formato Único de Contratación'!AQ236="","",'Formato Único de Contratación'!AQ236)</f>
        <v/>
      </c>
      <c r="F224" s="246" t="str">
        <f>IF('Formato Único de Contratación'!AP236="","",'Formato Único de Contratación'!$AP236)</f>
        <v/>
      </c>
      <c r="G224" s="248" t="str">
        <f>IF('Formato Único de Contratación'!$AI236="","",'Formato Único de Contratación'!$AI236)</f>
        <v/>
      </c>
      <c r="H224" s="248" t="str">
        <f>IF('Formato Único de Contratación'!$AO236="","",'Formato Único de Contratación'!$AO236)</f>
        <v/>
      </c>
      <c r="I224" s="248" t="str">
        <f>IF('Formato Único de Contratación'!$BU236="","",'Formato Único de Contratación'!$BU236)</f>
        <v/>
      </c>
      <c r="J224" s="248" t="str">
        <f>IF('Formato Único de Contratación'!$BD236="","",'Formato Único de Contratación'!$BD236)</f>
        <v/>
      </c>
      <c r="K224" s="248" t="str">
        <f>IF('Formato Único de Contratación'!$EE236="","",'Formato Único de Contratación'!$EE236)</f>
        <v/>
      </c>
      <c r="L224" s="248" t="str">
        <f>IF('Formato Único de Contratación'!$Y236="","",'Formato Único de Contratación'!$Y236)</f>
        <v/>
      </c>
      <c r="M224" s="246" t="str">
        <f>IF('Formato Único de Contratación'!$Z236="","",'Formato Único de Contratación'!$Z236)</f>
        <v/>
      </c>
      <c r="N224" s="253"/>
      <c r="O224" s="254" t="str">
        <f>IF('Formato Único de Contratación'!$BB236=0,"",'Formato Único de Contratación'!$BB236)</f>
        <v/>
      </c>
      <c r="P224" s="254" t="str">
        <f>IF('Formato Único de Contratación'!$DH236=0,"",'Formato Único de Contratación'!$DH236)</f>
        <v/>
      </c>
      <c r="Q224" s="253"/>
      <c r="R224" s="253"/>
      <c r="S224" s="253"/>
      <c r="T224" s="253"/>
      <c r="U224" s="253"/>
      <c r="V224" s="255"/>
      <c r="W224" s="256"/>
      <c r="X224" s="253"/>
      <c r="Y224" s="253"/>
      <c r="Z224" s="255"/>
      <c r="AA224" s="256"/>
      <c r="AB224" s="257"/>
      <c r="AC224" s="257"/>
      <c r="AD224" s="257"/>
      <c r="AE224" s="255"/>
      <c r="AF224" s="256" t="str">
        <f>IF(Tabla2[[#This Row],[% DE PARTICIPACIÓN INTEGRANTE '# 3]]="","",Tabla2[[#This Row],[VALOR DEL CONTRATO]]*Tabla2[[#This Row],[% DE PARTICIPACIÓN INTEGRANTE '# 3]])</f>
        <v/>
      </c>
      <c r="AG224" s="253"/>
      <c r="AH224" s="253"/>
      <c r="AI224" s="253"/>
      <c r="AJ224" s="255"/>
      <c r="AK224" s="256" t="str">
        <f>IF(Tabla2[[#This Row],[% DE PARTICIPACIÓN INTEGRANTE '# 4]]="","",Tabla2[[#This Row],[VALOR DEL CONTRATO]]*Tabla2[[#This Row],[% DE PARTICIPACIÓN INTEGRANTE '# 4]])</f>
        <v/>
      </c>
      <c r="AL224" s="257"/>
      <c r="AM224" s="257"/>
      <c r="AN224" s="257"/>
      <c r="AO224" s="255"/>
      <c r="AP224" s="256" t="str">
        <f>IF(Tabla2[[#This Row],[% DE PARTICIPACIÓN INTEGRANTE '# 5]]="","",Tabla2[[#This Row],[VALOR DEL CONTRATO]]*Tabla2[[#This Row],[% DE PARTICIPACIÓN INTEGRANTE '# 5]])</f>
        <v/>
      </c>
      <c r="AQ224" s="257"/>
      <c r="AR224" s="257"/>
      <c r="AS224" s="257"/>
    </row>
    <row r="225" spans="2:45" ht="20.100000000000001" customHeight="1" x14ac:dyDescent="0.25">
      <c r="B225" s="246" t="str">
        <f>IF('Formato Único de Contratación'!$AR237="","",'Formato Único de Contratación'!$AR237)</f>
        <v/>
      </c>
      <c r="C225" s="215" t="str">
        <f>IF('Formato Único de Contratación'!$B237="","",'Formato Único de Contratación'!$B237)</f>
        <v/>
      </c>
      <c r="D225" s="246" t="str">
        <f>IF('Formato Único de Contratación'!$C237="","",'Formato Único de Contratación'!$C237)</f>
        <v/>
      </c>
      <c r="E225" s="246" t="str">
        <f>IF('Formato Único de Contratación'!AQ237="","",'Formato Único de Contratación'!AQ237)</f>
        <v/>
      </c>
      <c r="F225" s="246" t="str">
        <f>IF('Formato Único de Contratación'!AP237="","",'Formato Único de Contratación'!$AP237)</f>
        <v/>
      </c>
      <c r="G225" s="248" t="str">
        <f>IF('Formato Único de Contratación'!$AI237="","",'Formato Único de Contratación'!$AI237)</f>
        <v/>
      </c>
      <c r="H225" s="248" t="str">
        <f>IF('Formato Único de Contratación'!$AO237="","",'Formato Único de Contratación'!$AO237)</f>
        <v/>
      </c>
      <c r="I225" s="248" t="str">
        <f>IF('Formato Único de Contratación'!$BU237="","",'Formato Único de Contratación'!$BU237)</f>
        <v/>
      </c>
      <c r="J225" s="248" t="str">
        <f>IF('Formato Único de Contratación'!$BD237="","",'Formato Único de Contratación'!$BD237)</f>
        <v/>
      </c>
      <c r="K225" s="248" t="str">
        <f>IF('Formato Único de Contratación'!$EE237="","",'Formato Único de Contratación'!$EE237)</f>
        <v/>
      </c>
      <c r="L225" s="248" t="str">
        <f>IF('Formato Único de Contratación'!$Y237="","",'Formato Único de Contratación'!$Y237)</f>
        <v/>
      </c>
      <c r="M225" s="246" t="str">
        <f>IF('Formato Único de Contratación'!$Z237="","",'Formato Único de Contratación'!$Z237)</f>
        <v/>
      </c>
      <c r="N225" s="253"/>
      <c r="O225" s="254" t="str">
        <f>IF('Formato Único de Contratación'!$BB237=0,"",'Formato Único de Contratación'!$BB237)</f>
        <v/>
      </c>
      <c r="P225" s="254" t="str">
        <f>IF('Formato Único de Contratación'!$DH237=0,"",'Formato Único de Contratación'!$DH237)</f>
        <v/>
      </c>
      <c r="Q225" s="253"/>
      <c r="R225" s="253"/>
      <c r="S225" s="253"/>
      <c r="T225" s="253"/>
      <c r="U225" s="253"/>
      <c r="V225" s="255"/>
      <c r="W225" s="256"/>
      <c r="X225" s="253"/>
      <c r="Y225" s="253"/>
      <c r="Z225" s="255"/>
      <c r="AA225" s="256"/>
      <c r="AB225" s="257"/>
      <c r="AC225" s="257"/>
      <c r="AD225" s="257"/>
      <c r="AE225" s="255"/>
      <c r="AF225" s="256" t="str">
        <f>IF(Tabla2[[#This Row],[% DE PARTICIPACIÓN INTEGRANTE '# 3]]="","",Tabla2[[#This Row],[VALOR DEL CONTRATO]]*Tabla2[[#This Row],[% DE PARTICIPACIÓN INTEGRANTE '# 3]])</f>
        <v/>
      </c>
      <c r="AG225" s="253"/>
      <c r="AH225" s="253"/>
      <c r="AI225" s="253"/>
      <c r="AJ225" s="255"/>
      <c r="AK225" s="256" t="str">
        <f>IF(Tabla2[[#This Row],[% DE PARTICIPACIÓN INTEGRANTE '# 4]]="","",Tabla2[[#This Row],[VALOR DEL CONTRATO]]*Tabla2[[#This Row],[% DE PARTICIPACIÓN INTEGRANTE '# 4]])</f>
        <v/>
      </c>
      <c r="AL225" s="257"/>
      <c r="AM225" s="257"/>
      <c r="AN225" s="257"/>
      <c r="AO225" s="255"/>
      <c r="AP225" s="256" t="str">
        <f>IF(Tabla2[[#This Row],[% DE PARTICIPACIÓN INTEGRANTE '# 5]]="","",Tabla2[[#This Row],[VALOR DEL CONTRATO]]*Tabla2[[#This Row],[% DE PARTICIPACIÓN INTEGRANTE '# 5]])</f>
        <v/>
      </c>
      <c r="AQ225" s="257"/>
      <c r="AR225" s="257"/>
      <c r="AS225" s="257"/>
    </row>
    <row r="226" spans="2:45" ht="20.100000000000001" customHeight="1" x14ac:dyDescent="0.25">
      <c r="B226" s="246" t="str">
        <f>IF('Formato Único de Contratación'!$AR238="","",'Formato Único de Contratación'!$AR238)</f>
        <v/>
      </c>
      <c r="C226" s="215" t="str">
        <f>IF('Formato Único de Contratación'!$B238="","",'Formato Único de Contratación'!$B238)</f>
        <v/>
      </c>
      <c r="D226" s="246" t="str">
        <f>IF('Formato Único de Contratación'!$C238="","",'Formato Único de Contratación'!$C238)</f>
        <v/>
      </c>
      <c r="E226" s="246" t="str">
        <f>IF('Formato Único de Contratación'!AQ238="","",'Formato Único de Contratación'!AQ238)</f>
        <v/>
      </c>
      <c r="F226" s="246" t="str">
        <f>IF('Formato Único de Contratación'!AP238="","",'Formato Único de Contratación'!$AP238)</f>
        <v/>
      </c>
      <c r="G226" s="248" t="str">
        <f>IF('Formato Único de Contratación'!$AI238="","",'Formato Único de Contratación'!$AI238)</f>
        <v/>
      </c>
      <c r="H226" s="248" t="str">
        <f>IF('Formato Único de Contratación'!$AO238="","",'Formato Único de Contratación'!$AO238)</f>
        <v/>
      </c>
      <c r="I226" s="248" t="str">
        <f>IF('Formato Único de Contratación'!$BU238="","",'Formato Único de Contratación'!$BU238)</f>
        <v/>
      </c>
      <c r="J226" s="248" t="str">
        <f>IF('Formato Único de Contratación'!$BD238="","",'Formato Único de Contratación'!$BD238)</f>
        <v/>
      </c>
      <c r="K226" s="248" t="str">
        <f>IF('Formato Único de Contratación'!$EE238="","",'Formato Único de Contratación'!$EE238)</f>
        <v/>
      </c>
      <c r="L226" s="248" t="str">
        <f>IF('Formato Único de Contratación'!$Y238="","",'Formato Único de Contratación'!$Y238)</f>
        <v/>
      </c>
      <c r="M226" s="246" t="str">
        <f>IF('Formato Único de Contratación'!$Z238="","",'Formato Único de Contratación'!$Z238)</f>
        <v/>
      </c>
      <c r="N226" s="253"/>
      <c r="O226" s="254" t="str">
        <f>IF('Formato Único de Contratación'!$BB238=0,"",'Formato Único de Contratación'!$BB238)</f>
        <v/>
      </c>
      <c r="P226" s="254" t="str">
        <f>IF('Formato Único de Contratación'!$DH238=0,"",'Formato Único de Contratación'!$DH238)</f>
        <v/>
      </c>
      <c r="Q226" s="253"/>
      <c r="R226" s="253"/>
      <c r="S226" s="253"/>
      <c r="T226" s="253"/>
      <c r="U226" s="253"/>
      <c r="V226" s="255"/>
      <c r="W226" s="256"/>
      <c r="X226" s="253"/>
      <c r="Y226" s="253"/>
      <c r="Z226" s="255"/>
      <c r="AA226" s="256"/>
      <c r="AB226" s="257"/>
      <c r="AC226" s="257"/>
      <c r="AD226" s="257"/>
      <c r="AE226" s="255"/>
      <c r="AF226" s="256" t="str">
        <f>IF(Tabla2[[#This Row],[% DE PARTICIPACIÓN INTEGRANTE '# 3]]="","",Tabla2[[#This Row],[VALOR DEL CONTRATO]]*Tabla2[[#This Row],[% DE PARTICIPACIÓN INTEGRANTE '# 3]])</f>
        <v/>
      </c>
      <c r="AG226" s="253"/>
      <c r="AH226" s="253"/>
      <c r="AI226" s="253"/>
      <c r="AJ226" s="255"/>
      <c r="AK226" s="256" t="str">
        <f>IF(Tabla2[[#This Row],[% DE PARTICIPACIÓN INTEGRANTE '# 4]]="","",Tabla2[[#This Row],[VALOR DEL CONTRATO]]*Tabla2[[#This Row],[% DE PARTICIPACIÓN INTEGRANTE '# 4]])</f>
        <v/>
      </c>
      <c r="AL226" s="257"/>
      <c r="AM226" s="257"/>
      <c r="AN226" s="257"/>
      <c r="AO226" s="255"/>
      <c r="AP226" s="256" t="str">
        <f>IF(Tabla2[[#This Row],[% DE PARTICIPACIÓN INTEGRANTE '# 5]]="","",Tabla2[[#This Row],[VALOR DEL CONTRATO]]*Tabla2[[#This Row],[% DE PARTICIPACIÓN INTEGRANTE '# 5]])</f>
        <v/>
      </c>
      <c r="AQ226" s="257"/>
      <c r="AR226" s="257"/>
      <c r="AS226" s="257"/>
    </row>
    <row r="227" spans="2:45" ht="20.100000000000001" customHeight="1" x14ac:dyDescent="0.25">
      <c r="B227" s="246" t="str">
        <f>IF('Formato Único de Contratación'!$AR239="","",'Formato Único de Contratación'!$AR239)</f>
        <v/>
      </c>
      <c r="C227" s="215" t="str">
        <f>IF('Formato Único de Contratación'!$B239="","",'Formato Único de Contratación'!$B239)</f>
        <v/>
      </c>
      <c r="D227" s="246" t="str">
        <f>IF('Formato Único de Contratación'!$C239="","",'Formato Único de Contratación'!$C239)</f>
        <v/>
      </c>
      <c r="E227" s="246" t="str">
        <f>IF('Formato Único de Contratación'!AQ239="","",'Formato Único de Contratación'!AQ239)</f>
        <v/>
      </c>
      <c r="F227" s="246" t="str">
        <f>IF('Formato Único de Contratación'!AP239="","",'Formato Único de Contratación'!$AP239)</f>
        <v/>
      </c>
      <c r="G227" s="248" t="str">
        <f>IF('Formato Único de Contratación'!$AI239="","",'Formato Único de Contratación'!$AI239)</f>
        <v/>
      </c>
      <c r="H227" s="248" t="str">
        <f>IF('Formato Único de Contratación'!$AO239="","",'Formato Único de Contratación'!$AO239)</f>
        <v/>
      </c>
      <c r="I227" s="248" t="str">
        <f>IF('Formato Único de Contratación'!$BU239="","",'Formato Único de Contratación'!$BU239)</f>
        <v/>
      </c>
      <c r="J227" s="248" t="str">
        <f>IF('Formato Único de Contratación'!$BD239="","",'Formato Único de Contratación'!$BD239)</f>
        <v/>
      </c>
      <c r="K227" s="248" t="str">
        <f>IF('Formato Único de Contratación'!$EE239="","",'Formato Único de Contratación'!$EE239)</f>
        <v/>
      </c>
      <c r="L227" s="248" t="str">
        <f>IF('Formato Único de Contratación'!$Y239="","",'Formato Único de Contratación'!$Y239)</f>
        <v/>
      </c>
      <c r="M227" s="246" t="str">
        <f>IF('Formato Único de Contratación'!$Z239="","",'Formato Único de Contratación'!$Z239)</f>
        <v/>
      </c>
      <c r="N227" s="253"/>
      <c r="O227" s="254" t="str">
        <f>IF('Formato Único de Contratación'!$BB239=0,"",'Formato Único de Contratación'!$BB239)</f>
        <v/>
      </c>
      <c r="P227" s="254" t="str">
        <f>IF('Formato Único de Contratación'!$DH239=0,"",'Formato Único de Contratación'!$DH239)</f>
        <v/>
      </c>
      <c r="Q227" s="253"/>
      <c r="R227" s="253"/>
      <c r="S227" s="253"/>
      <c r="T227" s="253"/>
      <c r="U227" s="253"/>
      <c r="V227" s="255"/>
      <c r="W227" s="256"/>
      <c r="X227" s="253"/>
      <c r="Y227" s="253"/>
      <c r="Z227" s="255"/>
      <c r="AA227" s="256"/>
      <c r="AB227" s="257"/>
      <c r="AC227" s="257"/>
      <c r="AD227" s="257"/>
      <c r="AE227" s="255"/>
      <c r="AF227" s="256" t="str">
        <f>IF(Tabla2[[#This Row],[% DE PARTICIPACIÓN INTEGRANTE '# 3]]="","",Tabla2[[#This Row],[VALOR DEL CONTRATO]]*Tabla2[[#This Row],[% DE PARTICIPACIÓN INTEGRANTE '# 3]])</f>
        <v/>
      </c>
      <c r="AG227" s="253"/>
      <c r="AH227" s="253"/>
      <c r="AI227" s="253"/>
      <c r="AJ227" s="255"/>
      <c r="AK227" s="256" t="str">
        <f>IF(Tabla2[[#This Row],[% DE PARTICIPACIÓN INTEGRANTE '# 4]]="","",Tabla2[[#This Row],[VALOR DEL CONTRATO]]*Tabla2[[#This Row],[% DE PARTICIPACIÓN INTEGRANTE '# 4]])</f>
        <v/>
      </c>
      <c r="AL227" s="257"/>
      <c r="AM227" s="257"/>
      <c r="AN227" s="257"/>
      <c r="AO227" s="255"/>
      <c r="AP227" s="256" t="str">
        <f>IF(Tabla2[[#This Row],[% DE PARTICIPACIÓN INTEGRANTE '# 5]]="","",Tabla2[[#This Row],[VALOR DEL CONTRATO]]*Tabla2[[#This Row],[% DE PARTICIPACIÓN INTEGRANTE '# 5]])</f>
        <v/>
      </c>
      <c r="AQ227" s="257"/>
      <c r="AR227" s="257"/>
      <c r="AS227" s="257"/>
    </row>
    <row r="228" spans="2:45" ht="20.100000000000001" customHeight="1" x14ac:dyDescent="0.25">
      <c r="B228" s="246" t="str">
        <f>IF('Formato Único de Contratación'!$AR240="","",'Formato Único de Contratación'!$AR240)</f>
        <v/>
      </c>
      <c r="C228" s="215" t="str">
        <f>IF('Formato Único de Contratación'!$B240="","",'Formato Único de Contratación'!$B240)</f>
        <v/>
      </c>
      <c r="D228" s="246" t="str">
        <f>IF('Formato Único de Contratación'!$C240="","",'Formato Único de Contratación'!$C240)</f>
        <v/>
      </c>
      <c r="E228" s="246" t="str">
        <f>IF('Formato Único de Contratación'!AQ240="","",'Formato Único de Contratación'!AQ240)</f>
        <v/>
      </c>
      <c r="F228" s="246" t="str">
        <f>IF('Formato Único de Contratación'!AP240="","",'Formato Único de Contratación'!$AP240)</f>
        <v/>
      </c>
      <c r="G228" s="248" t="str">
        <f>IF('Formato Único de Contratación'!$AI240="","",'Formato Único de Contratación'!$AI240)</f>
        <v/>
      </c>
      <c r="H228" s="248" t="str">
        <f>IF('Formato Único de Contratación'!$AO240="","",'Formato Único de Contratación'!$AO240)</f>
        <v/>
      </c>
      <c r="I228" s="248" t="str">
        <f>IF('Formato Único de Contratación'!$BU240="","",'Formato Único de Contratación'!$BU240)</f>
        <v/>
      </c>
      <c r="J228" s="248" t="str">
        <f>IF('Formato Único de Contratación'!$BD240="","",'Formato Único de Contratación'!$BD240)</f>
        <v/>
      </c>
      <c r="K228" s="248" t="str">
        <f>IF('Formato Único de Contratación'!$EE240="","",'Formato Único de Contratación'!$EE240)</f>
        <v/>
      </c>
      <c r="L228" s="248" t="str">
        <f>IF('Formato Único de Contratación'!$Y240="","",'Formato Único de Contratación'!$Y240)</f>
        <v/>
      </c>
      <c r="M228" s="246" t="str">
        <f>IF('Formato Único de Contratación'!$Z240="","",'Formato Único de Contratación'!$Z240)</f>
        <v/>
      </c>
      <c r="N228" s="253"/>
      <c r="O228" s="254" t="str">
        <f>IF('Formato Único de Contratación'!$BB240=0,"",'Formato Único de Contratación'!$BB240)</f>
        <v/>
      </c>
      <c r="P228" s="254" t="str">
        <f>IF('Formato Único de Contratación'!$DH240=0,"",'Formato Único de Contratación'!$DH240)</f>
        <v/>
      </c>
      <c r="Q228" s="253"/>
      <c r="R228" s="253"/>
      <c r="S228" s="253"/>
      <c r="T228" s="253"/>
      <c r="U228" s="253"/>
      <c r="V228" s="255"/>
      <c r="W228" s="256"/>
      <c r="X228" s="253"/>
      <c r="Y228" s="253"/>
      <c r="Z228" s="255"/>
      <c r="AA228" s="256"/>
      <c r="AB228" s="257"/>
      <c r="AC228" s="257"/>
      <c r="AD228" s="257"/>
      <c r="AE228" s="255"/>
      <c r="AF228" s="256" t="str">
        <f>IF(Tabla2[[#This Row],[% DE PARTICIPACIÓN INTEGRANTE '# 3]]="","",Tabla2[[#This Row],[VALOR DEL CONTRATO]]*Tabla2[[#This Row],[% DE PARTICIPACIÓN INTEGRANTE '# 3]])</f>
        <v/>
      </c>
      <c r="AG228" s="253"/>
      <c r="AH228" s="253"/>
      <c r="AI228" s="253"/>
      <c r="AJ228" s="255"/>
      <c r="AK228" s="256" t="str">
        <f>IF(Tabla2[[#This Row],[% DE PARTICIPACIÓN INTEGRANTE '# 4]]="","",Tabla2[[#This Row],[VALOR DEL CONTRATO]]*Tabla2[[#This Row],[% DE PARTICIPACIÓN INTEGRANTE '# 4]])</f>
        <v/>
      </c>
      <c r="AL228" s="257"/>
      <c r="AM228" s="257"/>
      <c r="AN228" s="257"/>
      <c r="AO228" s="255"/>
      <c r="AP228" s="256" t="str">
        <f>IF(Tabla2[[#This Row],[% DE PARTICIPACIÓN INTEGRANTE '# 5]]="","",Tabla2[[#This Row],[VALOR DEL CONTRATO]]*Tabla2[[#This Row],[% DE PARTICIPACIÓN INTEGRANTE '# 5]])</f>
        <v/>
      </c>
      <c r="AQ228" s="257"/>
      <c r="AR228" s="257"/>
      <c r="AS228" s="257"/>
    </row>
    <row r="229" spans="2:45" ht="20.100000000000001" customHeight="1" x14ac:dyDescent="0.25">
      <c r="B229" s="246" t="str">
        <f>IF('Formato Único de Contratación'!$AR241="","",'Formato Único de Contratación'!$AR241)</f>
        <v/>
      </c>
      <c r="C229" s="215" t="str">
        <f>IF('Formato Único de Contratación'!$B241="","",'Formato Único de Contratación'!$B241)</f>
        <v/>
      </c>
      <c r="D229" s="246" t="str">
        <f>IF('Formato Único de Contratación'!$C241="","",'Formato Único de Contratación'!$C241)</f>
        <v/>
      </c>
      <c r="E229" s="246" t="str">
        <f>IF('Formato Único de Contratación'!AQ241="","",'Formato Único de Contratación'!AQ241)</f>
        <v/>
      </c>
      <c r="F229" s="246" t="str">
        <f>IF('Formato Único de Contratación'!AP241="","",'Formato Único de Contratación'!$AP241)</f>
        <v/>
      </c>
      <c r="G229" s="248" t="str">
        <f>IF('Formato Único de Contratación'!$AI241="","",'Formato Único de Contratación'!$AI241)</f>
        <v/>
      </c>
      <c r="H229" s="248" t="str">
        <f>IF('Formato Único de Contratación'!$AO241="","",'Formato Único de Contratación'!$AO241)</f>
        <v/>
      </c>
      <c r="I229" s="248" t="str">
        <f>IF('Formato Único de Contratación'!$BU241="","",'Formato Único de Contratación'!$BU241)</f>
        <v/>
      </c>
      <c r="J229" s="248" t="str">
        <f>IF('Formato Único de Contratación'!$BD241="","",'Formato Único de Contratación'!$BD241)</f>
        <v/>
      </c>
      <c r="K229" s="248" t="str">
        <f>IF('Formato Único de Contratación'!$EE241="","",'Formato Único de Contratación'!$EE241)</f>
        <v/>
      </c>
      <c r="L229" s="248" t="str">
        <f>IF('Formato Único de Contratación'!$Y241="","",'Formato Único de Contratación'!$Y241)</f>
        <v/>
      </c>
      <c r="M229" s="246" t="str">
        <f>IF('Formato Único de Contratación'!$Z241="","",'Formato Único de Contratación'!$Z241)</f>
        <v/>
      </c>
      <c r="N229" s="253"/>
      <c r="O229" s="254" t="str">
        <f>IF('Formato Único de Contratación'!$BB241=0,"",'Formato Único de Contratación'!$BB241)</f>
        <v/>
      </c>
      <c r="P229" s="254" t="str">
        <f>IF('Formato Único de Contratación'!$DH241=0,"",'Formato Único de Contratación'!$DH241)</f>
        <v/>
      </c>
      <c r="Q229" s="253"/>
      <c r="R229" s="253"/>
      <c r="S229" s="253"/>
      <c r="T229" s="253"/>
      <c r="U229" s="253"/>
      <c r="V229" s="255"/>
      <c r="W229" s="256"/>
      <c r="X229" s="253"/>
      <c r="Y229" s="253"/>
      <c r="Z229" s="255"/>
      <c r="AA229" s="256"/>
      <c r="AB229" s="257"/>
      <c r="AC229" s="257"/>
      <c r="AD229" s="257"/>
      <c r="AE229" s="255"/>
      <c r="AF229" s="256" t="str">
        <f>IF(Tabla2[[#This Row],[% DE PARTICIPACIÓN INTEGRANTE '# 3]]="","",Tabla2[[#This Row],[VALOR DEL CONTRATO]]*Tabla2[[#This Row],[% DE PARTICIPACIÓN INTEGRANTE '# 3]])</f>
        <v/>
      </c>
      <c r="AG229" s="253"/>
      <c r="AH229" s="253"/>
      <c r="AI229" s="253"/>
      <c r="AJ229" s="255"/>
      <c r="AK229" s="256" t="str">
        <f>IF(Tabla2[[#This Row],[% DE PARTICIPACIÓN INTEGRANTE '# 4]]="","",Tabla2[[#This Row],[VALOR DEL CONTRATO]]*Tabla2[[#This Row],[% DE PARTICIPACIÓN INTEGRANTE '# 4]])</f>
        <v/>
      </c>
      <c r="AL229" s="257"/>
      <c r="AM229" s="257"/>
      <c r="AN229" s="257"/>
      <c r="AO229" s="255"/>
      <c r="AP229" s="256" t="str">
        <f>IF(Tabla2[[#This Row],[% DE PARTICIPACIÓN INTEGRANTE '# 5]]="","",Tabla2[[#This Row],[VALOR DEL CONTRATO]]*Tabla2[[#This Row],[% DE PARTICIPACIÓN INTEGRANTE '# 5]])</f>
        <v/>
      </c>
      <c r="AQ229" s="257"/>
      <c r="AR229" s="257"/>
      <c r="AS229" s="257"/>
    </row>
    <row r="230" spans="2:45" ht="20.100000000000001" customHeight="1" x14ac:dyDescent="0.25">
      <c r="B230" s="246" t="str">
        <f>IF('Formato Único de Contratación'!$AR242="","",'Formato Único de Contratación'!$AR242)</f>
        <v/>
      </c>
      <c r="C230" s="215" t="str">
        <f>IF('Formato Único de Contratación'!$B242="","",'Formato Único de Contratación'!$B242)</f>
        <v/>
      </c>
      <c r="D230" s="246" t="str">
        <f>IF('Formato Único de Contratación'!$C242="","",'Formato Único de Contratación'!$C242)</f>
        <v/>
      </c>
      <c r="E230" s="246" t="str">
        <f>IF('Formato Único de Contratación'!AQ242="","",'Formato Único de Contratación'!AQ242)</f>
        <v/>
      </c>
      <c r="F230" s="246" t="str">
        <f>IF('Formato Único de Contratación'!AP242="","",'Formato Único de Contratación'!$AP242)</f>
        <v/>
      </c>
      <c r="G230" s="248" t="str">
        <f>IF('Formato Único de Contratación'!$AI242="","",'Formato Único de Contratación'!$AI242)</f>
        <v/>
      </c>
      <c r="H230" s="248" t="str">
        <f>IF('Formato Único de Contratación'!$AO242="","",'Formato Único de Contratación'!$AO242)</f>
        <v/>
      </c>
      <c r="I230" s="248" t="str">
        <f>IF('Formato Único de Contratación'!$BU242="","",'Formato Único de Contratación'!$BU242)</f>
        <v/>
      </c>
      <c r="J230" s="248" t="str">
        <f>IF('Formato Único de Contratación'!$BD242="","",'Formato Único de Contratación'!$BD242)</f>
        <v/>
      </c>
      <c r="K230" s="248" t="str">
        <f>IF('Formato Único de Contratación'!$EE242="","",'Formato Único de Contratación'!$EE242)</f>
        <v/>
      </c>
      <c r="L230" s="248" t="str">
        <f>IF('Formato Único de Contratación'!$Y242="","",'Formato Único de Contratación'!$Y242)</f>
        <v/>
      </c>
      <c r="M230" s="246" t="str">
        <f>IF('Formato Único de Contratación'!$Z242="","",'Formato Único de Contratación'!$Z242)</f>
        <v/>
      </c>
      <c r="N230" s="253"/>
      <c r="O230" s="254" t="str">
        <f>IF('Formato Único de Contratación'!$BB242=0,"",'Formato Único de Contratación'!$BB242)</f>
        <v/>
      </c>
      <c r="P230" s="254" t="str">
        <f>IF('Formato Único de Contratación'!$DH242=0,"",'Formato Único de Contratación'!$DH242)</f>
        <v/>
      </c>
      <c r="Q230" s="253"/>
      <c r="R230" s="253"/>
      <c r="S230" s="253"/>
      <c r="T230" s="253"/>
      <c r="U230" s="253"/>
      <c r="V230" s="255"/>
      <c r="W230" s="256"/>
      <c r="X230" s="253"/>
      <c r="Y230" s="253"/>
      <c r="Z230" s="255"/>
      <c r="AA230" s="256"/>
      <c r="AB230" s="257"/>
      <c r="AC230" s="257"/>
      <c r="AD230" s="257"/>
      <c r="AE230" s="255"/>
      <c r="AF230" s="256" t="str">
        <f>IF(Tabla2[[#This Row],[% DE PARTICIPACIÓN INTEGRANTE '# 3]]="","",Tabla2[[#This Row],[VALOR DEL CONTRATO]]*Tabla2[[#This Row],[% DE PARTICIPACIÓN INTEGRANTE '# 3]])</f>
        <v/>
      </c>
      <c r="AG230" s="253"/>
      <c r="AH230" s="253"/>
      <c r="AI230" s="253"/>
      <c r="AJ230" s="255"/>
      <c r="AK230" s="256" t="str">
        <f>IF(Tabla2[[#This Row],[% DE PARTICIPACIÓN INTEGRANTE '# 4]]="","",Tabla2[[#This Row],[VALOR DEL CONTRATO]]*Tabla2[[#This Row],[% DE PARTICIPACIÓN INTEGRANTE '# 4]])</f>
        <v/>
      </c>
      <c r="AL230" s="257"/>
      <c r="AM230" s="257"/>
      <c r="AN230" s="257"/>
      <c r="AO230" s="255"/>
      <c r="AP230" s="256" t="str">
        <f>IF(Tabla2[[#This Row],[% DE PARTICIPACIÓN INTEGRANTE '# 5]]="","",Tabla2[[#This Row],[VALOR DEL CONTRATO]]*Tabla2[[#This Row],[% DE PARTICIPACIÓN INTEGRANTE '# 5]])</f>
        <v/>
      </c>
      <c r="AQ230" s="257"/>
      <c r="AR230" s="257"/>
      <c r="AS230" s="257"/>
    </row>
    <row r="231" spans="2:45" ht="20.100000000000001" customHeight="1" x14ac:dyDescent="0.25">
      <c r="B231" s="246" t="str">
        <f>IF('Formato Único de Contratación'!$AR243="","",'Formato Único de Contratación'!$AR243)</f>
        <v/>
      </c>
      <c r="C231" s="215" t="str">
        <f>IF('Formato Único de Contratación'!$B243="","",'Formato Único de Contratación'!$B243)</f>
        <v/>
      </c>
      <c r="D231" s="246" t="str">
        <f>IF('Formato Único de Contratación'!$C243="","",'Formato Único de Contratación'!$C243)</f>
        <v/>
      </c>
      <c r="E231" s="246" t="str">
        <f>IF('Formato Único de Contratación'!AQ243="","",'Formato Único de Contratación'!AQ243)</f>
        <v/>
      </c>
      <c r="F231" s="246" t="str">
        <f>IF('Formato Único de Contratación'!AP243="","",'Formato Único de Contratación'!$AP243)</f>
        <v/>
      </c>
      <c r="G231" s="248" t="str">
        <f>IF('Formato Único de Contratación'!$AI243="","",'Formato Único de Contratación'!$AI243)</f>
        <v/>
      </c>
      <c r="H231" s="248" t="str">
        <f>IF('Formato Único de Contratación'!$AO243="","",'Formato Único de Contratación'!$AO243)</f>
        <v/>
      </c>
      <c r="I231" s="248" t="str">
        <f>IF('Formato Único de Contratación'!$BU243="","",'Formato Único de Contratación'!$BU243)</f>
        <v/>
      </c>
      <c r="J231" s="248" t="str">
        <f>IF('Formato Único de Contratación'!$BD243="","",'Formato Único de Contratación'!$BD243)</f>
        <v/>
      </c>
      <c r="K231" s="248" t="str">
        <f>IF('Formato Único de Contratación'!$EE243="","",'Formato Único de Contratación'!$EE243)</f>
        <v/>
      </c>
      <c r="L231" s="248" t="str">
        <f>IF('Formato Único de Contratación'!$Y243="","",'Formato Único de Contratación'!$Y243)</f>
        <v/>
      </c>
      <c r="M231" s="246" t="str">
        <f>IF('Formato Único de Contratación'!$Z243="","",'Formato Único de Contratación'!$Z243)</f>
        <v/>
      </c>
      <c r="N231" s="253"/>
      <c r="O231" s="254" t="str">
        <f>IF('Formato Único de Contratación'!$BB243=0,"",'Formato Único de Contratación'!$BB243)</f>
        <v/>
      </c>
      <c r="P231" s="254" t="str">
        <f>IF('Formato Único de Contratación'!$DH243=0,"",'Formato Único de Contratación'!$DH243)</f>
        <v/>
      </c>
      <c r="Q231" s="253"/>
      <c r="R231" s="253"/>
      <c r="S231" s="253"/>
      <c r="T231" s="253"/>
      <c r="U231" s="253"/>
      <c r="V231" s="255"/>
      <c r="W231" s="256"/>
      <c r="X231" s="253"/>
      <c r="Y231" s="253"/>
      <c r="Z231" s="255"/>
      <c r="AA231" s="256"/>
      <c r="AB231" s="257"/>
      <c r="AC231" s="257"/>
      <c r="AD231" s="257"/>
      <c r="AE231" s="255"/>
      <c r="AF231" s="256" t="str">
        <f>IF(Tabla2[[#This Row],[% DE PARTICIPACIÓN INTEGRANTE '# 3]]="","",Tabla2[[#This Row],[VALOR DEL CONTRATO]]*Tabla2[[#This Row],[% DE PARTICIPACIÓN INTEGRANTE '# 3]])</f>
        <v/>
      </c>
      <c r="AG231" s="253"/>
      <c r="AH231" s="253"/>
      <c r="AI231" s="253"/>
      <c r="AJ231" s="255"/>
      <c r="AK231" s="256" t="str">
        <f>IF(Tabla2[[#This Row],[% DE PARTICIPACIÓN INTEGRANTE '# 4]]="","",Tabla2[[#This Row],[VALOR DEL CONTRATO]]*Tabla2[[#This Row],[% DE PARTICIPACIÓN INTEGRANTE '# 4]])</f>
        <v/>
      </c>
      <c r="AL231" s="257"/>
      <c r="AM231" s="257"/>
      <c r="AN231" s="257"/>
      <c r="AO231" s="255"/>
      <c r="AP231" s="256" t="str">
        <f>IF(Tabla2[[#This Row],[% DE PARTICIPACIÓN INTEGRANTE '# 5]]="","",Tabla2[[#This Row],[VALOR DEL CONTRATO]]*Tabla2[[#This Row],[% DE PARTICIPACIÓN INTEGRANTE '# 5]])</f>
        <v/>
      </c>
      <c r="AQ231" s="257"/>
      <c r="AR231" s="257"/>
      <c r="AS231" s="257"/>
    </row>
    <row r="232" spans="2:45" ht="20.100000000000001" customHeight="1" x14ac:dyDescent="0.25">
      <c r="B232" s="246" t="str">
        <f>IF('Formato Único de Contratación'!$AR244="","",'Formato Único de Contratación'!$AR244)</f>
        <v/>
      </c>
      <c r="C232" s="215" t="str">
        <f>IF('Formato Único de Contratación'!$B244="","",'Formato Único de Contratación'!$B244)</f>
        <v/>
      </c>
      <c r="D232" s="246" t="str">
        <f>IF('Formato Único de Contratación'!$C244="","",'Formato Único de Contratación'!$C244)</f>
        <v/>
      </c>
      <c r="E232" s="246" t="str">
        <f>IF('Formato Único de Contratación'!AQ244="","",'Formato Único de Contratación'!AQ244)</f>
        <v/>
      </c>
      <c r="F232" s="246" t="str">
        <f>IF('Formato Único de Contratación'!AP244="","",'Formato Único de Contratación'!$AP244)</f>
        <v/>
      </c>
      <c r="G232" s="248" t="str">
        <f>IF('Formato Único de Contratación'!$AI244="","",'Formato Único de Contratación'!$AI244)</f>
        <v/>
      </c>
      <c r="H232" s="248" t="str">
        <f>IF('Formato Único de Contratación'!$AO244="","",'Formato Único de Contratación'!$AO244)</f>
        <v/>
      </c>
      <c r="I232" s="248" t="str">
        <f>IF('Formato Único de Contratación'!$BU244="","",'Formato Único de Contratación'!$BU244)</f>
        <v/>
      </c>
      <c r="J232" s="248" t="str">
        <f>IF('Formato Único de Contratación'!$BD244="","",'Formato Único de Contratación'!$BD244)</f>
        <v/>
      </c>
      <c r="K232" s="248" t="str">
        <f>IF('Formato Único de Contratación'!$EE244="","",'Formato Único de Contratación'!$EE244)</f>
        <v/>
      </c>
      <c r="L232" s="248" t="str">
        <f>IF('Formato Único de Contratación'!$Y244="","",'Formato Único de Contratación'!$Y244)</f>
        <v/>
      </c>
      <c r="M232" s="246" t="str">
        <f>IF('Formato Único de Contratación'!$Z244="","",'Formato Único de Contratación'!$Z244)</f>
        <v/>
      </c>
      <c r="N232" s="253"/>
      <c r="O232" s="254" t="str">
        <f>IF('Formato Único de Contratación'!$BB244=0,"",'Formato Único de Contratación'!$BB244)</f>
        <v/>
      </c>
      <c r="P232" s="254" t="str">
        <f>IF('Formato Único de Contratación'!$DH244=0,"",'Formato Único de Contratación'!$DH244)</f>
        <v/>
      </c>
      <c r="Q232" s="253"/>
      <c r="R232" s="253"/>
      <c r="S232" s="253"/>
      <c r="T232" s="253"/>
      <c r="U232" s="253"/>
      <c r="V232" s="255"/>
      <c r="W232" s="256"/>
      <c r="X232" s="253"/>
      <c r="Y232" s="253"/>
      <c r="Z232" s="255"/>
      <c r="AA232" s="256"/>
      <c r="AB232" s="257"/>
      <c r="AC232" s="257"/>
      <c r="AD232" s="257"/>
      <c r="AE232" s="255"/>
      <c r="AF232" s="256" t="str">
        <f>IF(Tabla2[[#This Row],[% DE PARTICIPACIÓN INTEGRANTE '# 3]]="","",Tabla2[[#This Row],[VALOR DEL CONTRATO]]*Tabla2[[#This Row],[% DE PARTICIPACIÓN INTEGRANTE '# 3]])</f>
        <v/>
      </c>
      <c r="AG232" s="253"/>
      <c r="AH232" s="253"/>
      <c r="AI232" s="253"/>
      <c r="AJ232" s="255"/>
      <c r="AK232" s="256" t="str">
        <f>IF(Tabla2[[#This Row],[% DE PARTICIPACIÓN INTEGRANTE '# 4]]="","",Tabla2[[#This Row],[VALOR DEL CONTRATO]]*Tabla2[[#This Row],[% DE PARTICIPACIÓN INTEGRANTE '# 4]])</f>
        <v/>
      </c>
      <c r="AL232" s="257"/>
      <c r="AM232" s="257"/>
      <c r="AN232" s="257"/>
      <c r="AO232" s="255"/>
      <c r="AP232" s="256" t="str">
        <f>IF(Tabla2[[#This Row],[% DE PARTICIPACIÓN INTEGRANTE '# 5]]="","",Tabla2[[#This Row],[VALOR DEL CONTRATO]]*Tabla2[[#This Row],[% DE PARTICIPACIÓN INTEGRANTE '# 5]])</f>
        <v/>
      </c>
      <c r="AQ232" s="257"/>
      <c r="AR232" s="257"/>
      <c r="AS232" s="257"/>
    </row>
    <row r="233" spans="2:45" ht="20.100000000000001" customHeight="1" x14ac:dyDescent="0.25">
      <c r="B233" s="246" t="str">
        <f>IF('Formato Único de Contratación'!$AR245="","",'Formato Único de Contratación'!$AR245)</f>
        <v/>
      </c>
      <c r="C233" s="215" t="str">
        <f>IF('Formato Único de Contratación'!$B245="","",'Formato Único de Contratación'!$B245)</f>
        <v/>
      </c>
      <c r="D233" s="246" t="str">
        <f>IF('Formato Único de Contratación'!$C245="","",'Formato Único de Contratación'!$C245)</f>
        <v/>
      </c>
      <c r="E233" s="246" t="str">
        <f>IF('Formato Único de Contratación'!AQ245="","",'Formato Único de Contratación'!AQ245)</f>
        <v/>
      </c>
      <c r="F233" s="246" t="str">
        <f>IF('Formato Único de Contratación'!AP245="","",'Formato Único de Contratación'!$AP245)</f>
        <v/>
      </c>
      <c r="G233" s="248" t="str">
        <f>IF('Formato Único de Contratación'!$AI245="","",'Formato Único de Contratación'!$AI245)</f>
        <v/>
      </c>
      <c r="H233" s="248" t="str">
        <f>IF('Formato Único de Contratación'!$AO245="","",'Formato Único de Contratación'!$AO245)</f>
        <v/>
      </c>
      <c r="I233" s="248" t="str">
        <f>IF('Formato Único de Contratación'!$BU245="","",'Formato Único de Contratación'!$BU245)</f>
        <v/>
      </c>
      <c r="J233" s="248" t="str">
        <f>IF('Formato Único de Contratación'!$BD245="","",'Formato Único de Contratación'!$BD245)</f>
        <v/>
      </c>
      <c r="K233" s="248" t="str">
        <f>IF('Formato Único de Contratación'!$EE245="","",'Formato Único de Contratación'!$EE245)</f>
        <v/>
      </c>
      <c r="L233" s="248" t="str">
        <f>IF('Formato Único de Contratación'!$Y245="","",'Formato Único de Contratación'!$Y245)</f>
        <v/>
      </c>
      <c r="M233" s="246" t="str">
        <f>IF('Formato Único de Contratación'!$Z245="","",'Formato Único de Contratación'!$Z245)</f>
        <v/>
      </c>
      <c r="N233" s="253"/>
      <c r="O233" s="254" t="str">
        <f>IF('Formato Único de Contratación'!$BB245=0,"",'Formato Único de Contratación'!$BB245)</f>
        <v/>
      </c>
      <c r="P233" s="254" t="str">
        <f>IF('Formato Único de Contratación'!$DH245=0,"",'Formato Único de Contratación'!$DH245)</f>
        <v/>
      </c>
      <c r="Q233" s="253"/>
      <c r="R233" s="253"/>
      <c r="S233" s="253"/>
      <c r="T233" s="253"/>
      <c r="U233" s="253"/>
      <c r="V233" s="255"/>
      <c r="W233" s="256"/>
      <c r="X233" s="253"/>
      <c r="Y233" s="253"/>
      <c r="Z233" s="255"/>
      <c r="AA233" s="256"/>
      <c r="AB233" s="257"/>
      <c r="AC233" s="257"/>
      <c r="AD233" s="257"/>
      <c r="AE233" s="255"/>
      <c r="AF233" s="256" t="str">
        <f>IF(Tabla2[[#This Row],[% DE PARTICIPACIÓN INTEGRANTE '# 3]]="","",Tabla2[[#This Row],[VALOR DEL CONTRATO]]*Tabla2[[#This Row],[% DE PARTICIPACIÓN INTEGRANTE '# 3]])</f>
        <v/>
      </c>
      <c r="AG233" s="253"/>
      <c r="AH233" s="253"/>
      <c r="AI233" s="253"/>
      <c r="AJ233" s="255"/>
      <c r="AK233" s="256" t="str">
        <f>IF(Tabla2[[#This Row],[% DE PARTICIPACIÓN INTEGRANTE '# 4]]="","",Tabla2[[#This Row],[VALOR DEL CONTRATO]]*Tabla2[[#This Row],[% DE PARTICIPACIÓN INTEGRANTE '# 4]])</f>
        <v/>
      </c>
      <c r="AL233" s="257"/>
      <c r="AM233" s="257"/>
      <c r="AN233" s="257"/>
      <c r="AO233" s="255"/>
      <c r="AP233" s="256" t="str">
        <f>IF(Tabla2[[#This Row],[% DE PARTICIPACIÓN INTEGRANTE '# 5]]="","",Tabla2[[#This Row],[VALOR DEL CONTRATO]]*Tabla2[[#This Row],[% DE PARTICIPACIÓN INTEGRANTE '# 5]])</f>
        <v/>
      </c>
      <c r="AQ233" s="257"/>
      <c r="AR233" s="257"/>
      <c r="AS233" s="257"/>
    </row>
    <row r="234" spans="2:45" s="35" customFormat="1" ht="20.100000000000001" customHeight="1" x14ac:dyDescent="0.25">
      <c r="B234" s="246" t="str">
        <f>IF('Formato Único de Contratación'!$AR246="","",'Formato Único de Contratación'!$AR246)</f>
        <v/>
      </c>
      <c r="C234" s="215" t="str">
        <f>IF('Formato Único de Contratación'!$B246="","",'Formato Único de Contratación'!$B246)</f>
        <v/>
      </c>
      <c r="D234" s="246" t="str">
        <f>IF('Formato Único de Contratación'!$C246="","",'Formato Único de Contratación'!$C246)</f>
        <v/>
      </c>
      <c r="E234" s="246" t="str">
        <f>IF('Formato Único de Contratación'!AQ246="","",'Formato Único de Contratación'!AQ246)</f>
        <v/>
      </c>
      <c r="F234" s="246" t="str">
        <f>IF('Formato Único de Contratación'!AP246="","",'Formato Único de Contratación'!$AP246)</f>
        <v/>
      </c>
      <c r="G234" s="248" t="str">
        <f>IF('Formato Único de Contratación'!$AI246="","",'Formato Único de Contratación'!$AI246)</f>
        <v/>
      </c>
      <c r="H234" s="248" t="str">
        <f>IF('Formato Único de Contratación'!$AO246="","",'Formato Único de Contratación'!$AO246)</f>
        <v/>
      </c>
      <c r="I234" s="248" t="str">
        <f>IF('Formato Único de Contratación'!$BU246="","",'Formato Único de Contratación'!$BU246)</f>
        <v/>
      </c>
      <c r="J234" s="248" t="str">
        <f>IF('Formato Único de Contratación'!$BD246="","",'Formato Único de Contratación'!$BD246)</f>
        <v/>
      </c>
      <c r="K234" s="248" t="str">
        <f>IF('Formato Único de Contratación'!$EE246="","",'Formato Único de Contratación'!$EE246)</f>
        <v/>
      </c>
      <c r="L234" s="248" t="str">
        <f>IF('Formato Único de Contratación'!$Y246="","",'Formato Único de Contratación'!$Y246)</f>
        <v/>
      </c>
      <c r="M234" s="246" t="str">
        <f>IF('Formato Único de Contratación'!$Z246="","",'Formato Único de Contratación'!$Z246)</f>
        <v/>
      </c>
      <c r="N234" s="253"/>
      <c r="O234" s="254" t="str">
        <f>IF('Formato Único de Contratación'!$BB246=0,"",'Formato Único de Contratación'!$BB246)</f>
        <v/>
      </c>
      <c r="P234" s="254" t="str">
        <f>IF('Formato Único de Contratación'!$DH246=0,"",'Formato Único de Contratación'!$DH246)</f>
        <v/>
      </c>
      <c r="Q234" s="253"/>
      <c r="R234" s="253"/>
      <c r="S234" s="253"/>
      <c r="T234" s="253"/>
      <c r="U234" s="253"/>
      <c r="V234" s="255"/>
      <c r="W234" s="256"/>
      <c r="X234" s="253"/>
      <c r="Y234" s="253"/>
      <c r="Z234" s="255"/>
      <c r="AA234" s="256"/>
      <c r="AB234" s="257"/>
      <c r="AC234" s="257"/>
      <c r="AD234" s="257"/>
      <c r="AE234" s="255"/>
      <c r="AF234" s="256" t="str">
        <f>IF(Tabla2[[#This Row],[% DE PARTICIPACIÓN INTEGRANTE '# 3]]="","",Tabla2[[#This Row],[VALOR DEL CONTRATO]]*Tabla2[[#This Row],[% DE PARTICIPACIÓN INTEGRANTE '# 3]])</f>
        <v/>
      </c>
      <c r="AG234" s="253"/>
      <c r="AH234" s="253"/>
      <c r="AI234" s="253"/>
      <c r="AJ234" s="263"/>
      <c r="AK234" s="256" t="str">
        <f>IF(Tabla2[[#This Row],[% DE PARTICIPACIÓN INTEGRANTE '# 4]]="","",Tabla2[[#This Row],[VALOR DEL CONTRATO]]*Tabla2[[#This Row],[% DE PARTICIPACIÓN INTEGRANTE '# 4]])</f>
        <v/>
      </c>
      <c r="AL234" s="257"/>
      <c r="AM234" s="257"/>
      <c r="AN234" s="257"/>
      <c r="AO234" s="255"/>
      <c r="AP234" s="264" t="str">
        <f>IF(Tabla2[[#This Row],[% DE PARTICIPACIÓN INTEGRANTE '# 5]]="","",Tabla2[[#This Row],[VALOR DEL CONTRATO]]*Tabla2[[#This Row],[% DE PARTICIPACIÓN INTEGRANTE '# 5]])</f>
        <v/>
      </c>
      <c r="AQ234" s="257"/>
      <c r="AR234" s="257"/>
      <c r="AS234" s="257"/>
    </row>
    <row r="235" spans="2:45" ht="20.100000000000001" customHeight="1" x14ac:dyDescent="0.25">
      <c r="B235" s="246" t="str">
        <f>IF('Formato Único de Contratación'!$AR247="","",'Formato Único de Contratación'!$AR247)</f>
        <v/>
      </c>
      <c r="C235" s="215" t="str">
        <f>IF('Formato Único de Contratación'!$B247="","",'Formato Único de Contratación'!$B247)</f>
        <v/>
      </c>
      <c r="D235" s="246" t="str">
        <f>IF('Formato Único de Contratación'!$C247="","",'Formato Único de Contratación'!$C247)</f>
        <v/>
      </c>
      <c r="E235" s="246" t="str">
        <f>IF('Formato Único de Contratación'!AQ247="","",'Formato Único de Contratación'!AQ247)</f>
        <v/>
      </c>
      <c r="F235" s="246" t="str">
        <f>IF('Formato Único de Contratación'!AP247="","",'Formato Único de Contratación'!$AP247)</f>
        <v/>
      </c>
      <c r="G235" s="248" t="str">
        <f>IF('Formato Único de Contratación'!$AI247="","",'Formato Único de Contratación'!$AI247)</f>
        <v/>
      </c>
      <c r="H235" s="248" t="str">
        <f>IF('Formato Único de Contratación'!$AO247="","",'Formato Único de Contratación'!$AO247)</f>
        <v/>
      </c>
      <c r="I235" s="248" t="str">
        <f>IF('Formato Único de Contratación'!$BU247="","",'Formato Único de Contratación'!$BU247)</f>
        <v/>
      </c>
      <c r="J235" s="248" t="str">
        <f>IF('Formato Único de Contratación'!$BD247="","",'Formato Único de Contratación'!$BD247)</f>
        <v/>
      </c>
      <c r="K235" s="248" t="str">
        <f>IF('Formato Único de Contratación'!$EE247="","",'Formato Único de Contratación'!$EE247)</f>
        <v/>
      </c>
      <c r="L235" s="248" t="str">
        <f>IF('Formato Único de Contratación'!$Y247="","",'Formato Único de Contratación'!$Y247)</f>
        <v/>
      </c>
      <c r="M235" s="246" t="str">
        <f>IF('Formato Único de Contratación'!$Z247="","",'Formato Único de Contratación'!$Z247)</f>
        <v/>
      </c>
      <c r="N235" s="253"/>
      <c r="O235" s="254" t="str">
        <f>IF('Formato Único de Contratación'!$BB247=0,"",'Formato Único de Contratación'!$BB247)</f>
        <v/>
      </c>
      <c r="P235" s="254" t="str">
        <f>IF('Formato Único de Contratación'!$DH247=0,"",'Formato Único de Contratación'!$DH247)</f>
        <v/>
      </c>
      <c r="Q235" s="253"/>
      <c r="R235" s="253"/>
      <c r="S235" s="253"/>
      <c r="T235" s="253"/>
      <c r="U235" s="253"/>
      <c r="V235" s="255"/>
      <c r="W235" s="256"/>
      <c r="X235" s="253"/>
      <c r="Y235" s="253"/>
      <c r="Z235" s="255"/>
      <c r="AA235" s="256"/>
      <c r="AB235" s="257"/>
      <c r="AC235" s="257"/>
      <c r="AD235" s="257"/>
      <c r="AE235" s="255"/>
      <c r="AF235" s="256" t="str">
        <f>IF(Tabla2[[#This Row],[% DE PARTICIPACIÓN INTEGRANTE '# 3]]="","",Tabla2[[#This Row],[VALOR DEL CONTRATO]]*Tabla2[[#This Row],[% DE PARTICIPACIÓN INTEGRANTE '# 3]])</f>
        <v/>
      </c>
      <c r="AG235" s="253"/>
      <c r="AH235" s="253"/>
      <c r="AI235" s="253"/>
      <c r="AJ235" s="255"/>
      <c r="AK235" s="256" t="str">
        <f>IF(Tabla2[[#This Row],[% DE PARTICIPACIÓN INTEGRANTE '# 4]]="","",Tabla2[[#This Row],[VALOR DEL CONTRATO]]*Tabla2[[#This Row],[% DE PARTICIPACIÓN INTEGRANTE '# 4]])</f>
        <v/>
      </c>
      <c r="AL235" s="257"/>
      <c r="AM235" s="257"/>
      <c r="AN235" s="257"/>
      <c r="AO235" s="255"/>
      <c r="AP235" s="256" t="str">
        <f>IF(Tabla2[[#This Row],[% DE PARTICIPACIÓN INTEGRANTE '# 5]]="","",Tabla2[[#This Row],[VALOR DEL CONTRATO]]*Tabla2[[#This Row],[% DE PARTICIPACIÓN INTEGRANTE '# 5]])</f>
        <v/>
      </c>
      <c r="AQ235" s="257"/>
      <c r="AR235" s="257"/>
      <c r="AS235" s="257"/>
    </row>
    <row r="236" spans="2:45" ht="20.100000000000001" customHeight="1" x14ac:dyDescent="0.25">
      <c r="B236" s="246" t="str">
        <f>IF('Formato Único de Contratación'!$AR248="","",'Formato Único de Contratación'!$AR248)</f>
        <v/>
      </c>
      <c r="C236" s="215" t="str">
        <f>IF('Formato Único de Contratación'!$B248="","",'Formato Único de Contratación'!$B248)</f>
        <v/>
      </c>
      <c r="D236" s="246" t="str">
        <f>IF('Formato Único de Contratación'!$C248="","",'Formato Único de Contratación'!$C248)</f>
        <v/>
      </c>
      <c r="E236" s="246" t="str">
        <f>IF('Formato Único de Contratación'!AQ248="","",'Formato Único de Contratación'!AQ248)</f>
        <v/>
      </c>
      <c r="F236" s="246" t="str">
        <f>IF('Formato Único de Contratación'!AP248="","",'Formato Único de Contratación'!$AP248)</f>
        <v/>
      </c>
      <c r="G236" s="248" t="str">
        <f>IF('Formato Único de Contratación'!$AI248="","",'Formato Único de Contratación'!$AI248)</f>
        <v/>
      </c>
      <c r="H236" s="248" t="str">
        <f>IF('Formato Único de Contratación'!$AO248="","",'Formato Único de Contratación'!$AO248)</f>
        <v/>
      </c>
      <c r="I236" s="248" t="str">
        <f>IF('Formato Único de Contratación'!$BU248="","",'Formato Único de Contratación'!$BU248)</f>
        <v/>
      </c>
      <c r="J236" s="248" t="str">
        <f>IF('Formato Único de Contratación'!$BD248="","",'Formato Único de Contratación'!$BD248)</f>
        <v/>
      </c>
      <c r="K236" s="248" t="str">
        <f>IF('Formato Único de Contratación'!$EE248="","",'Formato Único de Contratación'!$EE248)</f>
        <v/>
      </c>
      <c r="L236" s="248" t="str">
        <f>IF('Formato Único de Contratación'!$Y248="","",'Formato Único de Contratación'!$Y248)</f>
        <v/>
      </c>
      <c r="M236" s="246" t="str">
        <f>IF('Formato Único de Contratación'!$Z248="","",'Formato Único de Contratación'!$Z248)</f>
        <v/>
      </c>
      <c r="N236" s="253"/>
      <c r="O236" s="254" t="str">
        <f>IF('Formato Único de Contratación'!$BB248=0,"",'Formato Único de Contratación'!$BB248)</f>
        <v/>
      </c>
      <c r="P236" s="254" t="str">
        <f>IF('Formato Único de Contratación'!$DH248=0,"",'Formato Único de Contratación'!$DH248)</f>
        <v/>
      </c>
      <c r="Q236" s="253"/>
      <c r="R236" s="253"/>
      <c r="S236" s="253"/>
      <c r="T236" s="253"/>
      <c r="U236" s="253"/>
      <c r="V236" s="255"/>
      <c r="W236" s="256"/>
      <c r="X236" s="253"/>
      <c r="Y236" s="253"/>
      <c r="Z236" s="255"/>
      <c r="AA236" s="256"/>
      <c r="AB236" s="257"/>
      <c r="AC236" s="257"/>
      <c r="AD236" s="257"/>
      <c r="AE236" s="255"/>
      <c r="AF236" s="256" t="str">
        <f>IF(Tabla2[[#This Row],[% DE PARTICIPACIÓN INTEGRANTE '# 3]]="","",Tabla2[[#This Row],[VALOR DEL CONTRATO]]*Tabla2[[#This Row],[% DE PARTICIPACIÓN INTEGRANTE '# 3]])</f>
        <v/>
      </c>
      <c r="AG236" s="253"/>
      <c r="AH236" s="253"/>
      <c r="AI236" s="253"/>
      <c r="AJ236" s="255"/>
      <c r="AK236" s="256" t="str">
        <f>IF(Tabla2[[#This Row],[% DE PARTICIPACIÓN INTEGRANTE '# 4]]="","",Tabla2[[#This Row],[VALOR DEL CONTRATO]]*Tabla2[[#This Row],[% DE PARTICIPACIÓN INTEGRANTE '# 4]])</f>
        <v/>
      </c>
      <c r="AL236" s="257"/>
      <c r="AM236" s="257"/>
      <c r="AN236" s="257"/>
      <c r="AO236" s="255"/>
      <c r="AP236" s="256" t="str">
        <f>IF(Tabla2[[#This Row],[% DE PARTICIPACIÓN INTEGRANTE '# 5]]="","",Tabla2[[#This Row],[VALOR DEL CONTRATO]]*Tabla2[[#This Row],[% DE PARTICIPACIÓN INTEGRANTE '# 5]])</f>
        <v/>
      </c>
      <c r="AQ236" s="257"/>
      <c r="AR236" s="257"/>
      <c r="AS236" s="257"/>
    </row>
    <row r="237" spans="2:45" ht="20.100000000000001" customHeight="1" x14ac:dyDescent="0.25">
      <c r="B237" s="246" t="str">
        <f>IF('Formato Único de Contratación'!$AR249="","",'Formato Único de Contratación'!$AR249)</f>
        <v/>
      </c>
      <c r="C237" s="215" t="str">
        <f>IF('Formato Único de Contratación'!$B249="","",'Formato Único de Contratación'!$B249)</f>
        <v/>
      </c>
      <c r="D237" s="246" t="str">
        <f>IF('Formato Único de Contratación'!$C249="","",'Formato Único de Contratación'!$C249)</f>
        <v/>
      </c>
      <c r="E237" s="246" t="str">
        <f>IF('Formato Único de Contratación'!AQ249="","",'Formato Único de Contratación'!AQ249)</f>
        <v/>
      </c>
      <c r="F237" s="246" t="str">
        <f>IF('Formato Único de Contratación'!AP249="","",'Formato Único de Contratación'!$AP249)</f>
        <v/>
      </c>
      <c r="G237" s="248" t="str">
        <f>IF('Formato Único de Contratación'!$AI249="","",'Formato Único de Contratación'!$AI249)</f>
        <v/>
      </c>
      <c r="H237" s="248" t="str">
        <f>IF('Formato Único de Contratación'!$AO249="","",'Formato Único de Contratación'!$AO249)</f>
        <v/>
      </c>
      <c r="I237" s="248" t="str">
        <f>IF('Formato Único de Contratación'!$BU249="","",'Formato Único de Contratación'!$BU249)</f>
        <v/>
      </c>
      <c r="J237" s="248" t="str">
        <f>IF('Formato Único de Contratación'!$BD249="","",'Formato Único de Contratación'!$BD249)</f>
        <v/>
      </c>
      <c r="K237" s="248" t="str">
        <f>IF('Formato Único de Contratación'!$EE249="","",'Formato Único de Contratación'!$EE249)</f>
        <v/>
      </c>
      <c r="L237" s="248" t="str">
        <f>IF('Formato Único de Contratación'!$Y249="","",'Formato Único de Contratación'!$Y249)</f>
        <v/>
      </c>
      <c r="M237" s="246" t="str">
        <f>IF('Formato Único de Contratación'!$Z249="","",'Formato Único de Contratación'!$Z249)</f>
        <v/>
      </c>
      <c r="N237" s="253"/>
      <c r="O237" s="254" t="str">
        <f>IF('Formato Único de Contratación'!$BB249=0,"",'Formato Único de Contratación'!$BB249)</f>
        <v/>
      </c>
      <c r="P237" s="254" t="str">
        <f>IF('Formato Único de Contratación'!$DH249=0,"",'Formato Único de Contratación'!$DH249)</f>
        <v/>
      </c>
      <c r="Q237" s="253"/>
      <c r="R237" s="253"/>
      <c r="S237" s="253"/>
      <c r="T237" s="253"/>
      <c r="U237" s="253"/>
      <c r="V237" s="255"/>
      <c r="W237" s="256"/>
      <c r="X237" s="253"/>
      <c r="Y237" s="253"/>
      <c r="Z237" s="255"/>
      <c r="AA237" s="256"/>
      <c r="AB237" s="257"/>
      <c r="AC237" s="257"/>
      <c r="AD237" s="257"/>
      <c r="AE237" s="255"/>
      <c r="AF237" s="256" t="str">
        <f>IF(Tabla2[[#This Row],[% DE PARTICIPACIÓN INTEGRANTE '# 3]]="","",Tabla2[[#This Row],[VALOR DEL CONTRATO]]*Tabla2[[#This Row],[% DE PARTICIPACIÓN INTEGRANTE '# 3]])</f>
        <v/>
      </c>
      <c r="AG237" s="253"/>
      <c r="AH237" s="253"/>
      <c r="AI237" s="253"/>
      <c r="AJ237" s="255"/>
      <c r="AK237" s="256" t="str">
        <f>IF(Tabla2[[#This Row],[% DE PARTICIPACIÓN INTEGRANTE '# 4]]="","",Tabla2[[#This Row],[VALOR DEL CONTRATO]]*Tabla2[[#This Row],[% DE PARTICIPACIÓN INTEGRANTE '# 4]])</f>
        <v/>
      </c>
      <c r="AL237" s="257"/>
      <c r="AM237" s="257"/>
      <c r="AN237" s="257"/>
      <c r="AO237" s="255"/>
      <c r="AP237" s="256" t="str">
        <f>IF(Tabla2[[#This Row],[% DE PARTICIPACIÓN INTEGRANTE '# 5]]="","",Tabla2[[#This Row],[VALOR DEL CONTRATO]]*Tabla2[[#This Row],[% DE PARTICIPACIÓN INTEGRANTE '# 5]])</f>
        <v/>
      </c>
      <c r="AQ237" s="257"/>
      <c r="AR237" s="257"/>
      <c r="AS237" s="257"/>
    </row>
    <row r="238" spans="2:45" ht="20.100000000000001" customHeight="1" x14ac:dyDescent="0.25">
      <c r="B238" s="246" t="str">
        <f>IF('Formato Único de Contratación'!$AR250="","",'Formato Único de Contratación'!$AR250)</f>
        <v/>
      </c>
      <c r="C238" s="215" t="str">
        <f>IF('Formato Único de Contratación'!$B250="","",'Formato Único de Contratación'!$B250)</f>
        <v/>
      </c>
      <c r="D238" s="246" t="str">
        <f>IF('Formato Único de Contratación'!$C250="","",'Formato Único de Contratación'!$C250)</f>
        <v/>
      </c>
      <c r="E238" s="246" t="str">
        <f>IF('Formato Único de Contratación'!AQ250="","",'Formato Único de Contratación'!AQ250)</f>
        <v/>
      </c>
      <c r="F238" s="246" t="str">
        <f>IF('Formato Único de Contratación'!AP250="","",'Formato Único de Contratación'!$AP250)</f>
        <v/>
      </c>
      <c r="G238" s="248" t="str">
        <f>IF('Formato Único de Contratación'!$AI250="","",'Formato Único de Contratación'!$AI250)</f>
        <v/>
      </c>
      <c r="H238" s="248" t="str">
        <f>IF('Formato Único de Contratación'!$AO250="","",'Formato Único de Contratación'!$AO250)</f>
        <v/>
      </c>
      <c r="I238" s="248" t="str">
        <f>IF('Formato Único de Contratación'!$BU250="","",'Formato Único de Contratación'!$BU250)</f>
        <v/>
      </c>
      <c r="J238" s="248" t="str">
        <f>IF('Formato Único de Contratación'!$BD250="","",'Formato Único de Contratación'!$BD250)</f>
        <v/>
      </c>
      <c r="K238" s="248" t="str">
        <f>IF('Formato Único de Contratación'!$EE250="","",'Formato Único de Contratación'!$EE250)</f>
        <v/>
      </c>
      <c r="L238" s="248" t="str">
        <f>IF('Formato Único de Contratación'!$Y250="","",'Formato Único de Contratación'!$Y250)</f>
        <v/>
      </c>
      <c r="M238" s="246" t="str">
        <f>IF('Formato Único de Contratación'!$Z250="","",'Formato Único de Contratación'!$Z250)</f>
        <v/>
      </c>
      <c r="N238" s="253"/>
      <c r="O238" s="254" t="str">
        <f>IF('Formato Único de Contratación'!$BB250=0,"",'Formato Único de Contratación'!$BB250)</f>
        <v/>
      </c>
      <c r="P238" s="254" t="str">
        <f>IF('Formato Único de Contratación'!$DH250=0,"",'Formato Único de Contratación'!$DH250)</f>
        <v/>
      </c>
      <c r="Q238" s="253"/>
      <c r="R238" s="253"/>
      <c r="S238" s="253"/>
      <c r="T238" s="253"/>
      <c r="U238" s="253"/>
      <c r="V238" s="255"/>
      <c r="W238" s="256"/>
      <c r="X238" s="253"/>
      <c r="Y238" s="253"/>
      <c r="Z238" s="255"/>
      <c r="AA238" s="256"/>
      <c r="AB238" s="257"/>
      <c r="AC238" s="257"/>
      <c r="AD238" s="257"/>
      <c r="AE238" s="255"/>
      <c r="AF238" s="256" t="str">
        <f>IF(Tabla2[[#This Row],[% DE PARTICIPACIÓN INTEGRANTE '# 3]]="","",Tabla2[[#This Row],[VALOR DEL CONTRATO]]*Tabla2[[#This Row],[% DE PARTICIPACIÓN INTEGRANTE '# 3]])</f>
        <v/>
      </c>
      <c r="AG238" s="253"/>
      <c r="AH238" s="253"/>
      <c r="AI238" s="253"/>
      <c r="AJ238" s="255"/>
      <c r="AK238" s="256" t="str">
        <f>IF(Tabla2[[#This Row],[% DE PARTICIPACIÓN INTEGRANTE '# 4]]="","",Tabla2[[#This Row],[VALOR DEL CONTRATO]]*Tabla2[[#This Row],[% DE PARTICIPACIÓN INTEGRANTE '# 4]])</f>
        <v/>
      </c>
      <c r="AL238" s="257"/>
      <c r="AM238" s="257"/>
      <c r="AN238" s="257"/>
      <c r="AO238" s="255"/>
      <c r="AP238" s="256" t="str">
        <f>IF(Tabla2[[#This Row],[% DE PARTICIPACIÓN INTEGRANTE '# 5]]="","",Tabla2[[#This Row],[VALOR DEL CONTRATO]]*Tabla2[[#This Row],[% DE PARTICIPACIÓN INTEGRANTE '# 5]])</f>
        <v/>
      </c>
      <c r="AQ238" s="257"/>
      <c r="AR238" s="257"/>
      <c r="AS238" s="257"/>
    </row>
    <row r="239" spans="2:45" ht="20.100000000000001" customHeight="1" x14ac:dyDescent="0.25">
      <c r="B239" s="246" t="str">
        <f>IF('Formato Único de Contratación'!$AR251="","",'Formato Único de Contratación'!$AR251)</f>
        <v/>
      </c>
      <c r="C239" s="215" t="str">
        <f>IF('Formato Único de Contratación'!$B251="","",'Formato Único de Contratación'!$B251)</f>
        <v/>
      </c>
      <c r="D239" s="246" t="str">
        <f>IF('Formato Único de Contratación'!$C251="","",'Formato Único de Contratación'!$C251)</f>
        <v/>
      </c>
      <c r="E239" s="246" t="str">
        <f>IF('Formato Único de Contratación'!AQ251="","",'Formato Único de Contratación'!AQ251)</f>
        <v/>
      </c>
      <c r="F239" s="246" t="str">
        <f>IF('Formato Único de Contratación'!AP251="","",'Formato Único de Contratación'!$AP251)</f>
        <v/>
      </c>
      <c r="G239" s="248" t="str">
        <f>IF('Formato Único de Contratación'!$AI251="","",'Formato Único de Contratación'!$AI251)</f>
        <v/>
      </c>
      <c r="H239" s="248" t="str">
        <f>IF('Formato Único de Contratación'!$AO251="","",'Formato Único de Contratación'!$AO251)</f>
        <v/>
      </c>
      <c r="I239" s="248" t="str">
        <f>IF('Formato Único de Contratación'!$BU251="","",'Formato Único de Contratación'!$BU251)</f>
        <v/>
      </c>
      <c r="J239" s="248" t="str">
        <f>IF('Formato Único de Contratación'!$BD251="","",'Formato Único de Contratación'!$BD251)</f>
        <v/>
      </c>
      <c r="K239" s="248" t="str">
        <f>IF('Formato Único de Contratación'!$EE251="","",'Formato Único de Contratación'!$EE251)</f>
        <v/>
      </c>
      <c r="L239" s="248" t="str">
        <f>IF('Formato Único de Contratación'!$Y251="","",'Formato Único de Contratación'!$Y251)</f>
        <v/>
      </c>
      <c r="M239" s="246" t="str">
        <f>IF('Formato Único de Contratación'!$Z251="","",'Formato Único de Contratación'!$Z251)</f>
        <v/>
      </c>
      <c r="N239" s="253"/>
      <c r="O239" s="254" t="str">
        <f>IF('Formato Único de Contratación'!$BB251=0,"",'Formato Único de Contratación'!$BB251)</f>
        <v/>
      </c>
      <c r="P239" s="254" t="str">
        <f>IF('Formato Único de Contratación'!$DH251=0,"",'Formato Único de Contratación'!$DH251)</f>
        <v/>
      </c>
      <c r="Q239" s="253"/>
      <c r="R239" s="253"/>
      <c r="S239" s="253"/>
      <c r="T239" s="253"/>
      <c r="U239" s="253"/>
      <c r="V239" s="255"/>
      <c r="W239" s="256"/>
      <c r="X239" s="253"/>
      <c r="Y239" s="253"/>
      <c r="Z239" s="255"/>
      <c r="AA239" s="256"/>
      <c r="AB239" s="257"/>
      <c r="AC239" s="257"/>
      <c r="AD239" s="257"/>
      <c r="AE239" s="255"/>
      <c r="AF239" s="256" t="str">
        <f>IF(Tabla2[[#This Row],[% DE PARTICIPACIÓN INTEGRANTE '# 3]]="","",Tabla2[[#This Row],[VALOR DEL CONTRATO]]*Tabla2[[#This Row],[% DE PARTICIPACIÓN INTEGRANTE '# 3]])</f>
        <v/>
      </c>
      <c r="AG239" s="253"/>
      <c r="AH239" s="253"/>
      <c r="AI239" s="253"/>
      <c r="AJ239" s="255"/>
      <c r="AK239" s="256" t="str">
        <f>IF(Tabla2[[#This Row],[% DE PARTICIPACIÓN INTEGRANTE '# 4]]="","",Tabla2[[#This Row],[VALOR DEL CONTRATO]]*Tabla2[[#This Row],[% DE PARTICIPACIÓN INTEGRANTE '# 4]])</f>
        <v/>
      </c>
      <c r="AL239" s="257"/>
      <c r="AM239" s="257"/>
      <c r="AN239" s="257"/>
      <c r="AO239" s="255"/>
      <c r="AP239" s="256" t="str">
        <f>IF(Tabla2[[#This Row],[% DE PARTICIPACIÓN INTEGRANTE '# 5]]="","",Tabla2[[#This Row],[VALOR DEL CONTRATO]]*Tabla2[[#This Row],[% DE PARTICIPACIÓN INTEGRANTE '# 5]])</f>
        <v/>
      </c>
      <c r="AQ239" s="257"/>
      <c r="AR239" s="257"/>
      <c r="AS239" s="257"/>
    </row>
    <row r="240" spans="2:45" ht="20.100000000000001" customHeight="1" x14ac:dyDescent="0.25">
      <c r="B240" s="246" t="str">
        <f>IF('Formato Único de Contratación'!$AR252="","",'Formato Único de Contratación'!$AR252)</f>
        <v/>
      </c>
      <c r="C240" s="215" t="str">
        <f>IF('Formato Único de Contratación'!$B252="","",'Formato Único de Contratación'!$B252)</f>
        <v/>
      </c>
      <c r="D240" s="246" t="str">
        <f>IF('Formato Único de Contratación'!$C252="","",'Formato Único de Contratación'!$C252)</f>
        <v/>
      </c>
      <c r="E240" s="246" t="str">
        <f>IF('Formato Único de Contratación'!AQ252="","",'Formato Único de Contratación'!AQ252)</f>
        <v/>
      </c>
      <c r="F240" s="246" t="str">
        <f>IF('Formato Único de Contratación'!AP252="","",'Formato Único de Contratación'!$AP252)</f>
        <v/>
      </c>
      <c r="G240" s="248" t="str">
        <f>IF('Formato Único de Contratación'!$AI252="","",'Formato Único de Contratación'!$AI252)</f>
        <v/>
      </c>
      <c r="H240" s="248" t="str">
        <f>IF('Formato Único de Contratación'!$AO252="","",'Formato Único de Contratación'!$AO252)</f>
        <v/>
      </c>
      <c r="I240" s="248" t="str">
        <f>IF('Formato Único de Contratación'!$BU252="","",'Formato Único de Contratación'!$BU252)</f>
        <v/>
      </c>
      <c r="J240" s="248" t="str">
        <f>IF('Formato Único de Contratación'!$BD252="","",'Formato Único de Contratación'!$BD252)</f>
        <v/>
      </c>
      <c r="K240" s="248" t="str">
        <f>IF('Formato Único de Contratación'!$EE252="","",'Formato Único de Contratación'!$EE252)</f>
        <v/>
      </c>
      <c r="L240" s="248" t="str">
        <f>IF('Formato Único de Contratación'!$Y252="","",'Formato Único de Contratación'!$Y252)</f>
        <v/>
      </c>
      <c r="M240" s="246" t="str">
        <f>IF('Formato Único de Contratación'!$Z252="","",'Formato Único de Contratación'!$Z252)</f>
        <v/>
      </c>
      <c r="N240" s="253"/>
      <c r="O240" s="254" t="str">
        <f>IF('Formato Único de Contratación'!$BB252=0,"",'Formato Único de Contratación'!$BB252)</f>
        <v/>
      </c>
      <c r="P240" s="254" t="str">
        <f>IF('Formato Único de Contratación'!$DH252=0,"",'Formato Único de Contratación'!$DH252)</f>
        <v/>
      </c>
      <c r="Q240" s="253"/>
      <c r="R240" s="253"/>
      <c r="S240" s="253"/>
      <c r="T240" s="253"/>
      <c r="U240" s="253"/>
      <c r="V240" s="255"/>
      <c r="W240" s="256"/>
      <c r="X240" s="253"/>
      <c r="Y240" s="253"/>
      <c r="Z240" s="255"/>
      <c r="AA240" s="256"/>
      <c r="AB240" s="257"/>
      <c r="AC240" s="257"/>
      <c r="AD240" s="257"/>
      <c r="AE240" s="255"/>
      <c r="AF240" s="256" t="str">
        <f>IF(Tabla2[[#This Row],[% DE PARTICIPACIÓN INTEGRANTE '# 3]]="","",Tabla2[[#This Row],[VALOR DEL CONTRATO]]*Tabla2[[#This Row],[% DE PARTICIPACIÓN INTEGRANTE '# 3]])</f>
        <v/>
      </c>
      <c r="AG240" s="253"/>
      <c r="AH240" s="253"/>
      <c r="AI240" s="253"/>
      <c r="AJ240" s="255"/>
      <c r="AK240" s="256" t="str">
        <f>IF(Tabla2[[#This Row],[% DE PARTICIPACIÓN INTEGRANTE '# 4]]="","",Tabla2[[#This Row],[VALOR DEL CONTRATO]]*Tabla2[[#This Row],[% DE PARTICIPACIÓN INTEGRANTE '# 4]])</f>
        <v/>
      </c>
      <c r="AL240" s="257"/>
      <c r="AM240" s="257"/>
      <c r="AN240" s="257"/>
      <c r="AO240" s="255"/>
      <c r="AP240" s="256" t="str">
        <f>IF(Tabla2[[#This Row],[% DE PARTICIPACIÓN INTEGRANTE '# 5]]="","",Tabla2[[#This Row],[VALOR DEL CONTRATO]]*Tabla2[[#This Row],[% DE PARTICIPACIÓN INTEGRANTE '# 5]])</f>
        <v/>
      </c>
      <c r="AQ240" s="257"/>
      <c r="AR240" s="257"/>
      <c r="AS240" s="257"/>
    </row>
    <row r="241" spans="2:45" ht="20.100000000000001" customHeight="1" x14ac:dyDescent="0.25">
      <c r="B241" s="246" t="str">
        <f>IF('Formato Único de Contratación'!$AR253="","",'Formato Único de Contratación'!$AR253)</f>
        <v/>
      </c>
      <c r="C241" s="215" t="str">
        <f>IF('Formato Único de Contratación'!$B253="","",'Formato Único de Contratación'!$B253)</f>
        <v/>
      </c>
      <c r="D241" s="246" t="str">
        <f>IF('Formato Único de Contratación'!$C253="","",'Formato Único de Contratación'!$C253)</f>
        <v/>
      </c>
      <c r="E241" s="246" t="str">
        <f>IF('Formato Único de Contratación'!AQ253="","",'Formato Único de Contratación'!AQ253)</f>
        <v/>
      </c>
      <c r="F241" s="246" t="str">
        <f>IF('Formato Único de Contratación'!AP253="","",'Formato Único de Contratación'!$AP253)</f>
        <v/>
      </c>
      <c r="G241" s="248" t="str">
        <f>IF('Formato Único de Contratación'!$AI253="","",'Formato Único de Contratación'!$AI253)</f>
        <v/>
      </c>
      <c r="H241" s="248" t="str">
        <f>IF('Formato Único de Contratación'!$AO253="","",'Formato Único de Contratación'!$AO253)</f>
        <v/>
      </c>
      <c r="I241" s="248" t="str">
        <f>IF('Formato Único de Contratación'!$BU253="","",'Formato Único de Contratación'!$BU253)</f>
        <v/>
      </c>
      <c r="J241" s="248" t="str">
        <f>IF('Formato Único de Contratación'!$BD253="","",'Formato Único de Contratación'!$BD253)</f>
        <v/>
      </c>
      <c r="K241" s="248" t="str">
        <f>IF('Formato Único de Contratación'!$EE253="","",'Formato Único de Contratación'!$EE253)</f>
        <v/>
      </c>
      <c r="L241" s="248" t="str">
        <f>IF('Formato Único de Contratación'!$Y253="","",'Formato Único de Contratación'!$Y253)</f>
        <v/>
      </c>
      <c r="M241" s="246" t="str">
        <f>IF('Formato Único de Contratación'!$Z253="","",'Formato Único de Contratación'!$Z253)</f>
        <v/>
      </c>
      <c r="N241" s="253"/>
      <c r="O241" s="254" t="str">
        <f>IF('Formato Único de Contratación'!$BB253=0,"",'Formato Único de Contratación'!$BB253)</f>
        <v/>
      </c>
      <c r="P241" s="254" t="str">
        <f>IF('Formato Único de Contratación'!$DH253=0,"",'Formato Único de Contratación'!$DH253)</f>
        <v/>
      </c>
      <c r="Q241" s="253"/>
      <c r="R241" s="253"/>
      <c r="S241" s="253"/>
      <c r="T241" s="253"/>
      <c r="U241" s="253"/>
      <c r="V241" s="255"/>
      <c r="W241" s="256"/>
      <c r="X241" s="253"/>
      <c r="Y241" s="253"/>
      <c r="Z241" s="255"/>
      <c r="AA241" s="256"/>
      <c r="AB241" s="257"/>
      <c r="AC241" s="257"/>
      <c r="AD241" s="257"/>
      <c r="AE241" s="255"/>
      <c r="AF241" s="256" t="str">
        <f>IF(Tabla2[[#This Row],[% DE PARTICIPACIÓN INTEGRANTE '# 3]]="","",Tabla2[[#This Row],[VALOR DEL CONTRATO]]*Tabla2[[#This Row],[% DE PARTICIPACIÓN INTEGRANTE '# 3]])</f>
        <v/>
      </c>
      <c r="AG241" s="253"/>
      <c r="AH241" s="253"/>
      <c r="AI241" s="253"/>
      <c r="AJ241" s="255"/>
      <c r="AK241" s="256" t="str">
        <f>IF(Tabla2[[#This Row],[% DE PARTICIPACIÓN INTEGRANTE '# 4]]="","",Tabla2[[#This Row],[VALOR DEL CONTRATO]]*Tabla2[[#This Row],[% DE PARTICIPACIÓN INTEGRANTE '# 4]])</f>
        <v/>
      </c>
      <c r="AL241" s="257"/>
      <c r="AM241" s="257"/>
      <c r="AN241" s="257"/>
      <c r="AO241" s="255"/>
      <c r="AP241" s="256" t="str">
        <f>IF(Tabla2[[#This Row],[% DE PARTICIPACIÓN INTEGRANTE '# 5]]="","",Tabla2[[#This Row],[VALOR DEL CONTRATO]]*Tabla2[[#This Row],[% DE PARTICIPACIÓN INTEGRANTE '# 5]])</f>
        <v/>
      </c>
      <c r="AQ241" s="257"/>
      <c r="AR241" s="257"/>
      <c r="AS241" s="257"/>
    </row>
    <row r="242" spans="2:45" ht="20.100000000000001" customHeight="1" x14ac:dyDescent="0.25">
      <c r="B242" s="246" t="str">
        <f>IF('Formato Único de Contratación'!$AR254="","",'Formato Único de Contratación'!$AR254)</f>
        <v/>
      </c>
      <c r="C242" s="215" t="str">
        <f>IF('Formato Único de Contratación'!$B254="","",'Formato Único de Contratación'!$B254)</f>
        <v/>
      </c>
      <c r="D242" s="246" t="str">
        <f>IF('Formato Único de Contratación'!$C254="","",'Formato Único de Contratación'!$C254)</f>
        <v/>
      </c>
      <c r="E242" s="246" t="str">
        <f>IF('Formato Único de Contratación'!AQ254="","",'Formato Único de Contratación'!AQ254)</f>
        <v/>
      </c>
      <c r="F242" s="246" t="str">
        <f>IF('Formato Único de Contratación'!AP254="","",'Formato Único de Contratación'!$AP254)</f>
        <v/>
      </c>
      <c r="G242" s="248" t="str">
        <f>IF('Formato Único de Contratación'!$AI254="","",'Formato Único de Contratación'!$AI254)</f>
        <v/>
      </c>
      <c r="H242" s="248" t="str">
        <f>IF('Formato Único de Contratación'!$AO254="","",'Formato Único de Contratación'!$AO254)</f>
        <v/>
      </c>
      <c r="I242" s="248" t="str">
        <f>IF('Formato Único de Contratación'!$BU254="","",'Formato Único de Contratación'!$BU254)</f>
        <v/>
      </c>
      <c r="J242" s="248" t="str">
        <f>IF('Formato Único de Contratación'!$BD254="","",'Formato Único de Contratación'!$BD254)</f>
        <v/>
      </c>
      <c r="K242" s="248" t="str">
        <f>IF('Formato Único de Contratación'!$EE254="","",'Formato Único de Contratación'!$EE254)</f>
        <v/>
      </c>
      <c r="L242" s="248" t="str">
        <f>IF('Formato Único de Contratación'!$Y254="","",'Formato Único de Contratación'!$Y254)</f>
        <v/>
      </c>
      <c r="M242" s="246" t="str">
        <f>IF('Formato Único de Contratación'!$Z254="","",'Formato Único de Contratación'!$Z254)</f>
        <v/>
      </c>
      <c r="N242" s="253"/>
      <c r="O242" s="254" t="str">
        <f>IF('Formato Único de Contratación'!$BB254=0,"",'Formato Único de Contratación'!$BB254)</f>
        <v/>
      </c>
      <c r="P242" s="254" t="str">
        <f>IF('Formato Único de Contratación'!$DH254=0,"",'Formato Único de Contratación'!$DH254)</f>
        <v/>
      </c>
      <c r="Q242" s="253"/>
      <c r="R242" s="253"/>
      <c r="S242" s="253"/>
      <c r="T242" s="253"/>
      <c r="U242" s="253"/>
      <c r="V242" s="255"/>
      <c r="W242" s="256"/>
      <c r="X242" s="253"/>
      <c r="Y242" s="253"/>
      <c r="Z242" s="255"/>
      <c r="AA242" s="256"/>
      <c r="AB242" s="257"/>
      <c r="AC242" s="257"/>
      <c r="AD242" s="257"/>
      <c r="AE242" s="255"/>
      <c r="AF242" s="256" t="str">
        <f>IF(Tabla2[[#This Row],[% DE PARTICIPACIÓN INTEGRANTE '# 3]]="","",Tabla2[[#This Row],[VALOR DEL CONTRATO]]*Tabla2[[#This Row],[% DE PARTICIPACIÓN INTEGRANTE '# 3]])</f>
        <v/>
      </c>
      <c r="AG242" s="253"/>
      <c r="AH242" s="253"/>
      <c r="AI242" s="253"/>
      <c r="AJ242" s="255"/>
      <c r="AK242" s="256" t="str">
        <f>IF(Tabla2[[#This Row],[% DE PARTICIPACIÓN INTEGRANTE '# 4]]="","",Tabla2[[#This Row],[VALOR DEL CONTRATO]]*Tabla2[[#This Row],[% DE PARTICIPACIÓN INTEGRANTE '# 4]])</f>
        <v/>
      </c>
      <c r="AL242" s="257"/>
      <c r="AM242" s="257"/>
      <c r="AN242" s="257"/>
      <c r="AO242" s="255"/>
      <c r="AP242" s="256" t="str">
        <f>IF(Tabla2[[#This Row],[% DE PARTICIPACIÓN INTEGRANTE '# 5]]="","",Tabla2[[#This Row],[VALOR DEL CONTRATO]]*Tabla2[[#This Row],[% DE PARTICIPACIÓN INTEGRANTE '# 5]])</f>
        <v/>
      </c>
      <c r="AQ242" s="257"/>
      <c r="AR242" s="257"/>
      <c r="AS242" s="257"/>
    </row>
    <row r="243" spans="2:45" ht="20.100000000000001" customHeight="1" x14ac:dyDescent="0.25">
      <c r="B243" s="246" t="str">
        <f>IF('Formato Único de Contratación'!$AR255="","",'Formato Único de Contratación'!$AR255)</f>
        <v/>
      </c>
      <c r="C243" s="215" t="str">
        <f>IF('Formato Único de Contratación'!$B255="","",'Formato Único de Contratación'!$B255)</f>
        <v/>
      </c>
      <c r="D243" s="246" t="str">
        <f>IF('Formato Único de Contratación'!$C255="","",'Formato Único de Contratación'!$C255)</f>
        <v/>
      </c>
      <c r="E243" s="246" t="str">
        <f>IF('Formato Único de Contratación'!AQ255="","",'Formato Único de Contratación'!AQ255)</f>
        <v/>
      </c>
      <c r="F243" s="246" t="str">
        <f>IF('Formato Único de Contratación'!AP255="","",'Formato Único de Contratación'!$AP255)</f>
        <v/>
      </c>
      <c r="G243" s="248" t="str">
        <f>IF('Formato Único de Contratación'!$AI255="","",'Formato Único de Contratación'!$AI255)</f>
        <v/>
      </c>
      <c r="H243" s="248" t="str">
        <f>IF('Formato Único de Contratación'!$AO255="","",'Formato Único de Contratación'!$AO255)</f>
        <v/>
      </c>
      <c r="I243" s="248" t="str">
        <f>IF('Formato Único de Contratación'!$BU255="","",'Formato Único de Contratación'!$BU255)</f>
        <v/>
      </c>
      <c r="J243" s="248" t="str">
        <f>IF('Formato Único de Contratación'!$BD255="","",'Formato Único de Contratación'!$BD255)</f>
        <v/>
      </c>
      <c r="K243" s="248" t="str">
        <f>IF('Formato Único de Contratación'!$EE255="","",'Formato Único de Contratación'!$EE255)</f>
        <v/>
      </c>
      <c r="L243" s="248" t="str">
        <f>IF('Formato Único de Contratación'!$Y255="","",'Formato Único de Contratación'!$Y255)</f>
        <v/>
      </c>
      <c r="M243" s="246" t="str">
        <f>IF('Formato Único de Contratación'!$Z255="","",'Formato Único de Contratación'!$Z255)</f>
        <v/>
      </c>
      <c r="N243" s="253"/>
      <c r="O243" s="254" t="str">
        <f>IF('Formato Único de Contratación'!$BB255=0,"",'Formato Único de Contratación'!$BB255)</f>
        <v/>
      </c>
      <c r="P243" s="254" t="str">
        <f>IF('Formato Único de Contratación'!$DH255=0,"",'Formato Único de Contratación'!$DH255)</f>
        <v/>
      </c>
      <c r="Q243" s="253"/>
      <c r="R243" s="253"/>
      <c r="S243" s="253"/>
      <c r="T243" s="253"/>
      <c r="U243" s="253"/>
      <c r="V243" s="255"/>
      <c r="W243" s="256"/>
      <c r="X243" s="253"/>
      <c r="Y243" s="253"/>
      <c r="Z243" s="255"/>
      <c r="AA243" s="256"/>
      <c r="AB243" s="257"/>
      <c r="AC243" s="257"/>
      <c r="AD243" s="257"/>
      <c r="AE243" s="255"/>
      <c r="AF243" s="256" t="str">
        <f>IF(Tabla2[[#This Row],[% DE PARTICIPACIÓN INTEGRANTE '# 3]]="","",Tabla2[[#This Row],[VALOR DEL CONTRATO]]*Tabla2[[#This Row],[% DE PARTICIPACIÓN INTEGRANTE '# 3]])</f>
        <v/>
      </c>
      <c r="AG243" s="253"/>
      <c r="AH243" s="253"/>
      <c r="AI243" s="253"/>
      <c r="AJ243" s="255"/>
      <c r="AK243" s="256" t="str">
        <f>IF(Tabla2[[#This Row],[% DE PARTICIPACIÓN INTEGRANTE '# 4]]="","",Tabla2[[#This Row],[VALOR DEL CONTRATO]]*Tabla2[[#This Row],[% DE PARTICIPACIÓN INTEGRANTE '# 4]])</f>
        <v/>
      </c>
      <c r="AL243" s="257"/>
      <c r="AM243" s="257"/>
      <c r="AN243" s="257"/>
      <c r="AO243" s="255"/>
      <c r="AP243" s="256" t="str">
        <f>IF(Tabla2[[#This Row],[% DE PARTICIPACIÓN INTEGRANTE '# 5]]="","",Tabla2[[#This Row],[VALOR DEL CONTRATO]]*Tabla2[[#This Row],[% DE PARTICIPACIÓN INTEGRANTE '# 5]])</f>
        <v/>
      </c>
      <c r="AQ243" s="257"/>
      <c r="AR243" s="257"/>
      <c r="AS243" s="257"/>
    </row>
    <row r="244" spans="2:45" ht="20.100000000000001" customHeight="1" x14ac:dyDescent="0.25">
      <c r="B244" s="246" t="str">
        <f>IF('Formato Único de Contratación'!$AR256="","",'Formato Único de Contratación'!$AR256)</f>
        <v/>
      </c>
      <c r="C244" s="215" t="str">
        <f>IF('Formato Único de Contratación'!$B256="","",'Formato Único de Contratación'!$B256)</f>
        <v/>
      </c>
      <c r="D244" s="246" t="str">
        <f>IF('Formato Único de Contratación'!$C256="","",'Formato Único de Contratación'!$C256)</f>
        <v/>
      </c>
      <c r="E244" s="246" t="str">
        <f>IF('Formato Único de Contratación'!AQ256="","",'Formato Único de Contratación'!AQ256)</f>
        <v/>
      </c>
      <c r="F244" s="246" t="str">
        <f>IF('Formato Único de Contratación'!AP256="","",'Formato Único de Contratación'!$AP256)</f>
        <v/>
      </c>
      <c r="G244" s="248" t="str">
        <f>IF('Formato Único de Contratación'!$AI256="","",'Formato Único de Contratación'!$AI256)</f>
        <v/>
      </c>
      <c r="H244" s="248" t="str">
        <f>IF('Formato Único de Contratación'!$AO256="","",'Formato Único de Contratación'!$AO256)</f>
        <v/>
      </c>
      <c r="I244" s="248" t="str">
        <f>IF('Formato Único de Contratación'!$BU256="","",'Formato Único de Contratación'!$BU256)</f>
        <v/>
      </c>
      <c r="J244" s="248" t="str">
        <f>IF('Formato Único de Contratación'!$BD256="","",'Formato Único de Contratación'!$BD256)</f>
        <v/>
      </c>
      <c r="K244" s="248" t="str">
        <f>IF('Formato Único de Contratación'!$EE256="","",'Formato Único de Contratación'!$EE256)</f>
        <v/>
      </c>
      <c r="L244" s="248" t="str">
        <f>IF('Formato Único de Contratación'!$Y256="","",'Formato Único de Contratación'!$Y256)</f>
        <v/>
      </c>
      <c r="M244" s="246" t="str">
        <f>IF('Formato Único de Contratación'!$Z256="","",'Formato Único de Contratación'!$Z256)</f>
        <v/>
      </c>
      <c r="N244" s="253"/>
      <c r="O244" s="254" t="str">
        <f>IF('Formato Único de Contratación'!$BB256=0,"",'Formato Único de Contratación'!$BB256)</f>
        <v/>
      </c>
      <c r="P244" s="254" t="str">
        <f>IF('Formato Único de Contratación'!$DH256=0,"",'Formato Único de Contratación'!$DH256)</f>
        <v/>
      </c>
      <c r="Q244" s="253"/>
      <c r="R244" s="253"/>
      <c r="S244" s="253"/>
      <c r="T244" s="253"/>
      <c r="U244" s="253"/>
      <c r="V244" s="255"/>
      <c r="W244" s="256"/>
      <c r="X244" s="253"/>
      <c r="Y244" s="253"/>
      <c r="Z244" s="255"/>
      <c r="AA244" s="256"/>
      <c r="AB244" s="257"/>
      <c r="AC244" s="257"/>
      <c r="AD244" s="257"/>
      <c r="AE244" s="255"/>
      <c r="AF244" s="256" t="str">
        <f>IF(Tabla2[[#This Row],[% DE PARTICIPACIÓN INTEGRANTE '# 3]]="","",Tabla2[[#This Row],[VALOR DEL CONTRATO]]*Tabla2[[#This Row],[% DE PARTICIPACIÓN INTEGRANTE '# 3]])</f>
        <v/>
      </c>
      <c r="AG244" s="253"/>
      <c r="AH244" s="253"/>
      <c r="AI244" s="253"/>
      <c r="AJ244" s="255"/>
      <c r="AK244" s="256" t="str">
        <f>IF(Tabla2[[#This Row],[% DE PARTICIPACIÓN INTEGRANTE '# 4]]="","",Tabla2[[#This Row],[VALOR DEL CONTRATO]]*Tabla2[[#This Row],[% DE PARTICIPACIÓN INTEGRANTE '# 4]])</f>
        <v/>
      </c>
      <c r="AL244" s="257"/>
      <c r="AM244" s="257"/>
      <c r="AN244" s="257"/>
      <c r="AO244" s="255"/>
      <c r="AP244" s="256" t="str">
        <f>IF(Tabla2[[#This Row],[% DE PARTICIPACIÓN INTEGRANTE '# 5]]="","",Tabla2[[#This Row],[VALOR DEL CONTRATO]]*Tabla2[[#This Row],[% DE PARTICIPACIÓN INTEGRANTE '# 5]])</f>
        <v/>
      </c>
      <c r="AQ244" s="257"/>
      <c r="AR244" s="257"/>
      <c r="AS244" s="257"/>
    </row>
    <row r="245" spans="2:45" ht="20.100000000000001" customHeight="1" x14ac:dyDescent="0.25">
      <c r="B245" s="246" t="str">
        <f>IF('Formato Único de Contratación'!$AR257="","",'Formato Único de Contratación'!$AR257)</f>
        <v/>
      </c>
      <c r="C245" s="215" t="str">
        <f>IF('Formato Único de Contratación'!$B257="","",'Formato Único de Contratación'!$B257)</f>
        <v/>
      </c>
      <c r="D245" s="246" t="str">
        <f>IF('Formato Único de Contratación'!$C257="","",'Formato Único de Contratación'!$C257)</f>
        <v/>
      </c>
      <c r="E245" s="246" t="str">
        <f>IF('Formato Único de Contratación'!AQ257="","",'Formato Único de Contratación'!AQ257)</f>
        <v/>
      </c>
      <c r="F245" s="246" t="str">
        <f>IF('Formato Único de Contratación'!AP257="","",'Formato Único de Contratación'!$AP257)</f>
        <v/>
      </c>
      <c r="G245" s="248" t="str">
        <f>IF('Formato Único de Contratación'!$AI257="","",'Formato Único de Contratación'!$AI257)</f>
        <v/>
      </c>
      <c r="H245" s="248" t="str">
        <f>IF('Formato Único de Contratación'!$AO257="","",'Formato Único de Contratación'!$AO257)</f>
        <v/>
      </c>
      <c r="I245" s="248" t="str">
        <f>IF('Formato Único de Contratación'!$BU257="","",'Formato Único de Contratación'!$BU257)</f>
        <v/>
      </c>
      <c r="J245" s="248" t="str">
        <f>IF('Formato Único de Contratación'!$BD257="","",'Formato Único de Contratación'!$BD257)</f>
        <v/>
      </c>
      <c r="K245" s="248" t="str">
        <f>IF('Formato Único de Contratación'!$EE257="","",'Formato Único de Contratación'!$EE257)</f>
        <v/>
      </c>
      <c r="L245" s="248" t="str">
        <f>IF('Formato Único de Contratación'!$Y257="","",'Formato Único de Contratación'!$Y257)</f>
        <v/>
      </c>
      <c r="M245" s="246" t="str">
        <f>IF('Formato Único de Contratación'!$Z257="","",'Formato Único de Contratación'!$Z257)</f>
        <v/>
      </c>
      <c r="N245" s="253"/>
      <c r="O245" s="254" t="str">
        <f>IF('Formato Único de Contratación'!$BB257=0,"",'Formato Único de Contratación'!$BB257)</f>
        <v/>
      </c>
      <c r="P245" s="254" t="str">
        <f>IF('Formato Único de Contratación'!$DH257=0,"",'Formato Único de Contratación'!$DH257)</f>
        <v/>
      </c>
      <c r="Q245" s="253"/>
      <c r="R245" s="253"/>
      <c r="S245" s="253"/>
      <c r="T245" s="253"/>
      <c r="U245" s="253"/>
      <c r="V245" s="255"/>
      <c r="W245" s="256"/>
      <c r="X245" s="253"/>
      <c r="Y245" s="253"/>
      <c r="Z245" s="255"/>
      <c r="AA245" s="256"/>
      <c r="AB245" s="257"/>
      <c r="AC245" s="257"/>
      <c r="AD245" s="257"/>
      <c r="AE245" s="255"/>
      <c r="AF245" s="256" t="str">
        <f>IF(Tabla2[[#This Row],[% DE PARTICIPACIÓN INTEGRANTE '# 3]]="","",Tabla2[[#This Row],[VALOR DEL CONTRATO]]*Tabla2[[#This Row],[% DE PARTICIPACIÓN INTEGRANTE '# 3]])</f>
        <v/>
      </c>
      <c r="AG245" s="253"/>
      <c r="AH245" s="253"/>
      <c r="AI245" s="253"/>
      <c r="AJ245" s="255"/>
      <c r="AK245" s="256" t="str">
        <f>IF(Tabla2[[#This Row],[% DE PARTICIPACIÓN INTEGRANTE '# 4]]="","",Tabla2[[#This Row],[VALOR DEL CONTRATO]]*Tabla2[[#This Row],[% DE PARTICIPACIÓN INTEGRANTE '# 4]])</f>
        <v/>
      </c>
      <c r="AL245" s="257"/>
      <c r="AM245" s="257"/>
      <c r="AN245" s="257"/>
      <c r="AO245" s="255"/>
      <c r="AP245" s="256" t="str">
        <f>IF(Tabla2[[#This Row],[% DE PARTICIPACIÓN INTEGRANTE '# 5]]="","",Tabla2[[#This Row],[VALOR DEL CONTRATO]]*Tabla2[[#This Row],[% DE PARTICIPACIÓN INTEGRANTE '# 5]])</f>
        <v/>
      </c>
      <c r="AQ245" s="257"/>
      <c r="AR245" s="257"/>
      <c r="AS245" s="257"/>
    </row>
    <row r="246" spans="2:45" ht="20.100000000000001" customHeight="1" x14ac:dyDescent="0.25">
      <c r="B246" s="246" t="str">
        <f>IF('Formato Único de Contratación'!$AR258="","",'Formato Único de Contratación'!$AR258)</f>
        <v/>
      </c>
      <c r="C246" s="215" t="str">
        <f>IF('Formato Único de Contratación'!$B258="","",'Formato Único de Contratación'!$B258)</f>
        <v/>
      </c>
      <c r="D246" s="246" t="str">
        <f>IF('Formato Único de Contratación'!$C258="","",'Formato Único de Contratación'!$C258)</f>
        <v/>
      </c>
      <c r="E246" s="246" t="str">
        <f>IF('Formato Único de Contratación'!AQ258="","",'Formato Único de Contratación'!AQ258)</f>
        <v/>
      </c>
      <c r="F246" s="246" t="str">
        <f>IF('Formato Único de Contratación'!AP258="","",'Formato Único de Contratación'!$AP258)</f>
        <v/>
      </c>
      <c r="G246" s="248" t="str">
        <f>IF('Formato Único de Contratación'!$AI258="","",'Formato Único de Contratación'!$AI258)</f>
        <v/>
      </c>
      <c r="H246" s="248" t="str">
        <f>IF('Formato Único de Contratación'!$AO258="","",'Formato Único de Contratación'!$AO258)</f>
        <v/>
      </c>
      <c r="I246" s="248" t="str">
        <f>IF('Formato Único de Contratación'!$BU258="","",'Formato Único de Contratación'!$BU258)</f>
        <v/>
      </c>
      <c r="J246" s="248" t="str">
        <f>IF('Formato Único de Contratación'!$BD258="","",'Formato Único de Contratación'!$BD258)</f>
        <v/>
      </c>
      <c r="K246" s="248" t="str">
        <f>IF('Formato Único de Contratación'!$EE258="","",'Formato Único de Contratación'!$EE258)</f>
        <v/>
      </c>
      <c r="L246" s="248" t="str">
        <f>IF('Formato Único de Contratación'!$Y258="","",'Formato Único de Contratación'!$Y258)</f>
        <v/>
      </c>
      <c r="M246" s="246" t="str">
        <f>IF('Formato Único de Contratación'!$Z258="","",'Formato Único de Contratación'!$Z258)</f>
        <v/>
      </c>
      <c r="N246" s="253"/>
      <c r="O246" s="254" t="str">
        <f>IF('Formato Único de Contratación'!$BB258=0,"",'Formato Único de Contratación'!$BB258)</f>
        <v/>
      </c>
      <c r="P246" s="254" t="str">
        <f>IF('Formato Único de Contratación'!$DH258=0,"",'Formato Único de Contratación'!$DH258)</f>
        <v/>
      </c>
      <c r="Q246" s="253"/>
      <c r="R246" s="253"/>
      <c r="S246" s="253"/>
      <c r="T246" s="253"/>
      <c r="U246" s="253"/>
      <c r="V246" s="255"/>
      <c r="W246" s="256"/>
      <c r="X246" s="253"/>
      <c r="Y246" s="253"/>
      <c r="Z246" s="255"/>
      <c r="AA246" s="256"/>
      <c r="AB246" s="257"/>
      <c r="AC246" s="257"/>
      <c r="AD246" s="257"/>
      <c r="AE246" s="255"/>
      <c r="AF246" s="256" t="str">
        <f>IF(Tabla2[[#This Row],[% DE PARTICIPACIÓN INTEGRANTE '# 3]]="","",Tabla2[[#This Row],[VALOR DEL CONTRATO]]*Tabla2[[#This Row],[% DE PARTICIPACIÓN INTEGRANTE '# 3]])</f>
        <v/>
      </c>
      <c r="AG246" s="253"/>
      <c r="AH246" s="253"/>
      <c r="AI246" s="253"/>
      <c r="AJ246" s="255"/>
      <c r="AK246" s="256" t="str">
        <f>IF(Tabla2[[#This Row],[% DE PARTICIPACIÓN INTEGRANTE '# 4]]="","",Tabla2[[#This Row],[VALOR DEL CONTRATO]]*Tabla2[[#This Row],[% DE PARTICIPACIÓN INTEGRANTE '# 4]])</f>
        <v/>
      </c>
      <c r="AL246" s="257"/>
      <c r="AM246" s="257"/>
      <c r="AN246" s="257"/>
      <c r="AO246" s="255"/>
      <c r="AP246" s="256" t="str">
        <f>IF(Tabla2[[#This Row],[% DE PARTICIPACIÓN INTEGRANTE '# 5]]="","",Tabla2[[#This Row],[VALOR DEL CONTRATO]]*Tabla2[[#This Row],[% DE PARTICIPACIÓN INTEGRANTE '# 5]])</f>
        <v/>
      </c>
      <c r="AQ246" s="257"/>
      <c r="AR246" s="257"/>
      <c r="AS246" s="257"/>
    </row>
    <row r="247" spans="2:45" ht="20.100000000000001" customHeight="1" x14ac:dyDescent="0.25">
      <c r="B247" s="246" t="str">
        <f>IF('Formato Único de Contratación'!$AR259="","",'Formato Único de Contratación'!$AR259)</f>
        <v/>
      </c>
      <c r="C247" s="215" t="str">
        <f>IF('Formato Único de Contratación'!$B259="","",'Formato Único de Contratación'!$B259)</f>
        <v/>
      </c>
      <c r="D247" s="246" t="str">
        <f>IF('Formato Único de Contratación'!$C259="","",'Formato Único de Contratación'!$C259)</f>
        <v/>
      </c>
      <c r="E247" s="246" t="str">
        <f>IF('Formato Único de Contratación'!AQ259="","",'Formato Único de Contratación'!AQ259)</f>
        <v/>
      </c>
      <c r="F247" s="246" t="str">
        <f>IF('Formato Único de Contratación'!AP259="","",'Formato Único de Contratación'!$AP259)</f>
        <v/>
      </c>
      <c r="G247" s="248" t="str">
        <f>IF('Formato Único de Contratación'!$AI259="","",'Formato Único de Contratación'!$AI259)</f>
        <v/>
      </c>
      <c r="H247" s="248" t="str">
        <f>IF('Formato Único de Contratación'!$AO259="","",'Formato Único de Contratación'!$AO259)</f>
        <v/>
      </c>
      <c r="I247" s="248" t="str">
        <f>IF('Formato Único de Contratación'!$BU259="","",'Formato Único de Contratación'!$BU259)</f>
        <v/>
      </c>
      <c r="J247" s="248" t="str">
        <f>IF('Formato Único de Contratación'!$BD259="","",'Formato Único de Contratación'!$BD259)</f>
        <v/>
      </c>
      <c r="K247" s="248" t="str">
        <f>IF('Formato Único de Contratación'!$EE259="","",'Formato Único de Contratación'!$EE259)</f>
        <v/>
      </c>
      <c r="L247" s="248" t="str">
        <f>IF('Formato Único de Contratación'!$Y259="","",'Formato Único de Contratación'!$Y259)</f>
        <v/>
      </c>
      <c r="M247" s="246" t="str">
        <f>IF('Formato Único de Contratación'!$Z259="","",'Formato Único de Contratación'!$Z259)</f>
        <v/>
      </c>
      <c r="N247" s="253"/>
      <c r="O247" s="254" t="str">
        <f>IF('Formato Único de Contratación'!$BB259=0,"",'Formato Único de Contratación'!$BB259)</f>
        <v/>
      </c>
      <c r="P247" s="254" t="str">
        <f>IF('Formato Único de Contratación'!$DH259=0,"",'Formato Único de Contratación'!$DH259)</f>
        <v/>
      </c>
      <c r="Q247" s="253"/>
      <c r="R247" s="253"/>
      <c r="S247" s="253"/>
      <c r="T247" s="253"/>
      <c r="U247" s="253"/>
      <c r="V247" s="255"/>
      <c r="W247" s="256"/>
      <c r="X247" s="253"/>
      <c r="Y247" s="253"/>
      <c r="Z247" s="255"/>
      <c r="AA247" s="256"/>
      <c r="AB247" s="257"/>
      <c r="AC247" s="257"/>
      <c r="AD247" s="257"/>
      <c r="AE247" s="255"/>
      <c r="AF247" s="256" t="str">
        <f>IF(Tabla2[[#This Row],[% DE PARTICIPACIÓN INTEGRANTE '# 3]]="","",Tabla2[[#This Row],[VALOR DEL CONTRATO]]*Tabla2[[#This Row],[% DE PARTICIPACIÓN INTEGRANTE '# 3]])</f>
        <v/>
      </c>
      <c r="AG247" s="253"/>
      <c r="AH247" s="253"/>
      <c r="AI247" s="253"/>
      <c r="AJ247" s="255"/>
      <c r="AK247" s="256" t="str">
        <f>IF(Tabla2[[#This Row],[% DE PARTICIPACIÓN INTEGRANTE '# 4]]="","",Tabla2[[#This Row],[VALOR DEL CONTRATO]]*Tabla2[[#This Row],[% DE PARTICIPACIÓN INTEGRANTE '# 4]])</f>
        <v/>
      </c>
      <c r="AL247" s="257"/>
      <c r="AM247" s="257"/>
      <c r="AN247" s="257"/>
      <c r="AO247" s="255"/>
      <c r="AP247" s="256" t="str">
        <f>IF(Tabla2[[#This Row],[% DE PARTICIPACIÓN INTEGRANTE '# 5]]="","",Tabla2[[#This Row],[VALOR DEL CONTRATO]]*Tabla2[[#This Row],[% DE PARTICIPACIÓN INTEGRANTE '# 5]])</f>
        <v/>
      </c>
      <c r="AQ247" s="257"/>
      <c r="AR247" s="257"/>
      <c r="AS247" s="257"/>
    </row>
    <row r="248" spans="2:45" ht="20.100000000000001" customHeight="1" x14ac:dyDescent="0.25">
      <c r="B248" s="246" t="str">
        <f>IF('Formato Único de Contratación'!$AR260="","",'Formato Único de Contratación'!$AR260)</f>
        <v/>
      </c>
      <c r="C248" s="215" t="str">
        <f>IF('Formato Único de Contratación'!$B260="","",'Formato Único de Contratación'!$B260)</f>
        <v/>
      </c>
      <c r="D248" s="246" t="str">
        <f>IF('Formato Único de Contratación'!$C260="","",'Formato Único de Contratación'!$C260)</f>
        <v/>
      </c>
      <c r="E248" s="246" t="str">
        <f>IF('Formato Único de Contratación'!AQ260="","",'Formato Único de Contratación'!AQ260)</f>
        <v/>
      </c>
      <c r="F248" s="246" t="str">
        <f>IF('Formato Único de Contratación'!AP260="","",'Formato Único de Contratación'!$AP260)</f>
        <v/>
      </c>
      <c r="G248" s="248" t="str">
        <f>IF('Formato Único de Contratación'!$AI260="","",'Formato Único de Contratación'!$AI260)</f>
        <v/>
      </c>
      <c r="H248" s="248" t="str">
        <f>IF('Formato Único de Contratación'!$AO260="","",'Formato Único de Contratación'!$AO260)</f>
        <v/>
      </c>
      <c r="I248" s="248" t="str">
        <f>IF('Formato Único de Contratación'!$BU260="","",'Formato Único de Contratación'!$BU260)</f>
        <v/>
      </c>
      <c r="J248" s="248" t="str">
        <f>IF('Formato Único de Contratación'!$BD260="","",'Formato Único de Contratación'!$BD260)</f>
        <v/>
      </c>
      <c r="K248" s="248" t="str">
        <f>IF('Formato Único de Contratación'!$EE260="","",'Formato Único de Contratación'!$EE260)</f>
        <v/>
      </c>
      <c r="L248" s="248" t="str">
        <f>IF('Formato Único de Contratación'!$Y260="","",'Formato Único de Contratación'!$Y260)</f>
        <v/>
      </c>
      <c r="M248" s="246" t="str">
        <f>IF('Formato Único de Contratación'!$Z260="","",'Formato Único de Contratación'!$Z260)</f>
        <v/>
      </c>
      <c r="N248" s="253"/>
      <c r="O248" s="254" t="str">
        <f>IF('Formato Único de Contratación'!$BB260=0,"",'Formato Único de Contratación'!$BB260)</f>
        <v/>
      </c>
      <c r="P248" s="254" t="str">
        <f>IF('Formato Único de Contratación'!$DH260=0,"",'Formato Único de Contratación'!$DH260)</f>
        <v/>
      </c>
      <c r="Q248" s="253"/>
      <c r="R248" s="253"/>
      <c r="S248" s="253"/>
      <c r="T248" s="253"/>
      <c r="U248" s="253"/>
      <c r="V248" s="255"/>
      <c r="W248" s="256"/>
      <c r="X248" s="253"/>
      <c r="Y248" s="253"/>
      <c r="Z248" s="255"/>
      <c r="AA248" s="256"/>
      <c r="AB248" s="257"/>
      <c r="AC248" s="257"/>
      <c r="AD248" s="257"/>
      <c r="AE248" s="255"/>
      <c r="AF248" s="256" t="str">
        <f>IF(Tabla2[[#This Row],[% DE PARTICIPACIÓN INTEGRANTE '# 3]]="","",Tabla2[[#This Row],[VALOR DEL CONTRATO]]*Tabla2[[#This Row],[% DE PARTICIPACIÓN INTEGRANTE '# 3]])</f>
        <v/>
      </c>
      <c r="AG248" s="253"/>
      <c r="AH248" s="253"/>
      <c r="AI248" s="253"/>
      <c r="AJ248" s="255"/>
      <c r="AK248" s="256" t="str">
        <f>IF(Tabla2[[#This Row],[% DE PARTICIPACIÓN INTEGRANTE '# 4]]="","",Tabla2[[#This Row],[VALOR DEL CONTRATO]]*Tabla2[[#This Row],[% DE PARTICIPACIÓN INTEGRANTE '# 4]])</f>
        <v/>
      </c>
      <c r="AL248" s="257"/>
      <c r="AM248" s="257"/>
      <c r="AN248" s="257"/>
      <c r="AO248" s="255"/>
      <c r="AP248" s="256" t="str">
        <f>IF(Tabla2[[#This Row],[% DE PARTICIPACIÓN INTEGRANTE '# 5]]="","",Tabla2[[#This Row],[VALOR DEL CONTRATO]]*Tabla2[[#This Row],[% DE PARTICIPACIÓN INTEGRANTE '# 5]])</f>
        <v/>
      </c>
      <c r="AQ248" s="257"/>
      <c r="AR248" s="257"/>
      <c r="AS248" s="257"/>
    </row>
    <row r="249" spans="2:45" ht="20.100000000000001" customHeight="1" x14ac:dyDescent="0.25">
      <c r="B249" s="246" t="str">
        <f>IF('Formato Único de Contratación'!$AR261="","",'Formato Único de Contratación'!$AR261)</f>
        <v/>
      </c>
      <c r="C249" s="215" t="str">
        <f>IF('Formato Único de Contratación'!$B261="","",'Formato Único de Contratación'!$B261)</f>
        <v/>
      </c>
      <c r="D249" s="246" t="str">
        <f>IF('Formato Único de Contratación'!$C261="","",'Formato Único de Contratación'!$C261)</f>
        <v/>
      </c>
      <c r="E249" s="246" t="str">
        <f>IF('Formato Único de Contratación'!AQ261="","",'Formato Único de Contratación'!AQ261)</f>
        <v/>
      </c>
      <c r="F249" s="246" t="str">
        <f>IF('Formato Único de Contratación'!AP261="","",'Formato Único de Contratación'!$AP261)</f>
        <v/>
      </c>
      <c r="G249" s="248" t="str">
        <f>IF('Formato Único de Contratación'!$AI261="","",'Formato Único de Contratación'!$AI261)</f>
        <v/>
      </c>
      <c r="H249" s="248" t="str">
        <f>IF('Formato Único de Contratación'!$AO261="","",'Formato Único de Contratación'!$AO261)</f>
        <v/>
      </c>
      <c r="I249" s="248" t="str">
        <f>IF('Formato Único de Contratación'!$BU261="","",'Formato Único de Contratación'!$BU261)</f>
        <v/>
      </c>
      <c r="J249" s="248" t="str">
        <f>IF('Formato Único de Contratación'!$BD261="","",'Formato Único de Contratación'!$BD261)</f>
        <v/>
      </c>
      <c r="K249" s="248" t="str">
        <f>IF('Formato Único de Contratación'!$EE261="","",'Formato Único de Contratación'!$EE261)</f>
        <v/>
      </c>
      <c r="L249" s="248" t="str">
        <f>IF('Formato Único de Contratación'!$Y261="","",'Formato Único de Contratación'!$Y261)</f>
        <v/>
      </c>
      <c r="M249" s="246" t="str">
        <f>IF('Formato Único de Contratación'!$Z261="","",'Formato Único de Contratación'!$Z261)</f>
        <v/>
      </c>
      <c r="N249" s="253"/>
      <c r="O249" s="254" t="str">
        <f>IF('Formato Único de Contratación'!$BB261=0,"",'Formato Único de Contratación'!$BB261)</f>
        <v/>
      </c>
      <c r="P249" s="254" t="str">
        <f>IF('Formato Único de Contratación'!$DH261=0,"",'Formato Único de Contratación'!$DH261)</f>
        <v/>
      </c>
      <c r="Q249" s="253"/>
      <c r="R249" s="253"/>
      <c r="S249" s="253"/>
      <c r="T249" s="253"/>
      <c r="U249" s="253"/>
      <c r="V249" s="255"/>
      <c r="W249" s="256"/>
      <c r="X249" s="253"/>
      <c r="Y249" s="253"/>
      <c r="Z249" s="255"/>
      <c r="AA249" s="256"/>
      <c r="AB249" s="257"/>
      <c r="AC249" s="257"/>
      <c r="AD249" s="257"/>
      <c r="AE249" s="255"/>
      <c r="AF249" s="256" t="str">
        <f>IF(Tabla2[[#This Row],[% DE PARTICIPACIÓN INTEGRANTE '# 3]]="","",Tabla2[[#This Row],[VALOR DEL CONTRATO]]*Tabla2[[#This Row],[% DE PARTICIPACIÓN INTEGRANTE '# 3]])</f>
        <v/>
      </c>
      <c r="AG249" s="253"/>
      <c r="AH249" s="253"/>
      <c r="AI249" s="253"/>
      <c r="AJ249" s="255"/>
      <c r="AK249" s="256" t="str">
        <f>IF(Tabla2[[#This Row],[% DE PARTICIPACIÓN INTEGRANTE '# 4]]="","",Tabla2[[#This Row],[VALOR DEL CONTRATO]]*Tabla2[[#This Row],[% DE PARTICIPACIÓN INTEGRANTE '# 4]])</f>
        <v/>
      </c>
      <c r="AL249" s="257"/>
      <c r="AM249" s="257"/>
      <c r="AN249" s="257"/>
      <c r="AO249" s="255"/>
      <c r="AP249" s="256" t="str">
        <f>IF(Tabla2[[#This Row],[% DE PARTICIPACIÓN INTEGRANTE '# 5]]="","",Tabla2[[#This Row],[VALOR DEL CONTRATO]]*Tabla2[[#This Row],[% DE PARTICIPACIÓN INTEGRANTE '# 5]])</f>
        <v/>
      </c>
      <c r="AQ249" s="257"/>
      <c r="AR249" s="257"/>
      <c r="AS249" s="257"/>
    </row>
    <row r="250" spans="2:45" ht="20.100000000000001" customHeight="1" x14ac:dyDescent="0.25">
      <c r="B250" s="246" t="str">
        <f>IF('Formato Único de Contratación'!$AR262="","",'Formato Único de Contratación'!$AR262)</f>
        <v/>
      </c>
      <c r="C250" s="215" t="str">
        <f>IF('Formato Único de Contratación'!$B262="","",'Formato Único de Contratación'!$B262)</f>
        <v/>
      </c>
      <c r="D250" s="246" t="str">
        <f>IF('Formato Único de Contratación'!$C262="","",'Formato Único de Contratación'!$C262)</f>
        <v/>
      </c>
      <c r="E250" s="246" t="str">
        <f>IF('Formato Único de Contratación'!AQ262="","",'Formato Único de Contratación'!AQ262)</f>
        <v/>
      </c>
      <c r="F250" s="246" t="str">
        <f>IF('Formato Único de Contratación'!AP262="","",'Formato Único de Contratación'!$AP262)</f>
        <v/>
      </c>
      <c r="G250" s="248" t="str">
        <f>IF('Formato Único de Contratación'!$AI262="","",'Formato Único de Contratación'!$AI262)</f>
        <v/>
      </c>
      <c r="H250" s="248" t="str">
        <f>IF('Formato Único de Contratación'!$AO262="","",'Formato Único de Contratación'!$AO262)</f>
        <v/>
      </c>
      <c r="I250" s="248" t="str">
        <f>IF('Formato Único de Contratación'!$BU262="","",'Formato Único de Contratación'!$BU262)</f>
        <v/>
      </c>
      <c r="J250" s="248" t="str">
        <f>IF('Formato Único de Contratación'!$BD262="","",'Formato Único de Contratación'!$BD262)</f>
        <v/>
      </c>
      <c r="K250" s="248" t="str">
        <f>IF('Formato Único de Contratación'!$EE262="","",'Formato Único de Contratación'!$EE262)</f>
        <v/>
      </c>
      <c r="L250" s="248" t="str">
        <f>IF('Formato Único de Contratación'!$Y262="","",'Formato Único de Contratación'!$Y262)</f>
        <v/>
      </c>
      <c r="M250" s="246" t="str">
        <f>IF('Formato Único de Contratación'!$Z262="","",'Formato Único de Contratación'!$Z262)</f>
        <v/>
      </c>
      <c r="N250" s="253"/>
      <c r="O250" s="254" t="str">
        <f>IF('Formato Único de Contratación'!$BB262=0,"",'Formato Único de Contratación'!$BB262)</f>
        <v/>
      </c>
      <c r="P250" s="254" t="str">
        <f>IF('Formato Único de Contratación'!$DH262=0,"",'Formato Único de Contratación'!$DH262)</f>
        <v/>
      </c>
      <c r="Q250" s="253"/>
      <c r="R250" s="253"/>
      <c r="S250" s="253"/>
      <c r="T250" s="253"/>
      <c r="U250" s="253"/>
      <c r="V250" s="255"/>
      <c r="W250" s="256"/>
      <c r="X250" s="253"/>
      <c r="Y250" s="253"/>
      <c r="Z250" s="255"/>
      <c r="AA250" s="256"/>
      <c r="AB250" s="257"/>
      <c r="AC250" s="257"/>
      <c r="AD250" s="257"/>
      <c r="AE250" s="255"/>
      <c r="AF250" s="256" t="str">
        <f>IF(Tabla2[[#This Row],[% DE PARTICIPACIÓN INTEGRANTE '# 3]]="","",Tabla2[[#This Row],[VALOR DEL CONTRATO]]*Tabla2[[#This Row],[% DE PARTICIPACIÓN INTEGRANTE '# 3]])</f>
        <v/>
      </c>
      <c r="AG250" s="253"/>
      <c r="AH250" s="253"/>
      <c r="AI250" s="253"/>
      <c r="AJ250" s="255"/>
      <c r="AK250" s="256" t="str">
        <f>IF(Tabla2[[#This Row],[% DE PARTICIPACIÓN INTEGRANTE '# 4]]="","",Tabla2[[#This Row],[VALOR DEL CONTRATO]]*Tabla2[[#This Row],[% DE PARTICIPACIÓN INTEGRANTE '# 4]])</f>
        <v/>
      </c>
      <c r="AL250" s="257"/>
      <c r="AM250" s="257"/>
      <c r="AN250" s="257"/>
      <c r="AO250" s="255"/>
      <c r="AP250" s="256" t="str">
        <f>IF(Tabla2[[#This Row],[% DE PARTICIPACIÓN INTEGRANTE '# 5]]="","",Tabla2[[#This Row],[VALOR DEL CONTRATO]]*Tabla2[[#This Row],[% DE PARTICIPACIÓN INTEGRANTE '# 5]])</f>
        <v/>
      </c>
      <c r="AQ250" s="257"/>
      <c r="AR250" s="257"/>
      <c r="AS250" s="257"/>
    </row>
    <row r="251" spans="2:45" ht="20.100000000000001" customHeight="1" x14ac:dyDescent="0.25">
      <c r="B251" s="246" t="str">
        <f>IF('Formato Único de Contratación'!$AR263="","",'Formato Único de Contratación'!$AR263)</f>
        <v/>
      </c>
      <c r="C251" s="215" t="str">
        <f>IF('Formato Único de Contratación'!$B263="","",'Formato Único de Contratación'!$B263)</f>
        <v/>
      </c>
      <c r="D251" s="246" t="str">
        <f>IF('Formato Único de Contratación'!$C263="","",'Formato Único de Contratación'!$C263)</f>
        <v/>
      </c>
      <c r="E251" s="246" t="str">
        <f>IF('Formato Único de Contratación'!AQ263="","",'Formato Único de Contratación'!AQ263)</f>
        <v/>
      </c>
      <c r="F251" s="246" t="str">
        <f>IF('Formato Único de Contratación'!AP263="","",'Formato Único de Contratación'!$AP263)</f>
        <v/>
      </c>
      <c r="G251" s="248" t="str">
        <f>IF('Formato Único de Contratación'!$AI263="","",'Formato Único de Contratación'!$AI263)</f>
        <v/>
      </c>
      <c r="H251" s="248" t="str">
        <f>IF('Formato Único de Contratación'!$AO263="","",'Formato Único de Contratación'!$AO263)</f>
        <v/>
      </c>
      <c r="I251" s="248" t="str">
        <f>IF('Formato Único de Contratación'!$BU263="","",'Formato Único de Contratación'!$BU263)</f>
        <v/>
      </c>
      <c r="J251" s="248" t="str">
        <f>IF('Formato Único de Contratación'!$BD263="","",'Formato Único de Contratación'!$BD263)</f>
        <v/>
      </c>
      <c r="K251" s="248" t="str">
        <f>IF('Formato Único de Contratación'!$EE263="","",'Formato Único de Contratación'!$EE263)</f>
        <v/>
      </c>
      <c r="L251" s="248" t="str">
        <f>IF('Formato Único de Contratación'!$Y263="","",'Formato Único de Contratación'!$Y263)</f>
        <v/>
      </c>
      <c r="M251" s="246" t="str">
        <f>IF('Formato Único de Contratación'!$Z263="","",'Formato Único de Contratación'!$Z263)</f>
        <v/>
      </c>
      <c r="N251" s="253"/>
      <c r="O251" s="254" t="str">
        <f>IF('Formato Único de Contratación'!$BB263=0,"",'Formato Único de Contratación'!$BB263)</f>
        <v/>
      </c>
      <c r="P251" s="254" t="str">
        <f>IF('Formato Único de Contratación'!$DH263=0,"",'Formato Único de Contratación'!$DH263)</f>
        <v/>
      </c>
      <c r="Q251" s="253"/>
      <c r="R251" s="253"/>
      <c r="S251" s="253"/>
      <c r="T251" s="253"/>
      <c r="U251" s="253"/>
      <c r="V251" s="255"/>
      <c r="W251" s="256"/>
      <c r="X251" s="253"/>
      <c r="Y251" s="253"/>
      <c r="Z251" s="255"/>
      <c r="AA251" s="256"/>
      <c r="AB251" s="257"/>
      <c r="AC251" s="257"/>
      <c r="AD251" s="257"/>
      <c r="AE251" s="255"/>
      <c r="AF251" s="256" t="str">
        <f>IF(Tabla2[[#This Row],[% DE PARTICIPACIÓN INTEGRANTE '# 3]]="","",Tabla2[[#This Row],[VALOR DEL CONTRATO]]*Tabla2[[#This Row],[% DE PARTICIPACIÓN INTEGRANTE '# 3]])</f>
        <v/>
      </c>
      <c r="AG251" s="253"/>
      <c r="AH251" s="253"/>
      <c r="AI251" s="253"/>
      <c r="AJ251" s="255"/>
      <c r="AK251" s="256" t="str">
        <f>IF(Tabla2[[#This Row],[% DE PARTICIPACIÓN INTEGRANTE '# 4]]="","",Tabla2[[#This Row],[VALOR DEL CONTRATO]]*Tabla2[[#This Row],[% DE PARTICIPACIÓN INTEGRANTE '# 4]])</f>
        <v/>
      </c>
      <c r="AL251" s="257"/>
      <c r="AM251" s="257"/>
      <c r="AN251" s="257"/>
      <c r="AO251" s="255"/>
      <c r="AP251" s="256" t="str">
        <f>IF(Tabla2[[#This Row],[% DE PARTICIPACIÓN INTEGRANTE '# 5]]="","",Tabla2[[#This Row],[VALOR DEL CONTRATO]]*Tabla2[[#This Row],[% DE PARTICIPACIÓN INTEGRANTE '# 5]])</f>
        <v/>
      </c>
      <c r="AQ251" s="257"/>
      <c r="AR251" s="257"/>
      <c r="AS251" s="257"/>
    </row>
    <row r="252" spans="2:45" ht="20.100000000000001" customHeight="1" x14ac:dyDescent="0.25">
      <c r="B252" s="246" t="str">
        <f>IF('Formato Único de Contratación'!$AR264="","",'Formato Único de Contratación'!$AR264)</f>
        <v/>
      </c>
      <c r="C252" s="215" t="str">
        <f>IF('Formato Único de Contratación'!$B264="","",'Formato Único de Contratación'!$B264)</f>
        <v/>
      </c>
      <c r="D252" s="246" t="str">
        <f>IF('Formato Único de Contratación'!$C264="","",'Formato Único de Contratación'!$C264)</f>
        <v/>
      </c>
      <c r="E252" s="246" t="str">
        <f>IF('Formato Único de Contratación'!AQ264="","",'Formato Único de Contratación'!AQ264)</f>
        <v/>
      </c>
      <c r="F252" s="246" t="str">
        <f>IF('Formato Único de Contratación'!AP264="","",'Formato Único de Contratación'!$AP264)</f>
        <v/>
      </c>
      <c r="G252" s="248" t="str">
        <f>IF('Formato Único de Contratación'!$AI264="","",'Formato Único de Contratación'!$AI264)</f>
        <v/>
      </c>
      <c r="H252" s="248" t="str">
        <f>IF('Formato Único de Contratación'!$AO264="","",'Formato Único de Contratación'!$AO264)</f>
        <v/>
      </c>
      <c r="I252" s="248" t="str">
        <f>IF('Formato Único de Contratación'!$BU264="","",'Formato Único de Contratación'!$BU264)</f>
        <v/>
      </c>
      <c r="J252" s="248" t="str">
        <f>IF('Formato Único de Contratación'!$BD264="","",'Formato Único de Contratación'!$BD264)</f>
        <v/>
      </c>
      <c r="K252" s="248" t="str">
        <f>IF('Formato Único de Contratación'!$EE264="","",'Formato Único de Contratación'!$EE264)</f>
        <v/>
      </c>
      <c r="L252" s="248" t="str">
        <f>IF('Formato Único de Contratación'!$Y264="","",'Formato Único de Contratación'!$Y264)</f>
        <v/>
      </c>
      <c r="M252" s="246" t="str">
        <f>IF('Formato Único de Contratación'!$Z264="","",'Formato Único de Contratación'!$Z264)</f>
        <v/>
      </c>
      <c r="N252" s="253"/>
      <c r="O252" s="254" t="str">
        <f>IF('Formato Único de Contratación'!$BB264=0,"",'Formato Único de Contratación'!$BB264)</f>
        <v/>
      </c>
      <c r="P252" s="254" t="str">
        <f>IF('Formato Único de Contratación'!$DH264=0,"",'Formato Único de Contratación'!$DH264)</f>
        <v/>
      </c>
      <c r="Q252" s="253"/>
      <c r="R252" s="253"/>
      <c r="S252" s="253"/>
      <c r="T252" s="253"/>
      <c r="U252" s="253"/>
      <c r="V252" s="255"/>
      <c r="W252" s="256"/>
      <c r="X252" s="253"/>
      <c r="Y252" s="253"/>
      <c r="Z252" s="255"/>
      <c r="AA252" s="256"/>
      <c r="AB252" s="257"/>
      <c r="AC252" s="257"/>
      <c r="AD252" s="257"/>
      <c r="AE252" s="255"/>
      <c r="AF252" s="256" t="str">
        <f>IF(Tabla2[[#This Row],[% DE PARTICIPACIÓN INTEGRANTE '# 3]]="","",Tabla2[[#This Row],[VALOR DEL CONTRATO]]*Tabla2[[#This Row],[% DE PARTICIPACIÓN INTEGRANTE '# 3]])</f>
        <v/>
      </c>
      <c r="AG252" s="253"/>
      <c r="AH252" s="253"/>
      <c r="AI252" s="253"/>
      <c r="AJ252" s="255"/>
      <c r="AK252" s="256" t="str">
        <f>IF(Tabla2[[#This Row],[% DE PARTICIPACIÓN INTEGRANTE '# 4]]="","",Tabla2[[#This Row],[VALOR DEL CONTRATO]]*Tabla2[[#This Row],[% DE PARTICIPACIÓN INTEGRANTE '# 4]])</f>
        <v/>
      </c>
      <c r="AL252" s="257"/>
      <c r="AM252" s="257"/>
      <c r="AN252" s="257"/>
      <c r="AO252" s="255"/>
      <c r="AP252" s="256" t="str">
        <f>IF(Tabla2[[#This Row],[% DE PARTICIPACIÓN INTEGRANTE '# 5]]="","",Tabla2[[#This Row],[VALOR DEL CONTRATO]]*Tabla2[[#This Row],[% DE PARTICIPACIÓN INTEGRANTE '# 5]])</f>
        <v/>
      </c>
      <c r="AQ252" s="257"/>
      <c r="AR252" s="257"/>
      <c r="AS252" s="257"/>
    </row>
    <row r="253" spans="2:45" ht="20.100000000000001" customHeight="1" x14ac:dyDescent="0.25">
      <c r="B253" s="246" t="str">
        <f>IF('Formato Único de Contratación'!$AR265="","",'Formato Único de Contratación'!$AR265)</f>
        <v/>
      </c>
      <c r="C253" s="215" t="str">
        <f>IF('Formato Único de Contratación'!$B265="","",'Formato Único de Contratación'!$B265)</f>
        <v/>
      </c>
      <c r="D253" s="246" t="str">
        <f>IF('Formato Único de Contratación'!$C265="","",'Formato Único de Contratación'!$C265)</f>
        <v/>
      </c>
      <c r="E253" s="246" t="str">
        <f>IF('Formato Único de Contratación'!AQ265="","",'Formato Único de Contratación'!AQ265)</f>
        <v/>
      </c>
      <c r="F253" s="246" t="str">
        <f>IF('Formato Único de Contratación'!AP265="","",'Formato Único de Contratación'!$AP265)</f>
        <v/>
      </c>
      <c r="G253" s="248" t="str">
        <f>IF('Formato Único de Contratación'!$AI265="","",'Formato Único de Contratación'!$AI265)</f>
        <v/>
      </c>
      <c r="H253" s="248" t="str">
        <f>IF('Formato Único de Contratación'!$AO265="","",'Formato Único de Contratación'!$AO265)</f>
        <v/>
      </c>
      <c r="I253" s="248" t="str">
        <f>IF('Formato Único de Contratación'!$BU265="","",'Formato Único de Contratación'!$BU265)</f>
        <v/>
      </c>
      <c r="J253" s="248" t="str">
        <f>IF('Formato Único de Contratación'!$BD265="","",'Formato Único de Contratación'!$BD265)</f>
        <v/>
      </c>
      <c r="K253" s="248" t="str">
        <f>IF('Formato Único de Contratación'!$EE265="","",'Formato Único de Contratación'!$EE265)</f>
        <v/>
      </c>
      <c r="L253" s="248" t="str">
        <f>IF('Formato Único de Contratación'!$Y265="","",'Formato Único de Contratación'!$Y265)</f>
        <v/>
      </c>
      <c r="M253" s="246" t="str">
        <f>IF('Formato Único de Contratación'!$Z265="","",'Formato Único de Contratación'!$Z265)</f>
        <v/>
      </c>
      <c r="N253" s="253"/>
      <c r="O253" s="254" t="str">
        <f>IF('Formato Único de Contratación'!$BB265=0,"",'Formato Único de Contratación'!$BB265)</f>
        <v/>
      </c>
      <c r="P253" s="254" t="str">
        <f>IF('Formato Único de Contratación'!$DH265=0,"",'Formato Único de Contratación'!$DH265)</f>
        <v/>
      </c>
      <c r="Q253" s="253"/>
      <c r="R253" s="253"/>
      <c r="S253" s="253"/>
      <c r="T253" s="253"/>
      <c r="U253" s="253"/>
      <c r="V253" s="255"/>
      <c r="W253" s="256"/>
      <c r="X253" s="253"/>
      <c r="Y253" s="253"/>
      <c r="Z253" s="255"/>
      <c r="AA253" s="256"/>
      <c r="AB253" s="257"/>
      <c r="AC253" s="257"/>
      <c r="AD253" s="257"/>
      <c r="AE253" s="255">
        <v>0.15</v>
      </c>
      <c r="AF253" s="256" t="e">
        <f>IF(Tabla2[[#This Row],[% DE PARTICIPACIÓN INTEGRANTE '# 3]]="","",Tabla2[[#This Row],[VALOR DEL CONTRATO]]*Tabla2[[#This Row],[% DE PARTICIPACIÓN INTEGRANTE '# 3]])</f>
        <v>#VALUE!</v>
      </c>
      <c r="AG253" s="253"/>
      <c r="AH253" s="253"/>
      <c r="AI253" s="253"/>
      <c r="AJ253" s="255"/>
      <c r="AK253" s="256" t="str">
        <f>IF(Tabla2[[#This Row],[% DE PARTICIPACIÓN INTEGRANTE '# 4]]="","",Tabla2[[#This Row],[VALOR DEL CONTRATO]]*Tabla2[[#This Row],[% DE PARTICIPACIÓN INTEGRANTE '# 4]])</f>
        <v/>
      </c>
      <c r="AL253" s="257"/>
      <c r="AM253" s="257"/>
      <c r="AN253" s="257"/>
      <c r="AO253" s="255"/>
      <c r="AP253" s="256" t="str">
        <f>IF(Tabla2[[#This Row],[% DE PARTICIPACIÓN INTEGRANTE '# 5]]="","",Tabla2[[#This Row],[VALOR DEL CONTRATO]]*Tabla2[[#This Row],[% DE PARTICIPACIÓN INTEGRANTE '# 5]])</f>
        <v/>
      </c>
      <c r="AQ253" s="257"/>
      <c r="AR253" s="257"/>
      <c r="AS253" s="257"/>
    </row>
    <row r="254" spans="2:45" ht="20.100000000000001" customHeight="1" x14ac:dyDescent="0.25">
      <c r="B254" s="246" t="str">
        <f>IF('Formato Único de Contratación'!$AR266="","",'Formato Único de Contratación'!$AR266)</f>
        <v/>
      </c>
      <c r="C254" s="215" t="str">
        <f>IF('Formato Único de Contratación'!$B266="","",'Formato Único de Contratación'!$B266)</f>
        <v/>
      </c>
      <c r="D254" s="246" t="str">
        <f>IF('Formato Único de Contratación'!$C266="","",'Formato Único de Contratación'!$C266)</f>
        <v/>
      </c>
      <c r="E254" s="246" t="str">
        <f>IF('Formato Único de Contratación'!AQ266="","",'Formato Único de Contratación'!AQ266)</f>
        <v/>
      </c>
      <c r="F254" s="246" t="str">
        <f>IF('Formato Único de Contratación'!AP266="","",'Formato Único de Contratación'!$AP266)</f>
        <v/>
      </c>
      <c r="G254" s="248" t="str">
        <f>IF('Formato Único de Contratación'!$AI266="","",'Formato Único de Contratación'!$AI266)</f>
        <v/>
      </c>
      <c r="H254" s="248" t="str">
        <f>IF('Formato Único de Contratación'!$AO266="","",'Formato Único de Contratación'!$AO266)</f>
        <v/>
      </c>
      <c r="I254" s="248" t="str">
        <f>IF('Formato Único de Contratación'!$BU266="","",'Formato Único de Contratación'!$BU266)</f>
        <v/>
      </c>
      <c r="J254" s="248" t="str">
        <f>IF('Formato Único de Contratación'!$BD266="","",'Formato Único de Contratación'!$BD266)</f>
        <v/>
      </c>
      <c r="K254" s="248" t="str">
        <f>IF('Formato Único de Contratación'!$EE266="","",'Formato Único de Contratación'!$EE266)</f>
        <v/>
      </c>
      <c r="L254" s="248" t="str">
        <f>IF('Formato Único de Contratación'!$Y266="","",'Formato Único de Contratación'!$Y266)</f>
        <v/>
      </c>
      <c r="M254" s="246" t="str">
        <f>IF('Formato Único de Contratación'!$Z266="","",'Formato Único de Contratación'!$Z266)</f>
        <v/>
      </c>
      <c r="N254" s="253"/>
      <c r="O254" s="254" t="str">
        <f>IF('Formato Único de Contratación'!$BB266=0,"",'Formato Único de Contratación'!$BB266)</f>
        <v/>
      </c>
      <c r="P254" s="254" t="str">
        <f>IF('Formato Único de Contratación'!$DH266=0,"",'Formato Único de Contratación'!$DH266)</f>
        <v/>
      </c>
      <c r="Q254" s="253"/>
      <c r="R254" s="253"/>
      <c r="S254" s="253"/>
      <c r="T254" s="253"/>
      <c r="U254" s="253"/>
      <c r="V254" s="255"/>
      <c r="W254" s="256"/>
      <c r="X254" s="253"/>
      <c r="Y254" s="253"/>
      <c r="Z254" s="255"/>
      <c r="AA254" s="256"/>
      <c r="AB254" s="257"/>
      <c r="AC254" s="257"/>
      <c r="AD254" s="257"/>
      <c r="AE254" s="255">
        <v>0.1</v>
      </c>
      <c r="AF254" s="256" t="e">
        <f>IF(Tabla2[[#This Row],[% DE PARTICIPACIÓN INTEGRANTE '# 3]]="","",Tabla2[[#This Row],[VALOR DEL CONTRATO]]*Tabla2[[#This Row],[% DE PARTICIPACIÓN INTEGRANTE '# 3]])</f>
        <v>#VALUE!</v>
      </c>
      <c r="AG254" s="253"/>
      <c r="AH254" s="253"/>
      <c r="AI254" s="253"/>
      <c r="AJ254" s="255"/>
      <c r="AK254" s="256" t="str">
        <f>IF(Tabla2[[#This Row],[% DE PARTICIPACIÓN INTEGRANTE '# 4]]="","",Tabla2[[#This Row],[VALOR DEL CONTRATO]]*Tabla2[[#This Row],[% DE PARTICIPACIÓN INTEGRANTE '# 4]])</f>
        <v/>
      </c>
      <c r="AL254" s="257"/>
      <c r="AM254" s="257"/>
      <c r="AN254" s="257"/>
      <c r="AO254" s="255"/>
      <c r="AP254" s="256" t="str">
        <f>IF(Tabla2[[#This Row],[% DE PARTICIPACIÓN INTEGRANTE '# 5]]="","",Tabla2[[#This Row],[VALOR DEL CONTRATO]]*Tabla2[[#This Row],[% DE PARTICIPACIÓN INTEGRANTE '# 5]])</f>
        <v/>
      </c>
      <c r="AQ254" s="257"/>
      <c r="AR254" s="257"/>
      <c r="AS254" s="257"/>
    </row>
    <row r="255" spans="2:45" ht="20.100000000000001" customHeight="1" x14ac:dyDescent="0.25">
      <c r="B255" s="246" t="str">
        <f>IF('Formato Único de Contratación'!$AR267="","",'Formato Único de Contratación'!$AR267)</f>
        <v/>
      </c>
      <c r="C255" s="215" t="str">
        <f>IF('Formato Único de Contratación'!$B267="","",'Formato Único de Contratación'!$B267)</f>
        <v/>
      </c>
      <c r="D255" s="246" t="str">
        <f>IF('Formato Único de Contratación'!$C267="","",'Formato Único de Contratación'!$C267)</f>
        <v/>
      </c>
      <c r="E255" s="246" t="str">
        <f>IF('Formato Único de Contratación'!AQ267="","",'Formato Único de Contratación'!AQ267)</f>
        <v/>
      </c>
      <c r="F255" s="246" t="str">
        <f>IF('Formato Único de Contratación'!AP267="","",'Formato Único de Contratación'!$AP267)</f>
        <v/>
      </c>
      <c r="G255" s="248" t="str">
        <f>IF('Formato Único de Contratación'!$AI267="","",'Formato Único de Contratación'!$AI267)</f>
        <v/>
      </c>
      <c r="H255" s="248" t="str">
        <f>IF('Formato Único de Contratación'!$AO267="","",'Formato Único de Contratación'!$AO267)</f>
        <v/>
      </c>
      <c r="I255" s="248" t="str">
        <f>IF('Formato Único de Contratación'!$BU267="","",'Formato Único de Contratación'!$BU267)</f>
        <v/>
      </c>
      <c r="J255" s="248" t="str">
        <f>IF('Formato Único de Contratación'!$BD267="","",'Formato Único de Contratación'!$BD267)</f>
        <v/>
      </c>
      <c r="K255" s="248" t="str">
        <f>IF('Formato Único de Contratación'!$EE267="","",'Formato Único de Contratación'!$EE267)</f>
        <v/>
      </c>
      <c r="L255" s="248" t="str">
        <f>IF('Formato Único de Contratación'!$Y267="","",'Formato Único de Contratación'!$Y267)</f>
        <v/>
      </c>
      <c r="M255" s="246" t="str">
        <f>IF('Formato Único de Contratación'!$Z267="","",'Formato Único de Contratación'!$Z267)</f>
        <v/>
      </c>
      <c r="N255" s="253"/>
      <c r="O255" s="254" t="str">
        <f>IF('Formato Único de Contratación'!$BB267=0,"",'Formato Único de Contratación'!$BB267)</f>
        <v/>
      </c>
      <c r="P255" s="254" t="str">
        <f>IF('Formato Único de Contratación'!$DH267=0,"",'Formato Único de Contratación'!$DH267)</f>
        <v/>
      </c>
      <c r="Q255" s="253"/>
      <c r="R255" s="253"/>
      <c r="S255" s="253"/>
      <c r="T255" s="253"/>
      <c r="U255" s="253"/>
      <c r="V255" s="255"/>
      <c r="W255" s="256"/>
      <c r="X255" s="253"/>
      <c r="Y255" s="253"/>
      <c r="Z255" s="255"/>
      <c r="AA255" s="256"/>
      <c r="AB255" s="257"/>
      <c r="AC255" s="257"/>
      <c r="AD255" s="257"/>
      <c r="AE255" s="255"/>
      <c r="AF255" s="256" t="str">
        <f>IF(Tabla2[[#This Row],[% DE PARTICIPACIÓN INTEGRANTE '# 3]]="","",Tabla2[[#This Row],[VALOR DEL CONTRATO]]*Tabla2[[#This Row],[% DE PARTICIPACIÓN INTEGRANTE '# 3]])</f>
        <v/>
      </c>
      <c r="AG255" s="253"/>
      <c r="AH255" s="253"/>
      <c r="AI255" s="253"/>
      <c r="AJ255" s="255"/>
      <c r="AK255" s="256" t="str">
        <f>IF(Tabla2[[#This Row],[% DE PARTICIPACIÓN INTEGRANTE '# 4]]="","",Tabla2[[#This Row],[VALOR DEL CONTRATO]]*Tabla2[[#This Row],[% DE PARTICIPACIÓN INTEGRANTE '# 4]])</f>
        <v/>
      </c>
      <c r="AL255" s="257"/>
      <c r="AM255" s="257"/>
      <c r="AN255" s="257"/>
      <c r="AO255" s="255"/>
      <c r="AP255" s="256" t="str">
        <f>IF(Tabla2[[#This Row],[% DE PARTICIPACIÓN INTEGRANTE '# 5]]="","",Tabla2[[#This Row],[VALOR DEL CONTRATO]]*Tabla2[[#This Row],[% DE PARTICIPACIÓN INTEGRANTE '# 5]])</f>
        <v/>
      </c>
      <c r="AQ255" s="257"/>
      <c r="AR255" s="257"/>
      <c r="AS255" s="257"/>
    </row>
    <row r="256" spans="2:45" ht="20.100000000000001" customHeight="1" x14ac:dyDescent="0.25">
      <c r="B256" s="246" t="str">
        <f>IF('Formato Único de Contratación'!$AR268="","",'Formato Único de Contratación'!$AR268)</f>
        <v/>
      </c>
      <c r="C256" s="215" t="str">
        <f>IF('Formato Único de Contratación'!$B268="","",'Formato Único de Contratación'!$B268)</f>
        <v/>
      </c>
      <c r="D256" s="246" t="str">
        <f>IF('Formato Único de Contratación'!$C268="","",'Formato Único de Contratación'!$C268)</f>
        <v/>
      </c>
      <c r="E256" s="246" t="str">
        <f>IF('Formato Único de Contratación'!AQ268="","",'Formato Único de Contratación'!AQ268)</f>
        <v/>
      </c>
      <c r="F256" s="246" t="str">
        <f>IF('Formato Único de Contratación'!AP268="","",'Formato Único de Contratación'!$AP268)</f>
        <v/>
      </c>
      <c r="G256" s="248" t="str">
        <f>IF('Formato Único de Contratación'!$AI268="","",'Formato Único de Contratación'!$AI268)</f>
        <v/>
      </c>
      <c r="H256" s="248" t="str">
        <f>IF('Formato Único de Contratación'!$AO268="","",'Formato Único de Contratación'!$AO268)</f>
        <v/>
      </c>
      <c r="I256" s="248" t="str">
        <f>IF('Formato Único de Contratación'!$BU268="","",'Formato Único de Contratación'!$BU268)</f>
        <v/>
      </c>
      <c r="J256" s="248" t="str">
        <f>IF('Formato Único de Contratación'!$BD268="","",'Formato Único de Contratación'!$BD268)</f>
        <v/>
      </c>
      <c r="K256" s="248" t="str">
        <f>IF('Formato Único de Contratación'!$EE268="","",'Formato Único de Contratación'!$EE268)</f>
        <v/>
      </c>
      <c r="L256" s="248" t="str">
        <f>IF('Formato Único de Contratación'!$Y268="","",'Formato Único de Contratación'!$Y268)</f>
        <v/>
      </c>
      <c r="M256" s="246" t="str">
        <f>IF('Formato Único de Contratación'!$Z268="","",'Formato Único de Contratación'!$Z268)</f>
        <v/>
      </c>
      <c r="N256" s="253"/>
      <c r="O256" s="254" t="str">
        <f>IF('Formato Único de Contratación'!$BB268=0,"",'Formato Único de Contratación'!$BB268)</f>
        <v/>
      </c>
      <c r="P256" s="254" t="str">
        <f>IF('Formato Único de Contratación'!$DH268=0,"",'Formato Único de Contratación'!$DH268)</f>
        <v/>
      </c>
      <c r="Q256" s="253"/>
      <c r="R256" s="253"/>
      <c r="S256" s="253"/>
      <c r="T256" s="253"/>
      <c r="U256" s="253"/>
      <c r="V256" s="255"/>
      <c r="W256" s="256"/>
      <c r="X256" s="253"/>
      <c r="Y256" s="253"/>
      <c r="Z256" s="255"/>
      <c r="AA256" s="256"/>
      <c r="AB256" s="257"/>
      <c r="AC256" s="257"/>
      <c r="AD256" s="257"/>
      <c r="AE256" s="255"/>
      <c r="AF256" s="256" t="str">
        <f>IF(Tabla2[[#This Row],[% DE PARTICIPACIÓN INTEGRANTE '# 3]]="","",Tabla2[[#This Row],[VALOR DEL CONTRATO]]*Tabla2[[#This Row],[% DE PARTICIPACIÓN INTEGRANTE '# 3]])</f>
        <v/>
      </c>
      <c r="AG256" s="253"/>
      <c r="AH256" s="253"/>
      <c r="AI256" s="253"/>
      <c r="AJ256" s="255"/>
      <c r="AK256" s="256" t="str">
        <f>IF(Tabla2[[#This Row],[% DE PARTICIPACIÓN INTEGRANTE '# 4]]="","",Tabla2[[#This Row],[VALOR DEL CONTRATO]]*Tabla2[[#This Row],[% DE PARTICIPACIÓN INTEGRANTE '# 4]])</f>
        <v/>
      </c>
      <c r="AL256" s="257"/>
      <c r="AM256" s="257"/>
      <c r="AN256" s="257"/>
      <c r="AO256" s="255"/>
      <c r="AP256" s="256" t="str">
        <f>IF(Tabla2[[#This Row],[% DE PARTICIPACIÓN INTEGRANTE '# 5]]="","",Tabla2[[#This Row],[VALOR DEL CONTRATO]]*Tabla2[[#This Row],[% DE PARTICIPACIÓN INTEGRANTE '# 5]])</f>
        <v/>
      </c>
      <c r="AQ256" s="257"/>
      <c r="AR256" s="257"/>
      <c r="AS256" s="257"/>
    </row>
    <row r="257" spans="2:45" ht="20.100000000000001" customHeight="1" x14ac:dyDescent="0.25">
      <c r="B257" s="246" t="str">
        <f>IF('Formato Único de Contratación'!$AR269="","",'Formato Único de Contratación'!$AR269)</f>
        <v/>
      </c>
      <c r="C257" s="215" t="str">
        <f>IF('Formato Único de Contratación'!$B269="","",'Formato Único de Contratación'!$B269)</f>
        <v/>
      </c>
      <c r="D257" s="246" t="str">
        <f>IF('Formato Único de Contratación'!$C269="","",'Formato Único de Contratación'!$C269)</f>
        <v/>
      </c>
      <c r="E257" s="246" t="str">
        <f>IF('Formato Único de Contratación'!AQ269="","",'Formato Único de Contratación'!AQ269)</f>
        <v/>
      </c>
      <c r="F257" s="246" t="str">
        <f>IF('Formato Único de Contratación'!AP269="","",'Formato Único de Contratación'!$AP269)</f>
        <v/>
      </c>
      <c r="G257" s="248" t="str">
        <f>IF('Formato Único de Contratación'!$AI269="","",'Formato Único de Contratación'!$AI269)</f>
        <v/>
      </c>
      <c r="H257" s="248" t="str">
        <f>IF('Formato Único de Contratación'!$AO269="","",'Formato Único de Contratación'!$AO269)</f>
        <v/>
      </c>
      <c r="I257" s="248" t="str">
        <f>IF('Formato Único de Contratación'!$BU269="","",'Formato Único de Contratación'!$BU269)</f>
        <v/>
      </c>
      <c r="J257" s="248" t="str">
        <f>IF('Formato Único de Contratación'!$BD269="","",'Formato Único de Contratación'!$BD269)</f>
        <v/>
      </c>
      <c r="K257" s="248" t="str">
        <f>IF('Formato Único de Contratación'!$EE269="","",'Formato Único de Contratación'!$EE269)</f>
        <v/>
      </c>
      <c r="L257" s="248" t="str">
        <f>IF('Formato Único de Contratación'!$Y269="","",'Formato Único de Contratación'!$Y269)</f>
        <v/>
      </c>
      <c r="M257" s="246" t="str">
        <f>IF('Formato Único de Contratación'!$Z269="","",'Formato Único de Contratación'!$Z269)</f>
        <v/>
      </c>
      <c r="N257" s="253"/>
      <c r="O257" s="254" t="str">
        <f>IF('Formato Único de Contratación'!$BB269=0,"",'Formato Único de Contratación'!$BB269)</f>
        <v/>
      </c>
      <c r="P257" s="254" t="str">
        <f>IF('Formato Único de Contratación'!$DH269=0,"",'Formato Único de Contratación'!$DH269)</f>
        <v/>
      </c>
      <c r="Q257" s="253"/>
      <c r="R257" s="253"/>
      <c r="S257" s="253"/>
      <c r="T257" s="253"/>
      <c r="U257" s="253"/>
      <c r="V257" s="255"/>
      <c r="W257" s="256"/>
      <c r="X257" s="253"/>
      <c r="Y257" s="253"/>
      <c r="Z257" s="255"/>
      <c r="AA257" s="256"/>
      <c r="AB257" s="257"/>
      <c r="AC257" s="257"/>
      <c r="AD257" s="257"/>
      <c r="AE257" s="255"/>
      <c r="AF257" s="256" t="str">
        <f>IF(Tabla2[[#This Row],[% DE PARTICIPACIÓN INTEGRANTE '# 3]]="","",Tabla2[[#This Row],[VALOR DEL CONTRATO]]*Tabla2[[#This Row],[% DE PARTICIPACIÓN INTEGRANTE '# 3]])</f>
        <v/>
      </c>
      <c r="AG257" s="253"/>
      <c r="AH257" s="253"/>
      <c r="AI257" s="253"/>
      <c r="AJ257" s="255"/>
      <c r="AK257" s="256" t="str">
        <f>IF(Tabla2[[#This Row],[% DE PARTICIPACIÓN INTEGRANTE '# 4]]="","",Tabla2[[#This Row],[VALOR DEL CONTRATO]]*Tabla2[[#This Row],[% DE PARTICIPACIÓN INTEGRANTE '# 4]])</f>
        <v/>
      </c>
      <c r="AL257" s="257"/>
      <c r="AM257" s="257"/>
      <c r="AN257" s="257"/>
      <c r="AO257" s="255"/>
      <c r="AP257" s="256" t="str">
        <f>IF(Tabla2[[#This Row],[% DE PARTICIPACIÓN INTEGRANTE '# 5]]="","",Tabla2[[#This Row],[VALOR DEL CONTRATO]]*Tabla2[[#This Row],[% DE PARTICIPACIÓN INTEGRANTE '# 5]])</f>
        <v/>
      </c>
      <c r="AQ257" s="257"/>
      <c r="AR257" s="257"/>
      <c r="AS257" s="257"/>
    </row>
    <row r="258" spans="2:45" ht="20.100000000000001" customHeight="1" x14ac:dyDescent="0.25">
      <c r="B258" s="246" t="str">
        <f>IF('Formato Único de Contratación'!$AR270="","",'Formato Único de Contratación'!$AR270)</f>
        <v/>
      </c>
      <c r="C258" s="215" t="str">
        <f>IF('Formato Único de Contratación'!$B270="","",'Formato Único de Contratación'!$B270)</f>
        <v/>
      </c>
      <c r="D258" s="246" t="str">
        <f>IF('Formato Único de Contratación'!$C270="","",'Formato Único de Contratación'!$C270)</f>
        <v/>
      </c>
      <c r="E258" s="246" t="str">
        <f>IF('Formato Único de Contratación'!AQ270="","",'Formato Único de Contratación'!AQ270)</f>
        <v/>
      </c>
      <c r="F258" s="246" t="str">
        <f>IF('Formato Único de Contratación'!AP270="","",'Formato Único de Contratación'!$AP270)</f>
        <v/>
      </c>
      <c r="G258" s="248" t="str">
        <f>IF('Formato Único de Contratación'!$AI270="","",'Formato Único de Contratación'!$AI270)</f>
        <v/>
      </c>
      <c r="H258" s="248" t="str">
        <f>IF('Formato Único de Contratación'!$AO270="","",'Formato Único de Contratación'!$AO270)</f>
        <v/>
      </c>
      <c r="I258" s="248" t="str">
        <f>IF('Formato Único de Contratación'!$BU270="","",'Formato Único de Contratación'!$BU270)</f>
        <v/>
      </c>
      <c r="J258" s="248" t="str">
        <f>IF('Formato Único de Contratación'!$BD270="","",'Formato Único de Contratación'!$BD270)</f>
        <v/>
      </c>
      <c r="K258" s="248" t="str">
        <f>IF('Formato Único de Contratación'!$EE270="","",'Formato Único de Contratación'!$EE270)</f>
        <v/>
      </c>
      <c r="L258" s="248" t="str">
        <f>IF('Formato Único de Contratación'!$Y270="","",'Formato Único de Contratación'!$Y270)</f>
        <v/>
      </c>
      <c r="M258" s="246" t="str">
        <f>IF('Formato Único de Contratación'!$Z270="","",'Formato Único de Contratación'!$Z270)</f>
        <v/>
      </c>
      <c r="N258" s="253"/>
      <c r="O258" s="254" t="str">
        <f>IF('Formato Único de Contratación'!$BB270=0,"",'Formato Único de Contratación'!$BB270)</f>
        <v/>
      </c>
      <c r="P258" s="254" t="str">
        <f>IF('Formato Único de Contratación'!$DH270=0,"",'Formato Único de Contratación'!$DH270)</f>
        <v/>
      </c>
      <c r="Q258" s="253"/>
      <c r="R258" s="253"/>
      <c r="S258" s="253"/>
      <c r="T258" s="253"/>
      <c r="U258" s="253"/>
      <c r="V258" s="255"/>
      <c r="W258" s="256"/>
      <c r="X258" s="253"/>
      <c r="Y258" s="253"/>
      <c r="Z258" s="255"/>
      <c r="AA258" s="256"/>
      <c r="AB258" s="257"/>
      <c r="AC258" s="257"/>
      <c r="AD258" s="257"/>
      <c r="AE258" s="255"/>
      <c r="AF258" s="256" t="str">
        <f>IF(Tabla2[[#This Row],[% DE PARTICIPACIÓN INTEGRANTE '# 3]]="","",Tabla2[[#This Row],[VALOR DEL CONTRATO]]*Tabla2[[#This Row],[% DE PARTICIPACIÓN INTEGRANTE '# 3]])</f>
        <v/>
      </c>
      <c r="AG258" s="253"/>
      <c r="AH258" s="253"/>
      <c r="AI258" s="253"/>
      <c r="AJ258" s="255"/>
      <c r="AK258" s="256" t="str">
        <f>IF(Tabla2[[#This Row],[% DE PARTICIPACIÓN INTEGRANTE '# 4]]="","",Tabla2[[#This Row],[VALOR DEL CONTRATO]]*Tabla2[[#This Row],[% DE PARTICIPACIÓN INTEGRANTE '# 4]])</f>
        <v/>
      </c>
      <c r="AL258" s="257"/>
      <c r="AM258" s="257"/>
      <c r="AN258" s="257"/>
      <c r="AO258" s="255"/>
      <c r="AP258" s="256" t="str">
        <f>IF(Tabla2[[#This Row],[% DE PARTICIPACIÓN INTEGRANTE '# 5]]="","",Tabla2[[#This Row],[VALOR DEL CONTRATO]]*Tabla2[[#This Row],[% DE PARTICIPACIÓN INTEGRANTE '# 5]])</f>
        <v/>
      </c>
      <c r="AQ258" s="257"/>
      <c r="AR258" s="257"/>
      <c r="AS258" s="257"/>
    </row>
    <row r="259" spans="2:45" ht="20.100000000000001" customHeight="1" x14ac:dyDescent="0.25">
      <c r="B259" s="246" t="str">
        <f>IF('Formato Único de Contratación'!$AR271="","",'Formato Único de Contratación'!$AR271)</f>
        <v/>
      </c>
      <c r="C259" s="215" t="str">
        <f>IF('Formato Único de Contratación'!$B271="","",'Formato Único de Contratación'!$B271)</f>
        <v/>
      </c>
      <c r="D259" s="246" t="str">
        <f>IF('Formato Único de Contratación'!$C271="","",'Formato Único de Contratación'!$C271)</f>
        <v/>
      </c>
      <c r="E259" s="246" t="str">
        <f>IF('Formato Único de Contratación'!AQ271="","",'Formato Único de Contratación'!AQ271)</f>
        <v/>
      </c>
      <c r="F259" s="246" t="str">
        <f>IF('Formato Único de Contratación'!AP271="","",'Formato Único de Contratación'!$AP271)</f>
        <v/>
      </c>
      <c r="G259" s="248" t="str">
        <f>IF('Formato Único de Contratación'!$AI271="","",'Formato Único de Contratación'!$AI271)</f>
        <v/>
      </c>
      <c r="H259" s="248" t="str">
        <f>IF('Formato Único de Contratación'!$AO271="","",'Formato Único de Contratación'!$AO271)</f>
        <v/>
      </c>
      <c r="I259" s="248" t="str">
        <f>IF('Formato Único de Contratación'!$BU271="","",'Formato Único de Contratación'!$BU271)</f>
        <v/>
      </c>
      <c r="J259" s="248" t="str">
        <f>IF('Formato Único de Contratación'!$BD271="","",'Formato Único de Contratación'!$BD271)</f>
        <v/>
      </c>
      <c r="K259" s="248" t="str">
        <f>IF('Formato Único de Contratación'!$EE271="","",'Formato Único de Contratación'!$EE271)</f>
        <v/>
      </c>
      <c r="L259" s="248" t="str">
        <f>IF('Formato Único de Contratación'!$Y271="","",'Formato Único de Contratación'!$Y271)</f>
        <v/>
      </c>
      <c r="M259" s="246" t="str">
        <f>IF('Formato Único de Contratación'!$Z271="","",'Formato Único de Contratación'!$Z271)</f>
        <v/>
      </c>
      <c r="N259" s="253"/>
      <c r="O259" s="254" t="str">
        <f>IF('Formato Único de Contratación'!$BB271=0,"",'Formato Único de Contratación'!$BB271)</f>
        <v/>
      </c>
      <c r="P259" s="254" t="str">
        <f>IF('Formato Único de Contratación'!$DH271=0,"",'Formato Único de Contratación'!$DH271)</f>
        <v/>
      </c>
      <c r="Q259" s="253"/>
      <c r="R259" s="253"/>
      <c r="S259" s="253"/>
      <c r="T259" s="253"/>
      <c r="U259" s="253"/>
      <c r="V259" s="255"/>
      <c r="W259" s="256"/>
      <c r="X259" s="253"/>
      <c r="Y259" s="253"/>
      <c r="Z259" s="255"/>
      <c r="AA259" s="256"/>
      <c r="AB259" s="257"/>
      <c r="AC259" s="257"/>
      <c r="AD259" s="257"/>
      <c r="AE259" s="255"/>
      <c r="AF259" s="256" t="str">
        <f>IF(Tabla2[[#This Row],[% DE PARTICIPACIÓN INTEGRANTE '# 3]]="","",Tabla2[[#This Row],[VALOR DEL CONTRATO]]*Tabla2[[#This Row],[% DE PARTICIPACIÓN INTEGRANTE '# 3]])</f>
        <v/>
      </c>
      <c r="AG259" s="253"/>
      <c r="AH259" s="253"/>
      <c r="AI259" s="253"/>
      <c r="AJ259" s="255"/>
      <c r="AK259" s="256" t="str">
        <f>IF(Tabla2[[#This Row],[% DE PARTICIPACIÓN INTEGRANTE '# 4]]="","",Tabla2[[#This Row],[VALOR DEL CONTRATO]]*Tabla2[[#This Row],[% DE PARTICIPACIÓN INTEGRANTE '# 4]])</f>
        <v/>
      </c>
      <c r="AL259" s="257"/>
      <c r="AM259" s="257"/>
      <c r="AN259" s="257"/>
      <c r="AO259" s="255"/>
      <c r="AP259" s="256" t="str">
        <f>IF(Tabla2[[#This Row],[% DE PARTICIPACIÓN INTEGRANTE '# 5]]="","",Tabla2[[#This Row],[VALOR DEL CONTRATO]]*Tabla2[[#This Row],[% DE PARTICIPACIÓN INTEGRANTE '# 5]])</f>
        <v/>
      </c>
      <c r="AQ259" s="257"/>
      <c r="AR259" s="257"/>
      <c r="AS259" s="257"/>
    </row>
    <row r="260" spans="2:45" ht="20.100000000000001" customHeight="1" x14ac:dyDescent="0.25">
      <c r="B260" s="246" t="str">
        <f>IF('Formato Único de Contratación'!$AR272="","",'Formato Único de Contratación'!$AR272)</f>
        <v/>
      </c>
      <c r="C260" s="215" t="str">
        <f>IF('Formato Único de Contratación'!$B272="","",'Formato Único de Contratación'!$B272)</f>
        <v/>
      </c>
      <c r="D260" s="246" t="str">
        <f>IF('Formato Único de Contratación'!$C272="","",'Formato Único de Contratación'!$C272)</f>
        <v/>
      </c>
      <c r="E260" s="246" t="str">
        <f>IF('Formato Único de Contratación'!AQ272="","",'Formato Único de Contratación'!AQ272)</f>
        <v/>
      </c>
      <c r="F260" s="246" t="str">
        <f>IF('Formato Único de Contratación'!AP272="","",'Formato Único de Contratación'!$AP272)</f>
        <v/>
      </c>
      <c r="G260" s="248" t="str">
        <f>IF('Formato Único de Contratación'!$AI272="","",'Formato Único de Contratación'!$AI272)</f>
        <v/>
      </c>
      <c r="H260" s="248" t="str">
        <f>IF('Formato Único de Contratación'!$AO272="","",'Formato Único de Contratación'!$AO272)</f>
        <v/>
      </c>
      <c r="I260" s="248" t="str">
        <f>IF('Formato Único de Contratación'!$BU272="","",'Formato Único de Contratación'!$BU272)</f>
        <v/>
      </c>
      <c r="J260" s="248" t="str">
        <f>IF('Formato Único de Contratación'!$BD272="","",'Formato Único de Contratación'!$BD272)</f>
        <v/>
      </c>
      <c r="K260" s="248" t="str">
        <f>IF('Formato Único de Contratación'!$EE272="","",'Formato Único de Contratación'!$EE272)</f>
        <v/>
      </c>
      <c r="L260" s="248" t="str">
        <f>IF('Formato Único de Contratación'!$Y272="","",'Formato Único de Contratación'!$Y272)</f>
        <v/>
      </c>
      <c r="M260" s="246" t="str">
        <f>IF('Formato Único de Contratación'!$Z272="","",'Formato Único de Contratación'!$Z272)</f>
        <v/>
      </c>
      <c r="N260" s="253"/>
      <c r="O260" s="254" t="str">
        <f>IF('Formato Único de Contratación'!$BB272=0,"",'Formato Único de Contratación'!$BB272)</f>
        <v/>
      </c>
      <c r="P260" s="254" t="str">
        <f>IF('Formato Único de Contratación'!$DH272=0,"",'Formato Único de Contratación'!$DH272)</f>
        <v/>
      </c>
      <c r="Q260" s="253"/>
      <c r="R260" s="253"/>
      <c r="S260" s="253"/>
      <c r="T260" s="253"/>
      <c r="U260" s="253"/>
      <c r="V260" s="255"/>
      <c r="W260" s="256"/>
      <c r="X260" s="253"/>
      <c r="Y260" s="253"/>
      <c r="Z260" s="255"/>
      <c r="AA260" s="256"/>
      <c r="AB260" s="257"/>
      <c r="AC260" s="257"/>
      <c r="AD260" s="257"/>
      <c r="AE260" s="255"/>
      <c r="AF260" s="256" t="str">
        <f>IF(Tabla2[[#This Row],[% DE PARTICIPACIÓN INTEGRANTE '# 3]]="","",Tabla2[[#This Row],[VALOR DEL CONTRATO]]*Tabla2[[#This Row],[% DE PARTICIPACIÓN INTEGRANTE '# 3]])</f>
        <v/>
      </c>
      <c r="AG260" s="253"/>
      <c r="AH260" s="253"/>
      <c r="AI260" s="253"/>
      <c r="AJ260" s="255"/>
      <c r="AK260" s="256" t="str">
        <f>IF(Tabla2[[#This Row],[% DE PARTICIPACIÓN INTEGRANTE '# 4]]="","",Tabla2[[#This Row],[VALOR DEL CONTRATO]]*Tabla2[[#This Row],[% DE PARTICIPACIÓN INTEGRANTE '# 4]])</f>
        <v/>
      </c>
      <c r="AL260" s="257"/>
      <c r="AM260" s="257"/>
      <c r="AN260" s="257"/>
      <c r="AO260" s="255"/>
      <c r="AP260" s="256" t="str">
        <f>IF(Tabla2[[#This Row],[% DE PARTICIPACIÓN INTEGRANTE '# 5]]="","",Tabla2[[#This Row],[VALOR DEL CONTRATO]]*Tabla2[[#This Row],[% DE PARTICIPACIÓN INTEGRANTE '# 5]])</f>
        <v/>
      </c>
      <c r="AQ260" s="257"/>
      <c r="AR260" s="257"/>
      <c r="AS260" s="257"/>
    </row>
    <row r="261" spans="2:45" ht="20.100000000000001" customHeight="1" x14ac:dyDescent="0.25">
      <c r="B261" s="246" t="str">
        <f>IF('Formato Único de Contratación'!$AR273="","",'Formato Único de Contratación'!$AR273)</f>
        <v/>
      </c>
      <c r="C261" s="215" t="str">
        <f>IF('Formato Único de Contratación'!$B273="","",'Formato Único de Contratación'!$B273)</f>
        <v/>
      </c>
      <c r="D261" s="246" t="str">
        <f>IF('Formato Único de Contratación'!$C273="","",'Formato Único de Contratación'!$C273)</f>
        <v/>
      </c>
      <c r="E261" s="246" t="str">
        <f>IF('Formato Único de Contratación'!AQ273="","",'Formato Único de Contratación'!AQ273)</f>
        <v/>
      </c>
      <c r="F261" s="246" t="str">
        <f>IF('Formato Único de Contratación'!AP273="","",'Formato Único de Contratación'!$AP273)</f>
        <v/>
      </c>
      <c r="G261" s="248" t="str">
        <f>IF('Formato Único de Contratación'!$AI273="","",'Formato Único de Contratación'!$AI273)</f>
        <v/>
      </c>
      <c r="H261" s="248" t="str">
        <f>IF('Formato Único de Contratación'!$AO273="","",'Formato Único de Contratación'!$AO273)</f>
        <v/>
      </c>
      <c r="I261" s="248" t="str">
        <f>IF('Formato Único de Contratación'!$BU273="","",'Formato Único de Contratación'!$BU273)</f>
        <v/>
      </c>
      <c r="J261" s="248" t="str">
        <f>IF('Formato Único de Contratación'!$BD273="","",'Formato Único de Contratación'!$BD273)</f>
        <v/>
      </c>
      <c r="K261" s="248" t="str">
        <f>IF('Formato Único de Contratación'!$EE273="","",'Formato Único de Contratación'!$EE273)</f>
        <v/>
      </c>
      <c r="L261" s="248" t="str">
        <f>IF('Formato Único de Contratación'!$Y273="","",'Formato Único de Contratación'!$Y273)</f>
        <v/>
      </c>
      <c r="M261" s="246" t="str">
        <f>IF('Formato Único de Contratación'!$Z273="","",'Formato Único de Contratación'!$Z273)</f>
        <v/>
      </c>
      <c r="N261" s="253"/>
      <c r="O261" s="254" t="str">
        <f>IF('Formato Único de Contratación'!$BB273=0,"",'Formato Único de Contratación'!$BB273)</f>
        <v/>
      </c>
      <c r="P261" s="254" t="str">
        <f>IF('Formato Único de Contratación'!$DH273=0,"",'Formato Único de Contratación'!$DH273)</f>
        <v/>
      </c>
      <c r="Q261" s="253"/>
      <c r="R261" s="253"/>
      <c r="S261" s="253"/>
      <c r="T261" s="253"/>
      <c r="U261" s="253"/>
      <c r="V261" s="255"/>
      <c r="W261" s="256"/>
      <c r="X261" s="253"/>
      <c r="Y261" s="253"/>
      <c r="Z261" s="255"/>
      <c r="AA261" s="256"/>
      <c r="AB261" s="257"/>
      <c r="AC261" s="257"/>
      <c r="AD261" s="257"/>
      <c r="AE261" s="255"/>
      <c r="AF261" s="256" t="str">
        <f>IF(Tabla2[[#This Row],[% DE PARTICIPACIÓN INTEGRANTE '# 3]]="","",Tabla2[[#This Row],[VALOR DEL CONTRATO]]*Tabla2[[#This Row],[% DE PARTICIPACIÓN INTEGRANTE '# 3]])</f>
        <v/>
      </c>
      <c r="AG261" s="253"/>
      <c r="AH261" s="253"/>
      <c r="AI261" s="253"/>
      <c r="AJ261" s="255"/>
      <c r="AK261" s="256" t="str">
        <f>IF(Tabla2[[#This Row],[% DE PARTICIPACIÓN INTEGRANTE '# 4]]="","",Tabla2[[#This Row],[VALOR DEL CONTRATO]]*Tabla2[[#This Row],[% DE PARTICIPACIÓN INTEGRANTE '# 4]])</f>
        <v/>
      </c>
      <c r="AL261" s="257"/>
      <c r="AM261" s="257"/>
      <c r="AN261" s="257"/>
      <c r="AO261" s="255"/>
      <c r="AP261" s="256" t="str">
        <f>IF(Tabla2[[#This Row],[% DE PARTICIPACIÓN INTEGRANTE '# 5]]="","",Tabla2[[#This Row],[VALOR DEL CONTRATO]]*Tabla2[[#This Row],[% DE PARTICIPACIÓN INTEGRANTE '# 5]])</f>
        <v/>
      </c>
      <c r="AQ261" s="257"/>
      <c r="AR261" s="257"/>
      <c r="AS261" s="257"/>
    </row>
    <row r="262" spans="2:45" ht="20.100000000000001" customHeight="1" x14ac:dyDescent="0.25">
      <c r="B262" s="246" t="str">
        <f>IF('Formato Único de Contratación'!$AR274="","",'Formato Único de Contratación'!$AR274)</f>
        <v/>
      </c>
      <c r="C262" s="215" t="str">
        <f>IF('Formato Único de Contratación'!$B274="","",'Formato Único de Contratación'!$B274)</f>
        <v/>
      </c>
      <c r="D262" s="246" t="str">
        <f>IF('Formato Único de Contratación'!$C274="","",'Formato Único de Contratación'!$C274)</f>
        <v/>
      </c>
      <c r="E262" s="246" t="str">
        <f>IF('Formato Único de Contratación'!AQ274="","",'Formato Único de Contratación'!AQ274)</f>
        <v/>
      </c>
      <c r="F262" s="246" t="str">
        <f>IF('Formato Único de Contratación'!AP274="","",'Formato Único de Contratación'!$AP274)</f>
        <v/>
      </c>
      <c r="G262" s="248" t="str">
        <f>IF('Formato Único de Contratación'!$AI274="","",'Formato Único de Contratación'!$AI274)</f>
        <v/>
      </c>
      <c r="H262" s="248" t="str">
        <f>IF('Formato Único de Contratación'!$AO274="","",'Formato Único de Contratación'!$AO274)</f>
        <v/>
      </c>
      <c r="I262" s="248" t="str">
        <f>IF('Formato Único de Contratación'!$BU274="","",'Formato Único de Contratación'!$BU274)</f>
        <v/>
      </c>
      <c r="J262" s="248" t="str">
        <f>IF('Formato Único de Contratación'!$BD274="","",'Formato Único de Contratación'!$BD274)</f>
        <v/>
      </c>
      <c r="K262" s="248" t="str">
        <f>IF('Formato Único de Contratación'!$EE274="","",'Formato Único de Contratación'!$EE274)</f>
        <v/>
      </c>
      <c r="L262" s="248" t="str">
        <f>IF('Formato Único de Contratación'!$Y274="","",'Formato Único de Contratación'!$Y274)</f>
        <v/>
      </c>
      <c r="M262" s="246" t="str">
        <f>IF('Formato Único de Contratación'!$Z274="","",'Formato Único de Contratación'!$Z274)</f>
        <v/>
      </c>
      <c r="N262" s="253"/>
      <c r="O262" s="254" t="str">
        <f>IF('Formato Único de Contratación'!$BB274=0,"",'Formato Único de Contratación'!$BB274)</f>
        <v/>
      </c>
      <c r="P262" s="254" t="str">
        <f>IF('Formato Único de Contratación'!$DH274=0,"",'Formato Único de Contratación'!$DH274)</f>
        <v/>
      </c>
      <c r="Q262" s="253"/>
      <c r="R262" s="253"/>
      <c r="S262" s="253"/>
      <c r="T262" s="253"/>
      <c r="U262" s="253"/>
      <c r="V262" s="255"/>
      <c r="W262" s="256"/>
      <c r="X262" s="253"/>
      <c r="Y262" s="253"/>
      <c r="Z262" s="255"/>
      <c r="AA262" s="256"/>
      <c r="AB262" s="257"/>
      <c r="AC262" s="257"/>
      <c r="AD262" s="257"/>
      <c r="AE262" s="255"/>
      <c r="AF262" s="256" t="str">
        <f>IF(Tabla2[[#This Row],[% DE PARTICIPACIÓN INTEGRANTE '# 3]]="","",Tabla2[[#This Row],[VALOR DEL CONTRATO]]*Tabla2[[#This Row],[% DE PARTICIPACIÓN INTEGRANTE '# 3]])</f>
        <v/>
      </c>
      <c r="AG262" s="253"/>
      <c r="AH262" s="253"/>
      <c r="AI262" s="253"/>
      <c r="AJ262" s="255"/>
      <c r="AK262" s="256" t="str">
        <f>IF(Tabla2[[#This Row],[% DE PARTICIPACIÓN INTEGRANTE '# 4]]="","",Tabla2[[#This Row],[VALOR DEL CONTRATO]]*Tabla2[[#This Row],[% DE PARTICIPACIÓN INTEGRANTE '# 4]])</f>
        <v/>
      </c>
      <c r="AL262" s="257"/>
      <c r="AM262" s="257"/>
      <c r="AN262" s="257"/>
      <c r="AO262" s="255"/>
      <c r="AP262" s="256" t="str">
        <f>IF(Tabla2[[#This Row],[% DE PARTICIPACIÓN INTEGRANTE '# 5]]="","",Tabla2[[#This Row],[VALOR DEL CONTRATO]]*Tabla2[[#This Row],[% DE PARTICIPACIÓN INTEGRANTE '# 5]])</f>
        <v/>
      </c>
      <c r="AQ262" s="257"/>
      <c r="AR262" s="257"/>
      <c r="AS262" s="257"/>
    </row>
    <row r="263" spans="2:45" ht="20.100000000000001" customHeight="1" x14ac:dyDescent="0.25">
      <c r="B263" s="246" t="str">
        <f>IF('Formato Único de Contratación'!$AR275="","",'Formato Único de Contratación'!$AR275)</f>
        <v/>
      </c>
      <c r="C263" s="215" t="str">
        <f>IF('Formato Único de Contratación'!$B275="","",'Formato Único de Contratación'!$B275)</f>
        <v/>
      </c>
      <c r="D263" s="246" t="str">
        <f>IF('Formato Único de Contratación'!$C275="","",'Formato Único de Contratación'!$C275)</f>
        <v/>
      </c>
      <c r="E263" s="246" t="str">
        <f>IF('Formato Único de Contratación'!AQ275="","",'Formato Único de Contratación'!AQ275)</f>
        <v/>
      </c>
      <c r="F263" s="246" t="str">
        <f>IF('Formato Único de Contratación'!AP275="","",'Formato Único de Contratación'!$AP275)</f>
        <v/>
      </c>
      <c r="G263" s="248" t="str">
        <f>IF('Formato Único de Contratación'!$AI275="","",'Formato Único de Contratación'!$AI275)</f>
        <v/>
      </c>
      <c r="H263" s="248" t="str">
        <f>IF('Formato Único de Contratación'!$AO275="","",'Formato Único de Contratación'!$AO275)</f>
        <v/>
      </c>
      <c r="I263" s="248" t="str">
        <f>IF('Formato Único de Contratación'!$BU275="","",'Formato Único de Contratación'!$BU275)</f>
        <v/>
      </c>
      <c r="J263" s="248" t="str">
        <f>IF('Formato Único de Contratación'!$BD275="","",'Formato Único de Contratación'!$BD275)</f>
        <v/>
      </c>
      <c r="K263" s="248" t="str">
        <f>IF('Formato Único de Contratación'!$EE275="","",'Formato Único de Contratación'!$EE275)</f>
        <v/>
      </c>
      <c r="L263" s="248" t="str">
        <f>IF('Formato Único de Contratación'!$Y275="","",'Formato Único de Contratación'!$Y275)</f>
        <v/>
      </c>
      <c r="M263" s="246" t="str">
        <f>IF('Formato Único de Contratación'!$Z275="","",'Formato Único de Contratación'!$Z275)</f>
        <v/>
      </c>
      <c r="N263" s="253"/>
      <c r="O263" s="254" t="str">
        <f>IF('Formato Único de Contratación'!$BB275=0,"",'Formato Único de Contratación'!$BB275)</f>
        <v/>
      </c>
      <c r="P263" s="254" t="str">
        <f>IF('Formato Único de Contratación'!$DH275=0,"",'Formato Único de Contratación'!$DH275)</f>
        <v/>
      </c>
      <c r="Q263" s="253"/>
      <c r="R263" s="253"/>
      <c r="S263" s="253"/>
      <c r="T263" s="253"/>
      <c r="U263" s="253"/>
      <c r="V263" s="255"/>
      <c r="W263" s="256"/>
      <c r="X263" s="253"/>
      <c r="Y263" s="253"/>
      <c r="Z263" s="255"/>
      <c r="AA263" s="256"/>
      <c r="AB263" s="257"/>
      <c r="AC263" s="257"/>
      <c r="AD263" s="257"/>
      <c r="AE263" s="255"/>
      <c r="AF263" s="256" t="str">
        <f>IF(Tabla2[[#This Row],[% DE PARTICIPACIÓN INTEGRANTE '# 3]]="","",Tabla2[[#This Row],[VALOR DEL CONTRATO]]*Tabla2[[#This Row],[% DE PARTICIPACIÓN INTEGRANTE '# 3]])</f>
        <v/>
      </c>
      <c r="AG263" s="253"/>
      <c r="AH263" s="253"/>
      <c r="AI263" s="253"/>
      <c r="AJ263" s="255"/>
      <c r="AK263" s="256" t="str">
        <f>IF(Tabla2[[#This Row],[% DE PARTICIPACIÓN INTEGRANTE '# 4]]="","",Tabla2[[#This Row],[VALOR DEL CONTRATO]]*Tabla2[[#This Row],[% DE PARTICIPACIÓN INTEGRANTE '# 4]])</f>
        <v/>
      </c>
      <c r="AL263" s="257"/>
      <c r="AM263" s="257"/>
      <c r="AN263" s="257"/>
      <c r="AO263" s="255"/>
      <c r="AP263" s="256" t="str">
        <f>IF(Tabla2[[#This Row],[% DE PARTICIPACIÓN INTEGRANTE '# 5]]="","",Tabla2[[#This Row],[VALOR DEL CONTRATO]]*Tabla2[[#This Row],[% DE PARTICIPACIÓN INTEGRANTE '# 5]])</f>
        <v/>
      </c>
      <c r="AQ263" s="257"/>
      <c r="AR263" s="257"/>
      <c r="AS263" s="257"/>
    </row>
    <row r="264" spans="2:45" ht="20.100000000000001" customHeight="1" x14ac:dyDescent="0.25">
      <c r="B264" s="246" t="str">
        <f>IF('Formato Único de Contratación'!$AR276="","",'Formato Único de Contratación'!$AR276)</f>
        <v/>
      </c>
      <c r="C264" s="215" t="str">
        <f>IF('Formato Único de Contratación'!$B276="","",'Formato Único de Contratación'!$B276)</f>
        <v/>
      </c>
      <c r="D264" s="246" t="str">
        <f>IF('Formato Único de Contratación'!$C276="","",'Formato Único de Contratación'!$C276)</f>
        <v/>
      </c>
      <c r="E264" s="246" t="str">
        <f>IF('Formato Único de Contratación'!AQ276="","",'Formato Único de Contratación'!AQ276)</f>
        <v/>
      </c>
      <c r="F264" s="246" t="str">
        <f>IF('Formato Único de Contratación'!AP276="","",'Formato Único de Contratación'!$AP276)</f>
        <v/>
      </c>
      <c r="G264" s="248" t="str">
        <f>IF('Formato Único de Contratación'!$AI276="","",'Formato Único de Contratación'!$AI276)</f>
        <v/>
      </c>
      <c r="H264" s="248" t="str">
        <f>IF('Formato Único de Contratación'!$AO276="","",'Formato Único de Contratación'!$AO276)</f>
        <v/>
      </c>
      <c r="I264" s="248" t="str">
        <f>IF('Formato Único de Contratación'!$BU276="","",'Formato Único de Contratación'!$BU276)</f>
        <v/>
      </c>
      <c r="J264" s="248" t="str">
        <f>IF('Formato Único de Contratación'!$BD276="","",'Formato Único de Contratación'!$BD276)</f>
        <v/>
      </c>
      <c r="K264" s="248" t="str">
        <f>IF('Formato Único de Contratación'!$EE276="","",'Formato Único de Contratación'!$EE276)</f>
        <v/>
      </c>
      <c r="L264" s="248" t="str">
        <f>IF('Formato Único de Contratación'!$Y276="","",'Formato Único de Contratación'!$Y276)</f>
        <v/>
      </c>
      <c r="M264" s="246" t="str">
        <f>IF('Formato Único de Contratación'!$Z276="","",'Formato Único de Contratación'!$Z276)</f>
        <v/>
      </c>
      <c r="N264" s="253"/>
      <c r="O264" s="254" t="str">
        <f>IF('Formato Único de Contratación'!$BB276=0,"",'Formato Único de Contratación'!$BB276)</f>
        <v/>
      </c>
      <c r="P264" s="254" t="str">
        <f>IF('Formato Único de Contratación'!$DH276=0,"",'Formato Único de Contratación'!$DH276)</f>
        <v/>
      </c>
      <c r="Q264" s="253"/>
      <c r="R264" s="253"/>
      <c r="S264" s="253"/>
      <c r="T264" s="253"/>
      <c r="U264" s="253"/>
      <c r="V264" s="255"/>
      <c r="W264" s="256"/>
      <c r="X264" s="253"/>
      <c r="Y264" s="253"/>
      <c r="Z264" s="255"/>
      <c r="AA264" s="256"/>
      <c r="AB264" s="257"/>
      <c r="AC264" s="257"/>
      <c r="AD264" s="257"/>
      <c r="AE264" s="255"/>
      <c r="AF264" s="256" t="str">
        <f>IF(Tabla2[[#This Row],[% DE PARTICIPACIÓN INTEGRANTE '# 3]]="","",Tabla2[[#This Row],[VALOR DEL CONTRATO]]*Tabla2[[#This Row],[% DE PARTICIPACIÓN INTEGRANTE '# 3]])</f>
        <v/>
      </c>
      <c r="AG264" s="253"/>
      <c r="AH264" s="253"/>
      <c r="AI264" s="253"/>
      <c r="AJ264" s="255"/>
      <c r="AK264" s="256" t="str">
        <f>IF(Tabla2[[#This Row],[% DE PARTICIPACIÓN INTEGRANTE '# 4]]="","",Tabla2[[#This Row],[VALOR DEL CONTRATO]]*Tabla2[[#This Row],[% DE PARTICIPACIÓN INTEGRANTE '# 4]])</f>
        <v/>
      </c>
      <c r="AL264" s="257"/>
      <c r="AM264" s="257"/>
      <c r="AN264" s="257"/>
      <c r="AO264" s="255"/>
      <c r="AP264" s="256" t="str">
        <f>IF(Tabla2[[#This Row],[% DE PARTICIPACIÓN INTEGRANTE '# 5]]="","",Tabla2[[#This Row],[VALOR DEL CONTRATO]]*Tabla2[[#This Row],[% DE PARTICIPACIÓN INTEGRANTE '# 5]])</f>
        <v/>
      </c>
      <c r="AQ264" s="257"/>
      <c r="AR264" s="257"/>
      <c r="AS264" s="257"/>
    </row>
    <row r="265" spans="2:45" ht="20.100000000000001" customHeight="1" x14ac:dyDescent="0.25">
      <c r="B265" s="246" t="str">
        <f>IF('Formato Único de Contratación'!$AR277="","",'Formato Único de Contratación'!$AR277)</f>
        <v/>
      </c>
      <c r="C265" s="215" t="str">
        <f>IF('Formato Único de Contratación'!$B277="","",'Formato Único de Contratación'!$B277)</f>
        <v/>
      </c>
      <c r="D265" s="246" t="str">
        <f>IF('Formato Único de Contratación'!$C277="","",'Formato Único de Contratación'!$C277)</f>
        <v/>
      </c>
      <c r="E265" s="246" t="str">
        <f>IF('Formato Único de Contratación'!AQ277="","",'Formato Único de Contratación'!AQ277)</f>
        <v/>
      </c>
      <c r="F265" s="246" t="str">
        <f>IF('Formato Único de Contratación'!AP277="","",'Formato Único de Contratación'!$AP277)</f>
        <v/>
      </c>
      <c r="G265" s="248" t="str">
        <f>IF('Formato Único de Contratación'!$AI277="","",'Formato Único de Contratación'!$AI277)</f>
        <v/>
      </c>
      <c r="H265" s="248" t="str">
        <f>IF('Formato Único de Contratación'!$AO277="","",'Formato Único de Contratación'!$AO277)</f>
        <v/>
      </c>
      <c r="I265" s="248" t="str">
        <f>IF('Formato Único de Contratación'!$BU277="","",'Formato Único de Contratación'!$BU277)</f>
        <v/>
      </c>
      <c r="J265" s="248" t="str">
        <f>IF('Formato Único de Contratación'!$BD277="","",'Formato Único de Contratación'!$BD277)</f>
        <v/>
      </c>
      <c r="K265" s="248" t="str">
        <f>IF('Formato Único de Contratación'!$EE277="","",'Formato Único de Contratación'!$EE277)</f>
        <v/>
      </c>
      <c r="L265" s="248" t="str">
        <f>IF('Formato Único de Contratación'!$Y277="","",'Formato Único de Contratación'!$Y277)</f>
        <v/>
      </c>
      <c r="M265" s="246" t="str">
        <f>IF('Formato Único de Contratación'!$Z277="","",'Formato Único de Contratación'!$Z277)</f>
        <v/>
      </c>
      <c r="N265" s="253"/>
      <c r="O265" s="254" t="str">
        <f>IF('Formato Único de Contratación'!$BB277=0,"",'Formato Único de Contratación'!$BB277)</f>
        <v/>
      </c>
      <c r="P265" s="254" t="str">
        <f>IF('Formato Único de Contratación'!$DH277=0,"",'Formato Único de Contratación'!$DH277)</f>
        <v/>
      </c>
      <c r="Q265" s="253"/>
      <c r="R265" s="253"/>
      <c r="S265" s="253"/>
      <c r="T265" s="253"/>
      <c r="U265" s="253"/>
      <c r="V265" s="255"/>
      <c r="W265" s="256"/>
      <c r="X265" s="253"/>
      <c r="Y265" s="253"/>
      <c r="Z265" s="255"/>
      <c r="AA265" s="256"/>
      <c r="AB265" s="257"/>
      <c r="AC265" s="257"/>
      <c r="AD265" s="257"/>
      <c r="AE265" s="255"/>
      <c r="AF265" s="256" t="str">
        <f>IF(Tabla2[[#This Row],[% DE PARTICIPACIÓN INTEGRANTE '# 3]]="","",Tabla2[[#This Row],[VALOR DEL CONTRATO]]*Tabla2[[#This Row],[% DE PARTICIPACIÓN INTEGRANTE '# 3]])</f>
        <v/>
      </c>
      <c r="AG265" s="253"/>
      <c r="AH265" s="253"/>
      <c r="AI265" s="253"/>
      <c r="AJ265" s="255"/>
      <c r="AK265" s="256" t="str">
        <f>IF(Tabla2[[#This Row],[% DE PARTICIPACIÓN INTEGRANTE '# 4]]="","",Tabla2[[#This Row],[VALOR DEL CONTRATO]]*Tabla2[[#This Row],[% DE PARTICIPACIÓN INTEGRANTE '# 4]])</f>
        <v/>
      </c>
      <c r="AL265" s="257"/>
      <c r="AM265" s="257"/>
      <c r="AN265" s="257"/>
      <c r="AO265" s="255"/>
      <c r="AP265" s="256" t="str">
        <f>IF(Tabla2[[#This Row],[% DE PARTICIPACIÓN INTEGRANTE '# 5]]="","",Tabla2[[#This Row],[VALOR DEL CONTRATO]]*Tabla2[[#This Row],[% DE PARTICIPACIÓN INTEGRANTE '# 5]])</f>
        <v/>
      </c>
      <c r="AQ265" s="257"/>
      <c r="AR265" s="257"/>
      <c r="AS265" s="257"/>
    </row>
    <row r="266" spans="2:45" ht="20.100000000000001" customHeight="1" x14ac:dyDescent="0.25">
      <c r="B266" s="246" t="str">
        <f>IF('Formato Único de Contratación'!$AR278="","",'Formato Único de Contratación'!$AR278)</f>
        <v/>
      </c>
      <c r="C266" s="215" t="str">
        <f>IF('Formato Único de Contratación'!$B278="","",'Formato Único de Contratación'!$B278)</f>
        <v/>
      </c>
      <c r="D266" s="246" t="str">
        <f>IF('Formato Único de Contratación'!$C278="","",'Formato Único de Contratación'!$C278)</f>
        <v/>
      </c>
      <c r="E266" s="246" t="str">
        <f>IF('Formato Único de Contratación'!AQ278="","",'Formato Único de Contratación'!AQ278)</f>
        <v/>
      </c>
      <c r="F266" s="246" t="str">
        <f>IF('Formato Único de Contratación'!AP278="","",'Formato Único de Contratación'!$AP278)</f>
        <v/>
      </c>
      <c r="G266" s="248" t="str">
        <f>IF('Formato Único de Contratación'!$AI278="","",'Formato Único de Contratación'!$AI278)</f>
        <v/>
      </c>
      <c r="H266" s="248" t="str">
        <f>IF('Formato Único de Contratación'!$AO278="","",'Formato Único de Contratación'!$AO278)</f>
        <v/>
      </c>
      <c r="I266" s="248" t="str">
        <f>IF('Formato Único de Contratación'!$BU278="","",'Formato Único de Contratación'!$BU278)</f>
        <v/>
      </c>
      <c r="J266" s="248" t="str">
        <f>IF('Formato Único de Contratación'!$BD278="","",'Formato Único de Contratación'!$BD278)</f>
        <v/>
      </c>
      <c r="K266" s="248" t="str">
        <f>IF('Formato Único de Contratación'!$EE278="","",'Formato Único de Contratación'!$EE278)</f>
        <v/>
      </c>
      <c r="L266" s="248" t="str">
        <f>IF('Formato Único de Contratación'!$Y278="","",'Formato Único de Contratación'!$Y278)</f>
        <v/>
      </c>
      <c r="M266" s="246" t="str">
        <f>IF('Formato Único de Contratación'!$Z278="","",'Formato Único de Contratación'!$Z278)</f>
        <v/>
      </c>
      <c r="N266" s="253"/>
      <c r="O266" s="254" t="str">
        <f>IF('Formato Único de Contratación'!$BB278=0,"",'Formato Único de Contratación'!$BB278)</f>
        <v/>
      </c>
      <c r="P266" s="254" t="str">
        <f>IF('Formato Único de Contratación'!$DH278=0,"",'Formato Único de Contratación'!$DH278)</f>
        <v/>
      </c>
      <c r="Q266" s="253"/>
      <c r="R266" s="253"/>
      <c r="S266" s="253"/>
      <c r="T266" s="253"/>
      <c r="U266" s="253"/>
      <c r="V266" s="255"/>
      <c r="W266" s="256"/>
      <c r="X266" s="253"/>
      <c r="Y266" s="253"/>
      <c r="Z266" s="255"/>
      <c r="AA266" s="256"/>
      <c r="AB266" s="257"/>
      <c r="AC266" s="257"/>
      <c r="AD266" s="257"/>
      <c r="AE266" s="255"/>
      <c r="AF266" s="256" t="str">
        <f>IF(Tabla2[[#This Row],[% DE PARTICIPACIÓN INTEGRANTE '# 3]]="","",Tabla2[[#This Row],[VALOR DEL CONTRATO]]*Tabla2[[#This Row],[% DE PARTICIPACIÓN INTEGRANTE '# 3]])</f>
        <v/>
      </c>
      <c r="AG266" s="253"/>
      <c r="AH266" s="253"/>
      <c r="AI266" s="253"/>
      <c r="AJ266" s="255"/>
      <c r="AK266" s="256" t="str">
        <f>IF(Tabla2[[#This Row],[% DE PARTICIPACIÓN INTEGRANTE '# 4]]="","",Tabla2[[#This Row],[VALOR DEL CONTRATO]]*Tabla2[[#This Row],[% DE PARTICIPACIÓN INTEGRANTE '# 4]])</f>
        <v/>
      </c>
      <c r="AL266" s="257"/>
      <c r="AM266" s="257"/>
      <c r="AN266" s="257"/>
      <c r="AO266" s="255"/>
      <c r="AP266" s="256" t="str">
        <f>IF(Tabla2[[#This Row],[% DE PARTICIPACIÓN INTEGRANTE '# 5]]="","",Tabla2[[#This Row],[VALOR DEL CONTRATO]]*Tabla2[[#This Row],[% DE PARTICIPACIÓN INTEGRANTE '# 5]])</f>
        <v/>
      </c>
      <c r="AQ266" s="257"/>
      <c r="AR266" s="257"/>
      <c r="AS266" s="257"/>
    </row>
    <row r="267" spans="2:45" ht="20.100000000000001" customHeight="1" x14ac:dyDescent="0.25">
      <c r="B267" s="246" t="str">
        <f>IF('Formato Único de Contratación'!$AR279="","",'Formato Único de Contratación'!$AR279)</f>
        <v/>
      </c>
      <c r="C267" s="215" t="str">
        <f>IF('Formato Único de Contratación'!$B279="","",'Formato Único de Contratación'!$B279)</f>
        <v/>
      </c>
      <c r="D267" s="246" t="str">
        <f>IF('Formato Único de Contratación'!$C279="","",'Formato Único de Contratación'!$C279)</f>
        <v/>
      </c>
      <c r="E267" s="246" t="str">
        <f>IF('Formato Único de Contratación'!AQ279="","",'Formato Único de Contratación'!AQ279)</f>
        <v/>
      </c>
      <c r="F267" s="246" t="str">
        <f>IF('Formato Único de Contratación'!AP279="","",'Formato Único de Contratación'!$AP279)</f>
        <v/>
      </c>
      <c r="G267" s="248" t="str">
        <f>IF('Formato Único de Contratación'!$AI279="","",'Formato Único de Contratación'!$AI279)</f>
        <v/>
      </c>
      <c r="H267" s="248" t="str">
        <f>IF('Formato Único de Contratación'!$AO279="","",'Formato Único de Contratación'!$AO279)</f>
        <v/>
      </c>
      <c r="I267" s="248" t="str">
        <f>IF('Formato Único de Contratación'!$BU279="","",'Formato Único de Contratación'!$BU279)</f>
        <v/>
      </c>
      <c r="J267" s="248" t="str">
        <f>IF('Formato Único de Contratación'!$BD279="","",'Formato Único de Contratación'!$BD279)</f>
        <v/>
      </c>
      <c r="K267" s="248" t="str">
        <f>IF('Formato Único de Contratación'!$EE279="","",'Formato Único de Contratación'!$EE279)</f>
        <v/>
      </c>
      <c r="L267" s="248" t="str">
        <f>IF('Formato Único de Contratación'!$Y279="","",'Formato Único de Contratación'!$Y279)</f>
        <v/>
      </c>
      <c r="M267" s="246" t="str">
        <f>IF('Formato Único de Contratación'!$Z279="","",'Formato Único de Contratación'!$Z279)</f>
        <v/>
      </c>
      <c r="N267" s="253"/>
      <c r="O267" s="254" t="str">
        <f>IF('Formato Único de Contratación'!$BB279=0,"",'Formato Único de Contratación'!$BB279)</f>
        <v/>
      </c>
      <c r="P267" s="254" t="str">
        <f>IF('Formato Único de Contratación'!$DH279=0,"",'Formato Único de Contratación'!$DH279)</f>
        <v/>
      </c>
      <c r="Q267" s="253"/>
      <c r="R267" s="253"/>
      <c r="S267" s="253"/>
      <c r="T267" s="253"/>
      <c r="U267" s="253"/>
      <c r="V267" s="255"/>
      <c r="W267" s="256"/>
      <c r="X267" s="253"/>
      <c r="Y267" s="253"/>
      <c r="Z267" s="255"/>
      <c r="AA267" s="256"/>
      <c r="AB267" s="257"/>
      <c r="AC267" s="257"/>
      <c r="AD267" s="257"/>
      <c r="AE267" s="255"/>
      <c r="AF267" s="256" t="str">
        <f>IF(Tabla2[[#This Row],[% DE PARTICIPACIÓN INTEGRANTE '# 3]]="","",Tabla2[[#This Row],[VALOR DEL CONTRATO]]*Tabla2[[#This Row],[% DE PARTICIPACIÓN INTEGRANTE '# 3]])</f>
        <v/>
      </c>
      <c r="AG267" s="253"/>
      <c r="AH267" s="253"/>
      <c r="AI267" s="253"/>
      <c r="AJ267" s="255"/>
      <c r="AK267" s="256" t="str">
        <f>IF(Tabla2[[#This Row],[% DE PARTICIPACIÓN INTEGRANTE '# 4]]="","",Tabla2[[#This Row],[VALOR DEL CONTRATO]]*Tabla2[[#This Row],[% DE PARTICIPACIÓN INTEGRANTE '# 4]])</f>
        <v/>
      </c>
      <c r="AL267" s="257"/>
      <c r="AM267" s="257"/>
      <c r="AN267" s="257"/>
      <c r="AO267" s="255"/>
      <c r="AP267" s="256" t="str">
        <f>IF(Tabla2[[#This Row],[% DE PARTICIPACIÓN INTEGRANTE '# 5]]="","",Tabla2[[#This Row],[VALOR DEL CONTRATO]]*Tabla2[[#This Row],[% DE PARTICIPACIÓN INTEGRANTE '# 5]])</f>
        <v/>
      </c>
      <c r="AQ267" s="257"/>
      <c r="AR267" s="257"/>
      <c r="AS267" s="257"/>
    </row>
    <row r="268" spans="2:45" ht="20.100000000000001" customHeight="1" x14ac:dyDescent="0.25">
      <c r="B268" s="246" t="str">
        <f>IF('Formato Único de Contratación'!$AR280="","",'Formato Único de Contratación'!$AR280)</f>
        <v/>
      </c>
      <c r="C268" s="215" t="str">
        <f>IF('Formato Único de Contratación'!$B280="","",'Formato Único de Contratación'!$B280)</f>
        <v/>
      </c>
      <c r="D268" s="246" t="str">
        <f>IF('Formato Único de Contratación'!$C280="","",'Formato Único de Contratación'!$C280)</f>
        <v/>
      </c>
      <c r="E268" s="246" t="str">
        <f>IF('Formato Único de Contratación'!AQ280="","",'Formato Único de Contratación'!AQ280)</f>
        <v/>
      </c>
      <c r="F268" s="246" t="str">
        <f>IF('Formato Único de Contratación'!AP280="","",'Formato Único de Contratación'!$AP280)</f>
        <v/>
      </c>
      <c r="G268" s="248" t="str">
        <f>IF('Formato Único de Contratación'!$AI280="","",'Formato Único de Contratación'!$AI280)</f>
        <v/>
      </c>
      <c r="H268" s="248" t="str">
        <f>IF('Formato Único de Contratación'!$AO280="","",'Formato Único de Contratación'!$AO280)</f>
        <v/>
      </c>
      <c r="I268" s="248" t="str">
        <f>IF('Formato Único de Contratación'!$BU280="","",'Formato Único de Contratación'!$BU280)</f>
        <v/>
      </c>
      <c r="J268" s="248" t="str">
        <f>IF('Formato Único de Contratación'!$BD280="","",'Formato Único de Contratación'!$BD280)</f>
        <v/>
      </c>
      <c r="K268" s="248" t="str">
        <f>IF('Formato Único de Contratación'!$EE280="","",'Formato Único de Contratación'!$EE280)</f>
        <v/>
      </c>
      <c r="L268" s="248" t="str">
        <f>IF('Formato Único de Contratación'!$Y280="","",'Formato Único de Contratación'!$Y280)</f>
        <v/>
      </c>
      <c r="M268" s="246" t="str">
        <f>IF('Formato Único de Contratación'!$Z280="","",'Formato Único de Contratación'!$Z280)</f>
        <v/>
      </c>
      <c r="N268" s="253"/>
      <c r="O268" s="254" t="str">
        <f>IF('Formato Único de Contratación'!$BB280=0,"",'Formato Único de Contratación'!$BB280)</f>
        <v/>
      </c>
      <c r="P268" s="254" t="str">
        <f>IF('Formato Único de Contratación'!$DH280=0,"",'Formato Único de Contratación'!$DH280)</f>
        <v/>
      </c>
      <c r="Q268" s="253"/>
      <c r="R268" s="253"/>
      <c r="S268" s="253"/>
      <c r="T268" s="253"/>
      <c r="U268" s="253"/>
      <c r="V268" s="255"/>
      <c r="W268" s="256"/>
      <c r="X268" s="253"/>
      <c r="Y268" s="253"/>
      <c r="Z268" s="255"/>
      <c r="AA268" s="256"/>
      <c r="AB268" s="257"/>
      <c r="AC268" s="257"/>
      <c r="AD268" s="257"/>
      <c r="AE268" s="255"/>
      <c r="AF268" s="256" t="str">
        <f>IF(Tabla2[[#This Row],[% DE PARTICIPACIÓN INTEGRANTE '# 3]]="","",Tabla2[[#This Row],[VALOR DEL CONTRATO]]*Tabla2[[#This Row],[% DE PARTICIPACIÓN INTEGRANTE '# 3]])</f>
        <v/>
      </c>
      <c r="AG268" s="253"/>
      <c r="AH268" s="253"/>
      <c r="AI268" s="253"/>
      <c r="AJ268" s="255"/>
      <c r="AK268" s="256" t="str">
        <f>IF(Tabla2[[#This Row],[% DE PARTICIPACIÓN INTEGRANTE '# 4]]="","",Tabla2[[#This Row],[VALOR DEL CONTRATO]]*Tabla2[[#This Row],[% DE PARTICIPACIÓN INTEGRANTE '# 4]])</f>
        <v/>
      </c>
      <c r="AL268" s="257"/>
      <c r="AM268" s="257"/>
      <c r="AN268" s="257"/>
      <c r="AO268" s="255"/>
      <c r="AP268" s="256" t="str">
        <f>IF(Tabla2[[#This Row],[% DE PARTICIPACIÓN INTEGRANTE '# 5]]="","",Tabla2[[#This Row],[VALOR DEL CONTRATO]]*Tabla2[[#This Row],[% DE PARTICIPACIÓN INTEGRANTE '# 5]])</f>
        <v/>
      </c>
      <c r="AQ268" s="257"/>
      <c r="AR268" s="257"/>
      <c r="AS268" s="257"/>
    </row>
    <row r="269" spans="2:45" ht="20.100000000000001" customHeight="1" x14ac:dyDescent="0.25">
      <c r="B269" s="246" t="str">
        <f>IF('Formato Único de Contratación'!$AR281="","",'Formato Único de Contratación'!$AR281)</f>
        <v/>
      </c>
      <c r="C269" s="215" t="str">
        <f>IF('Formato Único de Contratación'!$B281="","",'Formato Único de Contratación'!$B281)</f>
        <v/>
      </c>
      <c r="D269" s="246" t="str">
        <f>IF('Formato Único de Contratación'!$C281="","",'Formato Único de Contratación'!$C281)</f>
        <v/>
      </c>
      <c r="E269" s="246" t="str">
        <f>IF('Formato Único de Contratación'!AQ281="","",'Formato Único de Contratación'!AQ281)</f>
        <v/>
      </c>
      <c r="F269" s="246" t="str">
        <f>IF('Formato Único de Contratación'!AP281="","",'Formato Único de Contratación'!$AP281)</f>
        <v/>
      </c>
      <c r="G269" s="248" t="str">
        <f>IF('Formato Único de Contratación'!$AI281="","",'Formato Único de Contratación'!$AI281)</f>
        <v/>
      </c>
      <c r="H269" s="248" t="str">
        <f>IF('Formato Único de Contratación'!$AO281="","",'Formato Único de Contratación'!$AO281)</f>
        <v/>
      </c>
      <c r="I269" s="248" t="str">
        <f>IF('Formato Único de Contratación'!$BU281="","",'Formato Único de Contratación'!$BU281)</f>
        <v/>
      </c>
      <c r="J269" s="248" t="str">
        <f>IF('Formato Único de Contratación'!$BD281="","",'Formato Único de Contratación'!$BD281)</f>
        <v/>
      </c>
      <c r="K269" s="248" t="str">
        <f>IF('Formato Único de Contratación'!$EE281="","",'Formato Único de Contratación'!$EE281)</f>
        <v/>
      </c>
      <c r="L269" s="248" t="str">
        <f>IF('Formato Único de Contratación'!$Y281="","",'Formato Único de Contratación'!$Y281)</f>
        <v/>
      </c>
      <c r="M269" s="246" t="str">
        <f>IF('Formato Único de Contratación'!$Z281="","",'Formato Único de Contratación'!$Z281)</f>
        <v/>
      </c>
      <c r="N269" s="253"/>
      <c r="O269" s="254" t="str">
        <f>IF('Formato Único de Contratación'!$BB281=0,"",'Formato Único de Contratación'!$BB281)</f>
        <v/>
      </c>
      <c r="P269" s="254" t="str">
        <f>IF('Formato Único de Contratación'!$DH281=0,"",'Formato Único de Contratación'!$DH281)</f>
        <v/>
      </c>
      <c r="Q269" s="253"/>
      <c r="R269" s="253"/>
      <c r="S269" s="253"/>
      <c r="T269" s="253"/>
      <c r="U269" s="253"/>
      <c r="V269" s="255"/>
      <c r="W269" s="256"/>
      <c r="X269" s="253"/>
      <c r="Y269" s="253"/>
      <c r="Z269" s="255"/>
      <c r="AA269" s="256"/>
      <c r="AB269" s="257"/>
      <c r="AC269" s="257"/>
      <c r="AD269" s="257"/>
      <c r="AE269" s="255"/>
      <c r="AF269" s="256" t="str">
        <f>IF(Tabla2[[#This Row],[% DE PARTICIPACIÓN INTEGRANTE '# 3]]="","",Tabla2[[#This Row],[VALOR DEL CONTRATO]]*Tabla2[[#This Row],[% DE PARTICIPACIÓN INTEGRANTE '# 3]])</f>
        <v/>
      </c>
      <c r="AG269" s="253"/>
      <c r="AH269" s="253"/>
      <c r="AI269" s="253"/>
      <c r="AJ269" s="255"/>
      <c r="AK269" s="256" t="str">
        <f>IF(Tabla2[[#This Row],[% DE PARTICIPACIÓN INTEGRANTE '# 4]]="","",Tabla2[[#This Row],[VALOR DEL CONTRATO]]*Tabla2[[#This Row],[% DE PARTICIPACIÓN INTEGRANTE '# 4]])</f>
        <v/>
      </c>
      <c r="AL269" s="257"/>
      <c r="AM269" s="257"/>
      <c r="AN269" s="257"/>
      <c r="AO269" s="255"/>
      <c r="AP269" s="256" t="str">
        <f>IF(Tabla2[[#This Row],[% DE PARTICIPACIÓN INTEGRANTE '# 5]]="","",Tabla2[[#This Row],[VALOR DEL CONTRATO]]*Tabla2[[#This Row],[% DE PARTICIPACIÓN INTEGRANTE '# 5]])</f>
        <v/>
      </c>
      <c r="AQ269" s="257"/>
      <c r="AR269" s="257"/>
      <c r="AS269" s="257"/>
    </row>
    <row r="270" spans="2:45" ht="20.100000000000001" customHeight="1" x14ac:dyDescent="0.25">
      <c r="B270" s="246" t="str">
        <f>IF('Formato Único de Contratación'!$AR282="","",'Formato Único de Contratación'!$AR282)</f>
        <v/>
      </c>
      <c r="C270" s="215" t="str">
        <f>IF('Formato Único de Contratación'!$B282="","",'Formato Único de Contratación'!$B282)</f>
        <v/>
      </c>
      <c r="D270" s="246" t="str">
        <f>IF('Formato Único de Contratación'!$C282="","",'Formato Único de Contratación'!$C282)</f>
        <v/>
      </c>
      <c r="E270" s="246" t="str">
        <f>IF('Formato Único de Contratación'!AQ282="","",'Formato Único de Contratación'!AQ282)</f>
        <v/>
      </c>
      <c r="F270" s="246" t="str">
        <f>IF('Formato Único de Contratación'!AP282="","",'Formato Único de Contratación'!$AP282)</f>
        <v/>
      </c>
      <c r="G270" s="248" t="str">
        <f>IF('Formato Único de Contratación'!$AI282="","",'Formato Único de Contratación'!$AI282)</f>
        <v/>
      </c>
      <c r="H270" s="248" t="str">
        <f>IF('Formato Único de Contratación'!$AO282="","",'Formato Único de Contratación'!$AO282)</f>
        <v/>
      </c>
      <c r="I270" s="248" t="str">
        <f>IF('Formato Único de Contratación'!$BU282="","",'Formato Único de Contratación'!$BU282)</f>
        <v/>
      </c>
      <c r="J270" s="248" t="str">
        <f>IF('Formato Único de Contratación'!$BD282="","",'Formato Único de Contratación'!$BD282)</f>
        <v/>
      </c>
      <c r="K270" s="248" t="str">
        <f>IF('Formato Único de Contratación'!$EE282="","",'Formato Único de Contratación'!$EE282)</f>
        <v/>
      </c>
      <c r="L270" s="248" t="str">
        <f>IF('Formato Único de Contratación'!$Y282="","",'Formato Único de Contratación'!$Y282)</f>
        <v/>
      </c>
      <c r="M270" s="246" t="str">
        <f>IF('Formato Único de Contratación'!$Z282="","",'Formato Único de Contratación'!$Z282)</f>
        <v/>
      </c>
      <c r="N270" s="253"/>
      <c r="O270" s="254" t="str">
        <f>IF('Formato Único de Contratación'!$BB282=0,"",'Formato Único de Contratación'!$BB282)</f>
        <v/>
      </c>
      <c r="P270" s="254" t="str">
        <f>IF('Formato Único de Contratación'!$DH282=0,"",'Formato Único de Contratación'!$DH282)</f>
        <v/>
      </c>
      <c r="Q270" s="253"/>
      <c r="R270" s="253"/>
      <c r="S270" s="253"/>
      <c r="T270" s="253"/>
      <c r="U270" s="253"/>
      <c r="V270" s="255"/>
      <c r="W270" s="256"/>
      <c r="X270" s="253"/>
      <c r="Y270" s="253"/>
      <c r="Z270" s="255"/>
      <c r="AA270" s="256"/>
      <c r="AB270" s="257"/>
      <c r="AC270" s="257"/>
      <c r="AD270" s="257"/>
      <c r="AE270" s="255"/>
      <c r="AF270" s="256" t="str">
        <f>IF(Tabla2[[#This Row],[% DE PARTICIPACIÓN INTEGRANTE '# 3]]="","",Tabla2[[#This Row],[VALOR DEL CONTRATO]]*Tabla2[[#This Row],[% DE PARTICIPACIÓN INTEGRANTE '# 3]])</f>
        <v/>
      </c>
      <c r="AG270" s="253"/>
      <c r="AH270" s="253"/>
      <c r="AI270" s="253"/>
      <c r="AJ270" s="255"/>
      <c r="AK270" s="256" t="str">
        <f>IF(Tabla2[[#This Row],[% DE PARTICIPACIÓN INTEGRANTE '# 4]]="","",Tabla2[[#This Row],[VALOR DEL CONTRATO]]*Tabla2[[#This Row],[% DE PARTICIPACIÓN INTEGRANTE '# 4]])</f>
        <v/>
      </c>
      <c r="AL270" s="257"/>
      <c r="AM270" s="257"/>
      <c r="AN270" s="257"/>
      <c r="AO270" s="255"/>
      <c r="AP270" s="256" t="str">
        <f>IF(Tabla2[[#This Row],[% DE PARTICIPACIÓN INTEGRANTE '# 5]]="","",Tabla2[[#This Row],[VALOR DEL CONTRATO]]*Tabla2[[#This Row],[% DE PARTICIPACIÓN INTEGRANTE '# 5]])</f>
        <v/>
      </c>
      <c r="AQ270" s="257"/>
      <c r="AR270" s="257"/>
      <c r="AS270" s="257"/>
    </row>
    <row r="271" spans="2:45" ht="20.100000000000001" customHeight="1" x14ac:dyDescent="0.25">
      <c r="B271" s="246" t="str">
        <f>IF('Formato Único de Contratación'!$AR283="","",'Formato Único de Contratación'!$AR283)</f>
        <v/>
      </c>
      <c r="C271" s="215" t="str">
        <f>IF('Formato Único de Contratación'!$B283="","",'Formato Único de Contratación'!$B283)</f>
        <v/>
      </c>
      <c r="D271" s="246" t="str">
        <f>IF('Formato Único de Contratación'!$C283="","",'Formato Único de Contratación'!$C283)</f>
        <v/>
      </c>
      <c r="E271" s="246" t="str">
        <f>IF('Formato Único de Contratación'!AQ283="","",'Formato Único de Contratación'!AQ283)</f>
        <v/>
      </c>
      <c r="F271" s="246" t="str">
        <f>IF('Formato Único de Contratación'!AP283="","",'Formato Único de Contratación'!$AP283)</f>
        <v/>
      </c>
      <c r="G271" s="248" t="str">
        <f>IF('Formato Único de Contratación'!$AI283="","",'Formato Único de Contratación'!$AI283)</f>
        <v/>
      </c>
      <c r="H271" s="248" t="str">
        <f>IF('Formato Único de Contratación'!$AO283="","",'Formato Único de Contratación'!$AO283)</f>
        <v/>
      </c>
      <c r="I271" s="248" t="str">
        <f>IF('Formato Único de Contratación'!$BU283="","",'Formato Único de Contratación'!$BU283)</f>
        <v/>
      </c>
      <c r="J271" s="248" t="str">
        <f>IF('Formato Único de Contratación'!$BD283="","",'Formato Único de Contratación'!$BD283)</f>
        <v/>
      </c>
      <c r="K271" s="248" t="str">
        <f>IF('Formato Único de Contratación'!$EE283="","",'Formato Único de Contratación'!$EE283)</f>
        <v/>
      </c>
      <c r="L271" s="248" t="str">
        <f>IF('Formato Único de Contratación'!$Y283="","",'Formato Único de Contratación'!$Y283)</f>
        <v/>
      </c>
      <c r="M271" s="246" t="str">
        <f>IF('Formato Único de Contratación'!$Z283="","",'Formato Único de Contratación'!$Z283)</f>
        <v/>
      </c>
      <c r="N271" s="253"/>
      <c r="O271" s="254" t="str">
        <f>IF('Formato Único de Contratación'!$BB283=0,"",'Formato Único de Contratación'!$BB283)</f>
        <v/>
      </c>
      <c r="P271" s="254" t="str">
        <f>IF('Formato Único de Contratación'!$DH283=0,"",'Formato Único de Contratación'!$DH283)</f>
        <v/>
      </c>
      <c r="Q271" s="253"/>
      <c r="R271" s="253"/>
      <c r="S271" s="253"/>
      <c r="T271" s="253"/>
      <c r="U271" s="253"/>
      <c r="V271" s="255"/>
      <c r="W271" s="256"/>
      <c r="X271" s="253"/>
      <c r="Y271" s="253"/>
      <c r="Z271" s="255"/>
      <c r="AA271" s="256"/>
      <c r="AB271" s="257"/>
      <c r="AC271" s="257"/>
      <c r="AD271" s="257"/>
      <c r="AE271" s="255"/>
      <c r="AF271" s="256" t="str">
        <f>IF(Tabla2[[#This Row],[% DE PARTICIPACIÓN INTEGRANTE '# 3]]="","",Tabla2[[#This Row],[VALOR DEL CONTRATO]]*Tabla2[[#This Row],[% DE PARTICIPACIÓN INTEGRANTE '# 3]])</f>
        <v/>
      </c>
      <c r="AG271" s="253"/>
      <c r="AH271" s="253"/>
      <c r="AI271" s="253"/>
      <c r="AJ271" s="255"/>
      <c r="AK271" s="256" t="str">
        <f>IF(Tabla2[[#This Row],[% DE PARTICIPACIÓN INTEGRANTE '# 4]]="","",Tabla2[[#This Row],[VALOR DEL CONTRATO]]*Tabla2[[#This Row],[% DE PARTICIPACIÓN INTEGRANTE '# 4]])</f>
        <v/>
      </c>
      <c r="AL271" s="257"/>
      <c r="AM271" s="257"/>
      <c r="AN271" s="257"/>
      <c r="AO271" s="255"/>
      <c r="AP271" s="256" t="str">
        <f>IF(Tabla2[[#This Row],[% DE PARTICIPACIÓN INTEGRANTE '# 5]]="","",Tabla2[[#This Row],[VALOR DEL CONTRATO]]*Tabla2[[#This Row],[% DE PARTICIPACIÓN INTEGRANTE '# 5]])</f>
        <v/>
      </c>
      <c r="AQ271" s="257"/>
      <c r="AR271" s="257"/>
      <c r="AS271" s="257"/>
    </row>
    <row r="272" spans="2:45" ht="20.100000000000001" customHeight="1" x14ac:dyDescent="0.25">
      <c r="B272" s="246" t="str">
        <f>IF('Formato Único de Contratación'!$AR284="","",'Formato Único de Contratación'!$AR284)</f>
        <v/>
      </c>
      <c r="C272" s="215" t="str">
        <f>IF('Formato Único de Contratación'!$B284="","",'Formato Único de Contratación'!$B284)</f>
        <v/>
      </c>
      <c r="D272" s="246" t="str">
        <f>IF('Formato Único de Contratación'!$C284="","",'Formato Único de Contratación'!$C284)</f>
        <v/>
      </c>
      <c r="E272" s="246" t="str">
        <f>IF('Formato Único de Contratación'!AQ284="","",'Formato Único de Contratación'!AQ284)</f>
        <v/>
      </c>
      <c r="F272" s="246" t="str">
        <f>IF('Formato Único de Contratación'!AP284="","",'Formato Único de Contratación'!$AP284)</f>
        <v/>
      </c>
      <c r="G272" s="248" t="str">
        <f>IF('Formato Único de Contratación'!$AI284="","",'Formato Único de Contratación'!$AI284)</f>
        <v/>
      </c>
      <c r="H272" s="248" t="str">
        <f>IF('Formato Único de Contratación'!$AO284="","",'Formato Único de Contratación'!$AO284)</f>
        <v/>
      </c>
      <c r="I272" s="248" t="str">
        <f>IF('Formato Único de Contratación'!$BU284="","",'Formato Único de Contratación'!$BU284)</f>
        <v/>
      </c>
      <c r="J272" s="248" t="str">
        <f>IF('Formato Único de Contratación'!$BD284="","",'Formato Único de Contratación'!$BD284)</f>
        <v/>
      </c>
      <c r="K272" s="248" t="str">
        <f>IF('Formato Único de Contratación'!$EE284="","",'Formato Único de Contratación'!$EE284)</f>
        <v/>
      </c>
      <c r="L272" s="248" t="str">
        <f>IF('Formato Único de Contratación'!$Y284="","",'Formato Único de Contratación'!$Y284)</f>
        <v/>
      </c>
      <c r="M272" s="246" t="str">
        <f>IF('Formato Único de Contratación'!$Z284="","",'Formato Único de Contratación'!$Z284)</f>
        <v/>
      </c>
      <c r="N272" s="253"/>
      <c r="O272" s="254" t="str">
        <f>IF('Formato Único de Contratación'!$BB284=0,"",'Formato Único de Contratación'!$BB284)</f>
        <v/>
      </c>
      <c r="P272" s="254" t="str">
        <f>IF('Formato Único de Contratación'!$DH284=0,"",'Formato Único de Contratación'!$DH284)</f>
        <v/>
      </c>
      <c r="Q272" s="253"/>
      <c r="R272" s="253"/>
      <c r="S272" s="253"/>
      <c r="T272" s="253"/>
      <c r="U272" s="253"/>
      <c r="V272" s="255"/>
      <c r="W272" s="256"/>
      <c r="X272" s="253"/>
      <c r="Y272" s="253"/>
      <c r="Z272" s="255"/>
      <c r="AA272" s="256"/>
      <c r="AB272" s="257"/>
      <c r="AC272" s="257"/>
      <c r="AD272" s="257"/>
      <c r="AE272" s="255"/>
      <c r="AF272" s="256" t="str">
        <f>IF(Tabla2[[#This Row],[% DE PARTICIPACIÓN INTEGRANTE '# 3]]="","",Tabla2[[#This Row],[VALOR DEL CONTRATO]]*Tabla2[[#This Row],[% DE PARTICIPACIÓN INTEGRANTE '# 3]])</f>
        <v/>
      </c>
      <c r="AG272" s="253"/>
      <c r="AH272" s="253"/>
      <c r="AI272" s="253"/>
      <c r="AJ272" s="255"/>
      <c r="AK272" s="256" t="str">
        <f>IF(Tabla2[[#This Row],[% DE PARTICIPACIÓN INTEGRANTE '# 4]]="","",Tabla2[[#This Row],[VALOR DEL CONTRATO]]*Tabla2[[#This Row],[% DE PARTICIPACIÓN INTEGRANTE '# 4]])</f>
        <v/>
      </c>
      <c r="AL272" s="257"/>
      <c r="AM272" s="257"/>
      <c r="AN272" s="257"/>
      <c r="AO272" s="255"/>
      <c r="AP272" s="256" t="str">
        <f>IF(Tabla2[[#This Row],[% DE PARTICIPACIÓN INTEGRANTE '# 5]]="","",Tabla2[[#This Row],[VALOR DEL CONTRATO]]*Tabla2[[#This Row],[% DE PARTICIPACIÓN INTEGRANTE '# 5]])</f>
        <v/>
      </c>
      <c r="AQ272" s="257"/>
      <c r="AR272" s="257"/>
      <c r="AS272" s="257"/>
    </row>
    <row r="273" spans="2:45" ht="20.100000000000001" customHeight="1" x14ac:dyDescent="0.25">
      <c r="B273" s="246" t="str">
        <f>IF('Formato Único de Contratación'!$AR285="","",'Formato Único de Contratación'!$AR285)</f>
        <v/>
      </c>
      <c r="C273" s="215" t="str">
        <f>IF('Formato Único de Contratación'!$B285="","",'Formato Único de Contratación'!$B285)</f>
        <v/>
      </c>
      <c r="D273" s="246" t="str">
        <f>IF('Formato Único de Contratación'!$C285="","",'Formato Único de Contratación'!$C285)</f>
        <v/>
      </c>
      <c r="E273" s="246" t="str">
        <f>IF('Formato Único de Contratación'!AQ285="","",'Formato Único de Contratación'!AQ285)</f>
        <v/>
      </c>
      <c r="F273" s="246" t="str">
        <f>IF('Formato Único de Contratación'!AP285="","",'Formato Único de Contratación'!$AP285)</f>
        <v/>
      </c>
      <c r="G273" s="248" t="str">
        <f>IF('Formato Único de Contratación'!$AI285="","",'Formato Único de Contratación'!$AI285)</f>
        <v/>
      </c>
      <c r="H273" s="248" t="str">
        <f>IF('Formato Único de Contratación'!$AO285="","",'Formato Único de Contratación'!$AO285)</f>
        <v/>
      </c>
      <c r="I273" s="248" t="str">
        <f>IF('Formato Único de Contratación'!$BU285="","",'Formato Único de Contratación'!$BU285)</f>
        <v/>
      </c>
      <c r="J273" s="248" t="str">
        <f>IF('Formato Único de Contratación'!$BD285="","",'Formato Único de Contratación'!$BD285)</f>
        <v/>
      </c>
      <c r="K273" s="248" t="str">
        <f>IF('Formato Único de Contratación'!$EE285="","",'Formato Único de Contratación'!$EE285)</f>
        <v/>
      </c>
      <c r="L273" s="248" t="str">
        <f>IF('Formato Único de Contratación'!$Y285="","",'Formato Único de Contratación'!$Y285)</f>
        <v/>
      </c>
      <c r="M273" s="246" t="str">
        <f>IF('Formato Único de Contratación'!$Z285="","",'Formato Único de Contratación'!$Z285)</f>
        <v/>
      </c>
      <c r="N273" s="253"/>
      <c r="O273" s="254" t="str">
        <f>IF('Formato Único de Contratación'!$BB285=0,"",'Formato Único de Contratación'!$BB285)</f>
        <v/>
      </c>
      <c r="P273" s="254" t="str">
        <f>IF('Formato Único de Contratación'!$DH285=0,"",'Formato Único de Contratación'!$DH285)</f>
        <v/>
      </c>
      <c r="Q273" s="253"/>
      <c r="R273" s="253"/>
      <c r="S273" s="253"/>
      <c r="T273" s="253"/>
      <c r="U273" s="253"/>
      <c r="V273" s="255"/>
      <c r="W273" s="256"/>
      <c r="X273" s="253"/>
      <c r="Y273" s="253"/>
      <c r="Z273" s="255"/>
      <c r="AA273" s="256"/>
      <c r="AB273" s="257"/>
      <c r="AC273" s="257"/>
      <c r="AD273" s="257"/>
      <c r="AE273" s="255"/>
      <c r="AF273" s="256" t="str">
        <f>IF(Tabla2[[#This Row],[% DE PARTICIPACIÓN INTEGRANTE '# 3]]="","",Tabla2[[#This Row],[VALOR DEL CONTRATO]]*Tabla2[[#This Row],[% DE PARTICIPACIÓN INTEGRANTE '# 3]])</f>
        <v/>
      </c>
      <c r="AG273" s="253"/>
      <c r="AH273" s="253"/>
      <c r="AI273" s="253"/>
      <c r="AJ273" s="255"/>
      <c r="AK273" s="256" t="str">
        <f>IF(Tabla2[[#This Row],[% DE PARTICIPACIÓN INTEGRANTE '# 4]]="","",Tabla2[[#This Row],[VALOR DEL CONTRATO]]*Tabla2[[#This Row],[% DE PARTICIPACIÓN INTEGRANTE '# 4]])</f>
        <v/>
      </c>
      <c r="AL273" s="257"/>
      <c r="AM273" s="257"/>
      <c r="AN273" s="257"/>
      <c r="AO273" s="255"/>
      <c r="AP273" s="256" t="str">
        <f>IF(Tabla2[[#This Row],[% DE PARTICIPACIÓN INTEGRANTE '# 5]]="","",Tabla2[[#This Row],[VALOR DEL CONTRATO]]*Tabla2[[#This Row],[% DE PARTICIPACIÓN INTEGRANTE '# 5]])</f>
        <v/>
      </c>
      <c r="AQ273" s="257"/>
      <c r="AR273" s="257"/>
      <c r="AS273" s="257"/>
    </row>
    <row r="274" spans="2:45" ht="20.100000000000001" customHeight="1" x14ac:dyDescent="0.25">
      <c r="B274" s="246" t="str">
        <f>IF('Formato Único de Contratación'!$AR286="","",'Formato Único de Contratación'!$AR286)</f>
        <v/>
      </c>
      <c r="C274" s="215" t="str">
        <f>IF('Formato Único de Contratación'!$B286="","",'Formato Único de Contratación'!$B286)</f>
        <v/>
      </c>
      <c r="D274" s="246" t="str">
        <f>IF('Formato Único de Contratación'!$C286="","",'Formato Único de Contratación'!$C286)</f>
        <v/>
      </c>
      <c r="E274" s="246" t="str">
        <f>IF('Formato Único de Contratación'!AQ286="","",'Formato Único de Contratación'!AQ286)</f>
        <v/>
      </c>
      <c r="F274" s="246" t="str">
        <f>IF('Formato Único de Contratación'!AP286="","",'Formato Único de Contratación'!$AP286)</f>
        <v/>
      </c>
      <c r="G274" s="248" t="str">
        <f>IF('Formato Único de Contratación'!$AI286="","",'Formato Único de Contratación'!$AI286)</f>
        <v/>
      </c>
      <c r="H274" s="248" t="str">
        <f>IF('Formato Único de Contratación'!$AO286="","",'Formato Único de Contratación'!$AO286)</f>
        <v/>
      </c>
      <c r="I274" s="248" t="str">
        <f>IF('Formato Único de Contratación'!$BU286="","",'Formato Único de Contratación'!$BU286)</f>
        <v/>
      </c>
      <c r="J274" s="248" t="str">
        <f>IF('Formato Único de Contratación'!$BD286="","",'Formato Único de Contratación'!$BD286)</f>
        <v/>
      </c>
      <c r="K274" s="248" t="str">
        <f>IF('Formato Único de Contratación'!$EE286="","",'Formato Único de Contratación'!$EE286)</f>
        <v/>
      </c>
      <c r="L274" s="248" t="str">
        <f>IF('Formato Único de Contratación'!$Y286="","",'Formato Único de Contratación'!$Y286)</f>
        <v/>
      </c>
      <c r="M274" s="246" t="str">
        <f>IF('Formato Único de Contratación'!$Z286="","",'Formato Único de Contratación'!$Z286)</f>
        <v/>
      </c>
      <c r="N274" s="253"/>
      <c r="O274" s="254" t="str">
        <f>IF('Formato Único de Contratación'!$BB286=0,"",'Formato Único de Contratación'!$BB286)</f>
        <v/>
      </c>
      <c r="P274" s="254" t="str">
        <f>IF('Formato Único de Contratación'!$DH286=0,"",'Formato Único de Contratación'!$DH286)</f>
        <v/>
      </c>
      <c r="Q274" s="253"/>
      <c r="R274" s="253"/>
      <c r="S274" s="253"/>
      <c r="T274" s="253"/>
      <c r="U274" s="253"/>
      <c r="V274" s="255"/>
      <c r="W274" s="256"/>
      <c r="X274" s="253"/>
      <c r="Y274" s="253"/>
      <c r="Z274" s="255"/>
      <c r="AA274" s="256"/>
      <c r="AB274" s="257"/>
      <c r="AC274" s="257"/>
      <c r="AD274" s="257"/>
      <c r="AE274" s="255"/>
      <c r="AF274" s="256" t="str">
        <f>IF(Tabla2[[#This Row],[% DE PARTICIPACIÓN INTEGRANTE '# 3]]="","",Tabla2[[#This Row],[VALOR DEL CONTRATO]]*Tabla2[[#This Row],[% DE PARTICIPACIÓN INTEGRANTE '# 3]])</f>
        <v/>
      </c>
      <c r="AG274" s="253"/>
      <c r="AH274" s="253"/>
      <c r="AI274" s="253"/>
      <c r="AJ274" s="255"/>
      <c r="AK274" s="256" t="str">
        <f>IF(Tabla2[[#This Row],[% DE PARTICIPACIÓN INTEGRANTE '# 4]]="","",Tabla2[[#This Row],[VALOR DEL CONTRATO]]*Tabla2[[#This Row],[% DE PARTICIPACIÓN INTEGRANTE '# 4]])</f>
        <v/>
      </c>
      <c r="AL274" s="257"/>
      <c r="AM274" s="257"/>
      <c r="AN274" s="257"/>
      <c r="AO274" s="255"/>
      <c r="AP274" s="256" t="str">
        <f>IF(Tabla2[[#This Row],[% DE PARTICIPACIÓN INTEGRANTE '# 5]]="","",Tabla2[[#This Row],[VALOR DEL CONTRATO]]*Tabla2[[#This Row],[% DE PARTICIPACIÓN INTEGRANTE '# 5]])</f>
        <v/>
      </c>
      <c r="AQ274" s="257"/>
      <c r="AR274" s="257"/>
      <c r="AS274" s="257"/>
    </row>
    <row r="275" spans="2:45" ht="20.100000000000001" customHeight="1" x14ac:dyDescent="0.25">
      <c r="B275" s="246" t="str">
        <f>IF('Formato Único de Contratación'!$AR287="","",'Formato Único de Contratación'!$AR287)</f>
        <v/>
      </c>
      <c r="C275" s="215" t="str">
        <f>IF('Formato Único de Contratación'!$B287="","",'Formato Único de Contratación'!$B287)</f>
        <v/>
      </c>
      <c r="D275" s="246" t="str">
        <f>IF('Formato Único de Contratación'!$C287="","",'Formato Único de Contratación'!$C287)</f>
        <v/>
      </c>
      <c r="E275" s="246" t="str">
        <f>IF('Formato Único de Contratación'!AQ287="","",'Formato Único de Contratación'!AQ287)</f>
        <v/>
      </c>
      <c r="F275" s="246" t="str">
        <f>IF('Formato Único de Contratación'!AP287="","",'Formato Único de Contratación'!$AP287)</f>
        <v/>
      </c>
      <c r="G275" s="248" t="str">
        <f>IF('Formato Único de Contratación'!$AI287="","",'Formato Único de Contratación'!$AI287)</f>
        <v/>
      </c>
      <c r="H275" s="248" t="str">
        <f>IF('Formato Único de Contratación'!$AO287="","",'Formato Único de Contratación'!$AO287)</f>
        <v/>
      </c>
      <c r="I275" s="248" t="str">
        <f>IF('Formato Único de Contratación'!$BU287="","",'Formato Único de Contratación'!$BU287)</f>
        <v/>
      </c>
      <c r="J275" s="248" t="str">
        <f>IF('Formato Único de Contratación'!$BD287="","",'Formato Único de Contratación'!$BD287)</f>
        <v/>
      </c>
      <c r="K275" s="248" t="str">
        <f>IF('Formato Único de Contratación'!$EE287="","",'Formato Único de Contratación'!$EE287)</f>
        <v/>
      </c>
      <c r="L275" s="248" t="str">
        <f>IF('Formato Único de Contratación'!$Y287="","",'Formato Único de Contratación'!$Y287)</f>
        <v/>
      </c>
      <c r="M275" s="246" t="str">
        <f>IF('Formato Único de Contratación'!$Z287="","",'Formato Único de Contratación'!$Z287)</f>
        <v/>
      </c>
      <c r="N275" s="253"/>
      <c r="O275" s="254" t="str">
        <f>IF('Formato Único de Contratación'!$BB287=0,"",'Formato Único de Contratación'!$BB287)</f>
        <v/>
      </c>
      <c r="P275" s="254" t="str">
        <f>IF('Formato Único de Contratación'!$DH287=0,"",'Formato Único de Contratación'!$DH287)</f>
        <v/>
      </c>
      <c r="Q275" s="253"/>
      <c r="R275" s="253"/>
      <c r="S275" s="253"/>
      <c r="T275" s="253"/>
      <c r="U275" s="253"/>
      <c r="V275" s="255"/>
      <c r="W275" s="256"/>
      <c r="X275" s="253"/>
      <c r="Y275" s="253"/>
      <c r="Z275" s="255"/>
      <c r="AA275" s="256"/>
      <c r="AB275" s="257"/>
      <c r="AC275" s="257"/>
      <c r="AD275" s="257"/>
      <c r="AE275" s="255"/>
      <c r="AF275" s="256" t="str">
        <f>IF(Tabla2[[#This Row],[% DE PARTICIPACIÓN INTEGRANTE '# 3]]="","",Tabla2[[#This Row],[VALOR DEL CONTRATO]]*Tabla2[[#This Row],[% DE PARTICIPACIÓN INTEGRANTE '# 3]])</f>
        <v/>
      </c>
      <c r="AG275" s="253"/>
      <c r="AH275" s="253"/>
      <c r="AI275" s="253"/>
      <c r="AJ275" s="255"/>
      <c r="AK275" s="256" t="str">
        <f>IF(Tabla2[[#This Row],[% DE PARTICIPACIÓN INTEGRANTE '# 4]]="","",Tabla2[[#This Row],[VALOR DEL CONTRATO]]*Tabla2[[#This Row],[% DE PARTICIPACIÓN INTEGRANTE '# 4]])</f>
        <v/>
      </c>
      <c r="AL275" s="257"/>
      <c r="AM275" s="257"/>
      <c r="AN275" s="257"/>
      <c r="AO275" s="255"/>
      <c r="AP275" s="256" t="str">
        <f>IF(Tabla2[[#This Row],[% DE PARTICIPACIÓN INTEGRANTE '# 5]]="","",Tabla2[[#This Row],[VALOR DEL CONTRATO]]*Tabla2[[#This Row],[% DE PARTICIPACIÓN INTEGRANTE '# 5]])</f>
        <v/>
      </c>
      <c r="AQ275" s="257"/>
      <c r="AR275" s="257"/>
      <c r="AS275" s="257"/>
    </row>
    <row r="276" spans="2:45" ht="20.100000000000001" customHeight="1" x14ac:dyDescent="0.25">
      <c r="B276" s="246" t="str">
        <f>IF('Formato Único de Contratación'!$AR288="","",'Formato Único de Contratación'!$AR288)</f>
        <v/>
      </c>
      <c r="C276" s="215" t="str">
        <f>IF('Formato Único de Contratación'!$B288="","",'Formato Único de Contratación'!$B288)</f>
        <v/>
      </c>
      <c r="D276" s="246" t="str">
        <f>IF('Formato Único de Contratación'!$C288="","",'Formato Único de Contratación'!$C288)</f>
        <v/>
      </c>
      <c r="E276" s="246" t="str">
        <f>IF('Formato Único de Contratación'!AQ288="","",'Formato Único de Contratación'!AQ288)</f>
        <v/>
      </c>
      <c r="F276" s="246" t="str">
        <f>IF('Formato Único de Contratación'!AP288="","",'Formato Único de Contratación'!$AP288)</f>
        <v/>
      </c>
      <c r="G276" s="248" t="str">
        <f>IF('Formato Único de Contratación'!$AI288="","",'Formato Único de Contratación'!$AI288)</f>
        <v/>
      </c>
      <c r="H276" s="248" t="str">
        <f>IF('Formato Único de Contratación'!$AO288="","",'Formato Único de Contratación'!$AO288)</f>
        <v/>
      </c>
      <c r="I276" s="248" t="str">
        <f>IF('Formato Único de Contratación'!$BU288="","",'Formato Único de Contratación'!$BU288)</f>
        <v/>
      </c>
      <c r="J276" s="248" t="str">
        <f>IF('Formato Único de Contratación'!$BD288="","",'Formato Único de Contratación'!$BD288)</f>
        <v/>
      </c>
      <c r="K276" s="248" t="str">
        <f>IF('Formato Único de Contratación'!$EE288="","",'Formato Único de Contratación'!$EE288)</f>
        <v/>
      </c>
      <c r="L276" s="248" t="str">
        <f>IF('Formato Único de Contratación'!$Y288="","",'Formato Único de Contratación'!$Y288)</f>
        <v/>
      </c>
      <c r="M276" s="246" t="str">
        <f>IF('Formato Único de Contratación'!$Z288="","",'Formato Único de Contratación'!$Z288)</f>
        <v/>
      </c>
      <c r="N276" s="253"/>
      <c r="O276" s="254" t="str">
        <f>IF('Formato Único de Contratación'!$BB288=0,"",'Formato Único de Contratación'!$BB288)</f>
        <v/>
      </c>
      <c r="P276" s="254" t="str">
        <f>IF('Formato Único de Contratación'!$DH288=0,"",'Formato Único de Contratación'!$DH288)</f>
        <v/>
      </c>
      <c r="Q276" s="253"/>
      <c r="R276" s="253"/>
      <c r="S276" s="253"/>
      <c r="T276" s="253"/>
      <c r="U276" s="253"/>
      <c r="V276" s="255"/>
      <c r="W276" s="256"/>
      <c r="X276" s="253"/>
      <c r="Y276" s="253"/>
      <c r="Z276" s="255"/>
      <c r="AA276" s="256"/>
      <c r="AB276" s="257"/>
      <c r="AC276" s="257"/>
      <c r="AD276" s="257"/>
      <c r="AE276" s="255"/>
      <c r="AF276" s="256" t="str">
        <f>IF(Tabla2[[#This Row],[% DE PARTICIPACIÓN INTEGRANTE '# 3]]="","",Tabla2[[#This Row],[VALOR DEL CONTRATO]]*Tabla2[[#This Row],[% DE PARTICIPACIÓN INTEGRANTE '# 3]])</f>
        <v/>
      </c>
      <c r="AG276" s="253"/>
      <c r="AH276" s="253"/>
      <c r="AI276" s="253"/>
      <c r="AJ276" s="255"/>
      <c r="AK276" s="256" t="str">
        <f>IF(Tabla2[[#This Row],[% DE PARTICIPACIÓN INTEGRANTE '# 4]]="","",Tabla2[[#This Row],[VALOR DEL CONTRATO]]*Tabla2[[#This Row],[% DE PARTICIPACIÓN INTEGRANTE '# 4]])</f>
        <v/>
      </c>
      <c r="AL276" s="257"/>
      <c r="AM276" s="257"/>
      <c r="AN276" s="257"/>
      <c r="AO276" s="255"/>
      <c r="AP276" s="256" t="str">
        <f>IF(Tabla2[[#This Row],[% DE PARTICIPACIÓN INTEGRANTE '# 5]]="","",Tabla2[[#This Row],[VALOR DEL CONTRATO]]*Tabla2[[#This Row],[% DE PARTICIPACIÓN INTEGRANTE '# 5]])</f>
        <v/>
      </c>
      <c r="AQ276" s="257"/>
      <c r="AR276" s="257"/>
      <c r="AS276" s="257"/>
    </row>
    <row r="277" spans="2:45" ht="20.100000000000001" customHeight="1" x14ac:dyDescent="0.25">
      <c r="B277" s="246" t="str">
        <f>IF('Formato Único de Contratación'!$AR289="","",'Formato Único de Contratación'!$AR289)</f>
        <v/>
      </c>
      <c r="C277" s="215" t="str">
        <f>IF('Formato Único de Contratación'!$B289="","",'Formato Único de Contratación'!$B289)</f>
        <v/>
      </c>
      <c r="D277" s="246" t="str">
        <f>IF('Formato Único de Contratación'!$C289="","",'Formato Único de Contratación'!$C289)</f>
        <v/>
      </c>
      <c r="E277" s="246" t="str">
        <f>IF('Formato Único de Contratación'!AQ289="","",'Formato Único de Contratación'!AQ289)</f>
        <v/>
      </c>
      <c r="F277" s="246" t="str">
        <f>IF('Formato Único de Contratación'!AP289="","",'Formato Único de Contratación'!$AP289)</f>
        <v/>
      </c>
      <c r="G277" s="248" t="str">
        <f>IF('Formato Único de Contratación'!$AI289="","",'Formato Único de Contratación'!$AI289)</f>
        <v/>
      </c>
      <c r="H277" s="248" t="str">
        <f>IF('Formato Único de Contratación'!$AO289="","",'Formato Único de Contratación'!$AO289)</f>
        <v/>
      </c>
      <c r="I277" s="248" t="str">
        <f>IF('Formato Único de Contratación'!$BU289="","",'Formato Único de Contratación'!$BU289)</f>
        <v/>
      </c>
      <c r="J277" s="248" t="str">
        <f>IF('Formato Único de Contratación'!$BD289="","",'Formato Único de Contratación'!$BD289)</f>
        <v/>
      </c>
      <c r="K277" s="248" t="str">
        <f>IF('Formato Único de Contratación'!$EE289="","",'Formato Único de Contratación'!$EE289)</f>
        <v/>
      </c>
      <c r="L277" s="248" t="str">
        <f>IF('Formato Único de Contratación'!$Y289="","",'Formato Único de Contratación'!$Y289)</f>
        <v/>
      </c>
      <c r="M277" s="246" t="str">
        <f>IF('Formato Único de Contratación'!$Z289="","",'Formato Único de Contratación'!$Z289)</f>
        <v/>
      </c>
      <c r="N277" s="253"/>
      <c r="O277" s="254" t="str">
        <f>IF('Formato Único de Contratación'!$BB289=0,"",'Formato Único de Contratación'!$BB289)</f>
        <v/>
      </c>
      <c r="P277" s="254" t="str">
        <f>IF('Formato Único de Contratación'!$DH289=0,"",'Formato Único de Contratación'!$DH289)</f>
        <v/>
      </c>
      <c r="Q277" s="253"/>
      <c r="R277" s="253"/>
      <c r="S277" s="253"/>
      <c r="T277" s="253"/>
      <c r="U277" s="253"/>
      <c r="V277" s="255"/>
      <c r="W277" s="256"/>
      <c r="X277" s="253"/>
      <c r="Y277" s="253"/>
      <c r="Z277" s="255"/>
      <c r="AA277" s="256"/>
      <c r="AB277" s="257"/>
      <c r="AC277" s="257"/>
      <c r="AD277" s="257"/>
      <c r="AE277" s="255"/>
      <c r="AF277" s="256" t="str">
        <f>IF(Tabla2[[#This Row],[% DE PARTICIPACIÓN INTEGRANTE '# 3]]="","",Tabla2[[#This Row],[VALOR DEL CONTRATO]]*Tabla2[[#This Row],[% DE PARTICIPACIÓN INTEGRANTE '# 3]])</f>
        <v/>
      </c>
      <c r="AG277" s="253"/>
      <c r="AH277" s="253"/>
      <c r="AI277" s="253"/>
      <c r="AJ277" s="255"/>
      <c r="AK277" s="256" t="str">
        <f>IF(Tabla2[[#This Row],[% DE PARTICIPACIÓN INTEGRANTE '# 4]]="","",Tabla2[[#This Row],[VALOR DEL CONTRATO]]*Tabla2[[#This Row],[% DE PARTICIPACIÓN INTEGRANTE '# 4]])</f>
        <v/>
      </c>
      <c r="AL277" s="257"/>
      <c r="AM277" s="257"/>
      <c r="AN277" s="257"/>
      <c r="AO277" s="255"/>
      <c r="AP277" s="256" t="str">
        <f>IF(Tabla2[[#This Row],[% DE PARTICIPACIÓN INTEGRANTE '# 5]]="","",Tabla2[[#This Row],[VALOR DEL CONTRATO]]*Tabla2[[#This Row],[% DE PARTICIPACIÓN INTEGRANTE '# 5]])</f>
        <v/>
      </c>
      <c r="AQ277" s="257"/>
      <c r="AR277" s="257"/>
      <c r="AS277" s="257"/>
    </row>
    <row r="278" spans="2:45" ht="20.100000000000001" customHeight="1" x14ac:dyDescent="0.25">
      <c r="B278" s="246" t="str">
        <f>IF('Formato Único de Contratación'!$AR290="","",'Formato Único de Contratación'!$AR290)</f>
        <v/>
      </c>
      <c r="C278" s="215" t="str">
        <f>IF('Formato Único de Contratación'!$B290="","",'Formato Único de Contratación'!$B290)</f>
        <v/>
      </c>
      <c r="D278" s="246" t="str">
        <f>IF('Formato Único de Contratación'!$C290="","",'Formato Único de Contratación'!$C290)</f>
        <v/>
      </c>
      <c r="E278" s="246" t="str">
        <f>IF('Formato Único de Contratación'!AQ290="","",'Formato Único de Contratación'!AQ290)</f>
        <v/>
      </c>
      <c r="F278" s="246" t="str">
        <f>IF('Formato Único de Contratación'!AP290="","",'Formato Único de Contratación'!$AP290)</f>
        <v/>
      </c>
      <c r="G278" s="248" t="str">
        <f>IF('Formato Único de Contratación'!$AI290="","",'Formato Único de Contratación'!$AI290)</f>
        <v/>
      </c>
      <c r="H278" s="248" t="str">
        <f>IF('Formato Único de Contratación'!$AO290="","",'Formato Único de Contratación'!$AO290)</f>
        <v/>
      </c>
      <c r="I278" s="248" t="str">
        <f>IF('Formato Único de Contratación'!$BU290="","",'Formato Único de Contratación'!$BU290)</f>
        <v/>
      </c>
      <c r="J278" s="248" t="str">
        <f>IF('Formato Único de Contratación'!$BD290="","",'Formato Único de Contratación'!$BD290)</f>
        <v/>
      </c>
      <c r="K278" s="248" t="str">
        <f>IF('Formato Único de Contratación'!$EE290="","",'Formato Único de Contratación'!$EE290)</f>
        <v/>
      </c>
      <c r="L278" s="248" t="str">
        <f>IF('Formato Único de Contratación'!$Y290="","",'Formato Único de Contratación'!$Y290)</f>
        <v/>
      </c>
      <c r="M278" s="246" t="str">
        <f>IF('Formato Único de Contratación'!$Z290="","",'Formato Único de Contratación'!$Z290)</f>
        <v/>
      </c>
      <c r="N278" s="253"/>
      <c r="O278" s="254" t="str">
        <f>IF('Formato Único de Contratación'!$BB290=0,"",'Formato Único de Contratación'!$BB290)</f>
        <v/>
      </c>
      <c r="P278" s="254" t="str">
        <f>IF('Formato Único de Contratación'!$DH290=0,"",'Formato Único de Contratación'!$DH290)</f>
        <v/>
      </c>
      <c r="Q278" s="253"/>
      <c r="R278" s="253"/>
      <c r="S278" s="253"/>
      <c r="T278" s="253"/>
      <c r="U278" s="253"/>
      <c r="V278" s="255"/>
      <c r="W278" s="256"/>
      <c r="X278" s="253"/>
      <c r="Y278" s="253"/>
      <c r="Z278" s="255"/>
      <c r="AA278" s="256"/>
      <c r="AB278" s="257"/>
      <c r="AC278" s="257"/>
      <c r="AD278" s="257"/>
      <c r="AE278" s="255"/>
      <c r="AF278" s="256" t="str">
        <f>IF(Tabla2[[#This Row],[% DE PARTICIPACIÓN INTEGRANTE '# 3]]="","",Tabla2[[#This Row],[VALOR DEL CONTRATO]]*Tabla2[[#This Row],[% DE PARTICIPACIÓN INTEGRANTE '# 3]])</f>
        <v/>
      </c>
      <c r="AG278" s="253"/>
      <c r="AH278" s="253"/>
      <c r="AI278" s="253"/>
      <c r="AJ278" s="255"/>
      <c r="AK278" s="256" t="str">
        <f>IF(Tabla2[[#This Row],[% DE PARTICIPACIÓN INTEGRANTE '# 4]]="","",Tabla2[[#This Row],[VALOR DEL CONTRATO]]*Tabla2[[#This Row],[% DE PARTICIPACIÓN INTEGRANTE '# 4]])</f>
        <v/>
      </c>
      <c r="AL278" s="257"/>
      <c r="AM278" s="257"/>
      <c r="AN278" s="257"/>
      <c r="AO278" s="255"/>
      <c r="AP278" s="256" t="str">
        <f>IF(Tabla2[[#This Row],[% DE PARTICIPACIÓN INTEGRANTE '# 5]]="","",Tabla2[[#This Row],[VALOR DEL CONTRATO]]*Tabla2[[#This Row],[% DE PARTICIPACIÓN INTEGRANTE '# 5]])</f>
        <v/>
      </c>
      <c r="AQ278" s="257"/>
      <c r="AR278" s="257"/>
      <c r="AS278" s="257"/>
    </row>
    <row r="279" spans="2:45" ht="20.100000000000001" customHeight="1" x14ac:dyDescent="0.25">
      <c r="B279" s="246" t="str">
        <f>IF('Formato Único de Contratación'!$AR291="","",'Formato Único de Contratación'!$AR291)</f>
        <v/>
      </c>
      <c r="C279" s="215" t="str">
        <f>IF('Formato Único de Contratación'!$B291="","",'Formato Único de Contratación'!$B291)</f>
        <v/>
      </c>
      <c r="D279" s="246" t="str">
        <f>IF('Formato Único de Contratación'!$C291="","",'Formato Único de Contratación'!$C291)</f>
        <v/>
      </c>
      <c r="E279" s="246" t="str">
        <f>IF('Formato Único de Contratación'!AQ291="","",'Formato Único de Contratación'!AQ291)</f>
        <v/>
      </c>
      <c r="F279" s="246" t="str">
        <f>IF('Formato Único de Contratación'!AP291="","",'Formato Único de Contratación'!$AP291)</f>
        <v/>
      </c>
      <c r="G279" s="248" t="str">
        <f>IF('Formato Único de Contratación'!$AI291="","",'Formato Único de Contratación'!$AI291)</f>
        <v/>
      </c>
      <c r="H279" s="248" t="str">
        <f>IF('Formato Único de Contratación'!$AO291="","",'Formato Único de Contratación'!$AO291)</f>
        <v/>
      </c>
      <c r="I279" s="248" t="str">
        <f>IF('Formato Único de Contratación'!$BU291="","",'Formato Único de Contratación'!$BU291)</f>
        <v/>
      </c>
      <c r="J279" s="248" t="str">
        <f>IF('Formato Único de Contratación'!$BD291="","",'Formato Único de Contratación'!$BD291)</f>
        <v/>
      </c>
      <c r="K279" s="248" t="str">
        <f>IF('Formato Único de Contratación'!$EE291="","",'Formato Único de Contratación'!$EE291)</f>
        <v/>
      </c>
      <c r="L279" s="248" t="str">
        <f>IF('Formato Único de Contratación'!$Y291="","",'Formato Único de Contratación'!$Y291)</f>
        <v/>
      </c>
      <c r="M279" s="246" t="str">
        <f>IF('Formato Único de Contratación'!$Z291="","",'Formato Único de Contratación'!$Z291)</f>
        <v/>
      </c>
      <c r="N279" s="253"/>
      <c r="O279" s="254" t="str">
        <f>IF('Formato Único de Contratación'!$BB291=0,"",'Formato Único de Contratación'!$BB291)</f>
        <v/>
      </c>
      <c r="P279" s="254" t="str">
        <f>IF('Formato Único de Contratación'!$DH291=0,"",'Formato Único de Contratación'!$DH291)</f>
        <v/>
      </c>
      <c r="Q279" s="253"/>
      <c r="R279" s="253"/>
      <c r="S279" s="253"/>
      <c r="T279" s="253"/>
      <c r="U279" s="253"/>
      <c r="V279" s="255"/>
      <c r="W279" s="256"/>
      <c r="X279" s="253"/>
      <c r="Y279" s="253"/>
      <c r="Z279" s="255"/>
      <c r="AA279" s="256"/>
      <c r="AB279" s="257"/>
      <c r="AC279" s="257"/>
      <c r="AD279" s="257"/>
      <c r="AE279" s="255"/>
      <c r="AF279" s="256" t="str">
        <f>IF(Tabla2[[#This Row],[% DE PARTICIPACIÓN INTEGRANTE '# 3]]="","",Tabla2[[#This Row],[VALOR DEL CONTRATO]]*Tabla2[[#This Row],[% DE PARTICIPACIÓN INTEGRANTE '# 3]])</f>
        <v/>
      </c>
      <c r="AG279" s="253"/>
      <c r="AH279" s="253"/>
      <c r="AI279" s="253"/>
      <c r="AJ279" s="255"/>
      <c r="AK279" s="256" t="str">
        <f>IF(Tabla2[[#This Row],[% DE PARTICIPACIÓN INTEGRANTE '# 4]]="","",Tabla2[[#This Row],[VALOR DEL CONTRATO]]*Tabla2[[#This Row],[% DE PARTICIPACIÓN INTEGRANTE '# 4]])</f>
        <v/>
      </c>
      <c r="AL279" s="257"/>
      <c r="AM279" s="257"/>
      <c r="AN279" s="257"/>
      <c r="AO279" s="255"/>
      <c r="AP279" s="256" t="str">
        <f>IF(Tabla2[[#This Row],[% DE PARTICIPACIÓN INTEGRANTE '# 5]]="","",Tabla2[[#This Row],[VALOR DEL CONTRATO]]*Tabla2[[#This Row],[% DE PARTICIPACIÓN INTEGRANTE '# 5]])</f>
        <v/>
      </c>
      <c r="AQ279" s="257"/>
      <c r="AR279" s="257"/>
      <c r="AS279" s="257"/>
    </row>
    <row r="280" spans="2:45" ht="20.100000000000001" customHeight="1" x14ac:dyDescent="0.25">
      <c r="B280" s="246" t="str">
        <f>IF('Formato Único de Contratación'!$AR292="","",'Formato Único de Contratación'!$AR292)</f>
        <v/>
      </c>
      <c r="C280" s="215" t="str">
        <f>IF('Formato Único de Contratación'!$B292="","",'Formato Único de Contratación'!$B292)</f>
        <v/>
      </c>
      <c r="D280" s="246" t="str">
        <f>IF('Formato Único de Contratación'!$C292="","",'Formato Único de Contratación'!$C292)</f>
        <v/>
      </c>
      <c r="E280" s="246" t="str">
        <f>IF('Formato Único de Contratación'!AQ292="","",'Formato Único de Contratación'!AQ292)</f>
        <v/>
      </c>
      <c r="F280" s="246" t="str">
        <f>IF('Formato Único de Contratación'!AP292="","",'Formato Único de Contratación'!$AP292)</f>
        <v/>
      </c>
      <c r="G280" s="248" t="str">
        <f>IF('Formato Único de Contratación'!$AI292="","",'Formato Único de Contratación'!$AI292)</f>
        <v/>
      </c>
      <c r="H280" s="248" t="str">
        <f>IF('Formato Único de Contratación'!$AO292="","",'Formato Único de Contratación'!$AO292)</f>
        <v/>
      </c>
      <c r="I280" s="248" t="str">
        <f>IF('Formato Único de Contratación'!$BU292="","",'Formato Único de Contratación'!$BU292)</f>
        <v/>
      </c>
      <c r="J280" s="248" t="str">
        <f>IF('Formato Único de Contratación'!$BD292="","",'Formato Único de Contratación'!$BD292)</f>
        <v/>
      </c>
      <c r="K280" s="248" t="str">
        <f>IF('Formato Único de Contratación'!$EE292="","",'Formato Único de Contratación'!$EE292)</f>
        <v/>
      </c>
      <c r="L280" s="248" t="str">
        <f>IF('Formato Único de Contratación'!$Y292="","",'Formato Único de Contratación'!$Y292)</f>
        <v/>
      </c>
      <c r="M280" s="246" t="str">
        <f>IF('Formato Único de Contratación'!$Z292="","",'Formato Único de Contratación'!$Z292)</f>
        <v/>
      </c>
      <c r="N280" s="253"/>
      <c r="O280" s="254" t="str">
        <f>IF('Formato Único de Contratación'!$BB292=0,"",'Formato Único de Contratación'!$BB292)</f>
        <v/>
      </c>
      <c r="P280" s="254" t="str">
        <f>IF('Formato Único de Contratación'!$DH292=0,"",'Formato Único de Contratación'!$DH292)</f>
        <v/>
      </c>
      <c r="Q280" s="253"/>
      <c r="R280" s="253"/>
      <c r="S280" s="253"/>
      <c r="T280" s="253"/>
      <c r="U280" s="253"/>
      <c r="V280" s="255"/>
      <c r="W280" s="256"/>
      <c r="X280" s="253"/>
      <c r="Y280" s="253"/>
      <c r="Z280" s="255"/>
      <c r="AA280" s="256"/>
      <c r="AB280" s="257"/>
      <c r="AC280" s="257"/>
      <c r="AD280" s="257"/>
      <c r="AE280" s="255"/>
      <c r="AF280" s="256" t="str">
        <f>IF(Tabla2[[#This Row],[% DE PARTICIPACIÓN INTEGRANTE '# 3]]="","",Tabla2[[#This Row],[VALOR DEL CONTRATO]]*Tabla2[[#This Row],[% DE PARTICIPACIÓN INTEGRANTE '# 3]])</f>
        <v/>
      </c>
      <c r="AG280" s="253"/>
      <c r="AH280" s="253"/>
      <c r="AI280" s="253"/>
      <c r="AJ280" s="255"/>
      <c r="AK280" s="256" t="str">
        <f>IF(Tabla2[[#This Row],[% DE PARTICIPACIÓN INTEGRANTE '# 4]]="","",Tabla2[[#This Row],[VALOR DEL CONTRATO]]*Tabla2[[#This Row],[% DE PARTICIPACIÓN INTEGRANTE '# 4]])</f>
        <v/>
      </c>
      <c r="AL280" s="257"/>
      <c r="AM280" s="257"/>
      <c r="AN280" s="257"/>
      <c r="AO280" s="255"/>
      <c r="AP280" s="256" t="str">
        <f>IF(Tabla2[[#This Row],[% DE PARTICIPACIÓN INTEGRANTE '# 5]]="","",Tabla2[[#This Row],[VALOR DEL CONTRATO]]*Tabla2[[#This Row],[% DE PARTICIPACIÓN INTEGRANTE '# 5]])</f>
        <v/>
      </c>
      <c r="AQ280" s="257"/>
      <c r="AR280" s="257"/>
      <c r="AS280" s="257"/>
    </row>
    <row r="281" spans="2:45" ht="20.100000000000001" customHeight="1" x14ac:dyDescent="0.25">
      <c r="B281" s="246" t="str">
        <f>IF('Formato Único de Contratación'!$AR293="","",'Formato Único de Contratación'!$AR293)</f>
        <v/>
      </c>
      <c r="C281" s="215" t="str">
        <f>IF('Formato Único de Contratación'!$B293="","",'Formato Único de Contratación'!$B293)</f>
        <v/>
      </c>
      <c r="D281" s="246" t="str">
        <f>IF('Formato Único de Contratación'!$C293="","",'Formato Único de Contratación'!$C293)</f>
        <v/>
      </c>
      <c r="E281" s="246" t="str">
        <f>IF('Formato Único de Contratación'!AQ293="","",'Formato Único de Contratación'!AQ293)</f>
        <v/>
      </c>
      <c r="F281" s="246" t="str">
        <f>IF('Formato Único de Contratación'!AP293="","",'Formato Único de Contratación'!$AP293)</f>
        <v/>
      </c>
      <c r="G281" s="248" t="str">
        <f>IF('Formato Único de Contratación'!$AI293="","",'Formato Único de Contratación'!$AI293)</f>
        <v/>
      </c>
      <c r="H281" s="248" t="str">
        <f>IF('Formato Único de Contratación'!$AO293="","",'Formato Único de Contratación'!$AO293)</f>
        <v/>
      </c>
      <c r="I281" s="248" t="str">
        <f>IF('Formato Único de Contratación'!$BU293="","",'Formato Único de Contratación'!$BU293)</f>
        <v/>
      </c>
      <c r="J281" s="248" t="str">
        <f>IF('Formato Único de Contratación'!$BD293="","",'Formato Único de Contratación'!$BD293)</f>
        <v/>
      </c>
      <c r="K281" s="248" t="str">
        <f>IF('Formato Único de Contratación'!$EE293="","",'Formato Único de Contratación'!$EE293)</f>
        <v/>
      </c>
      <c r="L281" s="248" t="str">
        <f>IF('Formato Único de Contratación'!$Y293="","",'Formato Único de Contratación'!$Y293)</f>
        <v/>
      </c>
      <c r="M281" s="246" t="str">
        <f>IF('Formato Único de Contratación'!$Z293="","",'Formato Único de Contratación'!$Z293)</f>
        <v/>
      </c>
      <c r="N281" s="253"/>
      <c r="O281" s="254" t="str">
        <f>IF('Formato Único de Contratación'!$BB293=0,"",'Formato Único de Contratación'!$BB293)</f>
        <v/>
      </c>
      <c r="P281" s="254" t="str">
        <f>IF('Formato Único de Contratación'!$DH293=0,"",'Formato Único de Contratación'!$DH293)</f>
        <v/>
      </c>
      <c r="Q281" s="253"/>
      <c r="R281" s="253"/>
      <c r="S281" s="253"/>
      <c r="T281" s="253"/>
      <c r="U281" s="253"/>
      <c r="V281" s="255"/>
      <c r="W281" s="256"/>
      <c r="X281" s="253"/>
      <c r="Y281" s="253"/>
      <c r="Z281" s="255"/>
      <c r="AA281" s="256"/>
      <c r="AB281" s="257"/>
      <c r="AC281" s="257"/>
      <c r="AD281" s="257"/>
      <c r="AE281" s="255"/>
      <c r="AF281" s="256" t="str">
        <f>IF(Tabla2[[#This Row],[% DE PARTICIPACIÓN INTEGRANTE '# 3]]="","",Tabla2[[#This Row],[VALOR DEL CONTRATO]]*Tabla2[[#This Row],[% DE PARTICIPACIÓN INTEGRANTE '# 3]])</f>
        <v/>
      </c>
      <c r="AG281" s="253"/>
      <c r="AH281" s="253"/>
      <c r="AI281" s="253"/>
      <c r="AJ281" s="255"/>
      <c r="AK281" s="256" t="str">
        <f>IF(Tabla2[[#This Row],[% DE PARTICIPACIÓN INTEGRANTE '# 4]]="","",Tabla2[[#This Row],[VALOR DEL CONTRATO]]*Tabla2[[#This Row],[% DE PARTICIPACIÓN INTEGRANTE '# 4]])</f>
        <v/>
      </c>
      <c r="AL281" s="257"/>
      <c r="AM281" s="257"/>
      <c r="AN281" s="257"/>
      <c r="AO281" s="255"/>
      <c r="AP281" s="256" t="str">
        <f>IF(Tabla2[[#This Row],[% DE PARTICIPACIÓN INTEGRANTE '# 5]]="","",Tabla2[[#This Row],[VALOR DEL CONTRATO]]*Tabla2[[#This Row],[% DE PARTICIPACIÓN INTEGRANTE '# 5]])</f>
        <v/>
      </c>
      <c r="AQ281" s="257"/>
      <c r="AR281" s="257"/>
      <c r="AS281" s="257"/>
    </row>
    <row r="282" spans="2:45" ht="20.100000000000001" customHeight="1" x14ac:dyDescent="0.25">
      <c r="B282" s="246" t="str">
        <f>IF('Formato Único de Contratación'!$AR294="","",'Formato Único de Contratación'!$AR294)</f>
        <v/>
      </c>
      <c r="C282" s="215" t="str">
        <f>IF('Formato Único de Contratación'!$B294="","",'Formato Único de Contratación'!$B294)</f>
        <v/>
      </c>
      <c r="D282" s="246" t="str">
        <f>IF('Formato Único de Contratación'!$C294="","",'Formato Único de Contratación'!$C294)</f>
        <v/>
      </c>
      <c r="E282" s="246" t="str">
        <f>IF('Formato Único de Contratación'!AQ294="","",'Formato Único de Contratación'!AQ294)</f>
        <v/>
      </c>
      <c r="F282" s="246" t="str">
        <f>IF('Formato Único de Contratación'!AP294="","",'Formato Único de Contratación'!$AP294)</f>
        <v/>
      </c>
      <c r="G282" s="248" t="str">
        <f>IF('Formato Único de Contratación'!$AI294="","",'Formato Único de Contratación'!$AI294)</f>
        <v/>
      </c>
      <c r="H282" s="248" t="str">
        <f>IF('Formato Único de Contratación'!$AO294="","",'Formato Único de Contratación'!$AO294)</f>
        <v/>
      </c>
      <c r="I282" s="248" t="str">
        <f>IF('Formato Único de Contratación'!$BU294="","",'Formato Único de Contratación'!$BU294)</f>
        <v/>
      </c>
      <c r="J282" s="248" t="str">
        <f>IF('Formato Único de Contratación'!$BD294="","",'Formato Único de Contratación'!$BD294)</f>
        <v/>
      </c>
      <c r="K282" s="248" t="str">
        <f>IF('Formato Único de Contratación'!$EE294="","",'Formato Único de Contratación'!$EE294)</f>
        <v/>
      </c>
      <c r="L282" s="248" t="str">
        <f>IF('Formato Único de Contratación'!$Y294="","",'Formato Único de Contratación'!$Y294)</f>
        <v/>
      </c>
      <c r="M282" s="246" t="str">
        <f>IF('Formato Único de Contratación'!$Z294="","",'Formato Único de Contratación'!$Z294)</f>
        <v/>
      </c>
      <c r="N282" s="253"/>
      <c r="O282" s="254" t="str">
        <f>IF('Formato Único de Contratación'!$BB294=0,"",'Formato Único de Contratación'!$BB294)</f>
        <v/>
      </c>
      <c r="P282" s="254" t="str">
        <f>IF('Formato Único de Contratación'!$DH294=0,"",'Formato Único de Contratación'!$DH294)</f>
        <v/>
      </c>
      <c r="Q282" s="253"/>
      <c r="R282" s="253"/>
      <c r="S282" s="253"/>
      <c r="T282" s="253"/>
      <c r="U282" s="253"/>
      <c r="V282" s="255"/>
      <c r="W282" s="256"/>
      <c r="X282" s="253"/>
      <c r="Y282" s="253"/>
      <c r="Z282" s="255"/>
      <c r="AA282" s="256"/>
      <c r="AB282" s="257"/>
      <c r="AC282" s="257"/>
      <c r="AD282" s="257"/>
      <c r="AE282" s="255"/>
      <c r="AF282" s="256" t="str">
        <f>IF(Tabla2[[#This Row],[% DE PARTICIPACIÓN INTEGRANTE '# 3]]="","",Tabla2[[#This Row],[VALOR DEL CONTRATO]]*Tabla2[[#This Row],[% DE PARTICIPACIÓN INTEGRANTE '# 3]])</f>
        <v/>
      </c>
      <c r="AG282" s="253"/>
      <c r="AH282" s="253"/>
      <c r="AI282" s="253"/>
      <c r="AJ282" s="255"/>
      <c r="AK282" s="256" t="str">
        <f>IF(Tabla2[[#This Row],[% DE PARTICIPACIÓN INTEGRANTE '# 4]]="","",Tabla2[[#This Row],[VALOR DEL CONTRATO]]*Tabla2[[#This Row],[% DE PARTICIPACIÓN INTEGRANTE '# 4]])</f>
        <v/>
      </c>
      <c r="AL282" s="257"/>
      <c r="AM282" s="257"/>
      <c r="AN282" s="257"/>
      <c r="AO282" s="255"/>
      <c r="AP282" s="256" t="str">
        <f>IF(Tabla2[[#This Row],[% DE PARTICIPACIÓN INTEGRANTE '# 5]]="","",Tabla2[[#This Row],[VALOR DEL CONTRATO]]*Tabla2[[#This Row],[% DE PARTICIPACIÓN INTEGRANTE '# 5]])</f>
        <v/>
      </c>
      <c r="AQ282" s="257"/>
      <c r="AR282" s="257"/>
      <c r="AS282" s="257"/>
    </row>
    <row r="283" spans="2:45" ht="20.100000000000001" customHeight="1" x14ac:dyDescent="0.25">
      <c r="B283" s="246" t="str">
        <f>IF('Formato Único de Contratación'!$AR295="","",'Formato Único de Contratación'!$AR295)</f>
        <v/>
      </c>
      <c r="C283" s="215" t="str">
        <f>IF('Formato Único de Contratación'!$B295="","",'Formato Único de Contratación'!$B295)</f>
        <v/>
      </c>
      <c r="D283" s="246" t="str">
        <f>IF('Formato Único de Contratación'!$C295="","",'Formato Único de Contratación'!$C295)</f>
        <v/>
      </c>
      <c r="E283" s="246" t="str">
        <f>IF('Formato Único de Contratación'!AQ295="","",'Formato Único de Contratación'!AQ295)</f>
        <v/>
      </c>
      <c r="F283" s="246" t="str">
        <f>IF('Formato Único de Contratación'!AP295="","",'Formato Único de Contratación'!$AP295)</f>
        <v/>
      </c>
      <c r="G283" s="248" t="str">
        <f>IF('Formato Único de Contratación'!$AI295="","",'Formato Único de Contratación'!$AI295)</f>
        <v/>
      </c>
      <c r="H283" s="248" t="str">
        <f>IF('Formato Único de Contratación'!$AO295="","",'Formato Único de Contratación'!$AO295)</f>
        <v/>
      </c>
      <c r="I283" s="248" t="str">
        <f>IF('Formato Único de Contratación'!$BU295="","",'Formato Único de Contratación'!$BU295)</f>
        <v/>
      </c>
      <c r="J283" s="248" t="str">
        <f>IF('Formato Único de Contratación'!$BD295="","",'Formato Único de Contratación'!$BD295)</f>
        <v/>
      </c>
      <c r="K283" s="248" t="str">
        <f>IF('Formato Único de Contratación'!$EE295="","",'Formato Único de Contratación'!$EE295)</f>
        <v/>
      </c>
      <c r="L283" s="248" t="str">
        <f>IF('Formato Único de Contratación'!$Y295="","",'Formato Único de Contratación'!$Y295)</f>
        <v/>
      </c>
      <c r="M283" s="246" t="str">
        <f>IF('Formato Único de Contratación'!$Z295="","",'Formato Único de Contratación'!$Z295)</f>
        <v/>
      </c>
      <c r="N283" s="253"/>
      <c r="O283" s="254" t="str">
        <f>IF('Formato Único de Contratación'!$BB295=0,"",'Formato Único de Contratación'!$BB295)</f>
        <v/>
      </c>
      <c r="P283" s="254" t="str">
        <f>IF('Formato Único de Contratación'!$DH295=0,"",'Formato Único de Contratación'!$DH295)</f>
        <v/>
      </c>
      <c r="Q283" s="253"/>
      <c r="R283" s="253"/>
      <c r="S283" s="253"/>
      <c r="T283" s="253"/>
      <c r="U283" s="253"/>
      <c r="V283" s="255"/>
      <c r="W283" s="256"/>
      <c r="X283" s="253"/>
      <c r="Y283" s="253"/>
      <c r="Z283" s="255"/>
      <c r="AA283" s="256"/>
      <c r="AB283" s="257"/>
      <c r="AC283" s="257"/>
      <c r="AD283" s="257"/>
      <c r="AE283" s="255"/>
      <c r="AF283" s="256" t="str">
        <f>IF(Tabla2[[#This Row],[% DE PARTICIPACIÓN INTEGRANTE '# 3]]="","",Tabla2[[#This Row],[VALOR DEL CONTRATO]]*Tabla2[[#This Row],[% DE PARTICIPACIÓN INTEGRANTE '# 3]])</f>
        <v/>
      </c>
      <c r="AG283" s="253"/>
      <c r="AH283" s="253"/>
      <c r="AI283" s="253"/>
      <c r="AJ283" s="255"/>
      <c r="AK283" s="256" t="str">
        <f>IF(Tabla2[[#This Row],[% DE PARTICIPACIÓN INTEGRANTE '# 4]]="","",Tabla2[[#This Row],[VALOR DEL CONTRATO]]*Tabla2[[#This Row],[% DE PARTICIPACIÓN INTEGRANTE '# 4]])</f>
        <v/>
      </c>
      <c r="AL283" s="257"/>
      <c r="AM283" s="257"/>
      <c r="AN283" s="257"/>
      <c r="AO283" s="255"/>
      <c r="AP283" s="256" t="str">
        <f>IF(Tabla2[[#This Row],[% DE PARTICIPACIÓN INTEGRANTE '# 5]]="","",Tabla2[[#This Row],[VALOR DEL CONTRATO]]*Tabla2[[#This Row],[% DE PARTICIPACIÓN INTEGRANTE '# 5]])</f>
        <v/>
      </c>
      <c r="AQ283" s="257"/>
      <c r="AR283" s="257"/>
      <c r="AS283" s="257"/>
    </row>
    <row r="284" spans="2:45" ht="20.100000000000001" customHeight="1" x14ac:dyDescent="0.25">
      <c r="B284" s="246" t="str">
        <f>IF('Formato Único de Contratación'!$AR296="","",'Formato Único de Contratación'!$AR296)</f>
        <v/>
      </c>
      <c r="C284" s="215" t="str">
        <f>IF('Formato Único de Contratación'!$B296="","",'Formato Único de Contratación'!$B296)</f>
        <v/>
      </c>
      <c r="D284" s="246" t="str">
        <f>IF('Formato Único de Contratación'!$C296="","",'Formato Único de Contratación'!$C296)</f>
        <v/>
      </c>
      <c r="E284" s="246" t="str">
        <f>IF('Formato Único de Contratación'!AQ296="","",'Formato Único de Contratación'!AQ296)</f>
        <v/>
      </c>
      <c r="F284" s="246" t="str">
        <f>IF('Formato Único de Contratación'!AP296="","",'Formato Único de Contratación'!$AP296)</f>
        <v/>
      </c>
      <c r="G284" s="248" t="str">
        <f>IF('Formato Único de Contratación'!$AI296="","",'Formato Único de Contratación'!$AI296)</f>
        <v/>
      </c>
      <c r="H284" s="248" t="str">
        <f>IF('Formato Único de Contratación'!$AO296="","",'Formato Único de Contratación'!$AO296)</f>
        <v/>
      </c>
      <c r="I284" s="248" t="str">
        <f>IF('Formato Único de Contratación'!$BU296="","",'Formato Único de Contratación'!$BU296)</f>
        <v/>
      </c>
      <c r="J284" s="248" t="str">
        <f>IF('Formato Único de Contratación'!$BD296="","",'Formato Único de Contratación'!$BD296)</f>
        <v/>
      </c>
      <c r="K284" s="248" t="str">
        <f>IF('Formato Único de Contratación'!$EE296="","",'Formato Único de Contratación'!$EE296)</f>
        <v/>
      </c>
      <c r="L284" s="248" t="str">
        <f>IF('Formato Único de Contratación'!$Y296="","",'Formato Único de Contratación'!$Y296)</f>
        <v/>
      </c>
      <c r="M284" s="246" t="str">
        <f>IF('Formato Único de Contratación'!$Z296="","",'Formato Único de Contratación'!$Z296)</f>
        <v/>
      </c>
      <c r="N284" s="253"/>
      <c r="O284" s="254" t="str">
        <f>IF('Formato Único de Contratación'!$BB296=0,"",'Formato Único de Contratación'!$BB296)</f>
        <v/>
      </c>
      <c r="P284" s="254" t="str">
        <f>IF('Formato Único de Contratación'!$DH296=0,"",'Formato Único de Contratación'!$DH296)</f>
        <v/>
      </c>
      <c r="Q284" s="253"/>
      <c r="R284" s="253"/>
      <c r="S284" s="253"/>
      <c r="T284" s="253"/>
      <c r="U284" s="253"/>
      <c r="V284" s="255"/>
      <c r="W284" s="256"/>
      <c r="X284" s="253"/>
      <c r="Y284" s="253"/>
      <c r="Z284" s="255"/>
      <c r="AA284" s="256"/>
      <c r="AB284" s="257"/>
      <c r="AC284" s="257"/>
      <c r="AD284" s="257"/>
      <c r="AE284" s="255"/>
      <c r="AF284" s="256" t="str">
        <f>IF(Tabla2[[#This Row],[% DE PARTICIPACIÓN INTEGRANTE '# 3]]="","",Tabla2[[#This Row],[VALOR DEL CONTRATO]]*Tabla2[[#This Row],[% DE PARTICIPACIÓN INTEGRANTE '# 3]])</f>
        <v/>
      </c>
      <c r="AG284" s="253"/>
      <c r="AH284" s="253"/>
      <c r="AI284" s="253"/>
      <c r="AJ284" s="255"/>
      <c r="AK284" s="256" t="str">
        <f>IF(Tabla2[[#This Row],[% DE PARTICIPACIÓN INTEGRANTE '# 4]]="","",Tabla2[[#This Row],[VALOR DEL CONTRATO]]*Tabla2[[#This Row],[% DE PARTICIPACIÓN INTEGRANTE '# 4]])</f>
        <v/>
      </c>
      <c r="AL284" s="257"/>
      <c r="AM284" s="257"/>
      <c r="AN284" s="257"/>
      <c r="AO284" s="255"/>
      <c r="AP284" s="256" t="str">
        <f>IF(Tabla2[[#This Row],[% DE PARTICIPACIÓN INTEGRANTE '# 5]]="","",Tabla2[[#This Row],[VALOR DEL CONTRATO]]*Tabla2[[#This Row],[% DE PARTICIPACIÓN INTEGRANTE '# 5]])</f>
        <v/>
      </c>
      <c r="AQ284" s="257"/>
      <c r="AR284" s="257"/>
      <c r="AS284" s="257"/>
    </row>
    <row r="285" spans="2:45" ht="20.100000000000001" customHeight="1" x14ac:dyDescent="0.25">
      <c r="B285" s="246" t="str">
        <f>IF('Formato Único de Contratación'!$AR297="","",'Formato Único de Contratación'!$AR297)</f>
        <v/>
      </c>
      <c r="C285" s="215" t="str">
        <f>IF('Formato Único de Contratación'!$B297="","",'Formato Único de Contratación'!$B297)</f>
        <v/>
      </c>
      <c r="D285" s="246" t="str">
        <f>IF('Formato Único de Contratación'!$C297="","",'Formato Único de Contratación'!$C297)</f>
        <v/>
      </c>
      <c r="E285" s="246" t="str">
        <f>IF('Formato Único de Contratación'!AQ297="","",'Formato Único de Contratación'!AQ297)</f>
        <v/>
      </c>
      <c r="F285" s="246" t="str">
        <f>IF('Formato Único de Contratación'!AP297="","",'Formato Único de Contratación'!$AP297)</f>
        <v/>
      </c>
      <c r="G285" s="248" t="str">
        <f>IF('Formato Único de Contratación'!$AI297="","",'Formato Único de Contratación'!$AI297)</f>
        <v/>
      </c>
      <c r="H285" s="248" t="str">
        <f>IF('Formato Único de Contratación'!$AO297="","",'Formato Único de Contratación'!$AO297)</f>
        <v/>
      </c>
      <c r="I285" s="248" t="str">
        <f>IF('Formato Único de Contratación'!$BU297="","",'Formato Único de Contratación'!$BU297)</f>
        <v/>
      </c>
      <c r="J285" s="248" t="str">
        <f>IF('Formato Único de Contratación'!$BD297="","",'Formato Único de Contratación'!$BD297)</f>
        <v/>
      </c>
      <c r="K285" s="248" t="str">
        <f>IF('Formato Único de Contratación'!$EE297="","",'Formato Único de Contratación'!$EE297)</f>
        <v/>
      </c>
      <c r="L285" s="248" t="str">
        <f>IF('Formato Único de Contratación'!$Y297="","",'Formato Único de Contratación'!$Y297)</f>
        <v/>
      </c>
      <c r="M285" s="246" t="str">
        <f>IF('Formato Único de Contratación'!$Z297="","",'Formato Único de Contratación'!$Z297)</f>
        <v/>
      </c>
      <c r="N285" s="253"/>
      <c r="O285" s="254" t="str">
        <f>IF('Formato Único de Contratación'!$BB297=0,"",'Formato Único de Contratación'!$BB297)</f>
        <v/>
      </c>
      <c r="P285" s="254" t="str">
        <f>IF('Formato Único de Contratación'!$DH297=0,"",'Formato Único de Contratación'!$DH297)</f>
        <v/>
      </c>
      <c r="Q285" s="253"/>
      <c r="R285" s="253"/>
      <c r="S285" s="253"/>
      <c r="T285" s="253"/>
      <c r="U285" s="253"/>
      <c r="V285" s="255"/>
      <c r="W285" s="256"/>
      <c r="X285" s="253"/>
      <c r="Y285" s="253"/>
      <c r="Z285" s="255"/>
      <c r="AA285" s="256"/>
      <c r="AB285" s="257"/>
      <c r="AC285" s="257"/>
      <c r="AD285" s="257"/>
      <c r="AE285" s="255"/>
      <c r="AF285" s="256" t="str">
        <f>IF(Tabla2[[#This Row],[% DE PARTICIPACIÓN INTEGRANTE '# 3]]="","",Tabla2[[#This Row],[VALOR DEL CONTRATO]]*Tabla2[[#This Row],[% DE PARTICIPACIÓN INTEGRANTE '# 3]])</f>
        <v/>
      </c>
      <c r="AG285" s="253"/>
      <c r="AH285" s="253"/>
      <c r="AI285" s="253"/>
      <c r="AJ285" s="255"/>
      <c r="AK285" s="256" t="str">
        <f>IF(Tabla2[[#This Row],[% DE PARTICIPACIÓN INTEGRANTE '# 4]]="","",Tabla2[[#This Row],[VALOR DEL CONTRATO]]*Tabla2[[#This Row],[% DE PARTICIPACIÓN INTEGRANTE '# 4]])</f>
        <v/>
      </c>
      <c r="AL285" s="257"/>
      <c r="AM285" s="257"/>
      <c r="AN285" s="257"/>
      <c r="AO285" s="255"/>
      <c r="AP285" s="256" t="str">
        <f>IF(Tabla2[[#This Row],[% DE PARTICIPACIÓN INTEGRANTE '# 5]]="","",Tabla2[[#This Row],[VALOR DEL CONTRATO]]*Tabla2[[#This Row],[% DE PARTICIPACIÓN INTEGRANTE '# 5]])</f>
        <v/>
      </c>
      <c r="AQ285" s="257"/>
      <c r="AR285" s="257"/>
      <c r="AS285" s="257"/>
    </row>
    <row r="286" spans="2:45" ht="20.100000000000001" customHeight="1" x14ac:dyDescent="0.25">
      <c r="B286" s="246" t="str">
        <f>IF('Formato Único de Contratación'!$AR298="","",'Formato Único de Contratación'!$AR298)</f>
        <v/>
      </c>
      <c r="C286" s="215" t="str">
        <f>IF('Formato Único de Contratación'!$B298="","",'Formato Único de Contratación'!$B298)</f>
        <v/>
      </c>
      <c r="D286" s="246" t="str">
        <f>IF('Formato Único de Contratación'!$C298="","",'Formato Único de Contratación'!$C298)</f>
        <v/>
      </c>
      <c r="E286" s="246" t="str">
        <f>IF('Formato Único de Contratación'!AQ298="","",'Formato Único de Contratación'!AQ298)</f>
        <v/>
      </c>
      <c r="F286" s="246" t="str">
        <f>IF('Formato Único de Contratación'!AP298="","",'Formato Único de Contratación'!$AP298)</f>
        <v/>
      </c>
      <c r="G286" s="248" t="str">
        <f>IF('Formato Único de Contratación'!$AI298="","",'Formato Único de Contratación'!$AI298)</f>
        <v/>
      </c>
      <c r="H286" s="248" t="str">
        <f>IF('Formato Único de Contratación'!$AO298="","",'Formato Único de Contratación'!$AO298)</f>
        <v/>
      </c>
      <c r="I286" s="248" t="str">
        <f>IF('Formato Único de Contratación'!$BU298="","",'Formato Único de Contratación'!$BU298)</f>
        <v/>
      </c>
      <c r="J286" s="248" t="str">
        <f>IF('Formato Único de Contratación'!$BD298="","",'Formato Único de Contratación'!$BD298)</f>
        <v/>
      </c>
      <c r="K286" s="248" t="str">
        <f>IF('Formato Único de Contratación'!$EE298="","",'Formato Único de Contratación'!$EE298)</f>
        <v/>
      </c>
      <c r="L286" s="248" t="str">
        <f>IF('Formato Único de Contratación'!$Y298="","",'Formato Único de Contratación'!$Y298)</f>
        <v/>
      </c>
      <c r="M286" s="246" t="str">
        <f>IF('Formato Único de Contratación'!$Z298="","",'Formato Único de Contratación'!$Z298)</f>
        <v/>
      </c>
      <c r="N286" s="253"/>
      <c r="O286" s="254" t="str">
        <f>IF('Formato Único de Contratación'!$BB298=0,"",'Formato Único de Contratación'!$BB298)</f>
        <v/>
      </c>
      <c r="P286" s="254" t="str">
        <f>IF('Formato Único de Contratación'!$DH298=0,"",'Formato Único de Contratación'!$DH298)</f>
        <v/>
      </c>
      <c r="Q286" s="253"/>
      <c r="R286" s="253"/>
      <c r="S286" s="253"/>
      <c r="T286" s="253"/>
      <c r="U286" s="253"/>
      <c r="V286" s="255"/>
      <c r="W286" s="256"/>
      <c r="X286" s="253"/>
      <c r="Y286" s="253"/>
      <c r="Z286" s="255"/>
      <c r="AA286" s="256"/>
      <c r="AB286" s="257"/>
      <c r="AC286" s="257"/>
      <c r="AD286" s="257"/>
      <c r="AE286" s="255"/>
      <c r="AF286" s="256" t="str">
        <f>IF(Tabla2[[#This Row],[% DE PARTICIPACIÓN INTEGRANTE '# 3]]="","",Tabla2[[#This Row],[VALOR DEL CONTRATO]]*Tabla2[[#This Row],[% DE PARTICIPACIÓN INTEGRANTE '# 3]])</f>
        <v/>
      </c>
      <c r="AG286" s="253"/>
      <c r="AH286" s="253"/>
      <c r="AI286" s="253"/>
      <c r="AJ286" s="255"/>
      <c r="AK286" s="256" t="str">
        <f>IF(Tabla2[[#This Row],[% DE PARTICIPACIÓN INTEGRANTE '# 4]]="","",Tabla2[[#This Row],[VALOR DEL CONTRATO]]*Tabla2[[#This Row],[% DE PARTICIPACIÓN INTEGRANTE '# 4]])</f>
        <v/>
      </c>
      <c r="AL286" s="257"/>
      <c r="AM286" s="257"/>
      <c r="AN286" s="257"/>
      <c r="AO286" s="255"/>
      <c r="AP286" s="256" t="str">
        <f>IF(Tabla2[[#This Row],[% DE PARTICIPACIÓN INTEGRANTE '# 5]]="","",Tabla2[[#This Row],[VALOR DEL CONTRATO]]*Tabla2[[#This Row],[% DE PARTICIPACIÓN INTEGRANTE '# 5]])</f>
        <v/>
      </c>
      <c r="AQ286" s="257"/>
      <c r="AR286" s="257"/>
      <c r="AS286" s="257"/>
    </row>
    <row r="287" spans="2:45" ht="20.100000000000001" customHeight="1" x14ac:dyDescent="0.25">
      <c r="B287" s="246" t="str">
        <f>IF('Formato Único de Contratación'!$AR299="","",'Formato Único de Contratación'!$AR299)</f>
        <v/>
      </c>
      <c r="C287" s="215" t="str">
        <f>IF('Formato Único de Contratación'!$B299="","",'Formato Único de Contratación'!$B299)</f>
        <v/>
      </c>
      <c r="D287" s="246" t="str">
        <f>IF('Formato Único de Contratación'!$C299="","",'Formato Único de Contratación'!$C299)</f>
        <v/>
      </c>
      <c r="E287" s="246" t="str">
        <f>IF('Formato Único de Contratación'!AQ299="","",'Formato Único de Contratación'!AQ299)</f>
        <v/>
      </c>
      <c r="F287" s="246" t="str">
        <f>IF('Formato Único de Contratación'!AP299="","",'Formato Único de Contratación'!$AP299)</f>
        <v/>
      </c>
      <c r="G287" s="248" t="str">
        <f>IF('Formato Único de Contratación'!$AI299="","",'Formato Único de Contratación'!$AI299)</f>
        <v/>
      </c>
      <c r="H287" s="248" t="str">
        <f>IF('Formato Único de Contratación'!$AO299="","",'Formato Único de Contratación'!$AO299)</f>
        <v/>
      </c>
      <c r="I287" s="248" t="str">
        <f>IF('Formato Único de Contratación'!$BU299="","",'Formato Único de Contratación'!$BU299)</f>
        <v/>
      </c>
      <c r="J287" s="248" t="str">
        <f>IF('Formato Único de Contratación'!$BD299="","",'Formato Único de Contratación'!$BD299)</f>
        <v/>
      </c>
      <c r="K287" s="248" t="str">
        <f>IF('Formato Único de Contratación'!$EE299="","",'Formato Único de Contratación'!$EE299)</f>
        <v/>
      </c>
      <c r="L287" s="248" t="str">
        <f>IF('Formato Único de Contratación'!$Y299="","",'Formato Único de Contratación'!$Y299)</f>
        <v/>
      </c>
      <c r="M287" s="246" t="str">
        <f>IF('Formato Único de Contratación'!$Z299="","",'Formato Único de Contratación'!$Z299)</f>
        <v/>
      </c>
      <c r="N287" s="253"/>
      <c r="O287" s="254" t="str">
        <f>IF('Formato Único de Contratación'!$BB299=0,"",'Formato Único de Contratación'!$BB299)</f>
        <v/>
      </c>
      <c r="P287" s="254" t="str">
        <f>IF('Formato Único de Contratación'!$DH299=0,"",'Formato Único de Contratación'!$DH299)</f>
        <v/>
      </c>
      <c r="Q287" s="253"/>
      <c r="R287" s="253"/>
      <c r="S287" s="253"/>
      <c r="T287" s="253"/>
      <c r="U287" s="253"/>
      <c r="V287" s="255"/>
      <c r="W287" s="256"/>
      <c r="X287" s="253"/>
      <c r="Y287" s="253"/>
      <c r="Z287" s="255"/>
      <c r="AA287" s="256"/>
      <c r="AB287" s="257"/>
      <c r="AC287" s="257"/>
      <c r="AD287" s="257"/>
      <c r="AE287" s="255"/>
      <c r="AF287" s="256" t="str">
        <f>IF(Tabla2[[#This Row],[% DE PARTICIPACIÓN INTEGRANTE '# 3]]="","",Tabla2[[#This Row],[VALOR DEL CONTRATO]]*Tabla2[[#This Row],[% DE PARTICIPACIÓN INTEGRANTE '# 3]])</f>
        <v/>
      </c>
      <c r="AG287" s="253"/>
      <c r="AH287" s="253"/>
      <c r="AI287" s="253"/>
      <c r="AJ287" s="255"/>
      <c r="AK287" s="256" t="str">
        <f>IF(Tabla2[[#This Row],[% DE PARTICIPACIÓN INTEGRANTE '# 4]]="","",Tabla2[[#This Row],[VALOR DEL CONTRATO]]*Tabla2[[#This Row],[% DE PARTICIPACIÓN INTEGRANTE '# 4]])</f>
        <v/>
      </c>
      <c r="AL287" s="257"/>
      <c r="AM287" s="257"/>
      <c r="AN287" s="257"/>
      <c r="AO287" s="255"/>
      <c r="AP287" s="256" t="str">
        <f>IF(Tabla2[[#This Row],[% DE PARTICIPACIÓN INTEGRANTE '# 5]]="","",Tabla2[[#This Row],[VALOR DEL CONTRATO]]*Tabla2[[#This Row],[% DE PARTICIPACIÓN INTEGRANTE '# 5]])</f>
        <v/>
      </c>
      <c r="AQ287" s="257"/>
      <c r="AR287" s="257"/>
      <c r="AS287" s="257"/>
    </row>
    <row r="288" spans="2:45" ht="20.100000000000001" customHeight="1" x14ac:dyDescent="0.25">
      <c r="B288" s="246" t="str">
        <f>IF('Formato Único de Contratación'!$AR300="","",'Formato Único de Contratación'!$AR300)</f>
        <v/>
      </c>
      <c r="C288" s="215" t="str">
        <f>IF('Formato Único de Contratación'!$B300="","",'Formato Único de Contratación'!$B300)</f>
        <v/>
      </c>
      <c r="D288" s="246" t="str">
        <f>IF('Formato Único de Contratación'!$C300="","",'Formato Único de Contratación'!$C300)</f>
        <v/>
      </c>
      <c r="E288" s="246" t="str">
        <f>IF('Formato Único de Contratación'!AQ300="","",'Formato Único de Contratación'!AQ300)</f>
        <v/>
      </c>
      <c r="F288" s="246" t="str">
        <f>IF('Formato Único de Contratación'!AP300="","",'Formato Único de Contratación'!$AP300)</f>
        <v/>
      </c>
      <c r="G288" s="248" t="str">
        <f>IF('Formato Único de Contratación'!$AI300="","",'Formato Único de Contratación'!$AI300)</f>
        <v/>
      </c>
      <c r="H288" s="248" t="str">
        <f>IF('Formato Único de Contratación'!$AO300="","",'Formato Único de Contratación'!$AO300)</f>
        <v/>
      </c>
      <c r="I288" s="248" t="str">
        <f>IF('Formato Único de Contratación'!$BU300="","",'Formato Único de Contratación'!$BU300)</f>
        <v/>
      </c>
      <c r="J288" s="248" t="str">
        <f>IF('Formato Único de Contratación'!$BD300="","",'Formato Único de Contratación'!$BD300)</f>
        <v/>
      </c>
      <c r="K288" s="248" t="str">
        <f>IF('Formato Único de Contratación'!$EE300="","",'Formato Único de Contratación'!$EE300)</f>
        <v/>
      </c>
      <c r="L288" s="248" t="str">
        <f>IF('Formato Único de Contratación'!$Y300="","",'Formato Único de Contratación'!$Y300)</f>
        <v/>
      </c>
      <c r="M288" s="246" t="str">
        <f>IF('Formato Único de Contratación'!$Z300="","",'Formato Único de Contratación'!$Z300)</f>
        <v/>
      </c>
      <c r="N288" s="253"/>
      <c r="O288" s="254" t="str">
        <f>IF('Formato Único de Contratación'!$BB300=0,"",'Formato Único de Contratación'!$BB300)</f>
        <v/>
      </c>
      <c r="P288" s="254" t="str">
        <f>IF('Formato Único de Contratación'!$DH300=0,"",'Formato Único de Contratación'!$DH300)</f>
        <v/>
      </c>
      <c r="Q288" s="253"/>
      <c r="R288" s="253"/>
      <c r="S288" s="253"/>
      <c r="T288" s="253"/>
      <c r="U288" s="253"/>
      <c r="V288" s="255"/>
      <c r="W288" s="256"/>
      <c r="X288" s="253"/>
      <c r="Y288" s="253"/>
      <c r="Z288" s="255"/>
      <c r="AA288" s="256"/>
      <c r="AB288" s="257"/>
      <c r="AC288" s="257"/>
      <c r="AD288" s="257"/>
      <c r="AE288" s="255"/>
      <c r="AF288" s="256" t="str">
        <f>IF(Tabla2[[#This Row],[% DE PARTICIPACIÓN INTEGRANTE '# 3]]="","",Tabla2[[#This Row],[VALOR DEL CONTRATO]]*Tabla2[[#This Row],[% DE PARTICIPACIÓN INTEGRANTE '# 3]])</f>
        <v/>
      </c>
      <c r="AG288" s="253"/>
      <c r="AH288" s="253"/>
      <c r="AI288" s="253"/>
      <c r="AJ288" s="255"/>
      <c r="AK288" s="256" t="str">
        <f>IF(Tabla2[[#This Row],[% DE PARTICIPACIÓN INTEGRANTE '# 4]]="","",Tabla2[[#This Row],[VALOR DEL CONTRATO]]*Tabla2[[#This Row],[% DE PARTICIPACIÓN INTEGRANTE '# 4]])</f>
        <v/>
      </c>
      <c r="AL288" s="257"/>
      <c r="AM288" s="257"/>
      <c r="AN288" s="257"/>
      <c r="AO288" s="255"/>
      <c r="AP288" s="256" t="str">
        <f>IF(Tabla2[[#This Row],[% DE PARTICIPACIÓN INTEGRANTE '# 5]]="","",Tabla2[[#This Row],[VALOR DEL CONTRATO]]*Tabla2[[#This Row],[% DE PARTICIPACIÓN INTEGRANTE '# 5]])</f>
        <v/>
      </c>
      <c r="AQ288" s="257"/>
      <c r="AR288" s="257"/>
      <c r="AS288" s="257"/>
    </row>
    <row r="289" spans="2:45" ht="20.100000000000001" customHeight="1" x14ac:dyDescent="0.25">
      <c r="B289" s="246" t="str">
        <f>IF('Formato Único de Contratación'!$AR301="","",'Formato Único de Contratación'!$AR301)</f>
        <v/>
      </c>
      <c r="C289" s="215" t="str">
        <f>IF('Formato Único de Contratación'!$B301="","",'Formato Único de Contratación'!$B301)</f>
        <v/>
      </c>
      <c r="D289" s="246" t="str">
        <f>IF('Formato Único de Contratación'!$C301="","",'Formato Único de Contratación'!$C301)</f>
        <v/>
      </c>
      <c r="E289" s="246" t="str">
        <f>IF('Formato Único de Contratación'!AQ301="","",'Formato Único de Contratación'!AQ301)</f>
        <v/>
      </c>
      <c r="F289" s="246" t="str">
        <f>IF('Formato Único de Contratación'!AP301="","",'Formato Único de Contratación'!$AP301)</f>
        <v/>
      </c>
      <c r="G289" s="248" t="str">
        <f>IF('Formato Único de Contratación'!$AI301="","",'Formato Único de Contratación'!$AI301)</f>
        <v/>
      </c>
      <c r="H289" s="248" t="str">
        <f>IF('Formato Único de Contratación'!$AO301="","",'Formato Único de Contratación'!$AO301)</f>
        <v/>
      </c>
      <c r="I289" s="248" t="str">
        <f>IF('Formato Único de Contratación'!$BU301="","",'Formato Único de Contratación'!$BU301)</f>
        <v/>
      </c>
      <c r="J289" s="248" t="str">
        <f>IF('Formato Único de Contratación'!$BD301="","",'Formato Único de Contratación'!$BD301)</f>
        <v/>
      </c>
      <c r="K289" s="248" t="str">
        <f>IF('Formato Único de Contratación'!$EE301="","",'Formato Único de Contratación'!$EE301)</f>
        <v/>
      </c>
      <c r="L289" s="248" t="str">
        <f>IF('Formato Único de Contratación'!$Y301="","",'Formato Único de Contratación'!$Y301)</f>
        <v/>
      </c>
      <c r="M289" s="246" t="str">
        <f>IF('Formato Único de Contratación'!$Z301="","",'Formato Único de Contratación'!$Z301)</f>
        <v/>
      </c>
      <c r="N289" s="253"/>
      <c r="O289" s="254" t="str">
        <f>IF('Formato Único de Contratación'!$BB301=0,"",'Formato Único de Contratación'!$BB301)</f>
        <v/>
      </c>
      <c r="P289" s="254" t="str">
        <f>IF('Formato Único de Contratación'!$DH301=0,"",'Formato Único de Contratación'!$DH301)</f>
        <v/>
      </c>
      <c r="Q289" s="253"/>
      <c r="R289" s="253"/>
      <c r="S289" s="253"/>
      <c r="T289" s="253"/>
      <c r="U289" s="253"/>
      <c r="V289" s="255"/>
      <c r="W289" s="256"/>
      <c r="X289" s="253"/>
      <c r="Y289" s="253"/>
      <c r="Z289" s="255"/>
      <c r="AA289" s="256"/>
      <c r="AB289" s="257"/>
      <c r="AC289" s="257"/>
      <c r="AD289" s="257"/>
      <c r="AE289" s="255"/>
      <c r="AF289" s="256" t="str">
        <f>IF(Tabla2[[#This Row],[% DE PARTICIPACIÓN INTEGRANTE '# 3]]="","",Tabla2[[#This Row],[VALOR DEL CONTRATO]]*Tabla2[[#This Row],[% DE PARTICIPACIÓN INTEGRANTE '# 3]])</f>
        <v/>
      </c>
      <c r="AG289" s="253"/>
      <c r="AH289" s="253"/>
      <c r="AI289" s="253"/>
      <c r="AJ289" s="255"/>
      <c r="AK289" s="256" t="str">
        <f>IF(Tabla2[[#This Row],[% DE PARTICIPACIÓN INTEGRANTE '# 4]]="","",Tabla2[[#This Row],[VALOR DEL CONTRATO]]*Tabla2[[#This Row],[% DE PARTICIPACIÓN INTEGRANTE '# 4]])</f>
        <v/>
      </c>
      <c r="AL289" s="257"/>
      <c r="AM289" s="257"/>
      <c r="AN289" s="257"/>
      <c r="AO289" s="255"/>
      <c r="AP289" s="256" t="str">
        <f>IF(Tabla2[[#This Row],[% DE PARTICIPACIÓN INTEGRANTE '# 5]]="","",Tabla2[[#This Row],[VALOR DEL CONTRATO]]*Tabla2[[#This Row],[% DE PARTICIPACIÓN INTEGRANTE '# 5]])</f>
        <v/>
      </c>
      <c r="AQ289" s="257"/>
      <c r="AR289" s="257"/>
      <c r="AS289" s="257"/>
    </row>
    <row r="290" spans="2:45" ht="20.100000000000001" customHeight="1" x14ac:dyDescent="0.25">
      <c r="B290" s="246" t="str">
        <f>IF('Formato Único de Contratación'!$AR302="","",'Formato Único de Contratación'!$AR302)</f>
        <v/>
      </c>
      <c r="C290" s="215" t="str">
        <f>IF('Formato Único de Contratación'!$B302="","",'Formato Único de Contratación'!$B302)</f>
        <v/>
      </c>
      <c r="D290" s="246" t="str">
        <f>IF('Formato Único de Contratación'!$C302="","",'Formato Único de Contratación'!$C302)</f>
        <v/>
      </c>
      <c r="E290" s="246" t="str">
        <f>IF('Formato Único de Contratación'!AQ302="","",'Formato Único de Contratación'!AQ302)</f>
        <v/>
      </c>
      <c r="F290" s="246" t="str">
        <f>IF('Formato Único de Contratación'!AP302="","",'Formato Único de Contratación'!$AP302)</f>
        <v/>
      </c>
      <c r="G290" s="248" t="str">
        <f>IF('Formato Único de Contratación'!$AI302="","",'Formato Único de Contratación'!$AI302)</f>
        <v/>
      </c>
      <c r="H290" s="248" t="str">
        <f>IF('Formato Único de Contratación'!$AO302="","",'Formato Único de Contratación'!$AO302)</f>
        <v/>
      </c>
      <c r="I290" s="248" t="str">
        <f>IF('Formato Único de Contratación'!$BU302="","",'Formato Único de Contratación'!$BU302)</f>
        <v/>
      </c>
      <c r="J290" s="248" t="str">
        <f>IF('Formato Único de Contratación'!$BD302="","",'Formato Único de Contratación'!$BD302)</f>
        <v/>
      </c>
      <c r="K290" s="248" t="str">
        <f>IF('Formato Único de Contratación'!$EE302="","",'Formato Único de Contratación'!$EE302)</f>
        <v/>
      </c>
      <c r="L290" s="248" t="str">
        <f>IF('Formato Único de Contratación'!$Y302="","",'Formato Único de Contratación'!$Y302)</f>
        <v/>
      </c>
      <c r="M290" s="246" t="str">
        <f>IF('Formato Único de Contratación'!$Z302="","",'Formato Único de Contratación'!$Z302)</f>
        <v/>
      </c>
      <c r="N290" s="253"/>
      <c r="O290" s="254" t="str">
        <f>IF('Formato Único de Contratación'!$BB302=0,"",'Formato Único de Contratación'!$BB302)</f>
        <v/>
      </c>
      <c r="P290" s="254" t="str">
        <f>IF('Formato Único de Contratación'!$DH302=0,"",'Formato Único de Contratación'!$DH302)</f>
        <v/>
      </c>
      <c r="Q290" s="253"/>
      <c r="R290" s="253"/>
      <c r="S290" s="253"/>
      <c r="T290" s="253"/>
      <c r="U290" s="253"/>
      <c r="V290" s="255"/>
      <c r="W290" s="256"/>
      <c r="X290" s="253"/>
      <c r="Y290" s="253"/>
      <c r="Z290" s="255"/>
      <c r="AA290" s="256"/>
      <c r="AB290" s="257"/>
      <c r="AC290" s="257"/>
      <c r="AD290" s="257"/>
      <c r="AE290" s="255"/>
      <c r="AF290" s="256" t="str">
        <f>IF(Tabla2[[#This Row],[% DE PARTICIPACIÓN INTEGRANTE '# 3]]="","",Tabla2[[#This Row],[VALOR DEL CONTRATO]]*Tabla2[[#This Row],[% DE PARTICIPACIÓN INTEGRANTE '# 3]])</f>
        <v/>
      </c>
      <c r="AG290" s="253"/>
      <c r="AH290" s="253"/>
      <c r="AI290" s="253"/>
      <c r="AJ290" s="255"/>
      <c r="AK290" s="256" t="str">
        <f>IF(Tabla2[[#This Row],[% DE PARTICIPACIÓN INTEGRANTE '# 4]]="","",Tabla2[[#This Row],[VALOR DEL CONTRATO]]*Tabla2[[#This Row],[% DE PARTICIPACIÓN INTEGRANTE '# 4]])</f>
        <v/>
      </c>
      <c r="AL290" s="257"/>
      <c r="AM290" s="257"/>
      <c r="AN290" s="257"/>
      <c r="AO290" s="255"/>
      <c r="AP290" s="256" t="str">
        <f>IF(Tabla2[[#This Row],[% DE PARTICIPACIÓN INTEGRANTE '# 5]]="","",Tabla2[[#This Row],[VALOR DEL CONTRATO]]*Tabla2[[#This Row],[% DE PARTICIPACIÓN INTEGRANTE '# 5]])</f>
        <v/>
      </c>
      <c r="AQ290" s="257"/>
      <c r="AR290" s="257"/>
      <c r="AS290" s="257"/>
    </row>
    <row r="291" spans="2:45" ht="20.100000000000001" customHeight="1" x14ac:dyDescent="0.25">
      <c r="B291" s="246" t="str">
        <f>IF('Formato Único de Contratación'!$AR303="","",'Formato Único de Contratación'!$AR303)</f>
        <v/>
      </c>
      <c r="C291" s="215" t="str">
        <f>IF('Formato Único de Contratación'!$B303="","",'Formato Único de Contratación'!$B303)</f>
        <v/>
      </c>
      <c r="D291" s="246" t="str">
        <f>IF('Formato Único de Contratación'!$C303="","",'Formato Único de Contratación'!$C303)</f>
        <v/>
      </c>
      <c r="E291" s="246" t="str">
        <f>IF('Formato Único de Contratación'!AQ303="","",'Formato Único de Contratación'!AQ303)</f>
        <v/>
      </c>
      <c r="F291" s="246" t="str">
        <f>IF('Formato Único de Contratación'!AP303="","",'Formato Único de Contratación'!$AP303)</f>
        <v/>
      </c>
      <c r="G291" s="248" t="str">
        <f>IF('Formato Único de Contratación'!$AI303="","",'Formato Único de Contratación'!$AI303)</f>
        <v/>
      </c>
      <c r="H291" s="248" t="str">
        <f>IF('Formato Único de Contratación'!$AO303="","",'Formato Único de Contratación'!$AO303)</f>
        <v/>
      </c>
      <c r="I291" s="248" t="str">
        <f>IF('Formato Único de Contratación'!$BU303="","",'Formato Único de Contratación'!$BU303)</f>
        <v/>
      </c>
      <c r="J291" s="248" t="str">
        <f>IF('Formato Único de Contratación'!$BD303="","",'Formato Único de Contratación'!$BD303)</f>
        <v/>
      </c>
      <c r="K291" s="248" t="str">
        <f>IF('Formato Único de Contratación'!$EE303="","",'Formato Único de Contratación'!$EE303)</f>
        <v/>
      </c>
      <c r="L291" s="248" t="str">
        <f>IF('Formato Único de Contratación'!$Y303="","",'Formato Único de Contratación'!$Y303)</f>
        <v/>
      </c>
      <c r="M291" s="246" t="str">
        <f>IF('Formato Único de Contratación'!$Z303="","",'Formato Único de Contratación'!$Z303)</f>
        <v/>
      </c>
      <c r="N291" s="253"/>
      <c r="O291" s="254" t="str">
        <f>IF('Formato Único de Contratación'!$BB303=0,"",'Formato Único de Contratación'!$BB303)</f>
        <v/>
      </c>
      <c r="P291" s="254" t="str">
        <f>IF('Formato Único de Contratación'!$DH303=0,"",'Formato Único de Contratación'!$DH303)</f>
        <v/>
      </c>
      <c r="Q291" s="253"/>
      <c r="R291" s="253"/>
      <c r="S291" s="253"/>
      <c r="T291" s="253"/>
      <c r="U291" s="253"/>
      <c r="V291" s="255"/>
      <c r="W291" s="256"/>
      <c r="X291" s="253"/>
      <c r="Y291" s="253"/>
      <c r="Z291" s="255"/>
      <c r="AA291" s="256"/>
      <c r="AB291" s="257"/>
      <c r="AC291" s="257"/>
      <c r="AD291" s="257"/>
      <c r="AE291" s="255"/>
      <c r="AF291" s="256" t="str">
        <f>IF(Tabla2[[#This Row],[% DE PARTICIPACIÓN INTEGRANTE '# 3]]="","",Tabla2[[#This Row],[VALOR DEL CONTRATO]]*Tabla2[[#This Row],[% DE PARTICIPACIÓN INTEGRANTE '# 3]])</f>
        <v/>
      </c>
      <c r="AG291" s="253"/>
      <c r="AH291" s="253"/>
      <c r="AI291" s="253"/>
      <c r="AJ291" s="255"/>
      <c r="AK291" s="256" t="str">
        <f>IF(Tabla2[[#This Row],[% DE PARTICIPACIÓN INTEGRANTE '# 4]]="","",Tabla2[[#This Row],[VALOR DEL CONTRATO]]*Tabla2[[#This Row],[% DE PARTICIPACIÓN INTEGRANTE '# 4]])</f>
        <v/>
      </c>
      <c r="AL291" s="257"/>
      <c r="AM291" s="257"/>
      <c r="AN291" s="257"/>
      <c r="AO291" s="255"/>
      <c r="AP291" s="256" t="str">
        <f>IF(Tabla2[[#This Row],[% DE PARTICIPACIÓN INTEGRANTE '# 5]]="","",Tabla2[[#This Row],[VALOR DEL CONTRATO]]*Tabla2[[#This Row],[% DE PARTICIPACIÓN INTEGRANTE '# 5]])</f>
        <v/>
      </c>
      <c r="AQ291" s="257"/>
      <c r="AR291" s="257"/>
      <c r="AS291" s="257"/>
    </row>
    <row r="292" spans="2:45" ht="20.100000000000001" customHeight="1" x14ac:dyDescent="0.25">
      <c r="B292" s="246" t="str">
        <f>IF('Formato Único de Contratación'!$AR304="","",'Formato Único de Contratación'!$AR304)</f>
        <v/>
      </c>
      <c r="C292" s="215" t="str">
        <f>IF('Formato Único de Contratación'!$B304="","",'Formato Único de Contratación'!$B304)</f>
        <v/>
      </c>
      <c r="D292" s="246" t="str">
        <f>IF('Formato Único de Contratación'!$C304="","",'Formato Único de Contratación'!$C304)</f>
        <v/>
      </c>
      <c r="E292" s="246" t="str">
        <f>IF('Formato Único de Contratación'!AQ304="","",'Formato Único de Contratación'!AQ304)</f>
        <v/>
      </c>
      <c r="F292" s="246" t="str">
        <f>IF('Formato Único de Contratación'!AP304="","",'Formato Único de Contratación'!$AP304)</f>
        <v/>
      </c>
      <c r="G292" s="248" t="str">
        <f>IF('Formato Único de Contratación'!$AI304="","",'Formato Único de Contratación'!$AI304)</f>
        <v/>
      </c>
      <c r="H292" s="248" t="str">
        <f>IF('Formato Único de Contratación'!$AO304="","",'Formato Único de Contratación'!$AO304)</f>
        <v/>
      </c>
      <c r="I292" s="248" t="str">
        <f>IF('Formato Único de Contratación'!$BU304="","",'Formato Único de Contratación'!$BU304)</f>
        <v/>
      </c>
      <c r="J292" s="248" t="str">
        <f>IF('Formato Único de Contratación'!$BD304="","",'Formato Único de Contratación'!$BD304)</f>
        <v/>
      </c>
      <c r="K292" s="248" t="str">
        <f>IF('Formato Único de Contratación'!$EE304="","",'Formato Único de Contratación'!$EE304)</f>
        <v/>
      </c>
      <c r="L292" s="248" t="str">
        <f>IF('Formato Único de Contratación'!$Y304="","",'Formato Único de Contratación'!$Y304)</f>
        <v/>
      </c>
      <c r="M292" s="246" t="str">
        <f>IF('Formato Único de Contratación'!$Z304="","",'Formato Único de Contratación'!$Z304)</f>
        <v/>
      </c>
      <c r="N292" s="253"/>
      <c r="O292" s="254" t="str">
        <f>IF('Formato Único de Contratación'!$BB304=0,"",'Formato Único de Contratación'!$BB304)</f>
        <v/>
      </c>
      <c r="P292" s="254" t="str">
        <f>IF('Formato Único de Contratación'!$DH304=0,"",'Formato Único de Contratación'!$DH304)</f>
        <v/>
      </c>
      <c r="Q292" s="253"/>
      <c r="R292" s="253"/>
      <c r="S292" s="253"/>
      <c r="T292" s="253"/>
      <c r="U292" s="253"/>
      <c r="V292" s="255"/>
      <c r="W292" s="256"/>
      <c r="X292" s="253"/>
      <c r="Y292" s="253"/>
      <c r="Z292" s="255"/>
      <c r="AA292" s="256"/>
      <c r="AB292" s="257"/>
      <c r="AC292" s="257"/>
      <c r="AD292" s="257"/>
      <c r="AE292" s="255"/>
      <c r="AF292" s="256" t="str">
        <f>IF(Tabla2[[#This Row],[% DE PARTICIPACIÓN INTEGRANTE '# 3]]="","",Tabla2[[#This Row],[VALOR DEL CONTRATO]]*Tabla2[[#This Row],[% DE PARTICIPACIÓN INTEGRANTE '# 3]])</f>
        <v/>
      </c>
      <c r="AG292" s="253"/>
      <c r="AH292" s="253"/>
      <c r="AI292" s="253"/>
      <c r="AJ292" s="255"/>
      <c r="AK292" s="256" t="str">
        <f>IF(Tabla2[[#This Row],[% DE PARTICIPACIÓN INTEGRANTE '# 4]]="","",Tabla2[[#This Row],[VALOR DEL CONTRATO]]*Tabla2[[#This Row],[% DE PARTICIPACIÓN INTEGRANTE '# 4]])</f>
        <v/>
      </c>
      <c r="AL292" s="257"/>
      <c r="AM292" s="257"/>
      <c r="AN292" s="257"/>
      <c r="AO292" s="255"/>
      <c r="AP292" s="256" t="str">
        <f>IF(Tabla2[[#This Row],[% DE PARTICIPACIÓN INTEGRANTE '# 5]]="","",Tabla2[[#This Row],[VALOR DEL CONTRATO]]*Tabla2[[#This Row],[% DE PARTICIPACIÓN INTEGRANTE '# 5]])</f>
        <v/>
      </c>
      <c r="AQ292" s="257"/>
      <c r="AR292" s="257"/>
      <c r="AS292" s="257"/>
    </row>
    <row r="293" spans="2:45" ht="20.100000000000001" customHeight="1" x14ac:dyDescent="0.25">
      <c r="B293" s="246" t="str">
        <f>IF('Formato Único de Contratación'!$AR305="","",'Formato Único de Contratación'!$AR305)</f>
        <v/>
      </c>
      <c r="C293" s="215" t="str">
        <f>IF('Formato Único de Contratación'!$B305="","",'Formato Único de Contratación'!$B305)</f>
        <v/>
      </c>
      <c r="D293" s="246" t="str">
        <f>IF('Formato Único de Contratación'!$C305="","",'Formato Único de Contratación'!$C305)</f>
        <v/>
      </c>
      <c r="E293" s="246" t="str">
        <f>IF('Formato Único de Contratación'!AQ305="","",'Formato Único de Contratación'!AQ305)</f>
        <v/>
      </c>
      <c r="F293" s="246" t="str">
        <f>IF('Formato Único de Contratación'!AP305="","",'Formato Único de Contratación'!$AP305)</f>
        <v/>
      </c>
      <c r="G293" s="248" t="str">
        <f>IF('Formato Único de Contratación'!$AI305="","",'Formato Único de Contratación'!$AI305)</f>
        <v/>
      </c>
      <c r="H293" s="248" t="str">
        <f>IF('Formato Único de Contratación'!$AO305="","",'Formato Único de Contratación'!$AO305)</f>
        <v/>
      </c>
      <c r="I293" s="248" t="str">
        <f>IF('Formato Único de Contratación'!$BU305="","",'Formato Único de Contratación'!$BU305)</f>
        <v/>
      </c>
      <c r="J293" s="248" t="str">
        <f>IF('Formato Único de Contratación'!$BD305="","",'Formato Único de Contratación'!$BD305)</f>
        <v/>
      </c>
      <c r="K293" s="248" t="str">
        <f>IF('Formato Único de Contratación'!$EE305="","",'Formato Único de Contratación'!$EE305)</f>
        <v/>
      </c>
      <c r="L293" s="248" t="str">
        <f>IF('Formato Único de Contratación'!$Y305="","",'Formato Único de Contratación'!$Y305)</f>
        <v/>
      </c>
      <c r="M293" s="246" t="str">
        <f>IF('Formato Único de Contratación'!$Z305="","",'Formato Único de Contratación'!$Z305)</f>
        <v/>
      </c>
      <c r="N293" s="253"/>
      <c r="O293" s="254" t="str">
        <f>IF('Formato Único de Contratación'!$BB305=0,"",'Formato Único de Contratación'!$BB305)</f>
        <v/>
      </c>
      <c r="P293" s="254" t="str">
        <f>IF('Formato Único de Contratación'!$DH305=0,"",'Formato Único de Contratación'!$DH305)</f>
        <v/>
      </c>
      <c r="Q293" s="253"/>
      <c r="R293" s="253"/>
      <c r="S293" s="253"/>
      <c r="T293" s="253"/>
      <c r="U293" s="253"/>
      <c r="V293" s="255"/>
      <c r="W293" s="256"/>
      <c r="X293" s="253"/>
      <c r="Y293" s="253"/>
      <c r="Z293" s="255"/>
      <c r="AA293" s="256"/>
      <c r="AB293" s="257"/>
      <c r="AC293" s="257"/>
      <c r="AD293" s="257"/>
      <c r="AE293" s="255"/>
      <c r="AF293" s="256" t="str">
        <f>IF(Tabla2[[#This Row],[% DE PARTICIPACIÓN INTEGRANTE '# 3]]="","",Tabla2[[#This Row],[VALOR DEL CONTRATO]]*Tabla2[[#This Row],[% DE PARTICIPACIÓN INTEGRANTE '# 3]])</f>
        <v/>
      </c>
      <c r="AG293" s="253"/>
      <c r="AH293" s="253"/>
      <c r="AI293" s="253"/>
      <c r="AJ293" s="255"/>
      <c r="AK293" s="256" t="str">
        <f>IF(Tabla2[[#This Row],[% DE PARTICIPACIÓN INTEGRANTE '# 4]]="","",Tabla2[[#This Row],[VALOR DEL CONTRATO]]*Tabla2[[#This Row],[% DE PARTICIPACIÓN INTEGRANTE '# 4]])</f>
        <v/>
      </c>
      <c r="AL293" s="257"/>
      <c r="AM293" s="257"/>
      <c r="AN293" s="257"/>
      <c r="AO293" s="255"/>
      <c r="AP293" s="256" t="str">
        <f>IF(Tabla2[[#This Row],[% DE PARTICIPACIÓN INTEGRANTE '# 5]]="","",Tabla2[[#This Row],[VALOR DEL CONTRATO]]*Tabla2[[#This Row],[% DE PARTICIPACIÓN INTEGRANTE '# 5]])</f>
        <v/>
      </c>
      <c r="AQ293" s="257"/>
      <c r="AR293" s="257"/>
      <c r="AS293" s="257"/>
    </row>
    <row r="294" spans="2:45" ht="20.100000000000001" customHeight="1" x14ac:dyDescent="0.25">
      <c r="B294" s="246" t="str">
        <f>IF('Formato Único de Contratación'!$AR306="","",'Formato Único de Contratación'!$AR306)</f>
        <v/>
      </c>
      <c r="C294" s="215" t="str">
        <f>IF('Formato Único de Contratación'!$B306="","",'Formato Único de Contratación'!$B306)</f>
        <v/>
      </c>
      <c r="D294" s="246" t="str">
        <f>IF('Formato Único de Contratación'!$C306="","",'Formato Único de Contratación'!$C306)</f>
        <v/>
      </c>
      <c r="E294" s="246" t="str">
        <f>IF('Formato Único de Contratación'!AQ306="","",'Formato Único de Contratación'!AQ306)</f>
        <v/>
      </c>
      <c r="F294" s="246" t="str">
        <f>IF('Formato Único de Contratación'!AP306="","",'Formato Único de Contratación'!$AP306)</f>
        <v/>
      </c>
      <c r="G294" s="248" t="str">
        <f>IF('Formato Único de Contratación'!$AI306="","",'Formato Único de Contratación'!$AI306)</f>
        <v/>
      </c>
      <c r="H294" s="248" t="str">
        <f>IF('Formato Único de Contratación'!$AO306="","",'Formato Único de Contratación'!$AO306)</f>
        <v/>
      </c>
      <c r="I294" s="248" t="str">
        <f>IF('Formato Único de Contratación'!$BU306="","",'Formato Único de Contratación'!$BU306)</f>
        <v/>
      </c>
      <c r="J294" s="248" t="str">
        <f>IF('Formato Único de Contratación'!$BD306="","",'Formato Único de Contratación'!$BD306)</f>
        <v/>
      </c>
      <c r="K294" s="248" t="str">
        <f>IF('Formato Único de Contratación'!$EE306="","",'Formato Único de Contratación'!$EE306)</f>
        <v/>
      </c>
      <c r="L294" s="248" t="str">
        <f>IF('Formato Único de Contratación'!$Y306="","",'Formato Único de Contratación'!$Y306)</f>
        <v/>
      </c>
      <c r="M294" s="246" t="str">
        <f>IF('Formato Único de Contratación'!$Z306="","",'Formato Único de Contratación'!$Z306)</f>
        <v/>
      </c>
      <c r="N294" s="253"/>
      <c r="O294" s="254" t="str">
        <f>IF('Formato Único de Contratación'!$BB306=0,"",'Formato Único de Contratación'!$BB306)</f>
        <v/>
      </c>
      <c r="P294" s="254" t="str">
        <f>IF('Formato Único de Contratación'!$DH306=0,"",'Formato Único de Contratación'!$DH306)</f>
        <v/>
      </c>
      <c r="Q294" s="253"/>
      <c r="R294" s="253"/>
      <c r="S294" s="253"/>
      <c r="T294" s="253"/>
      <c r="U294" s="253"/>
      <c r="V294" s="255"/>
      <c r="W294" s="256"/>
      <c r="X294" s="253"/>
      <c r="Y294" s="253"/>
      <c r="Z294" s="255"/>
      <c r="AA294" s="256"/>
      <c r="AB294" s="257"/>
      <c r="AC294" s="257"/>
      <c r="AD294" s="257"/>
      <c r="AE294" s="255"/>
      <c r="AF294" s="256" t="str">
        <f>IF(Tabla2[[#This Row],[% DE PARTICIPACIÓN INTEGRANTE '# 3]]="","",Tabla2[[#This Row],[VALOR DEL CONTRATO]]*Tabla2[[#This Row],[% DE PARTICIPACIÓN INTEGRANTE '# 3]])</f>
        <v/>
      </c>
      <c r="AG294" s="253"/>
      <c r="AH294" s="253"/>
      <c r="AI294" s="253"/>
      <c r="AJ294" s="255"/>
      <c r="AK294" s="256" t="str">
        <f>IF(Tabla2[[#This Row],[% DE PARTICIPACIÓN INTEGRANTE '# 4]]="","",Tabla2[[#This Row],[VALOR DEL CONTRATO]]*Tabla2[[#This Row],[% DE PARTICIPACIÓN INTEGRANTE '# 4]])</f>
        <v/>
      </c>
      <c r="AL294" s="257"/>
      <c r="AM294" s="257"/>
      <c r="AN294" s="257"/>
      <c r="AO294" s="255"/>
      <c r="AP294" s="256" t="str">
        <f>IF(Tabla2[[#This Row],[% DE PARTICIPACIÓN INTEGRANTE '# 5]]="","",Tabla2[[#This Row],[VALOR DEL CONTRATO]]*Tabla2[[#This Row],[% DE PARTICIPACIÓN INTEGRANTE '# 5]])</f>
        <v/>
      </c>
      <c r="AQ294" s="257"/>
      <c r="AR294" s="257"/>
      <c r="AS294" s="257"/>
    </row>
    <row r="295" spans="2:45" ht="20.100000000000001" customHeight="1" x14ac:dyDescent="0.25">
      <c r="B295" s="246" t="str">
        <f>IF('Formato Único de Contratación'!$AR307="","",'Formato Único de Contratación'!$AR307)</f>
        <v/>
      </c>
      <c r="C295" s="215" t="str">
        <f>IF('Formato Único de Contratación'!$B307="","",'Formato Único de Contratación'!$B307)</f>
        <v/>
      </c>
      <c r="D295" s="246" t="str">
        <f>IF('Formato Único de Contratación'!$C307="","",'Formato Único de Contratación'!$C307)</f>
        <v/>
      </c>
      <c r="E295" s="246" t="str">
        <f>IF('Formato Único de Contratación'!AQ307="","",'Formato Único de Contratación'!AQ307)</f>
        <v/>
      </c>
      <c r="F295" s="246" t="str">
        <f>IF('Formato Único de Contratación'!AP307="","",'Formato Único de Contratación'!$AP307)</f>
        <v/>
      </c>
      <c r="G295" s="248" t="str">
        <f>IF('Formato Único de Contratación'!$AI307="","",'Formato Único de Contratación'!$AI307)</f>
        <v/>
      </c>
      <c r="H295" s="248" t="str">
        <f>IF('Formato Único de Contratación'!$AO307="","",'Formato Único de Contratación'!$AO307)</f>
        <v/>
      </c>
      <c r="I295" s="248" t="str">
        <f>IF('Formato Único de Contratación'!$BU307="","",'Formato Único de Contratación'!$BU307)</f>
        <v/>
      </c>
      <c r="J295" s="248" t="str">
        <f>IF('Formato Único de Contratación'!$BD307="","",'Formato Único de Contratación'!$BD307)</f>
        <v/>
      </c>
      <c r="K295" s="248" t="str">
        <f>IF('Formato Único de Contratación'!$EE307="","",'Formato Único de Contratación'!$EE307)</f>
        <v/>
      </c>
      <c r="L295" s="248" t="str">
        <f>IF('Formato Único de Contratación'!$Y307="","",'Formato Único de Contratación'!$Y307)</f>
        <v/>
      </c>
      <c r="M295" s="246" t="str">
        <f>IF('Formato Único de Contratación'!$Z307="","",'Formato Único de Contratación'!$Z307)</f>
        <v/>
      </c>
      <c r="N295" s="253"/>
      <c r="O295" s="254" t="str">
        <f>IF('Formato Único de Contratación'!$BB307=0,"",'Formato Único de Contratación'!$BB307)</f>
        <v/>
      </c>
      <c r="P295" s="254" t="str">
        <f>IF('Formato Único de Contratación'!$DH307=0,"",'Formato Único de Contratación'!$DH307)</f>
        <v/>
      </c>
      <c r="Q295" s="253"/>
      <c r="R295" s="253"/>
      <c r="S295" s="253"/>
      <c r="T295" s="253"/>
      <c r="U295" s="253"/>
      <c r="V295" s="255"/>
      <c r="W295" s="256"/>
      <c r="X295" s="253"/>
      <c r="Y295" s="253"/>
      <c r="Z295" s="255"/>
      <c r="AA295" s="256"/>
      <c r="AB295" s="257"/>
      <c r="AC295" s="257"/>
      <c r="AD295" s="257"/>
      <c r="AE295" s="255"/>
      <c r="AF295" s="256" t="str">
        <f>IF(Tabla2[[#This Row],[% DE PARTICIPACIÓN INTEGRANTE '# 3]]="","",Tabla2[[#This Row],[VALOR DEL CONTRATO]]*Tabla2[[#This Row],[% DE PARTICIPACIÓN INTEGRANTE '# 3]])</f>
        <v/>
      </c>
      <c r="AG295" s="253"/>
      <c r="AH295" s="253"/>
      <c r="AI295" s="253"/>
      <c r="AJ295" s="255"/>
      <c r="AK295" s="256" t="str">
        <f>IF(Tabla2[[#This Row],[% DE PARTICIPACIÓN INTEGRANTE '# 4]]="","",Tabla2[[#This Row],[VALOR DEL CONTRATO]]*Tabla2[[#This Row],[% DE PARTICIPACIÓN INTEGRANTE '# 4]])</f>
        <v/>
      </c>
      <c r="AL295" s="257"/>
      <c r="AM295" s="257"/>
      <c r="AN295" s="257"/>
      <c r="AO295" s="255"/>
      <c r="AP295" s="256" t="str">
        <f>IF(Tabla2[[#This Row],[% DE PARTICIPACIÓN INTEGRANTE '# 5]]="","",Tabla2[[#This Row],[VALOR DEL CONTRATO]]*Tabla2[[#This Row],[% DE PARTICIPACIÓN INTEGRANTE '# 5]])</f>
        <v/>
      </c>
      <c r="AQ295" s="257"/>
      <c r="AR295" s="257"/>
      <c r="AS295" s="257"/>
    </row>
    <row r="296" spans="2:45" ht="20.100000000000001" customHeight="1" x14ac:dyDescent="0.25">
      <c r="B296" s="246" t="str">
        <f>IF('Formato Único de Contratación'!$AR308="","",'Formato Único de Contratación'!$AR308)</f>
        <v/>
      </c>
      <c r="C296" s="215" t="str">
        <f>IF('Formato Único de Contratación'!$B308="","",'Formato Único de Contratación'!$B308)</f>
        <v/>
      </c>
      <c r="D296" s="246" t="str">
        <f>IF('Formato Único de Contratación'!$C308="","",'Formato Único de Contratación'!$C308)</f>
        <v/>
      </c>
      <c r="E296" s="246" t="str">
        <f>IF('Formato Único de Contratación'!AQ308="","",'Formato Único de Contratación'!AQ308)</f>
        <v/>
      </c>
      <c r="F296" s="246" t="str">
        <f>IF('Formato Único de Contratación'!AP308="","",'Formato Único de Contratación'!$AP308)</f>
        <v/>
      </c>
      <c r="G296" s="248" t="str">
        <f>IF('Formato Único de Contratación'!$AI308="","",'Formato Único de Contratación'!$AI308)</f>
        <v/>
      </c>
      <c r="H296" s="248" t="str">
        <f>IF('Formato Único de Contratación'!$AO308="","",'Formato Único de Contratación'!$AO308)</f>
        <v/>
      </c>
      <c r="I296" s="248" t="str">
        <f>IF('Formato Único de Contratación'!$BU308="","",'Formato Único de Contratación'!$BU308)</f>
        <v/>
      </c>
      <c r="J296" s="248" t="str">
        <f>IF('Formato Único de Contratación'!$BD308="","",'Formato Único de Contratación'!$BD308)</f>
        <v/>
      </c>
      <c r="K296" s="248" t="str">
        <f>IF('Formato Único de Contratación'!$EE308="","",'Formato Único de Contratación'!$EE308)</f>
        <v/>
      </c>
      <c r="L296" s="248" t="str">
        <f>IF('Formato Único de Contratación'!$Y308="","",'Formato Único de Contratación'!$Y308)</f>
        <v/>
      </c>
      <c r="M296" s="246" t="str">
        <f>IF('Formato Único de Contratación'!$Z308="","",'Formato Único de Contratación'!$Z308)</f>
        <v/>
      </c>
      <c r="N296" s="253"/>
      <c r="O296" s="254" t="str">
        <f>IF('Formato Único de Contratación'!$BB308=0,"",'Formato Único de Contratación'!$BB308)</f>
        <v/>
      </c>
      <c r="P296" s="254" t="str">
        <f>IF('Formato Único de Contratación'!$DH308=0,"",'Formato Único de Contratación'!$DH308)</f>
        <v/>
      </c>
      <c r="Q296" s="253"/>
      <c r="R296" s="253"/>
      <c r="S296" s="253"/>
      <c r="T296" s="253"/>
      <c r="U296" s="253"/>
      <c r="V296" s="255"/>
      <c r="W296" s="256"/>
      <c r="X296" s="253"/>
      <c r="Y296" s="253"/>
      <c r="Z296" s="255"/>
      <c r="AA296" s="256"/>
      <c r="AB296" s="257"/>
      <c r="AC296" s="257"/>
      <c r="AD296" s="257"/>
      <c r="AE296" s="255"/>
      <c r="AF296" s="256" t="str">
        <f>IF(Tabla2[[#This Row],[% DE PARTICIPACIÓN INTEGRANTE '# 3]]="","",Tabla2[[#This Row],[VALOR DEL CONTRATO]]*Tabla2[[#This Row],[% DE PARTICIPACIÓN INTEGRANTE '# 3]])</f>
        <v/>
      </c>
      <c r="AG296" s="253"/>
      <c r="AH296" s="253"/>
      <c r="AI296" s="253"/>
      <c r="AJ296" s="255"/>
      <c r="AK296" s="256" t="str">
        <f>IF(Tabla2[[#This Row],[% DE PARTICIPACIÓN INTEGRANTE '# 4]]="","",Tabla2[[#This Row],[VALOR DEL CONTRATO]]*Tabla2[[#This Row],[% DE PARTICIPACIÓN INTEGRANTE '# 4]])</f>
        <v/>
      </c>
      <c r="AL296" s="257"/>
      <c r="AM296" s="257"/>
      <c r="AN296" s="257"/>
      <c r="AO296" s="255"/>
      <c r="AP296" s="256" t="str">
        <f>IF(Tabla2[[#This Row],[% DE PARTICIPACIÓN INTEGRANTE '# 5]]="","",Tabla2[[#This Row],[VALOR DEL CONTRATO]]*Tabla2[[#This Row],[% DE PARTICIPACIÓN INTEGRANTE '# 5]])</f>
        <v/>
      </c>
      <c r="AQ296" s="257"/>
      <c r="AR296" s="257"/>
      <c r="AS296" s="257"/>
    </row>
    <row r="297" spans="2:45" ht="20.100000000000001" customHeight="1" x14ac:dyDescent="0.25">
      <c r="B297" s="246" t="str">
        <f>IF('Formato Único de Contratación'!$AR309="","",'Formato Único de Contratación'!$AR309)</f>
        <v/>
      </c>
      <c r="C297" s="215" t="str">
        <f>IF('Formato Único de Contratación'!$B309="","",'Formato Único de Contratación'!$B309)</f>
        <v/>
      </c>
      <c r="D297" s="246" t="str">
        <f>IF('Formato Único de Contratación'!$C309="","",'Formato Único de Contratación'!$C309)</f>
        <v/>
      </c>
      <c r="E297" s="246" t="str">
        <f>IF('Formato Único de Contratación'!AQ309="","",'Formato Único de Contratación'!AQ309)</f>
        <v/>
      </c>
      <c r="F297" s="246" t="str">
        <f>IF('Formato Único de Contratación'!AP309="","",'Formato Único de Contratación'!$AP309)</f>
        <v/>
      </c>
      <c r="G297" s="248" t="str">
        <f>IF('Formato Único de Contratación'!$AI309="","",'Formato Único de Contratación'!$AI309)</f>
        <v/>
      </c>
      <c r="H297" s="248" t="str">
        <f>IF('Formato Único de Contratación'!$AO309="","",'Formato Único de Contratación'!$AO309)</f>
        <v/>
      </c>
      <c r="I297" s="248" t="str">
        <f>IF('Formato Único de Contratación'!$BU309="","",'Formato Único de Contratación'!$BU309)</f>
        <v/>
      </c>
      <c r="J297" s="248" t="str">
        <f>IF('Formato Único de Contratación'!$BD309="","",'Formato Único de Contratación'!$BD309)</f>
        <v/>
      </c>
      <c r="K297" s="248" t="str">
        <f>IF('Formato Único de Contratación'!$EE309="","",'Formato Único de Contratación'!$EE309)</f>
        <v/>
      </c>
      <c r="L297" s="248" t="str">
        <f>IF('Formato Único de Contratación'!$Y309="","",'Formato Único de Contratación'!$Y309)</f>
        <v/>
      </c>
      <c r="M297" s="246" t="str">
        <f>IF('Formato Único de Contratación'!$Z309="","",'Formato Único de Contratación'!$Z309)</f>
        <v/>
      </c>
      <c r="N297" s="253"/>
      <c r="O297" s="254" t="str">
        <f>IF('Formato Único de Contratación'!$BB309=0,"",'Formato Único de Contratación'!$BB309)</f>
        <v/>
      </c>
      <c r="P297" s="254" t="str">
        <f>IF('Formato Único de Contratación'!$DH309=0,"",'Formato Único de Contratación'!$DH309)</f>
        <v/>
      </c>
      <c r="Q297" s="253"/>
      <c r="R297" s="253"/>
      <c r="S297" s="253"/>
      <c r="T297" s="253"/>
      <c r="U297" s="253"/>
      <c r="V297" s="255"/>
      <c r="W297" s="256"/>
      <c r="X297" s="253"/>
      <c r="Y297" s="253"/>
      <c r="Z297" s="255"/>
      <c r="AA297" s="256"/>
      <c r="AB297" s="257"/>
      <c r="AC297" s="257"/>
      <c r="AD297" s="257"/>
      <c r="AE297" s="255"/>
      <c r="AF297" s="256" t="str">
        <f>IF(Tabla2[[#This Row],[% DE PARTICIPACIÓN INTEGRANTE '# 3]]="","",Tabla2[[#This Row],[VALOR DEL CONTRATO]]*Tabla2[[#This Row],[% DE PARTICIPACIÓN INTEGRANTE '# 3]])</f>
        <v/>
      </c>
      <c r="AG297" s="253"/>
      <c r="AH297" s="253"/>
      <c r="AI297" s="253"/>
      <c r="AJ297" s="255"/>
      <c r="AK297" s="256" t="str">
        <f>IF(Tabla2[[#This Row],[% DE PARTICIPACIÓN INTEGRANTE '# 4]]="","",Tabla2[[#This Row],[VALOR DEL CONTRATO]]*Tabla2[[#This Row],[% DE PARTICIPACIÓN INTEGRANTE '# 4]])</f>
        <v/>
      </c>
      <c r="AL297" s="257"/>
      <c r="AM297" s="257"/>
      <c r="AN297" s="257"/>
      <c r="AO297" s="255"/>
      <c r="AP297" s="256" t="str">
        <f>IF(Tabla2[[#This Row],[% DE PARTICIPACIÓN INTEGRANTE '# 5]]="","",Tabla2[[#This Row],[VALOR DEL CONTRATO]]*Tabla2[[#This Row],[% DE PARTICIPACIÓN INTEGRANTE '# 5]])</f>
        <v/>
      </c>
      <c r="AQ297" s="257"/>
      <c r="AR297" s="257"/>
      <c r="AS297" s="257"/>
    </row>
    <row r="298" spans="2:45" ht="20.100000000000001" customHeight="1" x14ac:dyDescent="0.25">
      <c r="B298" s="246" t="str">
        <f>IF('Formato Único de Contratación'!$AR310="","",'Formato Único de Contratación'!$AR310)</f>
        <v/>
      </c>
      <c r="C298" s="215" t="str">
        <f>IF('Formato Único de Contratación'!$B310="","",'Formato Único de Contratación'!$B310)</f>
        <v/>
      </c>
      <c r="D298" s="246" t="str">
        <f>IF('Formato Único de Contratación'!$C310="","",'Formato Único de Contratación'!$C310)</f>
        <v/>
      </c>
      <c r="E298" s="246" t="str">
        <f>IF('Formato Único de Contratación'!AQ310="","",'Formato Único de Contratación'!AQ310)</f>
        <v/>
      </c>
      <c r="F298" s="246" t="str">
        <f>IF('Formato Único de Contratación'!AP310="","",'Formato Único de Contratación'!$AP310)</f>
        <v/>
      </c>
      <c r="G298" s="248" t="str">
        <f>IF('Formato Único de Contratación'!$AI310="","",'Formato Único de Contratación'!$AI310)</f>
        <v/>
      </c>
      <c r="H298" s="248" t="str">
        <f>IF('Formato Único de Contratación'!$AO310="","",'Formato Único de Contratación'!$AO310)</f>
        <v/>
      </c>
      <c r="I298" s="248" t="str">
        <f>IF('Formato Único de Contratación'!$BU310="","",'Formato Único de Contratación'!$BU310)</f>
        <v/>
      </c>
      <c r="J298" s="248" t="str">
        <f>IF('Formato Único de Contratación'!$BD310="","",'Formato Único de Contratación'!$BD310)</f>
        <v/>
      </c>
      <c r="K298" s="248" t="str">
        <f>IF('Formato Único de Contratación'!$EE310="","",'Formato Único de Contratación'!$EE310)</f>
        <v/>
      </c>
      <c r="L298" s="248" t="str">
        <f>IF('Formato Único de Contratación'!$Y310="","",'Formato Único de Contratación'!$Y310)</f>
        <v/>
      </c>
      <c r="M298" s="246" t="str">
        <f>IF('Formato Único de Contratación'!$Z310="","",'Formato Único de Contratación'!$Z310)</f>
        <v/>
      </c>
      <c r="N298" s="253"/>
      <c r="O298" s="254" t="str">
        <f>IF('Formato Único de Contratación'!$BB310=0,"",'Formato Único de Contratación'!$BB310)</f>
        <v/>
      </c>
      <c r="P298" s="254" t="str">
        <f>IF('Formato Único de Contratación'!$DH310=0,"",'Formato Único de Contratación'!$DH310)</f>
        <v/>
      </c>
      <c r="Q298" s="253"/>
      <c r="R298" s="253"/>
      <c r="S298" s="253"/>
      <c r="T298" s="253"/>
      <c r="U298" s="253"/>
      <c r="V298" s="255"/>
      <c r="W298" s="256"/>
      <c r="X298" s="253"/>
      <c r="Y298" s="253"/>
      <c r="Z298" s="255"/>
      <c r="AA298" s="256"/>
      <c r="AB298" s="257"/>
      <c r="AC298" s="257"/>
      <c r="AD298" s="257"/>
      <c r="AE298" s="255"/>
      <c r="AF298" s="256" t="str">
        <f>IF(Tabla2[[#This Row],[% DE PARTICIPACIÓN INTEGRANTE '# 3]]="","",Tabla2[[#This Row],[VALOR DEL CONTRATO]]*Tabla2[[#This Row],[% DE PARTICIPACIÓN INTEGRANTE '# 3]])</f>
        <v/>
      </c>
      <c r="AG298" s="253"/>
      <c r="AH298" s="253"/>
      <c r="AI298" s="253"/>
      <c r="AJ298" s="255"/>
      <c r="AK298" s="256" t="str">
        <f>IF(Tabla2[[#This Row],[% DE PARTICIPACIÓN INTEGRANTE '# 4]]="","",Tabla2[[#This Row],[VALOR DEL CONTRATO]]*Tabla2[[#This Row],[% DE PARTICIPACIÓN INTEGRANTE '# 4]])</f>
        <v/>
      </c>
      <c r="AL298" s="257"/>
      <c r="AM298" s="257"/>
      <c r="AN298" s="257"/>
      <c r="AO298" s="255"/>
      <c r="AP298" s="256" t="str">
        <f>IF(Tabla2[[#This Row],[% DE PARTICIPACIÓN INTEGRANTE '# 5]]="","",Tabla2[[#This Row],[VALOR DEL CONTRATO]]*Tabla2[[#This Row],[% DE PARTICIPACIÓN INTEGRANTE '# 5]])</f>
        <v/>
      </c>
      <c r="AQ298" s="257"/>
      <c r="AR298" s="257"/>
      <c r="AS298" s="257"/>
    </row>
    <row r="299" spans="2:45" ht="20.100000000000001" customHeight="1" x14ac:dyDescent="0.25">
      <c r="B299" s="246" t="str">
        <f>IF('Formato Único de Contratación'!$AR311="","",'Formato Único de Contratación'!$AR311)</f>
        <v/>
      </c>
      <c r="C299" s="215" t="str">
        <f>IF('Formato Único de Contratación'!$B311="","",'Formato Único de Contratación'!$B311)</f>
        <v/>
      </c>
      <c r="D299" s="246" t="str">
        <f>IF('Formato Único de Contratación'!$C311="","",'Formato Único de Contratación'!$C311)</f>
        <v/>
      </c>
      <c r="E299" s="246" t="str">
        <f>IF('Formato Único de Contratación'!AQ311="","",'Formato Único de Contratación'!AQ311)</f>
        <v/>
      </c>
      <c r="F299" s="246" t="str">
        <f>IF('Formato Único de Contratación'!AP311="","",'Formato Único de Contratación'!$AP311)</f>
        <v/>
      </c>
      <c r="G299" s="248" t="str">
        <f>IF('Formato Único de Contratación'!$AI311="","",'Formato Único de Contratación'!$AI311)</f>
        <v/>
      </c>
      <c r="H299" s="248" t="str">
        <f>IF('Formato Único de Contratación'!$AO311="","",'Formato Único de Contratación'!$AO311)</f>
        <v/>
      </c>
      <c r="I299" s="248" t="str">
        <f>IF('Formato Único de Contratación'!$BU311="","",'Formato Único de Contratación'!$BU311)</f>
        <v/>
      </c>
      <c r="J299" s="248" t="str">
        <f>IF('Formato Único de Contratación'!$BD311="","",'Formato Único de Contratación'!$BD311)</f>
        <v/>
      </c>
      <c r="K299" s="248" t="str">
        <f>IF('Formato Único de Contratación'!$EE311="","",'Formato Único de Contratación'!$EE311)</f>
        <v/>
      </c>
      <c r="L299" s="248" t="str">
        <f>IF('Formato Único de Contratación'!$Y311="","",'Formato Único de Contratación'!$Y311)</f>
        <v/>
      </c>
      <c r="M299" s="246" t="str">
        <f>IF('Formato Único de Contratación'!$Z311="","",'Formato Único de Contratación'!$Z311)</f>
        <v/>
      </c>
      <c r="N299" s="253"/>
      <c r="O299" s="254" t="str">
        <f>IF('Formato Único de Contratación'!$BB311=0,"",'Formato Único de Contratación'!$BB311)</f>
        <v/>
      </c>
      <c r="P299" s="254" t="str">
        <f>IF('Formato Único de Contratación'!$DH311=0,"",'Formato Único de Contratación'!$DH311)</f>
        <v/>
      </c>
      <c r="Q299" s="253"/>
      <c r="R299" s="253"/>
      <c r="S299" s="253"/>
      <c r="T299" s="253"/>
      <c r="U299" s="253"/>
      <c r="V299" s="255"/>
      <c r="W299" s="256"/>
      <c r="X299" s="253"/>
      <c r="Y299" s="253"/>
      <c r="Z299" s="255"/>
      <c r="AA299" s="256"/>
      <c r="AB299" s="257"/>
      <c r="AC299" s="257"/>
      <c r="AD299" s="257"/>
      <c r="AE299" s="255"/>
      <c r="AF299" s="256" t="str">
        <f>IF(Tabla2[[#This Row],[% DE PARTICIPACIÓN INTEGRANTE '# 3]]="","",Tabla2[[#This Row],[VALOR DEL CONTRATO]]*Tabla2[[#This Row],[% DE PARTICIPACIÓN INTEGRANTE '# 3]])</f>
        <v/>
      </c>
      <c r="AG299" s="253"/>
      <c r="AH299" s="253"/>
      <c r="AI299" s="253"/>
      <c r="AJ299" s="255"/>
      <c r="AK299" s="256" t="str">
        <f>IF(Tabla2[[#This Row],[% DE PARTICIPACIÓN INTEGRANTE '# 4]]="","",Tabla2[[#This Row],[VALOR DEL CONTRATO]]*Tabla2[[#This Row],[% DE PARTICIPACIÓN INTEGRANTE '# 4]])</f>
        <v/>
      </c>
      <c r="AL299" s="257"/>
      <c r="AM299" s="257"/>
      <c r="AN299" s="257"/>
      <c r="AO299" s="255"/>
      <c r="AP299" s="256" t="str">
        <f>IF(Tabla2[[#This Row],[% DE PARTICIPACIÓN INTEGRANTE '# 5]]="","",Tabla2[[#This Row],[VALOR DEL CONTRATO]]*Tabla2[[#This Row],[% DE PARTICIPACIÓN INTEGRANTE '# 5]])</f>
        <v/>
      </c>
      <c r="AQ299" s="257"/>
      <c r="AR299" s="257"/>
      <c r="AS299" s="257"/>
    </row>
    <row r="300" spans="2:45" ht="20.100000000000001" customHeight="1" x14ac:dyDescent="0.25">
      <c r="B300" s="246" t="str">
        <f>IF('Formato Único de Contratación'!$AR312="","",'Formato Único de Contratación'!$AR312)</f>
        <v/>
      </c>
      <c r="C300" s="215" t="str">
        <f>IF('Formato Único de Contratación'!$B312="","",'Formato Único de Contratación'!$B312)</f>
        <v/>
      </c>
      <c r="D300" s="246" t="str">
        <f>IF('Formato Único de Contratación'!$C312="","",'Formato Único de Contratación'!$C312)</f>
        <v/>
      </c>
      <c r="E300" s="246" t="str">
        <f>IF('Formato Único de Contratación'!AQ312="","",'Formato Único de Contratación'!AQ312)</f>
        <v/>
      </c>
      <c r="F300" s="246" t="str">
        <f>IF('Formato Único de Contratación'!AP312="","",'Formato Único de Contratación'!$AP312)</f>
        <v/>
      </c>
      <c r="G300" s="248" t="str">
        <f>IF('Formato Único de Contratación'!$AI312="","",'Formato Único de Contratación'!$AI312)</f>
        <v/>
      </c>
      <c r="H300" s="248" t="str">
        <f>IF('Formato Único de Contratación'!$AO312="","",'Formato Único de Contratación'!$AO312)</f>
        <v/>
      </c>
      <c r="I300" s="248" t="str">
        <f>IF('Formato Único de Contratación'!$BU312="","",'Formato Único de Contratación'!$BU312)</f>
        <v/>
      </c>
      <c r="J300" s="248" t="str">
        <f>IF('Formato Único de Contratación'!$BD312="","",'Formato Único de Contratación'!$BD312)</f>
        <v/>
      </c>
      <c r="K300" s="248" t="str">
        <f>IF('Formato Único de Contratación'!$EE312="","",'Formato Único de Contratación'!$EE312)</f>
        <v/>
      </c>
      <c r="L300" s="248" t="str">
        <f>IF('Formato Único de Contratación'!$Y312="","",'Formato Único de Contratación'!$Y312)</f>
        <v/>
      </c>
      <c r="M300" s="246" t="str">
        <f>IF('Formato Único de Contratación'!$Z312="","",'Formato Único de Contratación'!$Z312)</f>
        <v/>
      </c>
      <c r="N300" s="253"/>
      <c r="O300" s="254" t="str">
        <f>IF('Formato Único de Contratación'!$BB312=0,"",'Formato Único de Contratación'!$BB312)</f>
        <v/>
      </c>
      <c r="P300" s="254" t="str">
        <f>IF('Formato Único de Contratación'!$DH312=0,"",'Formato Único de Contratación'!$DH312)</f>
        <v/>
      </c>
      <c r="Q300" s="253"/>
      <c r="R300" s="253"/>
      <c r="S300" s="253"/>
      <c r="T300" s="253"/>
      <c r="U300" s="253"/>
      <c r="V300" s="255"/>
      <c r="W300" s="256"/>
      <c r="X300" s="253"/>
      <c r="Y300" s="253"/>
      <c r="Z300" s="255"/>
      <c r="AA300" s="256"/>
      <c r="AB300" s="257"/>
      <c r="AC300" s="257"/>
      <c r="AD300" s="257"/>
      <c r="AE300" s="255"/>
      <c r="AF300" s="256" t="str">
        <f>IF(Tabla2[[#This Row],[% DE PARTICIPACIÓN INTEGRANTE '# 3]]="","",Tabla2[[#This Row],[VALOR DEL CONTRATO]]*Tabla2[[#This Row],[% DE PARTICIPACIÓN INTEGRANTE '# 3]])</f>
        <v/>
      </c>
      <c r="AG300" s="253"/>
      <c r="AH300" s="253"/>
      <c r="AI300" s="253"/>
      <c r="AJ300" s="255"/>
      <c r="AK300" s="256" t="str">
        <f>IF(Tabla2[[#This Row],[% DE PARTICIPACIÓN INTEGRANTE '# 4]]="","",Tabla2[[#This Row],[VALOR DEL CONTRATO]]*Tabla2[[#This Row],[% DE PARTICIPACIÓN INTEGRANTE '# 4]])</f>
        <v/>
      </c>
      <c r="AL300" s="257"/>
      <c r="AM300" s="257"/>
      <c r="AN300" s="257"/>
      <c r="AO300" s="255"/>
      <c r="AP300" s="256" t="str">
        <f>IF(Tabla2[[#This Row],[% DE PARTICIPACIÓN INTEGRANTE '# 5]]="","",Tabla2[[#This Row],[VALOR DEL CONTRATO]]*Tabla2[[#This Row],[% DE PARTICIPACIÓN INTEGRANTE '# 5]])</f>
        <v/>
      </c>
      <c r="AQ300" s="257"/>
      <c r="AR300" s="257"/>
      <c r="AS300" s="257"/>
    </row>
    <row r="301" spans="2:45" ht="20.100000000000001" customHeight="1" x14ac:dyDescent="0.25">
      <c r="B301" s="246" t="str">
        <f>IF('Formato Único de Contratación'!$AR313="","",'Formato Único de Contratación'!$AR313)</f>
        <v/>
      </c>
      <c r="C301" s="215" t="str">
        <f>IF('Formato Único de Contratación'!$B313="","",'Formato Único de Contratación'!$B313)</f>
        <v/>
      </c>
      <c r="D301" s="246" t="str">
        <f>IF('Formato Único de Contratación'!$C313="","",'Formato Único de Contratación'!$C313)</f>
        <v/>
      </c>
      <c r="E301" s="246" t="str">
        <f>IF('Formato Único de Contratación'!AQ313="","",'Formato Único de Contratación'!AQ313)</f>
        <v/>
      </c>
      <c r="F301" s="246" t="str">
        <f>IF('Formato Único de Contratación'!AP313="","",'Formato Único de Contratación'!$AP313)</f>
        <v/>
      </c>
      <c r="G301" s="248" t="str">
        <f>IF('Formato Único de Contratación'!$AI313="","",'Formato Único de Contratación'!$AI313)</f>
        <v/>
      </c>
      <c r="H301" s="248" t="str">
        <f>IF('Formato Único de Contratación'!$AO313="","",'Formato Único de Contratación'!$AO313)</f>
        <v/>
      </c>
      <c r="I301" s="248" t="str">
        <f>IF('Formato Único de Contratación'!$BU313="","",'Formato Único de Contratación'!$BU313)</f>
        <v/>
      </c>
      <c r="J301" s="248" t="str">
        <f>IF('Formato Único de Contratación'!$BD313="","",'Formato Único de Contratación'!$BD313)</f>
        <v/>
      </c>
      <c r="K301" s="248" t="str">
        <f>IF('Formato Único de Contratación'!$EE313="","",'Formato Único de Contratación'!$EE313)</f>
        <v/>
      </c>
      <c r="L301" s="248" t="str">
        <f>IF('Formato Único de Contratación'!$Y313="","",'Formato Único de Contratación'!$Y313)</f>
        <v/>
      </c>
      <c r="M301" s="246" t="str">
        <f>IF('Formato Único de Contratación'!$Z313="","",'Formato Único de Contratación'!$Z313)</f>
        <v/>
      </c>
      <c r="N301" s="253"/>
      <c r="O301" s="254" t="str">
        <f>IF('Formato Único de Contratación'!$BB313=0,"",'Formato Único de Contratación'!$BB313)</f>
        <v/>
      </c>
      <c r="P301" s="254" t="str">
        <f>IF('Formato Único de Contratación'!$DH313=0,"",'Formato Único de Contratación'!$DH313)</f>
        <v/>
      </c>
      <c r="Q301" s="253"/>
      <c r="R301" s="253"/>
      <c r="S301" s="253"/>
      <c r="T301" s="253"/>
      <c r="U301" s="253"/>
      <c r="V301" s="255"/>
      <c r="W301" s="256"/>
      <c r="X301" s="253"/>
      <c r="Y301" s="253"/>
      <c r="Z301" s="255"/>
      <c r="AA301" s="256"/>
      <c r="AB301" s="257"/>
      <c r="AC301" s="257"/>
      <c r="AD301" s="257"/>
      <c r="AE301" s="255"/>
      <c r="AF301" s="256" t="str">
        <f>IF(Tabla2[[#This Row],[% DE PARTICIPACIÓN INTEGRANTE '# 3]]="","",Tabla2[[#This Row],[VALOR DEL CONTRATO]]*Tabla2[[#This Row],[% DE PARTICIPACIÓN INTEGRANTE '# 3]])</f>
        <v/>
      </c>
      <c r="AG301" s="253"/>
      <c r="AH301" s="253"/>
      <c r="AI301" s="253"/>
      <c r="AJ301" s="255"/>
      <c r="AK301" s="256" t="str">
        <f>IF(Tabla2[[#This Row],[% DE PARTICIPACIÓN INTEGRANTE '# 4]]="","",Tabla2[[#This Row],[VALOR DEL CONTRATO]]*Tabla2[[#This Row],[% DE PARTICIPACIÓN INTEGRANTE '# 4]])</f>
        <v/>
      </c>
      <c r="AL301" s="257"/>
      <c r="AM301" s="257"/>
      <c r="AN301" s="257"/>
      <c r="AO301" s="255"/>
      <c r="AP301" s="256" t="str">
        <f>IF(Tabla2[[#This Row],[% DE PARTICIPACIÓN INTEGRANTE '# 5]]="","",Tabla2[[#This Row],[VALOR DEL CONTRATO]]*Tabla2[[#This Row],[% DE PARTICIPACIÓN INTEGRANTE '# 5]])</f>
        <v/>
      </c>
      <c r="AQ301" s="257"/>
      <c r="AR301" s="257"/>
      <c r="AS301" s="257"/>
    </row>
    <row r="302" spans="2:45" ht="20.100000000000001" customHeight="1" x14ac:dyDescent="0.25">
      <c r="B302" s="246" t="str">
        <f>IF('Formato Único de Contratación'!$AR314="","",'Formato Único de Contratación'!$AR314)</f>
        <v/>
      </c>
      <c r="C302" s="215" t="str">
        <f>IF('Formato Único de Contratación'!$B314="","",'Formato Único de Contratación'!$B314)</f>
        <v/>
      </c>
      <c r="D302" s="246" t="str">
        <f>IF('Formato Único de Contratación'!$C314="","",'Formato Único de Contratación'!$C314)</f>
        <v/>
      </c>
      <c r="E302" s="246" t="str">
        <f>IF('Formato Único de Contratación'!AQ314="","",'Formato Único de Contratación'!AQ314)</f>
        <v/>
      </c>
      <c r="F302" s="246" t="str">
        <f>IF('Formato Único de Contratación'!AP314="","",'Formato Único de Contratación'!$AP314)</f>
        <v/>
      </c>
      <c r="G302" s="248" t="str">
        <f>IF('Formato Único de Contratación'!$AI314="","",'Formato Único de Contratación'!$AI314)</f>
        <v/>
      </c>
      <c r="H302" s="248" t="str">
        <f>IF('Formato Único de Contratación'!$AO314="","",'Formato Único de Contratación'!$AO314)</f>
        <v/>
      </c>
      <c r="I302" s="248" t="str">
        <f>IF('Formato Único de Contratación'!$BU314="","",'Formato Único de Contratación'!$BU314)</f>
        <v/>
      </c>
      <c r="J302" s="248" t="str">
        <f>IF('Formato Único de Contratación'!$BD314="","",'Formato Único de Contratación'!$BD314)</f>
        <v/>
      </c>
      <c r="K302" s="248" t="str">
        <f>IF('Formato Único de Contratación'!$EE314="","",'Formato Único de Contratación'!$EE314)</f>
        <v/>
      </c>
      <c r="L302" s="248" t="str">
        <f>IF('Formato Único de Contratación'!$Y314="","",'Formato Único de Contratación'!$Y314)</f>
        <v/>
      </c>
      <c r="M302" s="246" t="str">
        <f>IF('Formato Único de Contratación'!$Z314="","",'Formato Único de Contratación'!$Z314)</f>
        <v/>
      </c>
      <c r="N302" s="253"/>
      <c r="O302" s="254" t="str">
        <f>IF('Formato Único de Contratación'!$BB314=0,"",'Formato Único de Contratación'!$BB314)</f>
        <v/>
      </c>
      <c r="P302" s="254" t="str">
        <f>IF('Formato Único de Contratación'!$DH314=0,"",'Formato Único de Contratación'!$DH314)</f>
        <v/>
      </c>
      <c r="Q302" s="253"/>
      <c r="R302" s="253"/>
      <c r="S302" s="253"/>
      <c r="T302" s="253"/>
      <c r="U302" s="253"/>
      <c r="V302" s="255"/>
      <c r="W302" s="256"/>
      <c r="X302" s="253"/>
      <c r="Y302" s="253"/>
      <c r="Z302" s="255"/>
      <c r="AA302" s="256"/>
      <c r="AB302" s="257"/>
      <c r="AC302" s="257"/>
      <c r="AD302" s="257"/>
      <c r="AE302" s="255"/>
      <c r="AF302" s="256" t="str">
        <f>IF(Tabla2[[#This Row],[% DE PARTICIPACIÓN INTEGRANTE '# 3]]="","",Tabla2[[#This Row],[VALOR DEL CONTRATO]]*Tabla2[[#This Row],[% DE PARTICIPACIÓN INTEGRANTE '# 3]])</f>
        <v/>
      </c>
      <c r="AG302" s="253"/>
      <c r="AH302" s="253"/>
      <c r="AI302" s="253"/>
      <c r="AJ302" s="255"/>
      <c r="AK302" s="256" t="str">
        <f>IF(Tabla2[[#This Row],[% DE PARTICIPACIÓN INTEGRANTE '# 4]]="","",Tabla2[[#This Row],[VALOR DEL CONTRATO]]*Tabla2[[#This Row],[% DE PARTICIPACIÓN INTEGRANTE '# 4]])</f>
        <v/>
      </c>
      <c r="AL302" s="257"/>
      <c r="AM302" s="257"/>
      <c r="AN302" s="257"/>
      <c r="AO302" s="255"/>
      <c r="AP302" s="256" t="str">
        <f>IF(Tabla2[[#This Row],[% DE PARTICIPACIÓN INTEGRANTE '# 5]]="","",Tabla2[[#This Row],[VALOR DEL CONTRATO]]*Tabla2[[#This Row],[% DE PARTICIPACIÓN INTEGRANTE '# 5]])</f>
        <v/>
      </c>
      <c r="AQ302" s="257"/>
      <c r="AR302" s="257"/>
      <c r="AS302" s="257"/>
    </row>
    <row r="303" spans="2:45" ht="20.100000000000001" customHeight="1" x14ac:dyDescent="0.25">
      <c r="B303" s="246" t="str">
        <f>IF('Formato Único de Contratación'!$AR315="","",'Formato Único de Contratación'!$AR315)</f>
        <v/>
      </c>
      <c r="C303" s="215" t="str">
        <f>IF('Formato Único de Contratación'!$B315="","",'Formato Único de Contratación'!$B315)</f>
        <v/>
      </c>
      <c r="D303" s="246" t="str">
        <f>IF('Formato Único de Contratación'!$C315="","",'Formato Único de Contratación'!$C315)</f>
        <v/>
      </c>
      <c r="E303" s="246" t="str">
        <f>IF('Formato Único de Contratación'!AQ315="","",'Formato Único de Contratación'!AQ315)</f>
        <v/>
      </c>
      <c r="F303" s="246" t="str">
        <f>IF('Formato Único de Contratación'!AP315="","",'Formato Único de Contratación'!$AP315)</f>
        <v/>
      </c>
      <c r="G303" s="248" t="str">
        <f>IF('Formato Único de Contratación'!$AI315="","",'Formato Único de Contratación'!$AI315)</f>
        <v/>
      </c>
      <c r="H303" s="248" t="str">
        <f>IF('Formato Único de Contratación'!$AO315="","",'Formato Único de Contratación'!$AO315)</f>
        <v/>
      </c>
      <c r="I303" s="248" t="str">
        <f>IF('Formato Único de Contratación'!$BU315="","",'Formato Único de Contratación'!$BU315)</f>
        <v/>
      </c>
      <c r="J303" s="248" t="str">
        <f>IF('Formato Único de Contratación'!$BD315="","",'Formato Único de Contratación'!$BD315)</f>
        <v/>
      </c>
      <c r="K303" s="248" t="str">
        <f>IF('Formato Único de Contratación'!$EE315="","",'Formato Único de Contratación'!$EE315)</f>
        <v/>
      </c>
      <c r="L303" s="248" t="str">
        <f>IF('Formato Único de Contratación'!$Y315="","",'Formato Único de Contratación'!$Y315)</f>
        <v/>
      </c>
      <c r="M303" s="246" t="str">
        <f>IF('Formato Único de Contratación'!$Z315="","",'Formato Único de Contratación'!$Z315)</f>
        <v/>
      </c>
      <c r="N303" s="253"/>
      <c r="O303" s="254" t="str">
        <f>IF('Formato Único de Contratación'!$BB315=0,"",'Formato Único de Contratación'!$BB315)</f>
        <v/>
      </c>
      <c r="P303" s="254" t="str">
        <f>IF('Formato Único de Contratación'!$DH315=0,"",'Formato Único de Contratación'!$DH315)</f>
        <v/>
      </c>
      <c r="Q303" s="253"/>
      <c r="R303" s="253"/>
      <c r="S303" s="253"/>
      <c r="T303" s="253"/>
      <c r="U303" s="253"/>
      <c r="V303" s="255"/>
      <c r="W303" s="256"/>
      <c r="X303" s="253"/>
      <c r="Y303" s="253"/>
      <c r="Z303" s="255"/>
      <c r="AA303" s="256"/>
      <c r="AB303" s="257"/>
      <c r="AC303" s="257"/>
      <c r="AD303" s="257"/>
      <c r="AE303" s="255"/>
      <c r="AF303" s="256" t="str">
        <f>IF(Tabla2[[#This Row],[% DE PARTICIPACIÓN INTEGRANTE '# 3]]="","",Tabla2[[#This Row],[VALOR DEL CONTRATO]]*Tabla2[[#This Row],[% DE PARTICIPACIÓN INTEGRANTE '# 3]])</f>
        <v/>
      </c>
      <c r="AG303" s="253"/>
      <c r="AH303" s="253"/>
      <c r="AI303" s="253"/>
      <c r="AJ303" s="255"/>
      <c r="AK303" s="256" t="str">
        <f>IF(Tabla2[[#This Row],[% DE PARTICIPACIÓN INTEGRANTE '# 4]]="","",Tabla2[[#This Row],[VALOR DEL CONTRATO]]*Tabla2[[#This Row],[% DE PARTICIPACIÓN INTEGRANTE '# 4]])</f>
        <v/>
      </c>
      <c r="AL303" s="257"/>
      <c r="AM303" s="257"/>
      <c r="AN303" s="257"/>
      <c r="AO303" s="255"/>
      <c r="AP303" s="256" t="str">
        <f>IF(Tabla2[[#This Row],[% DE PARTICIPACIÓN INTEGRANTE '# 5]]="","",Tabla2[[#This Row],[VALOR DEL CONTRATO]]*Tabla2[[#This Row],[% DE PARTICIPACIÓN INTEGRANTE '# 5]])</f>
        <v/>
      </c>
      <c r="AQ303" s="257"/>
      <c r="AR303" s="257"/>
      <c r="AS303" s="257"/>
    </row>
    <row r="304" spans="2:45" ht="20.100000000000001" customHeight="1" x14ac:dyDescent="0.25">
      <c r="B304" s="246" t="str">
        <f>IF('Formato Único de Contratación'!$AR316="","",'Formato Único de Contratación'!$AR316)</f>
        <v/>
      </c>
      <c r="C304" s="215" t="str">
        <f>IF('Formato Único de Contratación'!$B316="","",'Formato Único de Contratación'!$B316)</f>
        <v/>
      </c>
      <c r="D304" s="246" t="str">
        <f>IF('Formato Único de Contratación'!$C316="","",'Formato Único de Contratación'!$C316)</f>
        <v/>
      </c>
      <c r="E304" s="246" t="str">
        <f>IF('Formato Único de Contratación'!AQ316="","",'Formato Único de Contratación'!AQ316)</f>
        <v/>
      </c>
      <c r="F304" s="246" t="str">
        <f>IF('Formato Único de Contratación'!AP316="","",'Formato Único de Contratación'!$AP316)</f>
        <v/>
      </c>
      <c r="G304" s="248" t="str">
        <f>IF('Formato Único de Contratación'!$AI316="","",'Formato Único de Contratación'!$AI316)</f>
        <v/>
      </c>
      <c r="H304" s="248" t="str">
        <f>IF('Formato Único de Contratación'!$AO316="","",'Formato Único de Contratación'!$AO316)</f>
        <v/>
      </c>
      <c r="I304" s="248" t="str">
        <f>IF('Formato Único de Contratación'!$BU316="","",'Formato Único de Contratación'!$BU316)</f>
        <v/>
      </c>
      <c r="J304" s="248" t="str">
        <f>IF('Formato Único de Contratación'!$BD316="","",'Formato Único de Contratación'!$BD316)</f>
        <v/>
      </c>
      <c r="K304" s="248" t="str">
        <f>IF('Formato Único de Contratación'!$EE316="","",'Formato Único de Contratación'!$EE316)</f>
        <v/>
      </c>
      <c r="L304" s="248" t="str">
        <f>IF('Formato Único de Contratación'!$Y316="","",'Formato Único de Contratación'!$Y316)</f>
        <v/>
      </c>
      <c r="M304" s="246" t="str">
        <f>IF('Formato Único de Contratación'!$Z316="","",'Formato Único de Contratación'!$Z316)</f>
        <v/>
      </c>
      <c r="N304" s="253"/>
      <c r="O304" s="254" t="str">
        <f>IF('Formato Único de Contratación'!$BB316=0,"",'Formato Único de Contratación'!$BB316)</f>
        <v/>
      </c>
      <c r="P304" s="254" t="str">
        <f>IF('Formato Único de Contratación'!$DH316=0,"",'Formato Único de Contratación'!$DH316)</f>
        <v/>
      </c>
      <c r="Q304" s="253"/>
      <c r="R304" s="253"/>
      <c r="S304" s="253"/>
      <c r="T304" s="253"/>
      <c r="U304" s="253"/>
      <c r="V304" s="255"/>
      <c r="W304" s="256"/>
      <c r="X304" s="253"/>
      <c r="Y304" s="253"/>
      <c r="Z304" s="255"/>
      <c r="AA304" s="256"/>
      <c r="AB304" s="257"/>
      <c r="AC304" s="257"/>
      <c r="AD304" s="257"/>
      <c r="AE304" s="255"/>
      <c r="AF304" s="256" t="str">
        <f>IF(Tabla2[[#This Row],[% DE PARTICIPACIÓN INTEGRANTE '# 3]]="","",Tabla2[[#This Row],[VALOR DEL CONTRATO]]*Tabla2[[#This Row],[% DE PARTICIPACIÓN INTEGRANTE '# 3]])</f>
        <v/>
      </c>
      <c r="AG304" s="253"/>
      <c r="AH304" s="253"/>
      <c r="AI304" s="253"/>
      <c r="AJ304" s="255"/>
      <c r="AK304" s="256" t="str">
        <f>IF(Tabla2[[#This Row],[% DE PARTICIPACIÓN INTEGRANTE '# 4]]="","",Tabla2[[#This Row],[VALOR DEL CONTRATO]]*Tabla2[[#This Row],[% DE PARTICIPACIÓN INTEGRANTE '# 4]])</f>
        <v/>
      </c>
      <c r="AL304" s="257"/>
      <c r="AM304" s="257"/>
      <c r="AN304" s="257"/>
      <c r="AO304" s="255"/>
      <c r="AP304" s="256" t="str">
        <f>IF(Tabla2[[#This Row],[% DE PARTICIPACIÓN INTEGRANTE '# 5]]="","",Tabla2[[#This Row],[VALOR DEL CONTRATO]]*Tabla2[[#This Row],[% DE PARTICIPACIÓN INTEGRANTE '# 5]])</f>
        <v/>
      </c>
      <c r="AQ304" s="257"/>
      <c r="AR304" s="257"/>
      <c r="AS304" s="257"/>
    </row>
    <row r="305" spans="2:45" ht="20.100000000000001" customHeight="1" x14ac:dyDescent="0.25">
      <c r="B305" s="246" t="str">
        <f>IF('Formato Único de Contratación'!$AR317="","",'Formato Único de Contratación'!$AR317)</f>
        <v/>
      </c>
      <c r="C305" s="215" t="str">
        <f>IF('Formato Único de Contratación'!$B317="","",'Formato Único de Contratación'!$B317)</f>
        <v/>
      </c>
      <c r="D305" s="246" t="str">
        <f>IF('Formato Único de Contratación'!$C317="","",'Formato Único de Contratación'!$C317)</f>
        <v/>
      </c>
      <c r="E305" s="246" t="str">
        <f>IF('Formato Único de Contratación'!AQ317="","",'Formato Único de Contratación'!AQ317)</f>
        <v/>
      </c>
      <c r="F305" s="246" t="str">
        <f>IF('Formato Único de Contratación'!AP317="","",'Formato Único de Contratación'!$AP317)</f>
        <v/>
      </c>
      <c r="G305" s="248" t="str">
        <f>IF('Formato Único de Contratación'!$AI317="","",'Formato Único de Contratación'!$AI317)</f>
        <v/>
      </c>
      <c r="H305" s="248" t="str">
        <f>IF('Formato Único de Contratación'!$AO317="","",'Formato Único de Contratación'!$AO317)</f>
        <v/>
      </c>
      <c r="I305" s="248" t="str">
        <f>IF('Formato Único de Contratación'!$BU317="","",'Formato Único de Contratación'!$BU317)</f>
        <v/>
      </c>
      <c r="J305" s="248" t="str">
        <f>IF('Formato Único de Contratación'!$BD317="","",'Formato Único de Contratación'!$BD317)</f>
        <v/>
      </c>
      <c r="K305" s="248" t="str">
        <f>IF('Formato Único de Contratación'!$EE317="","",'Formato Único de Contratación'!$EE317)</f>
        <v/>
      </c>
      <c r="L305" s="248" t="str">
        <f>IF('Formato Único de Contratación'!$Y317="","",'Formato Único de Contratación'!$Y317)</f>
        <v/>
      </c>
      <c r="M305" s="246" t="str">
        <f>IF('Formato Único de Contratación'!$Z317="","",'Formato Único de Contratación'!$Z317)</f>
        <v/>
      </c>
      <c r="N305" s="253"/>
      <c r="O305" s="254" t="str">
        <f>IF('Formato Único de Contratación'!$BB317=0,"",'Formato Único de Contratación'!$BB317)</f>
        <v/>
      </c>
      <c r="P305" s="254" t="str">
        <f>IF('Formato Único de Contratación'!$DH317=0,"",'Formato Único de Contratación'!$DH317)</f>
        <v/>
      </c>
      <c r="Q305" s="253"/>
      <c r="R305" s="253"/>
      <c r="S305" s="253"/>
      <c r="T305" s="253"/>
      <c r="U305" s="253"/>
      <c r="V305" s="255"/>
      <c r="W305" s="256"/>
      <c r="X305" s="253"/>
      <c r="Y305" s="253"/>
      <c r="Z305" s="255"/>
      <c r="AA305" s="256"/>
      <c r="AB305" s="257"/>
      <c r="AC305" s="257"/>
      <c r="AD305" s="257"/>
      <c r="AE305" s="255"/>
      <c r="AF305" s="256" t="str">
        <f>IF(Tabla2[[#This Row],[% DE PARTICIPACIÓN INTEGRANTE '# 3]]="","",Tabla2[[#This Row],[VALOR DEL CONTRATO]]*Tabla2[[#This Row],[% DE PARTICIPACIÓN INTEGRANTE '# 3]])</f>
        <v/>
      </c>
      <c r="AG305" s="253"/>
      <c r="AH305" s="253"/>
      <c r="AI305" s="253"/>
      <c r="AJ305" s="255"/>
      <c r="AK305" s="256" t="str">
        <f>IF(Tabla2[[#This Row],[% DE PARTICIPACIÓN INTEGRANTE '# 4]]="","",Tabla2[[#This Row],[VALOR DEL CONTRATO]]*Tabla2[[#This Row],[% DE PARTICIPACIÓN INTEGRANTE '# 4]])</f>
        <v/>
      </c>
      <c r="AL305" s="257"/>
      <c r="AM305" s="257"/>
      <c r="AN305" s="257"/>
      <c r="AO305" s="255"/>
      <c r="AP305" s="256" t="str">
        <f>IF(Tabla2[[#This Row],[% DE PARTICIPACIÓN INTEGRANTE '# 5]]="","",Tabla2[[#This Row],[VALOR DEL CONTRATO]]*Tabla2[[#This Row],[% DE PARTICIPACIÓN INTEGRANTE '# 5]])</f>
        <v/>
      </c>
      <c r="AQ305" s="257"/>
      <c r="AR305" s="257"/>
      <c r="AS305" s="257"/>
    </row>
    <row r="306" spans="2:45" ht="20.100000000000001" customHeight="1" x14ac:dyDescent="0.25">
      <c r="B306" s="246" t="str">
        <f>IF('Formato Único de Contratación'!$AR318="","",'Formato Único de Contratación'!$AR318)</f>
        <v/>
      </c>
      <c r="C306" s="215" t="str">
        <f>IF('Formato Único de Contratación'!$B318="","",'Formato Único de Contratación'!$B318)</f>
        <v/>
      </c>
      <c r="D306" s="246" t="str">
        <f>IF('Formato Único de Contratación'!$C318="","",'Formato Único de Contratación'!$C318)</f>
        <v/>
      </c>
      <c r="E306" s="246" t="str">
        <f>IF('Formato Único de Contratación'!AQ318="","",'Formato Único de Contratación'!AQ318)</f>
        <v/>
      </c>
      <c r="F306" s="246" t="str">
        <f>IF('Formato Único de Contratación'!AP318="","",'Formato Único de Contratación'!$AP318)</f>
        <v/>
      </c>
      <c r="G306" s="248" t="str">
        <f>IF('Formato Único de Contratación'!$AI318="","",'Formato Único de Contratación'!$AI318)</f>
        <v/>
      </c>
      <c r="H306" s="248" t="str">
        <f>IF('Formato Único de Contratación'!$AO318="","",'Formato Único de Contratación'!$AO318)</f>
        <v/>
      </c>
      <c r="I306" s="248" t="str">
        <f>IF('Formato Único de Contratación'!$BU318="","",'Formato Único de Contratación'!$BU318)</f>
        <v/>
      </c>
      <c r="J306" s="248" t="str">
        <f>IF('Formato Único de Contratación'!$BD318="","",'Formato Único de Contratación'!$BD318)</f>
        <v/>
      </c>
      <c r="K306" s="248" t="str">
        <f>IF('Formato Único de Contratación'!$EE318="","",'Formato Único de Contratación'!$EE318)</f>
        <v/>
      </c>
      <c r="L306" s="248" t="str">
        <f>IF('Formato Único de Contratación'!$Y318="","",'Formato Único de Contratación'!$Y318)</f>
        <v/>
      </c>
      <c r="M306" s="246" t="str">
        <f>IF('Formato Único de Contratación'!$Z318="","",'Formato Único de Contratación'!$Z318)</f>
        <v/>
      </c>
      <c r="N306" s="253"/>
      <c r="O306" s="254" t="str">
        <f>IF('Formato Único de Contratación'!$BB318=0,"",'Formato Único de Contratación'!$BB318)</f>
        <v/>
      </c>
      <c r="P306" s="254" t="str">
        <f>IF('Formato Único de Contratación'!$DH318=0,"",'Formato Único de Contratación'!$DH318)</f>
        <v/>
      </c>
      <c r="Q306" s="253"/>
      <c r="R306" s="253"/>
      <c r="S306" s="253"/>
      <c r="T306" s="253"/>
      <c r="U306" s="253"/>
      <c r="V306" s="255"/>
      <c r="W306" s="256"/>
      <c r="X306" s="253"/>
      <c r="Y306" s="253"/>
      <c r="Z306" s="255"/>
      <c r="AA306" s="256"/>
      <c r="AB306" s="257"/>
      <c r="AC306" s="257"/>
      <c r="AD306" s="257"/>
      <c r="AE306" s="255"/>
      <c r="AF306" s="256" t="str">
        <f>IF(Tabla2[[#This Row],[% DE PARTICIPACIÓN INTEGRANTE '# 3]]="","",Tabla2[[#This Row],[VALOR DEL CONTRATO]]*Tabla2[[#This Row],[% DE PARTICIPACIÓN INTEGRANTE '# 3]])</f>
        <v/>
      </c>
      <c r="AG306" s="253"/>
      <c r="AH306" s="253"/>
      <c r="AI306" s="253"/>
      <c r="AJ306" s="255"/>
      <c r="AK306" s="256" t="str">
        <f>IF(Tabla2[[#This Row],[% DE PARTICIPACIÓN INTEGRANTE '# 4]]="","",Tabla2[[#This Row],[VALOR DEL CONTRATO]]*Tabla2[[#This Row],[% DE PARTICIPACIÓN INTEGRANTE '# 4]])</f>
        <v/>
      </c>
      <c r="AL306" s="257"/>
      <c r="AM306" s="257"/>
      <c r="AN306" s="257"/>
      <c r="AO306" s="255"/>
      <c r="AP306" s="256" t="str">
        <f>IF(Tabla2[[#This Row],[% DE PARTICIPACIÓN INTEGRANTE '# 5]]="","",Tabla2[[#This Row],[VALOR DEL CONTRATO]]*Tabla2[[#This Row],[% DE PARTICIPACIÓN INTEGRANTE '# 5]])</f>
        <v/>
      </c>
      <c r="AQ306" s="257"/>
      <c r="AR306" s="257"/>
      <c r="AS306" s="257"/>
    </row>
    <row r="307" spans="2:45" ht="20.100000000000001" customHeight="1" x14ac:dyDescent="0.25">
      <c r="B307" s="246" t="str">
        <f>IF('Formato Único de Contratación'!$AR319="","",'Formato Único de Contratación'!$AR319)</f>
        <v/>
      </c>
      <c r="C307" s="215" t="str">
        <f>IF('Formato Único de Contratación'!$B319="","",'Formato Único de Contratación'!$B319)</f>
        <v/>
      </c>
      <c r="D307" s="246" t="str">
        <f>IF('Formato Único de Contratación'!$C319="","",'Formato Único de Contratación'!$C319)</f>
        <v/>
      </c>
      <c r="E307" s="246" t="str">
        <f>IF('Formato Único de Contratación'!AQ319="","",'Formato Único de Contratación'!AQ319)</f>
        <v/>
      </c>
      <c r="F307" s="246" t="str">
        <f>IF('Formato Único de Contratación'!AP319="","",'Formato Único de Contratación'!$AP319)</f>
        <v/>
      </c>
      <c r="G307" s="248" t="str">
        <f>IF('Formato Único de Contratación'!$AI319="","",'Formato Único de Contratación'!$AI319)</f>
        <v/>
      </c>
      <c r="H307" s="248" t="str">
        <f>IF('Formato Único de Contratación'!$AO319="","",'Formato Único de Contratación'!$AO319)</f>
        <v/>
      </c>
      <c r="I307" s="248" t="str">
        <f>IF('Formato Único de Contratación'!$BU319="","",'Formato Único de Contratación'!$BU319)</f>
        <v/>
      </c>
      <c r="J307" s="248" t="str">
        <f>IF('Formato Único de Contratación'!$BD319="","",'Formato Único de Contratación'!$BD319)</f>
        <v/>
      </c>
      <c r="K307" s="248" t="str">
        <f>IF('Formato Único de Contratación'!$EE319="","",'Formato Único de Contratación'!$EE319)</f>
        <v/>
      </c>
      <c r="L307" s="248" t="str">
        <f>IF('Formato Único de Contratación'!$Y319="","",'Formato Único de Contratación'!$Y319)</f>
        <v/>
      </c>
      <c r="M307" s="246" t="str">
        <f>IF('Formato Único de Contratación'!$Z319="","",'Formato Único de Contratación'!$Z319)</f>
        <v/>
      </c>
      <c r="N307" s="253"/>
      <c r="O307" s="254" t="str">
        <f>IF('Formato Único de Contratación'!$BB319=0,"",'Formato Único de Contratación'!$BB319)</f>
        <v/>
      </c>
      <c r="P307" s="254" t="str">
        <f>IF('Formato Único de Contratación'!$DH319=0,"",'Formato Único de Contratación'!$DH319)</f>
        <v/>
      </c>
      <c r="Q307" s="253"/>
      <c r="R307" s="253"/>
      <c r="S307" s="253"/>
      <c r="T307" s="253"/>
      <c r="U307" s="253"/>
      <c r="V307" s="255"/>
      <c r="W307" s="256"/>
      <c r="X307" s="253"/>
      <c r="Y307" s="253"/>
      <c r="Z307" s="255"/>
      <c r="AA307" s="256"/>
      <c r="AB307" s="257"/>
      <c r="AC307" s="257"/>
      <c r="AD307" s="257"/>
      <c r="AE307" s="255"/>
      <c r="AF307" s="256" t="str">
        <f>IF(Tabla2[[#This Row],[% DE PARTICIPACIÓN INTEGRANTE '# 3]]="","",Tabla2[[#This Row],[VALOR DEL CONTRATO]]*Tabla2[[#This Row],[% DE PARTICIPACIÓN INTEGRANTE '# 3]])</f>
        <v/>
      </c>
      <c r="AG307" s="253"/>
      <c r="AH307" s="253"/>
      <c r="AI307" s="253"/>
      <c r="AJ307" s="255"/>
      <c r="AK307" s="256" t="str">
        <f>IF(Tabla2[[#This Row],[% DE PARTICIPACIÓN INTEGRANTE '# 4]]="","",Tabla2[[#This Row],[VALOR DEL CONTRATO]]*Tabla2[[#This Row],[% DE PARTICIPACIÓN INTEGRANTE '# 4]])</f>
        <v/>
      </c>
      <c r="AL307" s="257"/>
      <c r="AM307" s="257"/>
      <c r="AN307" s="257"/>
      <c r="AO307" s="255"/>
      <c r="AP307" s="256" t="str">
        <f>IF(Tabla2[[#This Row],[% DE PARTICIPACIÓN INTEGRANTE '# 5]]="","",Tabla2[[#This Row],[VALOR DEL CONTRATO]]*Tabla2[[#This Row],[% DE PARTICIPACIÓN INTEGRANTE '# 5]])</f>
        <v/>
      </c>
      <c r="AQ307" s="257"/>
      <c r="AR307" s="257"/>
      <c r="AS307" s="257"/>
    </row>
    <row r="308" spans="2:45" ht="20.100000000000001" customHeight="1" x14ac:dyDescent="0.25">
      <c r="B308" s="246" t="str">
        <f>IF('Formato Único de Contratación'!$AR320="","",'Formato Único de Contratación'!$AR320)</f>
        <v/>
      </c>
      <c r="C308" s="215" t="str">
        <f>IF('Formato Único de Contratación'!$B320="","",'Formato Único de Contratación'!$B320)</f>
        <v/>
      </c>
      <c r="D308" s="246" t="str">
        <f>IF('Formato Único de Contratación'!$C320="","",'Formato Único de Contratación'!$C320)</f>
        <v/>
      </c>
      <c r="E308" s="246" t="str">
        <f>IF('Formato Único de Contratación'!AQ320="","",'Formato Único de Contratación'!AQ320)</f>
        <v/>
      </c>
      <c r="F308" s="246" t="str">
        <f>IF('Formato Único de Contratación'!AP320="","",'Formato Único de Contratación'!$AP320)</f>
        <v/>
      </c>
      <c r="G308" s="248" t="str">
        <f>IF('Formato Único de Contratación'!$AI320="","",'Formato Único de Contratación'!$AI320)</f>
        <v/>
      </c>
      <c r="H308" s="248" t="str">
        <f>IF('Formato Único de Contratación'!$AO320="","",'Formato Único de Contratación'!$AO320)</f>
        <v/>
      </c>
      <c r="I308" s="248" t="str">
        <f>IF('Formato Único de Contratación'!$BU320="","",'Formato Único de Contratación'!$BU320)</f>
        <v/>
      </c>
      <c r="J308" s="248" t="str">
        <f>IF('Formato Único de Contratación'!$BD320="","",'Formato Único de Contratación'!$BD320)</f>
        <v/>
      </c>
      <c r="K308" s="248" t="str">
        <f>IF('Formato Único de Contratación'!$EE320="","",'Formato Único de Contratación'!$EE320)</f>
        <v/>
      </c>
      <c r="L308" s="248" t="str">
        <f>IF('Formato Único de Contratación'!$Y320="","",'Formato Único de Contratación'!$Y320)</f>
        <v/>
      </c>
      <c r="M308" s="246" t="str">
        <f>IF('Formato Único de Contratación'!$Z320="","",'Formato Único de Contratación'!$Z320)</f>
        <v/>
      </c>
      <c r="N308" s="253"/>
      <c r="O308" s="254" t="str">
        <f>IF('Formato Único de Contratación'!$BB320=0,"",'Formato Único de Contratación'!$BB320)</f>
        <v/>
      </c>
      <c r="P308" s="254" t="str">
        <f>IF('Formato Único de Contratación'!$DH320=0,"",'Formato Único de Contratación'!$DH320)</f>
        <v/>
      </c>
      <c r="Q308" s="253"/>
      <c r="R308" s="253"/>
      <c r="S308" s="253"/>
      <c r="T308" s="253"/>
      <c r="U308" s="253"/>
      <c r="V308" s="255"/>
      <c r="W308" s="256"/>
      <c r="X308" s="253"/>
      <c r="Y308" s="253"/>
      <c r="Z308" s="255"/>
      <c r="AA308" s="256"/>
      <c r="AB308" s="257"/>
      <c r="AC308" s="257"/>
      <c r="AD308" s="257"/>
      <c r="AE308" s="255"/>
      <c r="AF308" s="256" t="str">
        <f>IF(Tabla2[[#This Row],[% DE PARTICIPACIÓN INTEGRANTE '# 3]]="","",Tabla2[[#This Row],[VALOR DEL CONTRATO]]*Tabla2[[#This Row],[% DE PARTICIPACIÓN INTEGRANTE '# 3]])</f>
        <v/>
      </c>
      <c r="AG308" s="253"/>
      <c r="AH308" s="253"/>
      <c r="AI308" s="253"/>
      <c r="AJ308" s="255"/>
      <c r="AK308" s="256" t="str">
        <f>IF(Tabla2[[#This Row],[% DE PARTICIPACIÓN INTEGRANTE '# 4]]="","",Tabla2[[#This Row],[VALOR DEL CONTRATO]]*Tabla2[[#This Row],[% DE PARTICIPACIÓN INTEGRANTE '# 4]])</f>
        <v/>
      </c>
      <c r="AL308" s="257"/>
      <c r="AM308" s="257"/>
      <c r="AN308" s="257"/>
      <c r="AO308" s="255"/>
      <c r="AP308" s="256" t="str">
        <f>IF(Tabla2[[#This Row],[% DE PARTICIPACIÓN INTEGRANTE '# 5]]="","",Tabla2[[#This Row],[VALOR DEL CONTRATO]]*Tabla2[[#This Row],[% DE PARTICIPACIÓN INTEGRANTE '# 5]])</f>
        <v/>
      </c>
      <c r="AQ308" s="257"/>
      <c r="AR308" s="257"/>
      <c r="AS308" s="257"/>
    </row>
    <row r="309" spans="2:45" ht="20.100000000000001" customHeight="1" x14ac:dyDescent="0.25">
      <c r="B309" s="246" t="str">
        <f>IF('Formato Único de Contratación'!$AR321="","",'Formato Único de Contratación'!$AR321)</f>
        <v/>
      </c>
      <c r="C309" s="215" t="str">
        <f>IF('Formato Único de Contratación'!$B321="","",'Formato Único de Contratación'!$B321)</f>
        <v/>
      </c>
      <c r="D309" s="246" t="str">
        <f>IF('Formato Único de Contratación'!$C321="","",'Formato Único de Contratación'!$C321)</f>
        <v/>
      </c>
      <c r="E309" s="246" t="str">
        <f>IF('Formato Único de Contratación'!AQ321="","",'Formato Único de Contratación'!AQ321)</f>
        <v/>
      </c>
      <c r="F309" s="246" t="str">
        <f>IF('Formato Único de Contratación'!AP321="","",'Formato Único de Contratación'!$AP321)</f>
        <v/>
      </c>
      <c r="G309" s="248" t="str">
        <f>IF('Formato Único de Contratación'!$AI321="","",'Formato Único de Contratación'!$AI321)</f>
        <v/>
      </c>
      <c r="H309" s="248" t="str">
        <f>IF('Formato Único de Contratación'!$AO321="","",'Formato Único de Contratación'!$AO321)</f>
        <v/>
      </c>
      <c r="I309" s="248" t="str">
        <f>IF('Formato Único de Contratación'!$BU321="","",'Formato Único de Contratación'!$BU321)</f>
        <v/>
      </c>
      <c r="J309" s="248" t="str">
        <f>IF('Formato Único de Contratación'!$BD321="","",'Formato Único de Contratación'!$BD321)</f>
        <v/>
      </c>
      <c r="K309" s="248" t="str">
        <f>IF('Formato Único de Contratación'!$EE321="","",'Formato Único de Contratación'!$EE321)</f>
        <v/>
      </c>
      <c r="L309" s="248" t="str">
        <f>IF('Formato Único de Contratación'!$Y321="","",'Formato Único de Contratación'!$Y321)</f>
        <v/>
      </c>
      <c r="M309" s="246" t="str">
        <f>IF('Formato Único de Contratación'!$Z321="","",'Formato Único de Contratación'!$Z321)</f>
        <v/>
      </c>
      <c r="N309" s="253"/>
      <c r="O309" s="254" t="str">
        <f>IF('Formato Único de Contratación'!$BB321=0,"",'Formato Único de Contratación'!$BB321)</f>
        <v/>
      </c>
      <c r="P309" s="254" t="str">
        <f>IF('Formato Único de Contratación'!$DH321=0,"",'Formato Único de Contratación'!$DH321)</f>
        <v/>
      </c>
      <c r="Q309" s="253"/>
      <c r="R309" s="253"/>
      <c r="S309" s="253"/>
      <c r="T309" s="253"/>
      <c r="U309" s="253"/>
      <c r="V309" s="255"/>
      <c r="W309" s="256"/>
      <c r="X309" s="253"/>
      <c r="Y309" s="253"/>
      <c r="Z309" s="255"/>
      <c r="AA309" s="256"/>
      <c r="AB309" s="257"/>
      <c r="AC309" s="257"/>
      <c r="AD309" s="257"/>
      <c r="AE309" s="255"/>
      <c r="AF309" s="256" t="str">
        <f>IF(Tabla2[[#This Row],[% DE PARTICIPACIÓN INTEGRANTE '# 3]]="","",Tabla2[[#This Row],[VALOR DEL CONTRATO]]*Tabla2[[#This Row],[% DE PARTICIPACIÓN INTEGRANTE '# 3]])</f>
        <v/>
      </c>
      <c r="AG309" s="253"/>
      <c r="AH309" s="253"/>
      <c r="AI309" s="253"/>
      <c r="AJ309" s="255"/>
      <c r="AK309" s="256" t="str">
        <f>IF(Tabla2[[#This Row],[% DE PARTICIPACIÓN INTEGRANTE '# 4]]="","",Tabla2[[#This Row],[VALOR DEL CONTRATO]]*Tabla2[[#This Row],[% DE PARTICIPACIÓN INTEGRANTE '# 4]])</f>
        <v/>
      </c>
      <c r="AL309" s="257"/>
      <c r="AM309" s="257"/>
      <c r="AN309" s="257"/>
      <c r="AO309" s="255"/>
      <c r="AP309" s="256" t="str">
        <f>IF(Tabla2[[#This Row],[% DE PARTICIPACIÓN INTEGRANTE '# 5]]="","",Tabla2[[#This Row],[VALOR DEL CONTRATO]]*Tabla2[[#This Row],[% DE PARTICIPACIÓN INTEGRANTE '# 5]])</f>
        <v/>
      </c>
      <c r="AQ309" s="257"/>
      <c r="AR309" s="257"/>
      <c r="AS309" s="257"/>
    </row>
    <row r="310" spans="2:45" ht="20.100000000000001" customHeight="1" x14ac:dyDescent="0.25">
      <c r="B310" s="246" t="str">
        <f>IF('Formato Único de Contratación'!$AR322="","",'Formato Único de Contratación'!$AR322)</f>
        <v/>
      </c>
      <c r="C310" s="215" t="str">
        <f>IF('Formato Único de Contratación'!$B322="","",'Formato Único de Contratación'!$B322)</f>
        <v/>
      </c>
      <c r="D310" s="246" t="str">
        <f>IF('Formato Único de Contratación'!$C322="","",'Formato Único de Contratación'!$C322)</f>
        <v/>
      </c>
      <c r="E310" s="246" t="str">
        <f>IF('Formato Único de Contratación'!AQ322="","",'Formato Único de Contratación'!AQ322)</f>
        <v/>
      </c>
      <c r="F310" s="246" t="str">
        <f>IF('Formato Único de Contratación'!AP322="","",'Formato Único de Contratación'!$AP322)</f>
        <v/>
      </c>
      <c r="G310" s="248" t="str">
        <f>IF('Formato Único de Contratación'!$AI322="","",'Formato Único de Contratación'!$AI322)</f>
        <v/>
      </c>
      <c r="H310" s="248" t="str">
        <f>IF('Formato Único de Contratación'!$AO322="","",'Formato Único de Contratación'!$AO322)</f>
        <v/>
      </c>
      <c r="I310" s="248" t="str">
        <f>IF('Formato Único de Contratación'!$BU322="","",'Formato Único de Contratación'!$BU322)</f>
        <v/>
      </c>
      <c r="J310" s="248" t="str">
        <f>IF('Formato Único de Contratación'!$BD322="","",'Formato Único de Contratación'!$BD322)</f>
        <v/>
      </c>
      <c r="K310" s="248" t="str">
        <f>IF('Formato Único de Contratación'!$EE322="","",'Formato Único de Contratación'!$EE322)</f>
        <v/>
      </c>
      <c r="L310" s="248" t="str">
        <f>IF('Formato Único de Contratación'!$Y322="","",'Formato Único de Contratación'!$Y322)</f>
        <v/>
      </c>
      <c r="M310" s="246" t="str">
        <f>IF('Formato Único de Contratación'!$Z322="","",'Formato Único de Contratación'!$Z322)</f>
        <v/>
      </c>
      <c r="N310" s="253"/>
      <c r="O310" s="254" t="str">
        <f>IF('Formato Único de Contratación'!$BB322=0,"",'Formato Único de Contratación'!$BB322)</f>
        <v/>
      </c>
      <c r="P310" s="254" t="str">
        <f>IF('Formato Único de Contratación'!$DH322=0,"",'Formato Único de Contratación'!$DH322)</f>
        <v/>
      </c>
      <c r="Q310" s="253"/>
      <c r="R310" s="253"/>
      <c r="S310" s="253"/>
      <c r="T310" s="253"/>
      <c r="U310" s="253"/>
      <c r="V310" s="255"/>
      <c r="W310" s="256"/>
      <c r="X310" s="253"/>
      <c r="Y310" s="253"/>
      <c r="Z310" s="255"/>
      <c r="AA310" s="256"/>
      <c r="AB310" s="257"/>
      <c r="AC310" s="257"/>
      <c r="AD310" s="257"/>
      <c r="AE310" s="255"/>
      <c r="AF310" s="256" t="str">
        <f>IF(Tabla2[[#This Row],[% DE PARTICIPACIÓN INTEGRANTE '# 3]]="","",Tabla2[[#This Row],[VALOR DEL CONTRATO]]*Tabla2[[#This Row],[% DE PARTICIPACIÓN INTEGRANTE '# 3]])</f>
        <v/>
      </c>
      <c r="AG310" s="253"/>
      <c r="AH310" s="253"/>
      <c r="AI310" s="253"/>
      <c r="AJ310" s="255"/>
      <c r="AK310" s="256" t="str">
        <f>IF(Tabla2[[#This Row],[% DE PARTICIPACIÓN INTEGRANTE '# 4]]="","",Tabla2[[#This Row],[VALOR DEL CONTRATO]]*Tabla2[[#This Row],[% DE PARTICIPACIÓN INTEGRANTE '# 4]])</f>
        <v/>
      </c>
      <c r="AL310" s="257"/>
      <c r="AM310" s="257"/>
      <c r="AN310" s="257"/>
      <c r="AO310" s="255"/>
      <c r="AP310" s="256" t="str">
        <f>IF(Tabla2[[#This Row],[% DE PARTICIPACIÓN INTEGRANTE '# 5]]="","",Tabla2[[#This Row],[VALOR DEL CONTRATO]]*Tabla2[[#This Row],[% DE PARTICIPACIÓN INTEGRANTE '# 5]])</f>
        <v/>
      </c>
      <c r="AQ310" s="257"/>
      <c r="AR310" s="257"/>
      <c r="AS310" s="257"/>
    </row>
    <row r="311" spans="2:45" ht="20.100000000000001" customHeight="1" x14ac:dyDescent="0.25">
      <c r="B311" s="246" t="str">
        <f>IF('Formato Único de Contratación'!$AR323="","",'Formato Único de Contratación'!$AR323)</f>
        <v/>
      </c>
      <c r="C311" s="215" t="str">
        <f>IF('Formato Único de Contratación'!$B323="","",'Formato Único de Contratación'!$B323)</f>
        <v/>
      </c>
      <c r="D311" s="246" t="str">
        <f>IF('Formato Único de Contratación'!$C323="","",'Formato Único de Contratación'!$C323)</f>
        <v/>
      </c>
      <c r="E311" s="246" t="str">
        <f>IF('Formato Único de Contratación'!AQ323="","",'Formato Único de Contratación'!AQ323)</f>
        <v/>
      </c>
      <c r="F311" s="246" t="str">
        <f>IF('Formato Único de Contratación'!AP323="","",'Formato Único de Contratación'!$AP323)</f>
        <v/>
      </c>
      <c r="G311" s="248" t="str">
        <f>IF('Formato Único de Contratación'!$AI323="","",'Formato Único de Contratación'!$AI323)</f>
        <v/>
      </c>
      <c r="H311" s="248" t="str">
        <f>IF('Formato Único de Contratación'!$AO323="","",'Formato Único de Contratación'!$AO323)</f>
        <v/>
      </c>
      <c r="I311" s="248" t="str">
        <f>IF('Formato Único de Contratación'!$BU323="","",'Formato Único de Contratación'!$BU323)</f>
        <v/>
      </c>
      <c r="J311" s="248" t="str">
        <f>IF('Formato Único de Contratación'!$BD323="","",'Formato Único de Contratación'!$BD323)</f>
        <v/>
      </c>
      <c r="K311" s="248" t="str">
        <f>IF('Formato Único de Contratación'!$EE323="","",'Formato Único de Contratación'!$EE323)</f>
        <v/>
      </c>
      <c r="L311" s="248" t="str">
        <f>IF('Formato Único de Contratación'!$Y323="","",'Formato Único de Contratación'!$Y323)</f>
        <v/>
      </c>
      <c r="M311" s="246" t="str">
        <f>IF('Formato Único de Contratación'!$Z323="","",'Formato Único de Contratación'!$Z323)</f>
        <v/>
      </c>
      <c r="N311" s="253"/>
      <c r="O311" s="254" t="str">
        <f>IF('Formato Único de Contratación'!$BB323=0,"",'Formato Único de Contratación'!$BB323)</f>
        <v/>
      </c>
      <c r="P311" s="254" t="str">
        <f>IF('Formato Único de Contratación'!$DH323=0,"",'Formato Único de Contratación'!$DH323)</f>
        <v/>
      </c>
      <c r="Q311" s="253"/>
      <c r="R311" s="253"/>
      <c r="S311" s="253"/>
      <c r="T311" s="253"/>
      <c r="U311" s="253"/>
      <c r="V311" s="255"/>
      <c r="W311" s="256"/>
      <c r="X311" s="253"/>
      <c r="Y311" s="253"/>
      <c r="Z311" s="255"/>
      <c r="AA311" s="256"/>
      <c r="AB311" s="257"/>
      <c r="AC311" s="257"/>
      <c r="AD311" s="257"/>
      <c r="AE311" s="255"/>
      <c r="AF311" s="256" t="str">
        <f>IF(Tabla2[[#This Row],[% DE PARTICIPACIÓN INTEGRANTE '# 3]]="","",Tabla2[[#This Row],[VALOR DEL CONTRATO]]*Tabla2[[#This Row],[% DE PARTICIPACIÓN INTEGRANTE '# 3]])</f>
        <v/>
      </c>
      <c r="AG311" s="253"/>
      <c r="AH311" s="253"/>
      <c r="AI311" s="253"/>
      <c r="AJ311" s="255"/>
      <c r="AK311" s="256" t="str">
        <f>IF(Tabla2[[#This Row],[% DE PARTICIPACIÓN INTEGRANTE '# 4]]="","",Tabla2[[#This Row],[VALOR DEL CONTRATO]]*Tabla2[[#This Row],[% DE PARTICIPACIÓN INTEGRANTE '# 4]])</f>
        <v/>
      </c>
      <c r="AL311" s="257"/>
      <c r="AM311" s="257"/>
      <c r="AN311" s="257"/>
      <c r="AO311" s="255"/>
      <c r="AP311" s="256" t="str">
        <f>IF(Tabla2[[#This Row],[% DE PARTICIPACIÓN INTEGRANTE '# 5]]="","",Tabla2[[#This Row],[VALOR DEL CONTRATO]]*Tabla2[[#This Row],[% DE PARTICIPACIÓN INTEGRANTE '# 5]])</f>
        <v/>
      </c>
      <c r="AQ311" s="257"/>
      <c r="AR311" s="257"/>
      <c r="AS311" s="257"/>
    </row>
    <row r="312" spans="2:45" ht="20.100000000000001" customHeight="1" x14ac:dyDescent="0.25">
      <c r="B312" s="246" t="str">
        <f>IF('Formato Único de Contratación'!$AR324="","",'Formato Único de Contratación'!$AR324)</f>
        <v/>
      </c>
      <c r="C312" s="215" t="str">
        <f>IF('Formato Único de Contratación'!$B324="","",'Formato Único de Contratación'!$B324)</f>
        <v/>
      </c>
      <c r="D312" s="246" t="str">
        <f>IF('Formato Único de Contratación'!$C324="","",'Formato Único de Contratación'!$C324)</f>
        <v/>
      </c>
      <c r="E312" s="246" t="str">
        <f>IF('Formato Único de Contratación'!AQ324="","",'Formato Único de Contratación'!AQ324)</f>
        <v/>
      </c>
      <c r="F312" s="246" t="str">
        <f>IF('Formato Único de Contratación'!AP324="","",'Formato Único de Contratación'!$AP324)</f>
        <v/>
      </c>
      <c r="G312" s="248" t="str">
        <f>IF('Formato Único de Contratación'!$AI324="","",'Formato Único de Contratación'!$AI324)</f>
        <v/>
      </c>
      <c r="H312" s="248" t="str">
        <f>IF('Formato Único de Contratación'!$AO324="","",'Formato Único de Contratación'!$AO324)</f>
        <v/>
      </c>
      <c r="I312" s="248" t="str">
        <f>IF('Formato Único de Contratación'!$BU324="","",'Formato Único de Contratación'!$BU324)</f>
        <v/>
      </c>
      <c r="J312" s="248" t="str">
        <f>IF('Formato Único de Contratación'!$BD324="","",'Formato Único de Contratación'!$BD324)</f>
        <v/>
      </c>
      <c r="K312" s="248" t="str">
        <f>IF('Formato Único de Contratación'!$EE324="","",'Formato Único de Contratación'!$EE324)</f>
        <v/>
      </c>
      <c r="L312" s="248" t="str">
        <f>IF('Formato Único de Contratación'!$Y324="","",'Formato Único de Contratación'!$Y324)</f>
        <v/>
      </c>
      <c r="M312" s="246" t="str">
        <f>IF('Formato Único de Contratación'!$Z324="","",'Formato Único de Contratación'!$Z324)</f>
        <v/>
      </c>
      <c r="N312" s="253"/>
      <c r="O312" s="254" t="str">
        <f>IF('Formato Único de Contratación'!$BB324=0,"",'Formato Único de Contratación'!$BB324)</f>
        <v/>
      </c>
      <c r="P312" s="254" t="str">
        <f>IF('Formato Único de Contratación'!$DH324=0,"",'Formato Único de Contratación'!$DH324)</f>
        <v/>
      </c>
      <c r="Q312" s="253"/>
      <c r="R312" s="253"/>
      <c r="S312" s="253"/>
      <c r="T312" s="253"/>
      <c r="U312" s="253"/>
      <c r="V312" s="255"/>
      <c r="W312" s="256"/>
      <c r="X312" s="253"/>
      <c r="Y312" s="253"/>
      <c r="Z312" s="255"/>
      <c r="AA312" s="256"/>
      <c r="AB312" s="257"/>
      <c r="AC312" s="257"/>
      <c r="AD312" s="257"/>
      <c r="AE312" s="255"/>
      <c r="AF312" s="256" t="str">
        <f>IF(Tabla2[[#This Row],[% DE PARTICIPACIÓN INTEGRANTE '# 3]]="","",Tabla2[[#This Row],[VALOR DEL CONTRATO]]*Tabla2[[#This Row],[% DE PARTICIPACIÓN INTEGRANTE '# 3]])</f>
        <v/>
      </c>
      <c r="AG312" s="253"/>
      <c r="AH312" s="253"/>
      <c r="AI312" s="253"/>
      <c r="AJ312" s="255"/>
      <c r="AK312" s="256" t="str">
        <f>IF(Tabla2[[#This Row],[% DE PARTICIPACIÓN INTEGRANTE '# 4]]="","",Tabla2[[#This Row],[VALOR DEL CONTRATO]]*Tabla2[[#This Row],[% DE PARTICIPACIÓN INTEGRANTE '# 4]])</f>
        <v/>
      </c>
      <c r="AL312" s="257"/>
      <c r="AM312" s="257"/>
      <c r="AN312" s="257"/>
      <c r="AO312" s="255"/>
      <c r="AP312" s="256" t="str">
        <f>IF(Tabla2[[#This Row],[% DE PARTICIPACIÓN INTEGRANTE '# 5]]="","",Tabla2[[#This Row],[VALOR DEL CONTRATO]]*Tabla2[[#This Row],[% DE PARTICIPACIÓN INTEGRANTE '# 5]])</f>
        <v/>
      </c>
      <c r="AQ312" s="257"/>
      <c r="AR312" s="257"/>
      <c r="AS312" s="257"/>
    </row>
    <row r="313" spans="2:45" ht="20.100000000000001" customHeight="1" x14ac:dyDescent="0.25">
      <c r="B313" s="246" t="str">
        <f>IF('Formato Único de Contratación'!$AR325="","",'Formato Único de Contratación'!$AR325)</f>
        <v/>
      </c>
      <c r="C313" s="215" t="str">
        <f>IF('Formato Único de Contratación'!$B325="","",'Formato Único de Contratación'!$B325)</f>
        <v/>
      </c>
      <c r="D313" s="246" t="str">
        <f>IF('Formato Único de Contratación'!$C325="","",'Formato Único de Contratación'!$C325)</f>
        <v/>
      </c>
      <c r="E313" s="246" t="str">
        <f>IF('Formato Único de Contratación'!AQ325="","",'Formato Único de Contratación'!AQ325)</f>
        <v/>
      </c>
      <c r="F313" s="246" t="str">
        <f>IF('Formato Único de Contratación'!AP325="","",'Formato Único de Contratación'!$AP325)</f>
        <v/>
      </c>
      <c r="G313" s="248" t="str">
        <f>IF('Formato Único de Contratación'!$AI325="","",'Formato Único de Contratación'!$AI325)</f>
        <v/>
      </c>
      <c r="H313" s="248" t="str">
        <f>IF('Formato Único de Contratación'!$AO325="","",'Formato Único de Contratación'!$AO325)</f>
        <v/>
      </c>
      <c r="I313" s="248" t="str">
        <f>IF('Formato Único de Contratación'!$BU325="","",'Formato Único de Contratación'!$BU325)</f>
        <v/>
      </c>
      <c r="J313" s="248" t="str">
        <f>IF('Formato Único de Contratación'!$BD325="","",'Formato Único de Contratación'!$BD325)</f>
        <v/>
      </c>
      <c r="K313" s="248" t="str">
        <f>IF('Formato Único de Contratación'!$EE325="","",'Formato Único de Contratación'!$EE325)</f>
        <v/>
      </c>
      <c r="L313" s="248" t="str">
        <f>IF('Formato Único de Contratación'!$Y325="","",'Formato Único de Contratación'!$Y325)</f>
        <v/>
      </c>
      <c r="M313" s="246" t="str">
        <f>IF('Formato Único de Contratación'!$Z325="","",'Formato Único de Contratación'!$Z325)</f>
        <v/>
      </c>
      <c r="N313" s="253"/>
      <c r="O313" s="254" t="str">
        <f>IF('Formato Único de Contratación'!$BB325=0,"",'Formato Único de Contratación'!$BB325)</f>
        <v/>
      </c>
      <c r="P313" s="254" t="str">
        <f>IF('Formato Único de Contratación'!$DH325=0,"",'Formato Único de Contratación'!$DH325)</f>
        <v/>
      </c>
      <c r="Q313" s="253"/>
      <c r="R313" s="253"/>
      <c r="S313" s="253"/>
      <c r="T313" s="253"/>
      <c r="U313" s="253"/>
      <c r="V313" s="255"/>
      <c r="W313" s="256"/>
      <c r="X313" s="253"/>
      <c r="Y313" s="253"/>
      <c r="Z313" s="255"/>
      <c r="AA313" s="256"/>
      <c r="AB313" s="257"/>
      <c r="AC313" s="257"/>
      <c r="AD313" s="257"/>
      <c r="AE313" s="255"/>
      <c r="AF313" s="256" t="str">
        <f>IF(Tabla2[[#This Row],[% DE PARTICIPACIÓN INTEGRANTE '# 3]]="","",Tabla2[[#This Row],[VALOR DEL CONTRATO]]*Tabla2[[#This Row],[% DE PARTICIPACIÓN INTEGRANTE '# 3]])</f>
        <v/>
      </c>
      <c r="AG313" s="253"/>
      <c r="AH313" s="253"/>
      <c r="AI313" s="253"/>
      <c r="AJ313" s="255"/>
      <c r="AK313" s="256" t="str">
        <f>IF(Tabla2[[#This Row],[% DE PARTICIPACIÓN INTEGRANTE '# 4]]="","",Tabla2[[#This Row],[VALOR DEL CONTRATO]]*Tabla2[[#This Row],[% DE PARTICIPACIÓN INTEGRANTE '# 4]])</f>
        <v/>
      </c>
      <c r="AL313" s="257"/>
      <c r="AM313" s="257"/>
      <c r="AN313" s="257"/>
      <c r="AO313" s="255"/>
      <c r="AP313" s="256" t="str">
        <f>IF(Tabla2[[#This Row],[% DE PARTICIPACIÓN INTEGRANTE '# 5]]="","",Tabla2[[#This Row],[VALOR DEL CONTRATO]]*Tabla2[[#This Row],[% DE PARTICIPACIÓN INTEGRANTE '# 5]])</f>
        <v/>
      </c>
      <c r="AQ313" s="257"/>
      <c r="AR313" s="257"/>
      <c r="AS313" s="257"/>
    </row>
    <row r="314" spans="2:45" ht="20.100000000000001" customHeight="1" x14ac:dyDescent="0.25">
      <c r="B314" s="246" t="str">
        <f>IF('Formato Único de Contratación'!$AR326="","",'Formato Único de Contratación'!$AR326)</f>
        <v/>
      </c>
      <c r="C314" s="215" t="str">
        <f>IF('Formato Único de Contratación'!$B326="","",'Formato Único de Contratación'!$B326)</f>
        <v/>
      </c>
      <c r="D314" s="246" t="str">
        <f>IF('Formato Único de Contratación'!$C326="","",'Formato Único de Contratación'!$C326)</f>
        <v/>
      </c>
      <c r="E314" s="246" t="str">
        <f>IF('Formato Único de Contratación'!AQ326="","",'Formato Único de Contratación'!AQ326)</f>
        <v/>
      </c>
      <c r="F314" s="246" t="str">
        <f>IF('Formato Único de Contratación'!AP326="","",'Formato Único de Contratación'!$AP326)</f>
        <v/>
      </c>
      <c r="G314" s="248" t="str">
        <f>IF('Formato Único de Contratación'!$AI326="","",'Formato Único de Contratación'!$AI326)</f>
        <v/>
      </c>
      <c r="H314" s="248" t="str">
        <f>IF('Formato Único de Contratación'!$AO326="","",'Formato Único de Contratación'!$AO326)</f>
        <v/>
      </c>
      <c r="I314" s="248" t="str">
        <f>IF('Formato Único de Contratación'!$BU326="","",'Formato Único de Contratación'!$BU326)</f>
        <v/>
      </c>
      <c r="J314" s="248" t="str">
        <f>IF('Formato Único de Contratación'!$BD326="","",'Formato Único de Contratación'!$BD326)</f>
        <v/>
      </c>
      <c r="K314" s="248" t="str">
        <f>IF('Formato Único de Contratación'!$EE326="","",'Formato Único de Contratación'!$EE326)</f>
        <v/>
      </c>
      <c r="L314" s="248" t="str">
        <f>IF('Formato Único de Contratación'!$Y326="","",'Formato Único de Contratación'!$Y326)</f>
        <v/>
      </c>
      <c r="M314" s="246" t="str">
        <f>IF('Formato Único de Contratación'!$Z326="","",'Formato Único de Contratación'!$Z326)</f>
        <v/>
      </c>
      <c r="N314" s="253"/>
      <c r="O314" s="254" t="str">
        <f>IF('Formato Único de Contratación'!$BB326=0,"",'Formato Único de Contratación'!$BB326)</f>
        <v/>
      </c>
      <c r="P314" s="254" t="str">
        <f>IF('Formato Único de Contratación'!$DH326=0,"",'Formato Único de Contratación'!$DH326)</f>
        <v/>
      </c>
      <c r="Q314" s="253"/>
      <c r="R314" s="253"/>
      <c r="S314" s="253"/>
      <c r="T314" s="253"/>
      <c r="U314" s="253"/>
      <c r="V314" s="255"/>
      <c r="W314" s="256"/>
      <c r="X314" s="253"/>
      <c r="Y314" s="253"/>
      <c r="Z314" s="255"/>
      <c r="AA314" s="256"/>
      <c r="AB314" s="257"/>
      <c r="AC314" s="257"/>
      <c r="AD314" s="257"/>
      <c r="AE314" s="255"/>
      <c r="AF314" s="256" t="str">
        <f>IF(Tabla2[[#This Row],[% DE PARTICIPACIÓN INTEGRANTE '# 3]]="","",Tabla2[[#This Row],[VALOR DEL CONTRATO]]*Tabla2[[#This Row],[% DE PARTICIPACIÓN INTEGRANTE '# 3]])</f>
        <v/>
      </c>
      <c r="AG314" s="253"/>
      <c r="AH314" s="253"/>
      <c r="AI314" s="253"/>
      <c r="AJ314" s="255"/>
      <c r="AK314" s="256" t="str">
        <f>IF(Tabla2[[#This Row],[% DE PARTICIPACIÓN INTEGRANTE '# 4]]="","",Tabla2[[#This Row],[VALOR DEL CONTRATO]]*Tabla2[[#This Row],[% DE PARTICIPACIÓN INTEGRANTE '# 4]])</f>
        <v/>
      </c>
      <c r="AL314" s="257"/>
      <c r="AM314" s="257"/>
      <c r="AN314" s="257"/>
      <c r="AO314" s="255"/>
      <c r="AP314" s="256" t="str">
        <f>IF(Tabla2[[#This Row],[% DE PARTICIPACIÓN INTEGRANTE '# 5]]="","",Tabla2[[#This Row],[VALOR DEL CONTRATO]]*Tabla2[[#This Row],[% DE PARTICIPACIÓN INTEGRANTE '# 5]])</f>
        <v/>
      </c>
      <c r="AQ314" s="257"/>
      <c r="AR314" s="257"/>
      <c r="AS314" s="257"/>
    </row>
    <row r="315" spans="2:45" ht="20.100000000000001" customHeight="1" x14ac:dyDescent="0.25">
      <c r="B315" s="246" t="str">
        <f>IF('Formato Único de Contratación'!$AR327="","",'Formato Único de Contratación'!$AR327)</f>
        <v/>
      </c>
      <c r="C315" s="215" t="str">
        <f>IF('Formato Único de Contratación'!$B327="","",'Formato Único de Contratación'!$B327)</f>
        <v/>
      </c>
      <c r="D315" s="246" t="str">
        <f>IF('Formato Único de Contratación'!$C327="","",'Formato Único de Contratación'!$C327)</f>
        <v/>
      </c>
      <c r="E315" s="246" t="str">
        <f>IF('Formato Único de Contratación'!AQ327="","",'Formato Único de Contratación'!AQ327)</f>
        <v/>
      </c>
      <c r="F315" s="246" t="str">
        <f>IF('Formato Único de Contratación'!AP327="","",'Formato Único de Contratación'!$AP327)</f>
        <v/>
      </c>
      <c r="G315" s="248" t="str">
        <f>IF('Formato Único de Contratación'!$AI327="","",'Formato Único de Contratación'!$AI327)</f>
        <v/>
      </c>
      <c r="H315" s="248" t="str">
        <f>IF('Formato Único de Contratación'!$AO327="","",'Formato Único de Contratación'!$AO327)</f>
        <v/>
      </c>
      <c r="I315" s="248" t="str">
        <f>IF('Formato Único de Contratación'!$BU327="","",'Formato Único de Contratación'!$BU327)</f>
        <v/>
      </c>
      <c r="J315" s="248" t="str">
        <f>IF('Formato Único de Contratación'!$BD327="","",'Formato Único de Contratación'!$BD327)</f>
        <v/>
      </c>
      <c r="K315" s="248" t="str">
        <f>IF('Formato Único de Contratación'!$EE327="","",'Formato Único de Contratación'!$EE327)</f>
        <v/>
      </c>
      <c r="L315" s="248" t="str">
        <f>IF('Formato Único de Contratación'!$Y327="","",'Formato Único de Contratación'!$Y327)</f>
        <v/>
      </c>
      <c r="M315" s="246" t="str">
        <f>IF('Formato Único de Contratación'!$Z327="","",'Formato Único de Contratación'!$Z327)</f>
        <v/>
      </c>
      <c r="N315" s="253"/>
      <c r="O315" s="254" t="str">
        <f>IF('Formato Único de Contratación'!$BB327=0,"",'Formato Único de Contratación'!$BB327)</f>
        <v/>
      </c>
      <c r="P315" s="254" t="str">
        <f>IF('Formato Único de Contratación'!$DH327=0,"",'Formato Único de Contratación'!$DH327)</f>
        <v/>
      </c>
      <c r="Q315" s="253"/>
      <c r="R315" s="253"/>
      <c r="S315" s="253"/>
      <c r="T315" s="253"/>
      <c r="U315" s="253"/>
      <c r="V315" s="255"/>
      <c r="W315" s="256"/>
      <c r="X315" s="253"/>
      <c r="Y315" s="253"/>
      <c r="Z315" s="255"/>
      <c r="AA315" s="256"/>
      <c r="AB315" s="257"/>
      <c r="AC315" s="257"/>
      <c r="AD315" s="257"/>
      <c r="AE315" s="255"/>
      <c r="AF315" s="256" t="str">
        <f>IF(Tabla2[[#This Row],[% DE PARTICIPACIÓN INTEGRANTE '# 3]]="","",Tabla2[[#This Row],[VALOR DEL CONTRATO]]*Tabla2[[#This Row],[% DE PARTICIPACIÓN INTEGRANTE '# 3]])</f>
        <v/>
      </c>
      <c r="AG315" s="253"/>
      <c r="AH315" s="253"/>
      <c r="AI315" s="253"/>
      <c r="AJ315" s="255"/>
      <c r="AK315" s="256" t="str">
        <f>IF(Tabla2[[#This Row],[% DE PARTICIPACIÓN INTEGRANTE '# 4]]="","",Tabla2[[#This Row],[VALOR DEL CONTRATO]]*Tabla2[[#This Row],[% DE PARTICIPACIÓN INTEGRANTE '# 4]])</f>
        <v/>
      </c>
      <c r="AL315" s="257"/>
      <c r="AM315" s="257"/>
      <c r="AN315" s="257"/>
      <c r="AO315" s="255"/>
      <c r="AP315" s="256" t="str">
        <f>IF(Tabla2[[#This Row],[% DE PARTICIPACIÓN INTEGRANTE '# 5]]="","",Tabla2[[#This Row],[VALOR DEL CONTRATO]]*Tabla2[[#This Row],[% DE PARTICIPACIÓN INTEGRANTE '# 5]])</f>
        <v/>
      </c>
      <c r="AQ315" s="257"/>
      <c r="AR315" s="257"/>
      <c r="AS315" s="257"/>
    </row>
    <row r="316" spans="2:45" ht="20.100000000000001" customHeight="1" x14ac:dyDescent="0.25">
      <c r="B316" s="246" t="str">
        <f>IF('Formato Único de Contratación'!$AR328="","",'Formato Único de Contratación'!$AR328)</f>
        <v/>
      </c>
      <c r="C316" s="215" t="str">
        <f>IF('Formato Único de Contratación'!$B328="","",'Formato Único de Contratación'!$B328)</f>
        <v/>
      </c>
      <c r="D316" s="246" t="str">
        <f>IF('Formato Único de Contratación'!$C328="","",'Formato Único de Contratación'!$C328)</f>
        <v/>
      </c>
      <c r="E316" s="246" t="str">
        <f>IF('Formato Único de Contratación'!AQ328="","",'Formato Único de Contratación'!AQ328)</f>
        <v/>
      </c>
      <c r="F316" s="246" t="str">
        <f>IF('Formato Único de Contratación'!AP328="","",'Formato Único de Contratación'!$AP328)</f>
        <v/>
      </c>
      <c r="G316" s="248" t="str">
        <f>IF('Formato Único de Contratación'!$AI328="","",'Formato Único de Contratación'!$AI328)</f>
        <v/>
      </c>
      <c r="H316" s="248" t="str">
        <f>IF('Formato Único de Contratación'!$AO328="","",'Formato Único de Contratación'!$AO328)</f>
        <v/>
      </c>
      <c r="I316" s="248" t="str">
        <f>IF('Formato Único de Contratación'!$BU328="","",'Formato Único de Contratación'!$BU328)</f>
        <v/>
      </c>
      <c r="J316" s="248" t="str">
        <f>IF('Formato Único de Contratación'!$BD328="","",'Formato Único de Contratación'!$BD328)</f>
        <v/>
      </c>
      <c r="K316" s="248" t="str">
        <f>IF('Formato Único de Contratación'!$EE328="","",'Formato Único de Contratación'!$EE328)</f>
        <v/>
      </c>
      <c r="L316" s="248" t="str">
        <f>IF('Formato Único de Contratación'!$Y328="","",'Formato Único de Contratación'!$Y328)</f>
        <v/>
      </c>
      <c r="M316" s="246" t="str">
        <f>IF('Formato Único de Contratación'!$Z328="","",'Formato Único de Contratación'!$Z328)</f>
        <v/>
      </c>
      <c r="N316" s="253"/>
      <c r="O316" s="254" t="str">
        <f>IF('Formato Único de Contratación'!$BB328=0,"",'Formato Único de Contratación'!$BB328)</f>
        <v/>
      </c>
      <c r="P316" s="254" t="str">
        <f>IF('Formato Único de Contratación'!$DH328=0,"",'Formato Único de Contratación'!$DH328)</f>
        <v/>
      </c>
      <c r="Q316" s="253"/>
      <c r="R316" s="253"/>
      <c r="S316" s="253"/>
      <c r="T316" s="253"/>
      <c r="U316" s="253"/>
      <c r="V316" s="255"/>
      <c r="W316" s="256"/>
      <c r="X316" s="253"/>
      <c r="Y316" s="253"/>
      <c r="Z316" s="255"/>
      <c r="AA316" s="256"/>
      <c r="AB316" s="257"/>
      <c r="AC316" s="257"/>
      <c r="AD316" s="257"/>
      <c r="AE316" s="255"/>
      <c r="AF316" s="256" t="str">
        <f>IF(Tabla2[[#This Row],[% DE PARTICIPACIÓN INTEGRANTE '# 3]]="","",Tabla2[[#This Row],[VALOR DEL CONTRATO]]*Tabla2[[#This Row],[% DE PARTICIPACIÓN INTEGRANTE '# 3]])</f>
        <v/>
      </c>
      <c r="AG316" s="253"/>
      <c r="AH316" s="253"/>
      <c r="AI316" s="253"/>
      <c r="AJ316" s="255"/>
      <c r="AK316" s="256" t="str">
        <f>IF(Tabla2[[#This Row],[% DE PARTICIPACIÓN INTEGRANTE '# 4]]="","",Tabla2[[#This Row],[VALOR DEL CONTRATO]]*Tabla2[[#This Row],[% DE PARTICIPACIÓN INTEGRANTE '# 4]])</f>
        <v/>
      </c>
      <c r="AL316" s="257"/>
      <c r="AM316" s="257"/>
      <c r="AN316" s="257"/>
      <c r="AO316" s="255"/>
      <c r="AP316" s="256" t="str">
        <f>IF(Tabla2[[#This Row],[% DE PARTICIPACIÓN INTEGRANTE '# 5]]="","",Tabla2[[#This Row],[VALOR DEL CONTRATO]]*Tabla2[[#This Row],[% DE PARTICIPACIÓN INTEGRANTE '# 5]])</f>
        <v/>
      </c>
      <c r="AQ316" s="257"/>
      <c r="AR316" s="257"/>
      <c r="AS316" s="257"/>
    </row>
    <row r="317" spans="2:45" ht="20.100000000000001" customHeight="1" x14ac:dyDescent="0.25">
      <c r="B317" s="246" t="str">
        <f>IF('Formato Único de Contratación'!$AR329="","",'Formato Único de Contratación'!$AR329)</f>
        <v/>
      </c>
      <c r="C317" s="215" t="str">
        <f>IF('Formato Único de Contratación'!$B329="","",'Formato Único de Contratación'!$B329)</f>
        <v/>
      </c>
      <c r="D317" s="246" t="str">
        <f>IF('Formato Único de Contratación'!$C329="","",'Formato Único de Contratación'!$C329)</f>
        <v/>
      </c>
      <c r="E317" s="246" t="str">
        <f>IF('Formato Único de Contratación'!AQ329="","",'Formato Único de Contratación'!AQ329)</f>
        <v/>
      </c>
      <c r="F317" s="246" t="str">
        <f>IF('Formato Único de Contratación'!AP329="","",'Formato Único de Contratación'!$AP329)</f>
        <v/>
      </c>
      <c r="G317" s="248" t="str">
        <f>IF('Formato Único de Contratación'!$AI329="","",'Formato Único de Contratación'!$AI329)</f>
        <v/>
      </c>
      <c r="H317" s="248" t="str">
        <f>IF('Formato Único de Contratación'!$AO329="","",'Formato Único de Contratación'!$AO329)</f>
        <v/>
      </c>
      <c r="I317" s="248" t="str">
        <f>IF('Formato Único de Contratación'!$BU329="","",'Formato Único de Contratación'!$BU329)</f>
        <v/>
      </c>
      <c r="J317" s="248" t="str">
        <f>IF('Formato Único de Contratación'!$BD329="","",'Formato Único de Contratación'!$BD329)</f>
        <v/>
      </c>
      <c r="K317" s="248" t="str">
        <f>IF('Formato Único de Contratación'!$EE329="","",'Formato Único de Contratación'!$EE329)</f>
        <v/>
      </c>
      <c r="L317" s="248" t="str">
        <f>IF('Formato Único de Contratación'!$Y329="","",'Formato Único de Contratación'!$Y329)</f>
        <v/>
      </c>
      <c r="M317" s="246" t="str">
        <f>IF('Formato Único de Contratación'!$Z329="","",'Formato Único de Contratación'!$Z329)</f>
        <v/>
      </c>
      <c r="N317" s="253"/>
      <c r="O317" s="254" t="str">
        <f>IF('Formato Único de Contratación'!$BB329=0,"",'Formato Único de Contratación'!$BB329)</f>
        <v/>
      </c>
      <c r="P317" s="254" t="str">
        <f>IF('Formato Único de Contratación'!$DH329=0,"",'Formato Único de Contratación'!$DH329)</f>
        <v/>
      </c>
      <c r="Q317" s="253"/>
      <c r="R317" s="253"/>
      <c r="S317" s="253"/>
      <c r="T317" s="253"/>
      <c r="U317" s="253"/>
      <c r="V317" s="255"/>
      <c r="W317" s="256"/>
      <c r="X317" s="253"/>
      <c r="Y317" s="253"/>
      <c r="Z317" s="255"/>
      <c r="AA317" s="256"/>
      <c r="AB317" s="257"/>
      <c r="AC317" s="257"/>
      <c r="AD317" s="257"/>
      <c r="AE317" s="255"/>
      <c r="AF317" s="256" t="str">
        <f>IF(Tabla2[[#This Row],[% DE PARTICIPACIÓN INTEGRANTE '# 3]]="","",Tabla2[[#This Row],[VALOR DEL CONTRATO]]*Tabla2[[#This Row],[% DE PARTICIPACIÓN INTEGRANTE '# 3]])</f>
        <v/>
      </c>
      <c r="AG317" s="253"/>
      <c r="AH317" s="253"/>
      <c r="AI317" s="253"/>
      <c r="AJ317" s="255"/>
      <c r="AK317" s="256" t="str">
        <f>IF(Tabla2[[#This Row],[% DE PARTICIPACIÓN INTEGRANTE '# 4]]="","",Tabla2[[#This Row],[VALOR DEL CONTRATO]]*Tabla2[[#This Row],[% DE PARTICIPACIÓN INTEGRANTE '# 4]])</f>
        <v/>
      </c>
      <c r="AL317" s="257"/>
      <c r="AM317" s="257"/>
      <c r="AN317" s="257"/>
      <c r="AO317" s="255"/>
      <c r="AP317" s="256" t="str">
        <f>IF(Tabla2[[#This Row],[% DE PARTICIPACIÓN INTEGRANTE '# 5]]="","",Tabla2[[#This Row],[VALOR DEL CONTRATO]]*Tabla2[[#This Row],[% DE PARTICIPACIÓN INTEGRANTE '# 5]])</f>
        <v/>
      </c>
      <c r="AQ317" s="257"/>
      <c r="AR317" s="257"/>
      <c r="AS317" s="257"/>
    </row>
    <row r="318" spans="2:45" ht="20.100000000000001" customHeight="1" x14ac:dyDescent="0.25">
      <c r="B318" s="246" t="str">
        <f>IF('Formato Único de Contratación'!$AR330="","",'Formato Único de Contratación'!$AR330)</f>
        <v/>
      </c>
      <c r="C318" s="215" t="str">
        <f>IF('Formato Único de Contratación'!$B330="","",'Formato Único de Contratación'!$B330)</f>
        <v/>
      </c>
      <c r="D318" s="246" t="str">
        <f>IF('Formato Único de Contratación'!$C330="","",'Formato Único de Contratación'!$C330)</f>
        <v/>
      </c>
      <c r="E318" s="246" t="str">
        <f>IF('Formato Único de Contratación'!AQ330="","",'Formato Único de Contratación'!AQ330)</f>
        <v/>
      </c>
      <c r="F318" s="246" t="str">
        <f>IF('Formato Único de Contratación'!AP330="","",'Formato Único de Contratación'!$AP330)</f>
        <v/>
      </c>
      <c r="G318" s="248" t="str">
        <f>IF('Formato Único de Contratación'!$AI330="","",'Formato Único de Contratación'!$AI330)</f>
        <v/>
      </c>
      <c r="H318" s="248" t="str">
        <f>IF('Formato Único de Contratación'!$AO330="","",'Formato Único de Contratación'!$AO330)</f>
        <v/>
      </c>
      <c r="I318" s="248" t="str">
        <f>IF('Formato Único de Contratación'!$BU330="","",'Formato Único de Contratación'!$BU330)</f>
        <v/>
      </c>
      <c r="J318" s="248" t="str">
        <f>IF('Formato Único de Contratación'!$BD330="","",'Formato Único de Contratación'!$BD330)</f>
        <v/>
      </c>
      <c r="K318" s="248" t="str">
        <f>IF('Formato Único de Contratación'!$EE330="","",'Formato Único de Contratación'!$EE330)</f>
        <v/>
      </c>
      <c r="L318" s="248" t="str">
        <f>IF('Formato Único de Contratación'!$Y330="","",'Formato Único de Contratación'!$Y330)</f>
        <v/>
      </c>
      <c r="M318" s="246" t="str">
        <f>IF('Formato Único de Contratación'!$Z330="","",'Formato Único de Contratación'!$Z330)</f>
        <v/>
      </c>
      <c r="N318" s="253"/>
      <c r="O318" s="254" t="str">
        <f>IF('Formato Único de Contratación'!$BB330=0,"",'Formato Único de Contratación'!$BB330)</f>
        <v/>
      </c>
      <c r="P318" s="254" t="str">
        <f>IF('Formato Único de Contratación'!$DH330=0,"",'Formato Único de Contratación'!$DH330)</f>
        <v/>
      </c>
      <c r="Q318" s="253"/>
      <c r="R318" s="253"/>
      <c r="S318" s="253"/>
      <c r="T318" s="253"/>
      <c r="U318" s="253"/>
      <c r="V318" s="255"/>
      <c r="W318" s="256"/>
      <c r="X318" s="253"/>
      <c r="Y318" s="253"/>
      <c r="Z318" s="255"/>
      <c r="AA318" s="256"/>
      <c r="AB318" s="257"/>
      <c r="AC318" s="257"/>
      <c r="AD318" s="257"/>
      <c r="AE318" s="255"/>
      <c r="AF318" s="256" t="str">
        <f>IF(Tabla2[[#This Row],[% DE PARTICIPACIÓN INTEGRANTE '# 3]]="","",Tabla2[[#This Row],[VALOR DEL CONTRATO]]*Tabla2[[#This Row],[% DE PARTICIPACIÓN INTEGRANTE '# 3]])</f>
        <v/>
      </c>
      <c r="AG318" s="253"/>
      <c r="AH318" s="253"/>
      <c r="AI318" s="253"/>
      <c r="AJ318" s="255"/>
      <c r="AK318" s="256" t="str">
        <f>IF(Tabla2[[#This Row],[% DE PARTICIPACIÓN INTEGRANTE '# 4]]="","",Tabla2[[#This Row],[VALOR DEL CONTRATO]]*Tabla2[[#This Row],[% DE PARTICIPACIÓN INTEGRANTE '# 4]])</f>
        <v/>
      </c>
      <c r="AL318" s="257"/>
      <c r="AM318" s="257"/>
      <c r="AN318" s="257"/>
      <c r="AO318" s="255"/>
      <c r="AP318" s="256" t="str">
        <f>IF(Tabla2[[#This Row],[% DE PARTICIPACIÓN INTEGRANTE '# 5]]="","",Tabla2[[#This Row],[VALOR DEL CONTRATO]]*Tabla2[[#This Row],[% DE PARTICIPACIÓN INTEGRANTE '# 5]])</f>
        <v/>
      </c>
      <c r="AQ318" s="257"/>
      <c r="AR318" s="257"/>
      <c r="AS318" s="257"/>
    </row>
    <row r="319" spans="2:45" ht="20.100000000000001" customHeight="1" x14ac:dyDescent="0.25">
      <c r="B319" s="246" t="str">
        <f>IF('Formato Único de Contratación'!$AR331="","",'Formato Único de Contratación'!$AR331)</f>
        <v/>
      </c>
      <c r="C319" s="215" t="str">
        <f>IF('Formato Único de Contratación'!$B331="","",'Formato Único de Contratación'!$B331)</f>
        <v/>
      </c>
      <c r="D319" s="246" t="str">
        <f>IF('Formato Único de Contratación'!$C331="","",'Formato Único de Contratación'!$C331)</f>
        <v/>
      </c>
      <c r="E319" s="246" t="str">
        <f>IF('Formato Único de Contratación'!AQ331="","",'Formato Único de Contratación'!AQ331)</f>
        <v/>
      </c>
      <c r="F319" s="246" t="str">
        <f>IF('Formato Único de Contratación'!AP331="","",'Formato Único de Contratación'!$AP331)</f>
        <v/>
      </c>
      <c r="G319" s="248" t="str">
        <f>IF('Formato Único de Contratación'!$AI331="","",'Formato Único de Contratación'!$AI331)</f>
        <v/>
      </c>
      <c r="H319" s="248" t="str">
        <f>IF('Formato Único de Contratación'!$AO331="","",'Formato Único de Contratación'!$AO331)</f>
        <v/>
      </c>
      <c r="I319" s="248" t="str">
        <f>IF('Formato Único de Contratación'!$BU331="","",'Formato Único de Contratación'!$BU331)</f>
        <v/>
      </c>
      <c r="J319" s="248" t="str">
        <f>IF('Formato Único de Contratación'!$BD331="","",'Formato Único de Contratación'!$BD331)</f>
        <v/>
      </c>
      <c r="K319" s="248" t="str">
        <f>IF('Formato Único de Contratación'!$EE331="","",'Formato Único de Contratación'!$EE331)</f>
        <v/>
      </c>
      <c r="L319" s="248" t="str">
        <f>IF('Formato Único de Contratación'!$Y331="","",'Formato Único de Contratación'!$Y331)</f>
        <v/>
      </c>
      <c r="M319" s="246" t="str">
        <f>IF('Formato Único de Contratación'!$Z331="","",'Formato Único de Contratación'!$Z331)</f>
        <v/>
      </c>
      <c r="N319" s="253"/>
      <c r="O319" s="254" t="str">
        <f>IF('Formato Único de Contratación'!$BB331=0,"",'Formato Único de Contratación'!$BB331)</f>
        <v/>
      </c>
      <c r="P319" s="254" t="str">
        <f>IF('Formato Único de Contratación'!$DH331=0,"",'Formato Único de Contratación'!$DH331)</f>
        <v/>
      </c>
      <c r="Q319" s="253"/>
      <c r="R319" s="253"/>
      <c r="S319" s="253"/>
      <c r="T319" s="253"/>
      <c r="U319" s="253"/>
      <c r="V319" s="255"/>
      <c r="W319" s="256"/>
      <c r="X319" s="253"/>
      <c r="Y319" s="253"/>
      <c r="Z319" s="255"/>
      <c r="AA319" s="256"/>
      <c r="AB319" s="257"/>
      <c r="AC319" s="257"/>
      <c r="AD319" s="257"/>
      <c r="AE319" s="255"/>
      <c r="AF319" s="256" t="str">
        <f>IF(Tabla2[[#This Row],[% DE PARTICIPACIÓN INTEGRANTE '# 3]]="","",Tabla2[[#This Row],[VALOR DEL CONTRATO]]*Tabla2[[#This Row],[% DE PARTICIPACIÓN INTEGRANTE '# 3]])</f>
        <v/>
      </c>
      <c r="AG319" s="253"/>
      <c r="AH319" s="253"/>
      <c r="AI319" s="253"/>
      <c r="AJ319" s="255"/>
      <c r="AK319" s="256" t="str">
        <f>IF(Tabla2[[#This Row],[% DE PARTICIPACIÓN INTEGRANTE '# 4]]="","",Tabla2[[#This Row],[VALOR DEL CONTRATO]]*Tabla2[[#This Row],[% DE PARTICIPACIÓN INTEGRANTE '# 4]])</f>
        <v/>
      </c>
      <c r="AL319" s="257"/>
      <c r="AM319" s="257"/>
      <c r="AN319" s="257"/>
      <c r="AO319" s="255"/>
      <c r="AP319" s="256" t="str">
        <f>IF(Tabla2[[#This Row],[% DE PARTICIPACIÓN INTEGRANTE '# 5]]="","",Tabla2[[#This Row],[VALOR DEL CONTRATO]]*Tabla2[[#This Row],[% DE PARTICIPACIÓN INTEGRANTE '# 5]])</f>
        <v/>
      </c>
      <c r="AQ319" s="257"/>
      <c r="AR319" s="257"/>
      <c r="AS319" s="257"/>
    </row>
    <row r="320" spans="2:45" ht="20.100000000000001" customHeight="1" x14ac:dyDescent="0.25">
      <c r="B320" s="246" t="str">
        <f>IF('Formato Único de Contratación'!$AR332="","",'Formato Único de Contratación'!$AR332)</f>
        <v/>
      </c>
      <c r="C320" s="215" t="str">
        <f>IF('Formato Único de Contratación'!$B332="","",'Formato Único de Contratación'!$B332)</f>
        <v/>
      </c>
      <c r="D320" s="246" t="str">
        <f>IF('Formato Único de Contratación'!$C332="","",'Formato Único de Contratación'!$C332)</f>
        <v/>
      </c>
      <c r="E320" s="246" t="str">
        <f>IF('Formato Único de Contratación'!AQ332="","",'Formato Único de Contratación'!AQ332)</f>
        <v/>
      </c>
      <c r="F320" s="246" t="str">
        <f>IF('Formato Único de Contratación'!AP332="","",'Formato Único de Contratación'!$AP332)</f>
        <v/>
      </c>
      <c r="G320" s="248" t="str">
        <f>IF('Formato Único de Contratación'!$AI332="","",'Formato Único de Contratación'!$AI332)</f>
        <v/>
      </c>
      <c r="H320" s="248" t="str">
        <f>IF('Formato Único de Contratación'!$AO332="","",'Formato Único de Contratación'!$AO332)</f>
        <v/>
      </c>
      <c r="I320" s="248" t="str">
        <f>IF('Formato Único de Contratación'!$BU332="","",'Formato Único de Contratación'!$BU332)</f>
        <v/>
      </c>
      <c r="J320" s="248" t="str">
        <f>IF('Formato Único de Contratación'!$BD332="","",'Formato Único de Contratación'!$BD332)</f>
        <v/>
      </c>
      <c r="K320" s="248" t="str">
        <f>IF('Formato Único de Contratación'!$EE332="","",'Formato Único de Contratación'!$EE332)</f>
        <v/>
      </c>
      <c r="L320" s="248" t="str">
        <f>IF('Formato Único de Contratación'!$Y332="","",'Formato Único de Contratación'!$Y332)</f>
        <v/>
      </c>
      <c r="M320" s="246" t="str">
        <f>IF('Formato Único de Contratación'!$Z332="","",'Formato Único de Contratación'!$Z332)</f>
        <v/>
      </c>
      <c r="N320" s="253"/>
      <c r="O320" s="254" t="str">
        <f>IF('Formato Único de Contratación'!$BB332=0,"",'Formato Único de Contratación'!$BB332)</f>
        <v/>
      </c>
      <c r="P320" s="254" t="str">
        <f>IF('Formato Único de Contratación'!$DH332=0,"",'Formato Único de Contratación'!$DH332)</f>
        <v/>
      </c>
      <c r="Q320" s="253"/>
      <c r="R320" s="253"/>
      <c r="S320" s="253"/>
      <c r="T320" s="253"/>
      <c r="U320" s="253"/>
      <c r="V320" s="255"/>
      <c r="W320" s="256"/>
      <c r="X320" s="253"/>
      <c r="Y320" s="253"/>
      <c r="Z320" s="255"/>
      <c r="AA320" s="256"/>
      <c r="AB320" s="257"/>
      <c r="AC320" s="257"/>
      <c r="AD320" s="257"/>
      <c r="AE320" s="255"/>
      <c r="AF320" s="256" t="str">
        <f>IF(Tabla2[[#This Row],[% DE PARTICIPACIÓN INTEGRANTE '# 3]]="","",Tabla2[[#This Row],[VALOR DEL CONTRATO]]*Tabla2[[#This Row],[% DE PARTICIPACIÓN INTEGRANTE '# 3]])</f>
        <v/>
      </c>
      <c r="AG320" s="253"/>
      <c r="AH320" s="253"/>
      <c r="AI320" s="253"/>
      <c r="AJ320" s="255"/>
      <c r="AK320" s="256" t="str">
        <f>IF(Tabla2[[#This Row],[% DE PARTICIPACIÓN INTEGRANTE '# 4]]="","",Tabla2[[#This Row],[VALOR DEL CONTRATO]]*Tabla2[[#This Row],[% DE PARTICIPACIÓN INTEGRANTE '# 4]])</f>
        <v/>
      </c>
      <c r="AL320" s="257"/>
      <c r="AM320" s="257"/>
      <c r="AN320" s="257"/>
      <c r="AO320" s="255"/>
      <c r="AP320" s="256" t="str">
        <f>IF(Tabla2[[#This Row],[% DE PARTICIPACIÓN INTEGRANTE '# 5]]="","",Tabla2[[#This Row],[VALOR DEL CONTRATO]]*Tabla2[[#This Row],[% DE PARTICIPACIÓN INTEGRANTE '# 5]])</f>
        <v/>
      </c>
      <c r="AQ320" s="257"/>
      <c r="AR320" s="257"/>
      <c r="AS320" s="257"/>
    </row>
    <row r="321" spans="2:45" ht="20.100000000000001" customHeight="1" x14ac:dyDescent="0.25">
      <c r="B321" s="246" t="str">
        <f>IF('Formato Único de Contratación'!$AR333="","",'Formato Único de Contratación'!$AR333)</f>
        <v/>
      </c>
      <c r="C321" s="215" t="str">
        <f>IF('Formato Único de Contratación'!$B333="","",'Formato Único de Contratación'!$B333)</f>
        <v/>
      </c>
      <c r="D321" s="246" t="str">
        <f>IF('Formato Único de Contratación'!$C333="","",'Formato Único de Contratación'!$C333)</f>
        <v/>
      </c>
      <c r="E321" s="246" t="str">
        <f>IF('Formato Único de Contratación'!AQ333="","",'Formato Único de Contratación'!AQ333)</f>
        <v/>
      </c>
      <c r="F321" s="246" t="str">
        <f>IF('Formato Único de Contratación'!AP333="","",'Formato Único de Contratación'!$AP333)</f>
        <v/>
      </c>
      <c r="G321" s="248" t="str">
        <f>IF('Formato Único de Contratación'!$AI333="","",'Formato Único de Contratación'!$AI333)</f>
        <v/>
      </c>
      <c r="H321" s="248" t="str">
        <f>IF('Formato Único de Contratación'!$AO333="","",'Formato Único de Contratación'!$AO333)</f>
        <v/>
      </c>
      <c r="I321" s="248" t="str">
        <f>IF('Formato Único de Contratación'!$BU333="","",'Formato Único de Contratación'!$BU333)</f>
        <v/>
      </c>
      <c r="J321" s="248" t="str">
        <f>IF('Formato Único de Contratación'!$BD333="","",'Formato Único de Contratación'!$BD333)</f>
        <v/>
      </c>
      <c r="K321" s="248" t="str">
        <f>IF('Formato Único de Contratación'!$EE333="","",'Formato Único de Contratación'!$EE333)</f>
        <v/>
      </c>
      <c r="L321" s="248" t="str">
        <f>IF('Formato Único de Contratación'!$Y333="","",'Formato Único de Contratación'!$Y333)</f>
        <v/>
      </c>
      <c r="M321" s="246" t="str">
        <f>IF('Formato Único de Contratación'!$Z333="","",'Formato Único de Contratación'!$Z333)</f>
        <v/>
      </c>
      <c r="N321" s="253"/>
      <c r="O321" s="254" t="str">
        <f>IF('Formato Único de Contratación'!$BB333=0,"",'Formato Único de Contratación'!$BB333)</f>
        <v/>
      </c>
      <c r="P321" s="254" t="str">
        <f>IF('Formato Único de Contratación'!$DH333=0,"",'Formato Único de Contratación'!$DH333)</f>
        <v/>
      </c>
      <c r="Q321" s="253"/>
      <c r="R321" s="253"/>
      <c r="S321" s="253"/>
      <c r="T321" s="253"/>
      <c r="U321" s="253"/>
      <c r="V321" s="255"/>
      <c r="W321" s="256"/>
      <c r="X321" s="253"/>
      <c r="Y321" s="253"/>
      <c r="Z321" s="255"/>
      <c r="AA321" s="256"/>
      <c r="AB321" s="257"/>
      <c r="AC321" s="257"/>
      <c r="AD321" s="257"/>
      <c r="AE321" s="255"/>
      <c r="AF321" s="256" t="str">
        <f>IF(Tabla2[[#This Row],[% DE PARTICIPACIÓN INTEGRANTE '# 3]]="","",Tabla2[[#This Row],[VALOR DEL CONTRATO]]*Tabla2[[#This Row],[% DE PARTICIPACIÓN INTEGRANTE '# 3]])</f>
        <v/>
      </c>
      <c r="AG321" s="253"/>
      <c r="AH321" s="253"/>
      <c r="AI321" s="253"/>
      <c r="AJ321" s="255"/>
      <c r="AK321" s="256" t="str">
        <f>IF(Tabla2[[#This Row],[% DE PARTICIPACIÓN INTEGRANTE '# 4]]="","",Tabla2[[#This Row],[VALOR DEL CONTRATO]]*Tabla2[[#This Row],[% DE PARTICIPACIÓN INTEGRANTE '# 4]])</f>
        <v/>
      </c>
      <c r="AL321" s="257"/>
      <c r="AM321" s="257"/>
      <c r="AN321" s="257"/>
      <c r="AO321" s="255"/>
      <c r="AP321" s="256" t="str">
        <f>IF(Tabla2[[#This Row],[% DE PARTICIPACIÓN INTEGRANTE '# 5]]="","",Tabla2[[#This Row],[VALOR DEL CONTRATO]]*Tabla2[[#This Row],[% DE PARTICIPACIÓN INTEGRANTE '# 5]])</f>
        <v/>
      </c>
      <c r="AQ321" s="257"/>
      <c r="AR321" s="257"/>
      <c r="AS321" s="257"/>
    </row>
    <row r="322" spans="2:45" ht="20.100000000000001" customHeight="1" x14ac:dyDescent="0.25">
      <c r="B322" s="246" t="str">
        <f>IF('Formato Único de Contratación'!$AR334="","",'Formato Único de Contratación'!$AR334)</f>
        <v/>
      </c>
      <c r="C322" s="215" t="str">
        <f>IF('Formato Único de Contratación'!$B334="","",'Formato Único de Contratación'!$B334)</f>
        <v/>
      </c>
      <c r="D322" s="246" t="str">
        <f>IF('Formato Único de Contratación'!$C334="","",'Formato Único de Contratación'!$C334)</f>
        <v/>
      </c>
      <c r="E322" s="246" t="str">
        <f>IF('Formato Único de Contratación'!AQ334="","",'Formato Único de Contratación'!AQ334)</f>
        <v/>
      </c>
      <c r="F322" s="246" t="str">
        <f>IF('Formato Único de Contratación'!AP334="","",'Formato Único de Contratación'!$AP334)</f>
        <v/>
      </c>
      <c r="G322" s="248" t="str">
        <f>IF('Formato Único de Contratación'!$AI334="","",'Formato Único de Contratación'!$AI334)</f>
        <v/>
      </c>
      <c r="H322" s="248" t="str">
        <f>IF('Formato Único de Contratación'!$AO334="","",'Formato Único de Contratación'!$AO334)</f>
        <v/>
      </c>
      <c r="I322" s="248" t="str">
        <f>IF('Formato Único de Contratación'!$BU334="","",'Formato Único de Contratación'!$BU334)</f>
        <v/>
      </c>
      <c r="J322" s="248" t="str">
        <f>IF('Formato Único de Contratación'!$BD334="","",'Formato Único de Contratación'!$BD334)</f>
        <v/>
      </c>
      <c r="K322" s="248" t="str">
        <f>IF('Formato Único de Contratación'!$EE334="","",'Formato Único de Contratación'!$EE334)</f>
        <v/>
      </c>
      <c r="L322" s="248" t="str">
        <f>IF('Formato Único de Contratación'!$Y334="","",'Formato Único de Contratación'!$Y334)</f>
        <v/>
      </c>
      <c r="M322" s="246" t="str">
        <f>IF('Formato Único de Contratación'!$Z334="","",'Formato Único de Contratación'!$Z334)</f>
        <v/>
      </c>
      <c r="N322" s="253"/>
      <c r="O322" s="254" t="str">
        <f>IF('Formato Único de Contratación'!$BB334=0,"",'Formato Único de Contratación'!$BB334)</f>
        <v/>
      </c>
      <c r="P322" s="254" t="str">
        <f>IF('Formato Único de Contratación'!$DH334=0,"",'Formato Único de Contratación'!$DH334)</f>
        <v/>
      </c>
      <c r="Q322" s="253"/>
      <c r="R322" s="253"/>
      <c r="S322" s="253"/>
      <c r="T322" s="253"/>
      <c r="U322" s="253"/>
      <c r="V322" s="255"/>
      <c r="W322" s="256"/>
      <c r="X322" s="253"/>
      <c r="Y322" s="253"/>
      <c r="Z322" s="255"/>
      <c r="AA322" s="256"/>
      <c r="AB322" s="257"/>
      <c r="AC322" s="257"/>
      <c r="AD322" s="257"/>
      <c r="AE322" s="255"/>
      <c r="AF322" s="256" t="str">
        <f>IF(Tabla2[[#This Row],[% DE PARTICIPACIÓN INTEGRANTE '# 3]]="","",Tabla2[[#This Row],[VALOR DEL CONTRATO]]*Tabla2[[#This Row],[% DE PARTICIPACIÓN INTEGRANTE '# 3]])</f>
        <v/>
      </c>
      <c r="AG322" s="253"/>
      <c r="AH322" s="253"/>
      <c r="AI322" s="253"/>
      <c r="AJ322" s="255"/>
      <c r="AK322" s="256" t="str">
        <f>IF(Tabla2[[#This Row],[% DE PARTICIPACIÓN INTEGRANTE '# 4]]="","",Tabla2[[#This Row],[VALOR DEL CONTRATO]]*Tabla2[[#This Row],[% DE PARTICIPACIÓN INTEGRANTE '# 4]])</f>
        <v/>
      </c>
      <c r="AL322" s="257"/>
      <c r="AM322" s="257"/>
      <c r="AN322" s="257"/>
      <c r="AO322" s="255"/>
      <c r="AP322" s="256" t="str">
        <f>IF(Tabla2[[#This Row],[% DE PARTICIPACIÓN INTEGRANTE '# 5]]="","",Tabla2[[#This Row],[VALOR DEL CONTRATO]]*Tabla2[[#This Row],[% DE PARTICIPACIÓN INTEGRANTE '# 5]])</f>
        <v/>
      </c>
      <c r="AQ322" s="257"/>
      <c r="AR322" s="257"/>
      <c r="AS322" s="257"/>
    </row>
    <row r="323" spans="2:45" ht="20.100000000000001" customHeight="1" x14ac:dyDescent="0.25">
      <c r="B323" s="246" t="str">
        <f>IF('Formato Único de Contratación'!$AR335="","",'Formato Único de Contratación'!$AR335)</f>
        <v/>
      </c>
      <c r="C323" s="215" t="str">
        <f>IF('Formato Único de Contratación'!$B335="","",'Formato Único de Contratación'!$B335)</f>
        <v/>
      </c>
      <c r="D323" s="246" t="str">
        <f>IF('Formato Único de Contratación'!$C335="","",'Formato Único de Contratación'!$C335)</f>
        <v/>
      </c>
      <c r="E323" s="246" t="str">
        <f>IF('Formato Único de Contratación'!AQ335="","",'Formato Único de Contratación'!AQ335)</f>
        <v/>
      </c>
      <c r="F323" s="246" t="str">
        <f>IF('Formato Único de Contratación'!AP335="","",'Formato Único de Contratación'!$AP335)</f>
        <v/>
      </c>
      <c r="G323" s="248" t="str">
        <f>IF('Formato Único de Contratación'!$AI335="","",'Formato Único de Contratación'!$AI335)</f>
        <v/>
      </c>
      <c r="H323" s="248" t="str">
        <f>IF('Formato Único de Contratación'!$AO335="","",'Formato Único de Contratación'!$AO335)</f>
        <v/>
      </c>
      <c r="I323" s="248" t="str">
        <f>IF('Formato Único de Contratación'!$BU335="","",'Formato Único de Contratación'!$BU335)</f>
        <v/>
      </c>
      <c r="J323" s="248" t="str">
        <f>IF('Formato Único de Contratación'!$BD335="","",'Formato Único de Contratación'!$BD335)</f>
        <v/>
      </c>
      <c r="K323" s="248" t="str">
        <f>IF('Formato Único de Contratación'!$EE335="","",'Formato Único de Contratación'!$EE335)</f>
        <v/>
      </c>
      <c r="L323" s="248" t="str">
        <f>IF('Formato Único de Contratación'!$Y335="","",'Formato Único de Contratación'!$Y335)</f>
        <v/>
      </c>
      <c r="M323" s="246" t="str">
        <f>IF('Formato Único de Contratación'!$Z335="","",'Formato Único de Contratación'!$Z335)</f>
        <v/>
      </c>
      <c r="N323" s="253"/>
      <c r="O323" s="254" t="str">
        <f>IF('Formato Único de Contratación'!$BB335=0,"",'Formato Único de Contratación'!$BB335)</f>
        <v/>
      </c>
      <c r="P323" s="254" t="str">
        <f>IF('Formato Único de Contratación'!$DH335=0,"",'Formato Único de Contratación'!$DH335)</f>
        <v/>
      </c>
      <c r="Q323" s="253"/>
      <c r="R323" s="253"/>
      <c r="S323" s="253"/>
      <c r="T323" s="253"/>
      <c r="U323" s="253"/>
      <c r="V323" s="255"/>
      <c r="W323" s="256"/>
      <c r="X323" s="253"/>
      <c r="Y323" s="253"/>
      <c r="Z323" s="255"/>
      <c r="AA323" s="256"/>
      <c r="AB323" s="257"/>
      <c r="AC323" s="257"/>
      <c r="AD323" s="257"/>
      <c r="AE323" s="255"/>
      <c r="AF323" s="256" t="str">
        <f>IF(Tabla2[[#This Row],[% DE PARTICIPACIÓN INTEGRANTE '# 3]]="","",Tabla2[[#This Row],[VALOR DEL CONTRATO]]*Tabla2[[#This Row],[% DE PARTICIPACIÓN INTEGRANTE '# 3]])</f>
        <v/>
      </c>
      <c r="AG323" s="253"/>
      <c r="AH323" s="253"/>
      <c r="AI323" s="253"/>
      <c r="AJ323" s="255"/>
      <c r="AK323" s="256" t="str">
        <f>IF(Tabla2[[#This Row],[% DE PARTICIPACIÓN INTEGRANTE '# 4]]="","",Tabla2[[#This Row],[VALOR DEL CONTRATO]]*Tabla2[[#This Row],[% DE PARTICIPACIÓN INTEGRANTE '# 4]])</f>
        <v/>
      </c>
      <c r="AL323" s="257"/>
      <c r="AM323" s="257"/>
      <c r="AN323" s="257"/>
      <c r="AO323" s="255"/>
      <c r="AP323" s="256" t="str">
        <f>IF(Tabla2[[#This Row],[% DE PARTICIPACIÓN INTEGRANTE '# 5]]="","",Tabla2[[#This Row],[VALOR DEL CONTRATO]]*Tabla2[[#This Row],[% DE PARTICIPACIÓN INTEGRANTE '# 5]])</f>
        <v/>
      </c>
      <c r="AQ323" s="257"/>
      <c r="AR323" s="257"/>
      <c r="AS323" s="257"/>
    </row>
    <row r="324" spans="2:45" ht="20.100000000000001" customHeight="1" x14ac:dyDescent="0.25">
      <c r="B324" s="246" t="str">
        <f>IF('Formato Único de Contratación'!$AR336="","",'Formato Único de Contratación'!$AR336)</f>
        <v/>
      </c>
      <c r="C324" s="215" t="str">
        <f>IF('Formato Único de Contratación'!$B336="","",'Formato Único de Contratación'!$B336)</f>
        <v/>
      </c>
      <c r="D324" s="246" t="str">
        <f>IF('Formato Único de Contratación'!$C336="","",'Formato Único de Contratación'!$C336)</f>
        <v/>
      </c>
      <c r="E324" s="246" t="str">
        <f>IF('Formato Único de Contratación'!AQ336="","",'Formato Único de Contratación'!AQ336)</f>
        <v/>
      </c>
      <c r="F324" s="246" t="str">
        <f>IF('Formato Único de Contratación'!AP336="","",'Formato Único de Contratación'!$AP336)</f>
        <v/>
      </c>
      <c r="G324" s="248" t="str">
        <f>IF('Formato Único de Contratación'!$AI336="","",'Formato Único de Contratación'!$AI336)</f>
        <v/>
      </c>
      <c r="H324" s="248" t="str">
        <f>IF('Formato Único de Contratación'!$AO336="","",'Formato Único de Contratación'!$AO336)</f>
        <v/>
      </c>
      <c r="I324" s="248" t="str">
        <f>IF('Formato Único de Contratación'!$BU336="","",'Formato Único de Contratación'!$BU336)</f>
        <v/>
      </c>
      <c r="J324" s="248" t="str">
        <f>IF('Formato Único de Contratación'!$BD336="","",'Formato Único de Contratación'!$BD336)</f>
        <v/>
      </c>
      <c r="K324" s="248" t="str">
        <f>IF('Formato Único de Contratación'!$EE336="","",'Formato Único de Contratación'!$EE336)</f>
        <v/>
      </c>
      <c r="L324" s="248" t="str">
        <f>IF('Formato Único de Contratación'!$Y336="","",'Formato Único de Contratación'!$Y336)</f>
        <v/>
      </c>
      <c r="M324" s="246" t="str">
        <f>IF('Formato Único de Contratación'!$Z336="","",'Formato Único de Contratación'!$Z336)</f>
        <v/>
      </c>
      <c r="N324" s="253"/>
      <c r="O324" s="254" t="str">
        <f>IF('Formato Único de Contratación'!$BB336=0,"",'Formato Único de Contratación'!$BB336)</f>
        <v/>
      </c>
      <c r="P324" s="254" t="str">
        <f>IF('Formato Único de Contratación'!$DH336=0,"",'Formato Único de Contratación'!$DH336)</f>
        <v/>
      </c>
      <c r="Q324" s="253"/>
      <c r="R324" s="253"/>
      <c r="S324" s="253"/>
      <c r="T324" s="253"/>
      <c r="U324" s="253"/>
      <c r="V324" s="255"/>
      <c r="W324" s="256"/>
      <c r="X324" s="253"/>
      <c r="Y324" s="253"/>
      <c r="Z324" s="255"/>
      <c r="AA324" s="256"/>
      <c r="AB324" s="257"/>
      <c r="AC324" s="257"/>
      <c r="AD324" s="257"/>
      <c r="AE324" s="255"/>
      <c r="AF324" s="256" t="str">
        <f>IF(Tabla2[[#This Row],[% DE PARTICIPACIÓN INTEGRANTE '# 3]]="","",Tabla2[[#This Row],[VALOR DEL CONTRATO]]*Tabla2[[#This Row],[% DE PARTICIPACIÓN INTEGRANTE '# 3]])</f>
        <v/>
      </c>
      <c r="AG324" s="253"/>
      <c r="AH324" s="253"/>
      <c r="AI324" s="253"/>
      <c r="AJ324" s="255"/>
      <c r="AK324" s="256" t="str">
        <f>IF(Tabla2[[#This Row],[% DE PARTICIPACIÓN INTEGRANTE '# 4]]="","",Tabla2[[#This Row],[VALOR DEL CONTRATO]]*Tabla2[[#This Row],[% DE PARTICIPACIÓN INTEGRANTE '# 4]])</f>
        <v/>
      </c>
      <c r="AL324" s="257"/>
      <c r="AM324" s="257"/>
      <c r="AN324" s="257"/>
      <c r="AO324" s="255"/>
      <c r="AP324" s="256" t="str">
        <f>IF(Tabla2[[#This Row],[% DE PARTICIPACIÓN INTEGRANTE '# 5]]="","",Tabla2[[#This Row],[VALOR DEL CONTRATO]]*Tabla2[[#This Row],[% DE PARTICIPACIÓN INTEGRANTE '# 5]])</f>
        <v/>
      </c>
      <c r="AQ324" s="257"/>
      <c r="AR324" s="257"/>
      <c r="AS324" s="257"/>
    </row>
    <row r="325" spans="2:45" ht="20.100000000000001" customHeight="1" x14ac:dyDescent="0.25">
      <c r="B325" s="246" t="str">
        <f>IF('Formato Único de Contratación'!$AR337="","",'Formato Único de Contratación'!$AR337)</f>
        <v/>
      </c>
      <c r="C325" s="215" t="str">
        <f>IF('Formato Único de Contratación'!$B337="","",'Formato Único de Contratación'!$B337)</f>
        <v/>
      </c>
      <c r="D325" s="246" t="str">
        <f>IF('Formato Único de Contratación'!$C337="","",'Formato Único de Contratación'!$C337)</f>
        <v/>
      </c>
      <c r="E325" s="246" t="str">
        <f>IF('Formato Único de Contratación'!AQ337="","",'Formato Único de Contratación'!AQ337)</f>
        <v/>
      </c>
      <c r="F325" s="246" t="str">
        <f>IF('Formato Único de Contratación'!AP337="","",'Formato Único de Contratación'!$AP337)</f>
        <v/>
      </c>
      <c r="G325" s="248" t="str">
        <f>IF('Formato Único de Contratación'!$AI337="","",'Formato Único de Contratación'!$AI337)</f>
        <v/>
      </c>
      <c r="H325" s="248" t="str">
        <f>IF('Formato Único de Contratación'!$AO337="","",'Formato Único de Contratación'!$AO337)</f>
        <v/>
      </c>
      <c r="I325" s="248" t="str">
        <f>IF('Formato Único de Contratación'!$BU337="","",'Formato Único de Contratación'!$BU337)</f>
        <v/>
      </c>
      <c r="J325" s="248" t="str">
        <f>IF('Formato Único de Contratación'!$BD337="","",'Formato Único de Contratación'!$BD337)</f>
        <v/>
      </c>
      <c r="K325" s="248" t="str">
        <f>IF('Formato Único de Contratación'!$EE337="","",'Formato Único de Contratación'!$EE337)</f>
        <v/>
      </c>
      <c r="L325" s="248" t="str">
        <f>IF('Formato Único de Contratación'!$Y337="","",'Formato Único de Contratación'!$Y337)</f>
        <v/>
      </c>
      <c r="M325" s="246" t="str">
        <f>IF('Formato Único de Contratación'!$Z337="","",'Formato Único de Contratación'!$Z337)</f>
        <v/>
      </c>
      <c r="N325" s="253"/>
      <c r="O325" s="254" t="str">
        <f>IF('Formato Único de Contratación'!$BB337=0,"",'Formato Único de Contratación'!$BB337)</f>
        <v/>
      </c>
      <c r="P325" s="254" t="str">
        <f>IF('Formato Único de Contratación'!$DH337=0,"",'Formato Único de Contratación'!$DH337)</f>
        <v/>
      </c>
      <c r="Q325" s="253"/>
      <c r="R325" s="253"/>
      <c r="S325" s="253"/>
      <c r="T325" s="253"/>
      <c r="U325" s="253"/>
      <c r="V325" s="255"/>
      <c r="W325" s="256"/>
      <c r="X325" s="253"/>
      <c r="Y325" s="253"/>
      <c r="Z325" s="255"/>
      <c r="AA325" s="256"/>
      <c r="AB325" s="257"/>
      <c r="AC325" s="257"/>
      <c r="AD325" s="257"/>
      <c r="AE325" s="255"/>
      <c r="AF325" s="256" t="str">
        <f>IF(Tabla2[[#This Row],[% DE PARTICIPACIÓN INTEGRANTE '# 3]]="","",Tabla2[[#This Row],[VALOR DEL CONTRATO]]*Tabla2[[#This Row],[% DE PARTICIPACIÓN INTEGRANTE '# 3]])</f>
        <v/>
      </c>
      <c r="AG325" s="253"/>
      <c r="AH325" s="253"/>
      <c r="AI325" s="253"/>
      <c r="AJ325" s="255"/>
      <c r="AK325" s="256" t="str">
        <f>IF(Tabla2[[#This Row],[% DE PARTICIPACIÓN INTEGRANTE '# 4]]="","",Tabla2[[#This Row],[VALOR DEL CONTRATO]]*Tabla2[[#This Row],[% DE PARTICIPACIÓN INTEGRANTE '# 4]])</f>
        <v/>
      </c>
      <c r="AL325" s="257"/>
      <c r="AM325" s="257"/>
      <c r="AN325" s="257"/>
      <c r="AO325" s="255"/>
      <c r="AP325" s="256" t="str">
        <f>IF(Tabla2[[#This Row],[% DE PARTICIPACIÓN INTEGRANTE '# 5]]="","",Tabla2[[#This Row],[VALOR DEL CONTRATO]]*Tabla2[[#This Row],[% DE PARTICIPACIÓN INTEGRANTE '# 5]])</f>
        <v/>
      </c>
      <c r="AQ325" s="257"/>
      <c r="AR325" s="257"/>
      <c r="AS325" s="257"/>
    </row>
    <row r="326" spans="2:45" ht="20.100000000000001" customHeight="1" x14ac:dyDescent="0.25">
      <c r="B326" s="246" t="str">
        <f>IF('Formato Único de Contratación'!$AR338="","",'Formato Único de Contratación'!$AR338)</f>
        <v/>
      </c>
      <c r="C326" s="215" t="str">
        <f>IF('Formato Único de Contratación'!$B338="","",'Formato Único de Contratación'!$B338)</f>
        <v/>
      </c>
      <c r="D326" s="246" t="str">
        <f>IF('Formato Único de Contratación'!$C338="","",'Formato Único de Contratación'!$C338)</f>
        <v/>
      </c>
      <c r="E326" s="246" t="str">
        <f>IF('Formato Único de Contratación'!AQ338="","",'Formato Único de Contratación'!AQ338)</f>
        <v/>
      </c>
      <c r="F326" s="246" t="str">
        <f>IF('Formato Único de Contratación'!AP338="","",'Formato Único de Contratación'!$AP338)</f>
        <v/>
      </c>
      <c r="G326" s="248" t="str">
        <f>IF('Formato Único de Contratación'!$AI338="","",'Formato Único de Contratación'!$AI338)</f>
        <v/>
      </c>
      <c r="H326" s="248" t="str">
        <f>IF('Formato Único de Contratación'!$AO338="","",'Formato Único de Contratación'!$AO338)</f>
        <v/>
      </c>
      <c r="I326" s="248" t="str">
        <f>IF('Formato Único de Contratación'!$BU338="","",'Formato Único de Contratación'!$BU338)</f>
        <v/>
      </c>
      <c r="J326" s="248" t="str">
        <f>IF('Formato Único de Contratación'!$BD338="","",'Formato Único de Contratación'!$BD338)</f>
        <v/>
      </c>
      <c r="K326" s="248" t="str">
        <f>IF('Formato Único de Contratación'!$EE338="","",'Formato Único de Contratación'!$EE338)</f>
        <v/>
      </c>
      <c r="L326" s="248" t="str">
        <f>IF('Formato Único de Contratación'!$Y338="","",'Formato Único de Contratación'!$Y338)</f>
        <v/>
      </c>
      <c r="M326" s="246" t="str">
        <f>IF('Formato Único de Contratación'!$Z338="","",'Formato Único de Contratación'!$Z338)</f>
        <v/>
      </c>
      <c r="N326" s="253"/>
      <c r="O326" s="254" t="str">
        <f>IF('Formato Único de Contratación'!$BB338=0,"",'Formato Único de Contratación'!$BB338)</f>
        <v/>
      </c>
      <c r="P326" s="254" t="str">
        <f>IF('Formato Único de Contratación'!$DH338=0,"",'Formato Único de Contratación'!$DH338)</f>
        <v/>
      </c>
      <c r="Q326" s="253"/>
      <c r="R326" s="253"/>
      <c r="S326" s="253"/>
      <c r="T326" s="253"/>
      <c r="U326" s="253"/>
      <c r="V326" s="255"/>
      <c r="W326" s="256"/>
      <c r="X326" s="253"/>
      <c r="Y326" s="253"/>
      <c r="Z326" s="255"/>
      <c r="AA326" s="256"/>
      <c r="AB326" s="257"/>
      <c r="AC326" s="257"/>
      <c r="AD326" s="257"/>
      <c r="AE326" s="255"/>
      <c r="AF326" s="256" t="str">
        <f>IF(Tabla2[[#This Row],[% DE PARTICIPACIÓN INTEGRANTE '# 3]]="","",Tabla2[[#This Row],[VALOR DEL CONTRATO]]*Tabla2[[#This Row],[% DE PARTICIPACIÓN INTEGRANTE '# 3]])</f>
        <v/>
      </c>
      <c r="AG326" s="253"/>
      <c r="AH326" s="253"/>
      <c r="AI326" s="253"/>
      <c r="AJ326" s="255"/>
      <c r="AK326" s="256" t="str">
        <f>IF(Tabla2[[#This Row],[% DE PARTICIPACIÓN INTEGRANTE '# 4]]="","",Tabla2[[#This Row],[VALOR DEL CONTRATO]]*Tabla2[[#This Row],[% DE PARTICIPACIÓN INTEGRANTE '# 4]])</f>
        <v/>
      </c>
      <c r="AL326" s="257"/>
      <c r="AM326" s="257"/>
      <c r="AN326" s="257"/>
      <c r="AO326" s="255"/>
      <c r="AP326" s="256" t="str">
        <f>IF(Tabla2[[#This Row],[% DE PARTICIPACIÓN INTEGRANTE '# 5]]="","",Tabla2[[#This Row],[VALOR DEL CONTRATO]]*Tabla2[[#This Row],[% DE PARTICIPACIÓN INTEGRANTE '# 5]])</f>
        <v/>
      </c>
      <c r="AQ326" s="257"/>
      <c r="AR326" s="257"/>
      <c r="AS326" s="257"/>
    </row>
    <row r="327" spans="2:45" ht="20.100000000000001" customHeight="1" x14ac:dyDescent="0.25">
      <c r="B327" s="246" t="str">
        <f>IF('Formato Único de Contratación'!$AR339="","",'Formato Único de Contratación'!$AR339)</f>
        <v/>
      </c>
      <c r="C327" s="215" t="str">
        <f>IF('Formato Único de Contratación'!$B339="","",'Formato Único de Contratación'!$B339)</f>
        <v/>
      </c>
      <c r="D327" s="246" t="str">
        <f>IF('Formato Único de Contratación'!$C339="","",'Formato Único de Contratación'!$C339)</f>
        <v/>
      </c>
      <c r="E327" s="246" t="str">
        <f>IF('Formato Único de Contratación'!AQ339="","",'Formato Único de Contratación'!AQ339)</f>
        <v/>
      </c>
      <c r="F327" s="246" t="str">
        <f>IF('Formato Único de Contratación'!AP339="","",'Formato Único de Contratación'!$AP339)</f>
        <v/>
      </c>
      <c r="G327" s="248" t="str">
        <f>IF('Formato Único de Contratación'!$AI339="","",'Formato Único de Contratación'!$AI339)</f>
        <v/>
      </c>
      <c r="H327" s="248" t="str">
        <f>IF('Formato Único de Contratación'!$AO339="","",'Formato Único de Contratación'!$AO339)</f>
        <v/>
      </c>
      <c r="I327" s="248" t="str">
        <f>IF('Formato Único de Contratación'!$BU339="","",'Formato Único de Contratación'!$BU339)</f>
        <v/>
      </c>
      <c r="J327" s="248" t="str">
        <f>IF('Formato Único de Contratación'!$BD339="","",'Formato Único de Contratación'!$BD339)</f>
        <v/>
      </c>
      <c r="K327" s="248" t="str">
        <f>IF('Formato Único de Contratación'!$EE339="","",'Formato Único de Contratación'!$EE339)</f>
        <v/>
      </c>
      <c r="L327" s="248" t="str">
        <f>IF('Formato Único de Contratación'!$Y339="","",'Formato Único de Contratación'!$Y339)</f>
        <v/>
      </c>
      <c r="M327" s="246" t="str">
        <f>IF('Formato Único de Contratación'!$Z339="","",'Formato Único de Contratación'!$Z339)</f>
        <v/>
      </c>
      <c r="N327" s="253"/>
      <c r="O327" s="254" t="str">
        <f>IF('Formato Único de Contratación'!$BB339=0,"",'Formato Único de Contratación'!$BB339)</f>
        <v/>
      </c>
      <c r="P327" s="254" t="str">
        <f>IF('Formato Único de Contratación'!$DH339=0,"",'Formato Único de Contratación'!$DH339)</f>
        <v/>
      </c>
      <c r="Q327" s="253"/>
      <c r="R327" s="253"/>
      <c r="S327" s="253"/>
      <c r="T327" s="253"/>
      <c r="U327" s="253"/>
      <c r="V327" s="255"/>
      <c r="W327" s="256"/>
      <c r="X327" s="253"/>
      <c r="Y327" s="253"/>
      <c r="Z327" s="255"/>
      <c r="AA327" s="256"/>
      <c r="AB327" s="257"/>
      <c r="AC327" s="257"/>
      <c r="AD327" s="257"/>
      <c r="AE327" s="255"/>
      <c r="AF327" s="256" t="str">
        <f>IF(Tabla2[[#This Row],[% DE PARTICIPACIÓN INTEGRANTE '# 3]]="","",Tabla2[[#This Row],[VALOR DEL CONTRATO]]*Tabla2[[#This Row],[% DE PARTICIPACIÓN INTEGRANTE '# 3]])</f>
        <v/>
      </c>
      <c r="AG327" s="253"/>
      <c r="AH327" s="253"/>
      <c r="AI327" s="253"/>
      <c r="AJ327" s="255"/>
      <c r="AK327" s="256" t="str">
        <f>IF(Tabla2[[#This Row],[% DE PARTICIPACIÓN INTEGRANTE '# 4]]="","",Tabla2[[#This Row],[VALOR DEL CONTRATO]]*Tabla2[[#This Row],[% DE PARTICIPACIÓN INTEGRANTE '# 4]])</f>
        <v/>
      </c>
      <c r="AL327" s="257"/>
      <c r="AM327" s="257"/>
      <c r="AN327" s="257"/>
      <c r="AO327" s="255"/>
      <c r="AP327" s="256" t="str">
        <f>IF(Tabla2[[#This Row],[% DE PARTICIPACIÓN INTEGRANTE '# 5]]="","",Tabla2[[#This Row],[VALOR DEL CONTRATO]]*Tabla2[[#This Row],[% DE PARTICIPACIÓN INTEGRANTE '# 5]])</f>
        <v/>
      </c>
      <c r="AQ327" s="257"/>
      <c r="AR327" s="257"/>
      <c r="AS327" s="257"/>
    </row>
    <row r="328" spans="2:45" ht="20.100000000000001" customHeight="1" x14ac:dyDescent="0.25">
      <c r="B328" s="246" t="str">
        <f>IF('Formato Único de Contratación'!$AR340="","",'Formato Único de Contratación'!$AR340)</f>
        <v/>
      </c>
      <c r="C328" s="215" t="str">
        <f>IF('Formato Único de Contratación'!$B340="","",'Formato Único de Contratación'!$B340)</f>
        <v/>
      </c>
      <c r="D328" s="246" t="str">
        <f>IF('Formato Único de Contratación'!$C340="","",'Formato Único de Contratación'!$C340)</f>
        <v/>
      </c>
      <c r="E328" s="246" t="str">
        <f>IF('Formato Único de Contratación'!AQ340="","",'Formato Único de Contratación'!AQ340)</f>
        <v/>
      </c>
      <c r="F328" s="246" t="str">
        <f>IF('Formato Único de Contratación'!AP340="","",'Formato Único de Contratación'!$AP340)</f>
        <v/>
      </c>
      <c r="G328" s="248" t="str">
        <f>IF('Formato Único de Contratación'!$AI340="","",'Formato Único de Contratación'!$AI340)</f>
        <v/>
      </c>
      <c r="H328" s="248" t="str">
        <f>IF('Formato Único de Contratación'!$AO340="","",'Formato Único de Contratación'!$AO340)</f>
        <v/>
      </c>
      <c r="I328" s="248" t="str">
        <f>IF('Formato Único de Contratación'!$BU340="","",'Formato Único de Contratación'!$BU340)</f>
        <v/>
      </c>
      <c r="J328" s="248" t="str">
        <f>IF('Formato Único de Contratación'!$BD340="","",'Formato Único de Contratación'!$BD340)</f>
        <v/>
      </c>
      <c r="K328" s="248" t="str">
        <f>IF('Formato Único de Contratación'!$EE340="","",'Formato Único de Contratación'!$EE340)</f>
        <v/>
      </c>
      <c r="L328" s="248" t="str">
        <f>IF('Formato Único de Contratación'!$Y340="","",'Formato Único de Contratación'!$Y340)</f>
        <v/>
      </c>
      <c r="M328" s="246" t="str">
        <f>IF('Formato Único de Contratación'!$Z340="","",'Formato Único de Contratación'!$Z340)</f>
        <v/>
      </c>
      <c r="N328" s="253"/>
      <c r="O328" s="254" t="str">
        <f>IF('Formato Único de Contratación'!$BB340=0,"",'Formato Único de Contratación'!$BB340)</f>
        <v/>
      </c>
      <c r="P328" s="254" t="str">
        <f>IF('Formato Único de Contratación'!$DH340=0,"",'Formato Único de Contratación'!$DH340)</f>
        <v/>
      </c>
      <c r="Q328" s="253"/>
      <c r="R328" s="253"/>
      <c r="S328" s="253"/>
      <c r="T328" s="253"/>
      <c r="U328" s="253"/>
      <c r="V328" s="255"/>
      <c r="W328" s="256"/>
      <c r="X328" s="253"/>
      <c r="Y328" s="253"/>
      <c r="Z328" s="255"/>
      <c r="AA328" s="256"/>
      <c r="AB328" s="257"/>
      <c r="AC328" s="257"/>
      <c r="AD328" s="257"/>
      <c r="AE328" s="255"/>
      <c r="AF328" s="256" t="str">
        <f>IF(Tabla2[[#This Row],[% DE PARTICIPACIÓN INTEGRANTE '# 3]]="","",Tabla2[[#This Row],[VALOR DEL CONTRATO]]*Tabla2[[#This Row],[% DE PARTICIPACIÓN INTEGRANTE '# 3]])</f>
        <v/>
      </c>
      <c r="AG328" s="253"/>
      <c r="AH328" s="253"/>
      <c r="AI328" s="253"/>
      <c r="AJ328" s="255"/>
      <c r="AK328" s="256" t="str">
        <f>IF(Tabla2[[#This Row],[% DE PARTICIPACIÓN INTEGRANTE '# 4]]="","",Tabla2[[#This Row],[VALOR DEL CONTRATO]]*Tabla2[[#This Row],[% DE PARTICIPACIÓN INTEGRANTE '# 4]])</f>
        <v/>
      </c>
      <c r="AL328" s="257"/>
      <c r="AM328" s="257"/>
      <c r="AN328" s="257"/>
      <c r="AO328" s="255"/>
      <c r="AP328" s="256" t="str">
        <f>IF(Tabla2[[#This Row],[% DE PARTICIPACIÓN INTEGRANTE '# 5]]="","",Tabla2[[#This Row],[VALOR DEL CONTRATO]]*Tabla2[[#This Row],[% DE PARTICIPACIÓN INTEGRANTE '# 5]])</f>
        <v/>
      </c>
      <c r="AQ328" s="257"/>
      <c r="AR328" s="257"/>
      <c r="AS328" s="257"/>
    </row>
    <row r="329" spans="2:45" ht="20.100000000000001" customHeight="1" x14ac:dyDescent="0.25">
      <c r="B329" s="246" t="str">
        <f>IF('Formato Único de Contratación'!$AR341="","",'Formato Único de Contratación'!$AR341)</f>
        <v/>
      </c>
      <c r="C329" s="215" t="str">
        <f>IF('Formato Único de Contratación'!$B341="","",'Formato Único de Contratación'!$B341)</f>
        <v/>
      </c>
      <c r="D329" s="246" t="str">
        <f>IF('Formato Único de Contratación'!$C341="","",'Formato Único de Contratación'!$C341)</f>
        <v/>
      </c>
      <c r="E329" s="246" t="str">
        <f>IF('Formato Único de Contratación'!AQ341="","",'Formato Único de Contratación'!AQ341)</f>
        <v/>
      </c>
      <c r="F329" s="246" t="str">
        <f>IF('Formato Único de Contratación'!AP341="","",'Formato Único de Contratación'!$AP341)</f>
        <v/>
      </c>
      <c r="G329" s="248" t="str">
        <f>IF('Formato Único de Contratación'!$AI341="","",'Formato Único de Contratación'!$AI341)</f>
        <v/>
      </c>
      <c r="H329" s="248" t="str">
        <f>IF('Formato Único de Contratación'!$AO341="","",'Formato Único de Contratación'!$AO341)</f>
        <v/>
      </c>
      <c r="I329" s="248" t="str">
        <f>IF('Formato Único de Contratación'!$BU341="","",'Formato Único de Contratación'!$BU341)</f>
        <v/>
      </c>
      <c r="J329" s="248" t="str">
        <f>IF('Formato Único de Contratación'!$BD341="","",'Formato Único de Contratación'!$BD341)</f>
        <v/>
      </c>
      <c r="K329" s="248" t="str">
        <f>IF('Formato Único de Contratación'!$EE341="","",'Formato Único de Contratación'!$EE341)</f>
        <v/>
      </c>
      <c r="L329" s="248" t="str">
        <f>IF('Formato Único de Contratación'!$Y341="","",'Formato Único de Contratación'!$Y341)</f>
        <v/>
      </c>
      <c r="M329" s="246" t="str">
        <f>IF('Formato Único de Contratación'!$Z341="","",'Formato Único de Contratación'!$Z341)</f>
        <v/>
      </c>
      <c r="N329" s="253"/>
      <c r="O329" s="254" t="str">
        <f>IF('Formato Único de Contratación'!$BB341=0,"",'Formato Único de Contratación'!$BB341)</f>
        <v/>
      </c>
      <c r="P329" s="254" t="str">
        <f>IF('Formato Único de Contratación'!$DH341=0,"",'Formato Único de Contratación'!$DH341)</f>
        <v/>
      </c>
      <c r="Q329" s="253"/>
      <c r="R329" s="253"/>
      <c r="S329" s="253"/>
      <c r="T329" s="253"/>
      <c r="U329" s="253"/>
      <c r="V329" s="255"/>
      <c r="W329" s="256"/>
      <c r="X329" s="253"/>
      <c r="Y329" s="253"/>
      <c r="Z329" s="255"/>
      <c r="AA329" s="256"/>
      <c r="AB329" s="257"/>
      <c r="AC329" s="257"/>
      <c r="AD329" s="257"/>
      <c r="AE329" s="255"/>
      <c r="AF329" s="256" t="str">
        <f>IF(Tabla2[[#This Row],[% DE PARTICIPACIÓN INTEGRANTE '# 3]]="","",Tabla2[[#This Row],[VALOR DEL CONTRATO]]*Tabla2[[#This Row],[% DE PARTICIPACIÓN INTEGRANTE '# 3]])</f>
        <v/>
      </c>
      <c r="AG329" s="253"/>
      <c r="AH329" s="253"/>
      <c r="AI329" s="253"/>
      <c r="AJ329" s="255"/>
      <c r="AK329" s="256" t="str">
        <f>IF(Tabla2[[#This Row],[% DE PARTICIPACIÓN INTEGRANTE '# 4]]="","",Tabla2[[#This Row],[VALOR DEL CONTRATO]]*Tabla2[[#This Row],[% DE PARTICIPACIÓN INTEGRANTE '# 4]])</f>
        <v/>
      </c>
      <c r="AL329" s="257"/>
      <c r="AM329" s="257"/>
      <c r="AN329" s="257"/>
      <c r="AO329" s="255"/>
      <c r="AP329" s="256" t="str">
        <f>IF(Tabla2[[#This Row],[% DE PARTICIPACIÓN INTEGRANTE '# 5]]="","",Tabla2[[#This Row],[VALOR DEL CONTRATO]]*Tabla2[[#This Row],[% DE PARTICIPACIÓN INTEGRANTE '# 5]])</f>
        <v/>
      </c>
      <c r="AQ329" s="257"/>
      <c r="AR329" s="257"/>
      <c r="AS329" s="257"/>
    </row>
    <row r="330" spans="2:45" ht="20.100000000000001" customHeight="1" x14ac:dyDescent="0.25">
      <c r="B330" s="246" t="str">
        <f>IF('Formato Único de Contratación'!$AR342="","",'Formato Único de Contratación'!$AR342)</f>
        <v/>
      </c>
      <c r="C330" s="215" t="str">
        <f>IF('Formato Único de Contratación'!$B342="","",'Formato Único de Contratación'!$B342)</f>
        <v/>
      </c>
      <c r="D330" s="246" t="str">
        <f>IF('Formato Único de Contratación'!$C342="","",'Formato Único de Contratación'!$C342)</f>
        <v/>
      </c>
      <c r="E330" s="246" t="str">
        <f>IF('Formato Único de Contratación'!AQ342="","",'Formato Único de Contratación'!AQ342)</f>
        <v/>
      </c>
      <c r="F330" s="246" t="str">
        <f>IF('Formato Único de Contratación'!AP342="","",'Formato Único de Contratación'!$AP342)</f>
        <v/>
      </c>
      <c r="G330" s="248" t="str">
        <f>IF('Formato Único de Contratación'!$AI342="","",'Formato Único de Contratación'!$AI342)</f>
        <v/>
      </c>
      <c r="H330" s="248" t="str">
        <f>IF('Formato Único de Contratación'!$AO342="","",'Formato Único de Contratación'!$AO342)</f>
        <v/>
      </c>
      <c r="I330" s="248" t="str">
        <f>IF('Formato Único de Contratación'!$BU342="","",'Formato Único de Contratación'!$BU342)</f>
        <v/>
      </c>
      <c r="J330" s="248" t="str">
        <f>IF('Formato Único de Contratación'!$BD342="","",'Formato Único de Contratación'!$BD342)</f>
        <v/>
      </c>
      <c r="K330" s="248" t="str">
        <f>IF('Formato Único de Contratación'!$EE342="","",'Formato Único de Contratación'!$EE342)</f>
        <v/>
      </c>
      <c r="L330" s="248" t="str">
        <f>IF('Formato Único de Contratación'!$Y342="","",'Formato Único de Contratación'!$Y342)</f>
        <v/>
      </c>
      <c r="M330" s="246" t="str">
        <f>IF('Formato Único de Contratación'!$Z342="","",'Formato Único de Contratación'!$Z342)</f>
        <v/>
      </c>
      <c r="N330" s="253"/>
      <c r="O330" s="254" t="str">
        <f>IF('Formato Único de Contratación'!$BB342=0,"",'Formato Único de Contratación'!$BB342)</f>
        <v/>
      </c>
      <c r="P330" s="254" t="str">
        <f>IF('Formato Único de Contratación'!$DH342=0,"",'Formato Único de Contratación'!$DH342)</f>
        <v/>
      </c>
      <c r="Q330" s="253"/>
      <c r="R330" s="253"/>
      <c r="S330" s="253"/>
      <c r="T330" s="253"/>
      <c r="U330" s="253"/>
      <c r="V330" s="255"/>
      <c r="W330" s="256"/>
      <c r="X330" s="253"/>
      <c r="Y330" s="253"/>
      <c r="Z330" s="255"/>
      <c r="AA330" s="256"/>
      <c r="AB330" s="257"/>
      <c r="AC330" s="257"/>
      <c r="AD330" s="257"/>
      <c r="AE330" s="255"/>
      <c r="AF330" s="256" t="str">
        <f>IF(Tabla2[[#This Row],[% DE PARTICIPACIÓN INTEGRANTE '# 3]]="","",Tabla2[[#This Row],[VALOR DEL CONTRATO]]*Tabla2[[#This Row],[% DE PARTICIPACIÓN INTEGRANTE '# 3]])</f>
        <v/>
      </c>
      <c r="AG330" s="253"/>
      <c r="AH330" s="253"/>
      <c r="AI330" s="253"/>
      <c r="AJ330" s="255"/>
      <c r="AK330" s="256" t="str">
        <f>IF(Tabla2[[#This Row],[% DE PARTICIPACIÓN INTEGRANTE '# 4]]="","",Tabla2[[#This Row],[VALOR DEL CONTRATO]]*Tabla2[[#This Row],[% DE PARTICIPACIÓN INTEGRANTE '# 4]])</f>
        <v/>
      </c>
      <c r="AL330" s="257"/>
      <c r="AM330" s="257"/>
      <c r="AN330" s="257"/>
      <c r="AO330" s="255"/>
      <c r="AP330" s="256" t="str">
        <f>IF(Tabla2[[#This Row],[% DE PARTICIPACIÓN INTEGRANTE '# 5]]="","",Tabla2[[#This Row],[VALOR DEL CONTRATO]]*Tabla2[[#This Row],[% DE PARTICIPACIÓN INTEGRANTE '# 5]])</f>
        <v/>
      </c>
      <c r="AQ330" s="257"/>
      <c r="AR330" s="257"/>
      <c r="AS330" s="257"/>
    </row>
    <row r="331" spans="2:45" ht="20.100000000000001" customHeight="1" x14ac:dyDescent="0.25">
      <c r="B331" s="246" t="str">
        <f>IF('Formato Único de Contratación'!$AR343="","",'Formato Único de Contratación'!$AR343)</f>
        <v/>
      </c>
      <c r="C331" s="215" t="str">
        <f>IF('Formato Único de Contratación'!$B343="","",'Formato Único de Contratación'!$B343)</f>
        <v/>
      </c>
      <c r="D331" s="246" t="str">
        <f>IF('Formato Único de Contratación'!$C343="","",'Formato Único de Contratación'!$C343)</f>
        <v/>
      </c>
      <c r="E331" s="246" t="str">
        <f>IF('Formato Único de Contratación'!AQ343="","",'Formato Único de Contratación'!AQ343)</f>
        <v/>
      </c>
      <c r="F331" s="246" t="str">
        <f>IF('Formato Único de Contratación'!AP343="","",'Formato Único de Contratación'!$AP343)</f>
        <v/>
      </c>
      <c r="G331" s="248" t="str">
        <f>IF('Formato Único de Contratación'!$AI343="","",'Formato Único de Contratación'!$AI343)</f>
        <v/>
      </c>
      <c r="H331" s="248" t="str">
        <f>IF('Formato Único de Contratación'!$AO343="","",'Formato Único de Contratación'!$AO343)</f>
        <v/>
      </c>
      <c r="I331" s="248" t="str">
        <f>IF('Formato Único de Contratación'!$BU343="","",'Formato Único de Contratación'!$BU343)</f>
        <v/>
      </c>
      <c r="J331" s="248" t="str">
        <f>IF('Formato Único de Contratación'!$BD343="","",'Formato Único de Contratación'!$BD343)</f>
        <v/>
      </c>
      <c r="K331" s="248" t="str">
        <f>IF('Formato Único de Contratación'!$EE343="","",'Formato Único de Contratación'!$EE343)</f>
        <v/>
      </c>
      <c r="L331" s="248" t="str">
        <f>IF('Formato Único de Contratación'!$Y343="","",'Formato Único de Contratación'!$Y343)</f>
        <v/>
      </c>
      <c r="M331" s="246" t="str">
        <f>IF('Formato Único de Contratación'!$Z343="","",'Formato Único de Contratación'!$Z343)</f>
        <v/>
      </c>
      <c r="N331" s="253"/>
      <c r="O331" s="254" t="str">
        <f>IF('Formato Único de Contratación'!$BB343=0,"",'Formato Único de Contratación'!$BB343)</f>
        <v/>
      </c>
      <c r="P331" s="254" t="str">
        <f>IF('Formato Único de Contratación'!$DH343=0,"",'Formato Único de Contratación'!$DH343)</f>
        <v/>
      </c>
      <c r="Q331" s="253"/>
      <c r="R331" s="253"/>
      <c r="S331" s="253"/>
      <c r="T331" s="253"/>
      <c r="U331" s="253"/>
      <c r="V331" s="255"/>
      <c r="W331" s="256"/>
      <c r="X331" s="253"/>
      <c r="Y331" s="253"/>
      <c r="Z331" s="255"/>
      <c r="AA331" s="256"/>
      <c r="AB331" s="257"/>
      <c r="AC331" s="257"/>
      <c r="AD331" s="257"/>
      <c r="AE331" s="255"/>
      <c r="AF331" s="256" t="str">
        <f>IF(Tabla2[[#This Row],[% DE PARTICIPACIÓN INTEGRANTE '# 3]]="","",Tabla2[[#This Row],[VALOR DEL CONTRATO]]*Tabla2[[#This Row],[% DE PARTICIPACIÓN INTEGRANTE '# 3]])</f>
        <v/>
      </c>
      <c r="AG331" s="253"/>
      <c r="AH331" s="253"/>
      <c r="AI331" s="253"/>
      <c r="AJ331" s="255"/>
      <c r="AK331" s="256" t="str">
        <f>IF(Tabla2[[#This Row],[% DE PARTICIPACIÓN INTEGRANTE '# 4]]="","",Tabla2[[#This Row],[VALOR DEL CONTRATO]]*Tabla2[[#This Row],[% DE PARTICIPACIÓN INTEGRANTE '# 4]])</f>
        <v/>
      </c>
      <c r="AL331" s="257"/>
      <c r="AM331" s="257"/>
      <c r="AN331" s="257"/>
      <c r="AO331" s="255"/>
      <c r="AP331" s="256" t="str">
        <f>IF(Tabla2[[#This Row],[% DE PARTICIPACIÓN INTEGRANTE '# 5]]="","",Tabla2[[#This Row],[VALOR DEL CONTRATO]]*Tabla2[[#This Row],[% DE PARTICIPACIÓN INTEGRANTE '# 5]])</f>
        <v/>
      </c>
      <c r="AQ331" s="257"/>
      <c r="AR331" s="257"/>
      <c r="AS331" s="257"/>
    </row>
    <row r="332" spans="2:45" ht="20.100000000000001" customHeight="1" x14ac:dyDescent="0.25">
      <c r="B332" s="246" t="str">
        <f>IF('Formato Único de Contratación'!$AR344="","",'Formato Único de Contratación'!$AR344)</f>
        <v/>
      </c>
      <c r="C332" s="215" t="str">
        <f>IF('Formato Único de Contratación'!$B344="","",'Formato Único de Contratación'!$B344)</f>
        <v/>
      </c>
      <c r="D332" s="246" t="str">
        <f>IF('Formato Único de Contratación'!$C344="","",'Formato Único de Contratación'!$C344)</f>
        <v/>
      </c>
      <c r="E332" s="246" t="str">
        <f>IF('Formato Único de Contratación'!AQ344="","",'Formato Único de Contratación'!AQ344)</f>
        <v/>
      </c>
      <c r="F332" s="246" t="str">
        <f>IF('Formato Único de Contratación'!AP344="","",'Formato Único de Contratación'!$AP344)</f>
        <v/>
      </c>
      <c r="G332" s="248" t="str">
        <f>IF('Formato Único de Contratación'!$AI344="","",'Formato Único de Contratación'!$AI344)</f>
        <v/>
      </c>
      <c r="H332" s="248" t="str">
        <f>IF('Formato Único de Contratación'!$AO344="","",'Formato Único de Contratación'!$AO344)</f>
        <v/>
      </c>
      <c r="I332" s="248" t="str">
        <f>IF('Formato Único de Contratación'!$BU344="","",'Formato Único de Contratación'!$BU344)</f>
        <v/>
      </c>
      <c r="J332" s="248" t="str">
        <f>IF('Formato Único de Contratación'!$BD344="","",'Formato Único de Contratación'!$BD344)</f>
        <v/>
      </c>
      <c r="K332" s="248" t="str">
        <f>IF('Formato Único de Contratación'!$EE344="","",'Formato Único de Contratación'!$EE344)</f>
        <v/>
      </c>
      <c r="L332" s="248" t="str">
        <f>IF('Formato Único de Contratación'!$Y344="","",'Formato Único de Contratación'!$Y344)</f>
        <v/>
      </c>
      <c r="M332" s="246" t="str">
        <f>IF('Formato Único de Contratación'!$Z344="","",'Formato Único de Contratación'!$Z344)</f>
        <v/>
      </c>
      <c r="N332" s="253"/>
      <c r="O332" s="254" t="str">
        <f>IF('Formato Único de Contratación'!$BB344=0,"",'Formato Único de Contratación'!$BB344)</f>
        <v/>
      </c>
      <c r="P332" s="254" t="str">
        <f>IF('Formato Único de Contratación'!$DH344=0,"",'Formato Único de Contratación'!$DH344)</f>
        <v/>
      </c>
      <c r="Q332" s="253"/>
      <c r="R332" s="253"/>
      <c r="S332" s="253"/>
      <c r="T332" s="253"/>
      <c r="U332" s="253"/>
      <c r="V332" s="255"/>
      <c r="W332" s="256"/>
      <c r="X332" s="253"/>
      <c r="Y332" s="253"/>
      <c r="Z332" s="255"/>
      <c r="AA332" s="256"/>
      <c r="AB332" s="257"/>
      <c r="AC332" s="257"/>
      <c r="AD332" s="257"/>
      <c r="AE332" s="255"/>
      <c r="AF332" s="256" t="str">
        <f>IF(Tabla2[[#This Row],[% DE PARTICIPACIÓN INTEGRANTE '# 3]]="","",Tabla2[[#This Row],[VALOR DEL CONTRATO]]*Tabla2[[#This Row],[% DE PARTICIPACIÓN INTEGRANTE '# 3]])</f>
        <v/>
      </c>
      <c r="AG332" s="253"/>
      <c r="AH332" s="253"/>
      <c r="AI332" s="253"/>
      <c r="AJ332" s="255"/>
      <c r="AK332" s="256" t="str">
        <f>IF(Tabla2[[#This Row],[% DE PARTICIPACIÓN INTEGRANTE '# 4]]="","",Tabla2[[#This Row],[VALOR DEL CONTRATO]]*Tabla2[[#This Row],[% DE PARTICIPACIÓN INTEGRANTE '# 4]])</f>
        <v/>
      </c>
      <c r="AL332" s="257"/>
      <c r="AM332" s="257"/>
      <c r="AN332" s="257"/>
      <c r="AO332" s="255"/>
      <c r="AP332" s="256" t="str">
        <f>IF(Tabla2[[#This Row],[% DE PARTICIPACIÓN INTEGRANTE '# 5]]="","",Tabla2[[#This Row],[VALOR DEL CONTRATO]]*Tabla2[[#This Row],[% DE PARTICIPACIÓN INTEGRANTE '# 5]])</f>
        <v/>
      </c>
      <c r="AQ332" s="257"/>
      <c r="AR332" s="257"/>
      <c r="AS332" s="257"/>
    </row>
    <row r="333" spans="2:45" ht="20.100000000000001" customHeight="1" x14ac:dyDescent="0.25">
      <c r="B333" s="246" t="str">
        <f>IF('Formato Único de Contratación'!$AR345="","",'Formato Único de Contratación'!$AR345)</f>
        <v/>
      </c>
      <c r="C333" s="215" t="str">
        <f>IF('Formato Único de Contratación'!$B345="","",'Formato Único de Contratación'!$B345)</f>
        <v/>
      </c>
      <c r="D333" s="246" t="str">
        <f>IF('Formato Único de Contratación'!$C345="","",'Formato Único de Contratación'!$C345)</f>
        <v/>
      </c>
      <c r="E333" s="246" t="str">
        <f>IF('Formato Único de Contratación'!AQ345="","",'Formato Único de Contratación'!AQ345)</f>
        <v/>
      </c>
      <c r="F333" s="246" t="str">
        <f>IF('Formato Único de Contratación'!AP345="","",'Formato Único de Contratación'!$AP345)</f>
        <v/>
      </c>
      <c r="G333" s="248" t="str">
        <f>IF('Formato Único de Contratación'!$AI345="","",'Formato Único de Contratación'!$AI345)</f>
        <v/>
      </c>
      <c r="H333" s="248" t="str">
        <f>IF('Formato Único de Contratación'!$AO345="","",'Formato Único de Contratación'!$AO345)</f>
        <v/>
      </c>
      <c r="I333" s="248" t="str">
        <f>IF('Formato Único de Contratación'!$BU345="","",'Formato Único de Contratación'!$BU345)</f>
        <v/>
      </c>
      <c r="J333" s="248" t="str">
        <f>IF('Formato Único de Contratación'!$BD345="","",'Formato Único de Contratación'!$BD345)</f>
        <v/>
      </c>
      <c r="K333" s="248" t="str">
        <f>IF('Formato Único de Contratación'!$EE345="","",'Formato Único de Contratación'!$EE345)</f>
        <v/>
      </c>
      <c r="L333" s="248" t="str">
        <f>IF('Formato Único de Contratación'!$Y345="","",'Formato Único de Contratación'!$Y345)</f>
        <v/>
      </c>
      <c r="M333" s="246" t="str">
        <f>IF('Formato Único de Contratación'!$Z345="","",'Formato Único de Contratación'!$Z345)</f>
        <v/>
      </c>
      <c r="N333" s="253"/>
      <c r="O333" s="254" t="str">
        <f>IF('Formato Único de Contratación'!$BB345=0,"",'Formato Único de Contratación'!$BB345)</f>
        <v/>
      </c>
      <c r="P333" s="254" t="str">
        <f>IF('Formato Único de Contratación'!$DH345=0,"",'Formato Único de Contratación'!$DH345)</f>
        <v/>
      </c>
      <c r="Q333" s="253"/>
      <c r="R333" s="253"/>
      <c r="S333" s="253"/>
      <c r="T333" s="253"/>
      <c r="U333" s="253"/>
      <c r="V333" s="255"/>
      <c r="W333" s="256"/>
      <c r="X333" s="253"/>
      <c r="Y333" s="253"/>
      <c r="Z333" s="255"/>
      <c r="AA333" s="256"/>
      <c r="AB333" s="257"/>
      <c r="AC333" s="257"/>
      <c r="AD333" s="257"/>
      <c r="AE333" s="255"/>
      <c r="AF333" s="256" t="str">
        <f>IF(Tabla2[[#This Row],[% DE PARTICIPACIÓN INTEGRANTE '# 3]]="","",Tabla2[[#This Row],[VALOR DEL CONTRATO]]*Tabla2[[#This Row],[% DE PARTICIPACIÓN INTEGRANTE '# 3]])</f>
        <v/>
      </c>
      <c r="AG333" s="253"/>
      <c r="AH333" s="253"/>
      <c r="AI333" s="253"/>
      <c r="AJ333" s="255"/>
      <c r="AK333" s="256" t="str">
        <f>IF(Tabla2[[#This Row],[% DE PARTICIPACIÓN INTEGRANTE '# 4]]="","",Tabla2[[#This Row],[VALOR DEL CONTRATO]]*Tabla2[[#This Row],[% DE PARTICIPACIÓN INTEGRANTE '# 4]])</f>
        <v/>
      </c>
      <c r="AL333" s="257"/>
      <c r="AM333" s="257"/>
      <c r="AN333" s="257"/>
      <c r="AO333" s="255"/>
      <c r="AP333" s="256" t="str">
        <f>IF(Tabla2[[#This Row],[% DE PARTICIPACIÓN INTEGRANTE '# 5]]="","",Tabla2[[#This Row],[VALOR DEL CONTRATO]]*Tabla2[[#This Row],[% DE PARTICIPACIÓN INTEGRANTE '# 5]])</f>
        <v/>
      </c>
      <c r="AQ333" s="257"/>
      <c r="AR333" s="257"/>
      <c r="AS333" s="257"/>
    </row>
    <row r="334" spans="2:45" ht="20.100000000000001" customHeight="1" x14ac:dyDescent="0.25">
      <c r="B334" s="246" t="str">
        <f>IF('Formato Único de Contratación'!$AR346="","",'Formato Único de Contratación'!$AR346)</f>
        <v/>
      </c>
      <c r="C334" s="215" t="str">
        <f>IF('Formato Único de Contratación'!$B346="","",'Formato Único de Contratación'!$B346)</f>
        <v/>
      </c>
      <c r="D334" s="246" t="str">
        <f>IF('Formato Único de Contratación'!$C346="","",'Formato Único de Contratación'!$C346)</f>
        <v/>
      </c>
      <c r="E334" s="246" t="str">
        <f>IF('Formato Único de Contratación'!AQ346="","",'Formato Único de Contratación'!AQ346)</f>
        <v/>
      </c>
      <c r="F334" s="246" t="str">
        <f>IF('Formato Único de Contratación'!AP346="","",'Formato Único de Contratación'!$AP346)</f>
        <v/>
      </c>
      <c r="G334" s="248" t="str">
        <f>IF('Formato Único de Contratación'!$AI346="","",'Formato Único de Contratación'!$AI346)</f>
        <v/>
      </c>
      <c r="H334" s="248" t="str">
        <f>IF('Formato Único de Contratación'!$AO346="","",'Formato Único de Contratación'!$AO346)</f>
        <v/>
      </c>
      <c r="I334" s="248" t="str">
        <f>IF('Formato Único de Contratación'!$BU346="","",'Formato Único de Contratación'!$BU346)</f>
        <v/>
      </c>
      <c r="J334" s="248" t="str">
        <f>IF('Formato Único de Contratación'!$BD346="","",'Formato Único de Contratación'!$BD346)</f>
        <v/>
      </c>
      <c r="K334" s="248" t="str">
        <f>IF('Formato Único de Contratación'!$EE346="","",'Formato Único de Contratación'!$EE346)</f>
        <v/>
      </c>
      <c r="L334" s="248" t="str">
        <f>IF('Formato Único de Contratación'!$Y346="","",'Formato Único de Contratación'!$Y346)</f>
        <v/>
      </c>
      <c r="M334" s="246" t="str">
        <f>IF('Formato Único de Contratación'!$Z346="","",'Formato Único de Contratación'!$Z346)</f>
        <v/>
      </c>
      <c r="N334" s="253"/>
      <c r="O334" s="254" t="str">
        <f>IF('Formato Único de Contratación'!$BB346=0,"",'Formato Único de Contratación'!$BB346)</f>
        <v/>
      </c>
      <c r="P334" s="254" t="str">
        <f>IF('Formato Único de Contratación'!$DH346=0,"",'Formato Único de Contratación'!$DH346)</f>
        <v/>
      </c>
      <c r="Q334" s="253"/>
      <c r="R334" s="253"/>
      <c r="S334" s="253"/>
      <c r="T334" s="253"/>
      <c r="U334" s="253"/>
      <c r="V334" s="255"/>
      <c r="W334" s="256"/>
      <c r="X334" s="253"/>
      <c r="Y334" s="253"/>
      <c r="Z334" s="255"/>
      <c r="AA334" s="256"/>
      <c r="AB334" s="257"/>
      <c r="AC334" s="257"/>
      <c r="AD334" s="257"/>
      <c r="AE334" s="255"/>
      <c r="AF334" s="256" t="str">
        <f>IF(Tabla2[[#This Row],[% DE PARTICIPACIÓN INTEGRANTE '# 3]]="","",Tabla2[[#This Row],[VALOR DEL CONTRATO]]*Tabla2[[#This Row],[% DE PARTICIPACIÓN INTEGRANTE '# 3]])</f>
        <v/>
      </c>
      <c r="AG334" s="253"/>
      <c r="AH334" s="253"/>
      <c r="AI334" s="253"/>
      <c r="AJ334" s="255"/>
      <c r="AK334" s="256" t="str">
        <f>IF(Tabla2[[#This Row],[% DE PARTICIPACIÓN INTEGRANTE '# 4]]="","",Tabla2[[#This Row],[VALOR DEL CONTRATO]]*Tabla2[[#This Row],[% DE PARTICIPACIÓN INTEGRANTE '# 4]])</f>
        <v/>
      </c>
      <c r="AL334" s="257"/>
      <c r="AM334" s="257"/>
      <c r="AN334" s="257"/>
      <c r="AO334" s="255"/>
      <c r="AP334" s="256" t="str">
        <f>IF(Tabla2[[#This Row],[% DE PARTICIPACIÓN INTEGRANTE '# 5]]="","",Tabla2[[#This Row],[VALOR DEL CONTRATO]]*Tabla2[[#This Row],[% DE PARTICIPACIÓN INTEGRANTE '# 5]])</f>
        <v/>
      </c>
      <c r="AQ334" s="257"/>
      <c r="AR334" s="257"/>
      <c r="AS334" s="257"/>
    </row>
    <row r="335" spans="2:45" ht="20.100000000000001" customHeight="1" x14ac:dyDescent="0.25">
      <c r="B335" s="246" t="str">
        <f>IF('Formato Único de Contratación'!$AR347="","",'Formato Único de Contratación'!$AR347)</f>
        <v/>
      </c>
      <c r="C335" s="215" t="str">
        <f>IF('Formato Único de Contratación'!$B347="","",'Formato Único de Contratación'!$B347)</f>
        <v/>
      </c>
      <c r="D335" s="246" t="str">
        <f>IF('Formato Único de Contratación'!$C347="","",'Formato Único de Contratación'!$C347)</f>
        <v/>
      </c>
      <c r="E335" s="246" t="str">
        <f>IF('Formato Único de Contratación'!AQ347="","",'Formato Único de Contratación'!AQ347)</f>
        <v/>
      </c>
      <c r="F335" s="246" t="str">
        <f>IF('Formato Único de Contratación'!AP347="","",'Formato Único de Contratación'!$AP347)</f>
        <v/>
      </c>
      <c r="G335" s="248" t="str">
        <f>IF('Formato Único de Contratación'!$AI347="","",'Formato Único de Contratación'!$AI347)</f>
        <v/>
      </c>
      <c r="H335" s="248" t="str">
        <f>IF('Formato Único de Contratación'!$AO347="","",'Formato Único de Contratación'!$AO347)</f>
        <v/>
      </c>
      <c r="I335" s="248" t="str">
        <f>IF('Formato Único de Contratación'!$BU347="","",'Formato Único de Contratación'!$BU347)</f>
        <v/>
      </c>
      <c r="J335" s="248" t="str">
        <f>IF('Formato Único de Contratación'!$BD347="","",'Formato Único de Contratación'!$BD347)</f>
        <v/>
      </c>
      <c r="K335" s="248" t="str">
        <f>IF('Formato Único de Contratación'!$EE347="","",'Formato Único de Contratación'!$EE347)</f>
        <v/>
      </c>
      <c r="L335" s="248" t="str">
        <f>IF('Formato Único de Contratación'!$Y347="","",'Formato Único de Contratación'!$Y347)</f>
        <v/>
      </c>
      <c r="M335" s="246" t="str">
        <f>IF('Formato Único de Contratación'!$Z347="","",'Formato Único de Contratación'!$Z347)</f>
        <v/>
      </c>
      <c r="N335" s="253"/>
      <c r="O335" s="254" t="str">
        <f>IF('Formato Único de Contratación'!$BB347=0,"",'Formato Único de Contratación'!$BB347)</f>
        <v/>
      </c>
      <c r="P335" s="254" t="str">
        <f>IF('Formato Único de Contratación'!$DH347=0,"",'Formato Único de Contratación'!$DH347)</f>
        <v/>
      </c>
      <c r="Q335" s="253"/>
      <c r="R335" s="253"/>
      <c r="S335" s="253"/>
      <c r="T335" s="253"/>
      <c r="U335" s="253"/>
      <c r="V335" s="255"/>
      <c r="W335" s="256"/>
      <c r="X335" s="253"/>
      <c r="Y335" s="253"/>
      <c r="Z335" s="255"/>
      <c r="AA335" s="256"/>
      <c r="AB335" s="257"/>
      <c r="AC335" s="257"/>
      <c r="AD335" s="257"/>
      <c r="AE335" s="255"/>
      <c r="AF335" s="256" t="str">
        <f>IF(Tabla2[[#This Row],[% DE PARTICIPACIÓN INTEGRANTE '# 3]]="","",Tabla2[[#This Row],[VALOR DEL CONTRATO]]*Tabla2[[#This Row],[% DE PARTICIPACIÓN INTEGRANTE '# 3]])</f>
        <v/>
      </c>
      <c r="AG335" s="253"/>
      <c r="AH335" s="253"/>
      <c r="AI335" s="253"/>
      <c r="AJ335" s="255"/>
      <c r="AK335" s="256" t="str">
        <f>IF(Tabla2[[#This Row],[% DE PARTICIPACIÓN INTEGRANTE '# 4]]="","",Tabla2[[#This Row],[VALOR DEL CONTRATO]]*Tabla2[[#This Row],[% DE PARTICIPACIÓN INTEGRANTE '# 4]])</f>
        <v/>
      </c>
      <c r="AL335" s="257"/>
      <c r="AM335" s="257"/>
      <c r="AN335" s="257"/>
      <c r="AO335" s="255"/>
      <c r="AP335" s="256" t="str">
        <f>IF(Tabla2[[#This Row],[% DE PARTICIPACIÓN INTEGRANTE '# 5]]="","",Tabla2[[#This Row],[VALOR DEL CONTRATO]]*Tabla2[[#This Row],[% DE PARTICIPACIÓN INTEGRANTE '# 5]])</f>
        <v/>
      </c>
      <c r="AQ335" s="257"/>
      <c r="AR335" s="257"/>
      <c r="AS335" s="257"/>
    </row>
    <row r="336" spans="2:45" ht="20.100000000000001" customHeight="1" x14ac:dyDescent="0.25">
      <c r="B336" s="246" t="str">
        <f>IF('Formato Único de Contratación'!$AR348="","",'Formato Único de Contratación'!$AR348)</f>
        <v/>
      </c>
      <c r="C336" s="215" t="str">
        <f>IF('Formato Único de Contratación'!$B348="","",'Formato Único de Contratación'!$B348)</f>
        <v/>
      </c>
      <c r="D336" s="246" t="str">
        <f>IF('Formato Único de Contratación'!$C348="","",'Formato Único de Contratación'!$C348)</f>
        <v/>
      </c>
      <c r="E336" s="246" t="str">
        <f>IF('Formato Único de Contratación'!AQ348="","",'Formato Único de Contratación'!AQ348)</f>
        <v/>
      </c>
      <c r="F336" s="246" t="str">
        <f>IF('Formato Único de Contratación'!AP348="","",'Formato Único de Contratación'!$AP348)</f>
        <v/>
      </c>
      <c r="G336" s="248" t="str">
        <f>IF('Formato Único de Contratación'!$AI348="","",'Formato Único de Contratación'!$AI348)</f>
        <v/>
      </c>
      <c r="H336" s="248" t="str">
        <f>IF('Formato Único de Contratación'!$AO348="","",'Formato Único de Contratación'!$AO348)</f>
        <v/>
      </c>
      <c r="I336" s="248" t="str">
        <f>IF('Formato Único de Contratación'!$BU348="","",'Formato Único de Contratación'!$BU348)</f>
        <v/>
      </c>
      <c r="J336" s="248" t="str">
        <f>IF('Formato Único de Contratación'!$BD348="","",'Formato Único de Contratación'!$BD348)</f>
        <v/>
      </c>
      <c r="K336" s="248" t="str">
        <f>IF('Formato Único de Contratación'!$EE348="","",'Formato Único de Contratación'!$EE348)</f>
        <v/>
      </c>
      <c r="L336" s="248" t="str">
        <f>IF('Formato Único de Contratación'!$Y348="","",'Formato Único de Contratación'!$Y348)</f>
        <v/>
      </c>
      <c r="M336" s="246" t="str">
        <f>IF('Formato Único de Contratación'!$Z348="","",'Formato Único de Contratación'!$Z348)</f>
        <v/>
      </c>
      <c r="N336" s="253"/>
      <c r="O336" s="254" t="str">
        <f>IF('Formato Único de Contratación'!$BB348=0,"",'Formato Único de Contratación'!$BB348)</f>
        <v/>
      </c>
      <c r="P336" s="254" t="str">
        <f>IF('Formato Único de Contratación'!$DH348=0,"",'Formato Único de Contratación'!$DH348)</f>
        <v/>
      </c>
      <c r="Q336" s="253"/>
      <c r="R336" s="253"/>
      <c r="S336" s="253"/>
      <c r="T336" s="253"/>
      <c r="U336" s="253"/>
      <c r="V336" s="255"/>
      <c r="W336" s="256"/>
      <c r="X336" s="253"/>
      <c r="Y336" s="253"/>
      <c r="Z336" s="255"/>
      <c r="AA336" s="256"/>
      <c r="AB336" s="257"/>
      <c r="AC336" s="257"/>
      <c r="AD336" s="257"/>
      <c r="AE336" s="255"/>
      <c r="AF336" s="256" t="str">
        <f>IF(Tabla2[[#This Row],[% DE PARTICIPACIÓN INTEGRANTE '# 3]]="","",Tabla2[[#This Row],[VALOR DEL CONTRATO]]*Tabla2[[#This Row],[% DE PARTICIPACIÓN INTEGRANTE '# 3]])</f>
        <v/>
      </c>
      <c r="AG336" s="253"/>
      <c r="AH336" s="253"/>
      <c r="AI336" s="253"/>
      <c r="AJ336" s="255"/>
      <c r="AK336" s="256" t="str">
        <f>IF(Tabla2[[#This Row],[% DE PARTICIPACIÓN INTEGRANTE '# 4]]="","",Tabla2[[#This Row],[VALOR DEL CONTRATO]]*Tabla2[[#This Row],[% DE PARTICIPACIÓN INTEGRANTE '# 4]])</f>
        <v/>
      </c>
      <c r="AL336" s="257"/>
      <c r="AM336" s="257"/>
      <c r="AN336" s="257"/>
      <c r="AO336" s="255"/>
      <c r="AP336" s="256" t="str">
        <f>IF(Tabla2[[#This Row],[% DE PARTICIPACIÓN INTEGRANTE '# 5]]="","",Tabla2[[#This Row],[VALOR DEL CONTRATO]]*Tabla2[[#This Row],[% DE PARTICIPACIÓN INTEGRANTE '# 5]])</f>
        <v/>
      </c>
      <c r="AQ336" s="257"/>
      <c r="AR336" s="257"/>
      <c r="AS336" s="257"/>
    </row>
    <row r="337" spans="2:45" ht="20.100000000000001" customHeight="1" x14ac:dyDescent="0.25">
      <c r="B337" s="246" t="str">
        <f>IF('Formato Único de Contratación'!$AR349="","",'Formato Único de Contratación'!$AR349)</f>
        <v/>
      </c>
      <c r="C337" s="215" t="str">
        <f>IF('Formato Único de Contratación'!$B349="","",'Formato Único de Contratación'!$B349)</f>
        <v/>
      </c>
      <c r="D337" s="246" t="str">
        <f>IF('Formato Único de Contratación'!$C349="","",'Formato Único de Contratación'!$C349)</f>
        <v/>
      </c>
      <c r="E337" s="246" t="str">
        <f>IF('Formato Único de Contratación'!AQ349="","",'Formato Único de Contratación'!AQ349)</f>
        <v/>
      </c>
      <c r="F337" s="246" t="str">
        <f>IF('Formato Único de Contratación'!AP349="","",'Formato Único de Contratación'!$AP349)</f>
        <v/>
      </c>
      <c r="G337" s="248" t="str">
        <f>IF('Formato Único de Contratación'!$AI349="","",'Formato Único de Contratación'!$AI349)</f>
        <v/>
      </c>
      <c r="H337" s="248" t="str">
        <f>IF('Formato Único de Contratación'!$AO349="","",'Formato Único de Contratación'!$AO349)</f>
        <v/>
      </c>
      <c r="I337" s="248" t="str">
        <f>IF('Formato Único de Contratación'!$BU349="","",'Formato Único de Contratación'!$BU349)</f>
        <v/>
      </c>
      <c r="J337" s="248" t="str">
        <f>IF('Formato Único de Contratación'!$BD349="","",'Formato Único de Contratación'!$BD349)</f>
        <v/>
      </c>
      <c r="K337" s="248" t="str">
        <f>IF('Formato Único de Contratación'!$EE349="","",'Formato Único de Contratación'!$EE349)</f>
        <v/>
      </c>
      <c r="L337" s="248" t="str">
        <f>IF('Formato Único de Contratación'!$Y349="","",'Formato Único de Contratación'!$Y349)</f>
        <v/>
      </c>
      <c r="M337" s="246" t="str">
        <f>IF('Formato Único de Contratación'!$Z349="","",'Formato Único de Contratación'!$Z349)</f>
        <v/>
      </c>
      <c r="N337" s="253"/>
      <c r="O337" s="254" t="str">
        <f>IF('Formato Único de Contratación'!$BB349=0,"",'Formato Único de Contratación'!$BB349)</f>
        <v/>
      </c>
      <c r="P337" s="254" t="str">
        <f>IF('Formato Único de Contratación'!$DH349=0,"",'Formato Único de Contratación'!$DH349)</f>
        <v/>
      </c>
      <c r="Q337" s="253"/>
      <c r="R337" s="253"/>
      <c r="S337" s="253"/>
      <c r="T337" s="253"/>
      <c r="U337" s="253"/>
      <c r="V337" s="255"/>
      <c r="W337" s="256"/>
      <c r="X337" s="253"/>
      <c r="Y337" s="253"/>
      <c r="Z337" s="255"/>
      <c r="AA337" s="256"/>
      <c r="AB337" s="257"/>
      <c r="AC337" s="257"/>
      <c r="AD337" s="257"/>
      <c r="AE337" s="255"/>
      <c r="AF337" s="256" t="str">
        <f>IF(Tabla2[[#This Row],[% DE PARTICIPACIÓN INTEGRANTE '# 3]]="","",Tabla2[[#This Row],[VALOR DEL CONTRATO]]*Tabla2[[#This Row],[% DE PARTICIPACIÓN INTEGRANTE '# 3]])</f>
        <v/>
      </c>
      <c r="AG337" s="253"/>
      <c r="AH337" s="253"/>
      <c r="AI337" s="253"/>
      <c r="AJ337" s="255"/>
      <c r="AK337" s="256" t="str">
        <f>IF(Tabla2[[#This Row],[% DE PARTICIPACIÓN INTEGRANTE '# 4]]="","",Tabla2[[#This Row],[VALOR DEL CONTRATO]]*Tabla2[[#This Row],[% DE PARTICIPACIÓN INTEGRANTE '# 4]])</f>
        <v/>
      </c>
      <c r="AL337" s="257"/>
      <c r="AM337" s="257"/>
      <c r="AN337" s="257"/>
      <c r="AO337" s="255"/>
      <c r="AP337" s="256" t="str">
        <f>IF(Tabla2[[#This Row],[% DE PARTICIPACIÓN INTEGRANTE '# 5]]="","",Tabla2[[#This Row],[VALOR DEL CONTRATO]]*Tabla2[[#This Row],[% DE PARTICIPACIÓN INTEGRANTE '# 5]])</f>
        <v/>
      </c>
      <c r="AQ337" s="257"/>
      <c r="AR337" s="257"/>
      <c r="AS337" s="257"/>
    </row>
    <row r="338" spans="2:45" ht="20.100000000000001" customHeight="1" x14ac:dyDescent="0.25">
      <c r="B338" s="246" t="str">
        <f>IF('Formato Único de Contratación'!$AR350="","",'Formato Único de Contratación'!$AR350)</f>
        <v/>
      </c>
      <c r="C338" s="215" t="str">
        <f>IF('Formato Único de Contratación'!$B350="","",'Formato Único de Contratación'!$B350)</f>
        <v/>
      </c>
      <c r="D338" s="246" t="str">
        <f>IF('Formato Único de Contratación'!$C350="","",'Formato Único de Contratación'!$C350)</f>
        <v/>
      </c>
      <c r="E338" s="246" t="str">
        <f>IF('Formato Único de Contratación'!AQ350="","",'Formato Único de Contratación'!AQ350)</f>
        <v/>
      </c>
      <c r="F338" s="246" t="str">
        <f>IF('Formato Único de Contratación'!AP350="","",'Formato Único de Contratación'!$AP350)</f>
        <v/>
      </c>
      <c r="G338" s="248" t="str">
        <f>IF('Formato Único de Contratación'!$AI350="","",'Formato Único de Contratación'!$AI350)</f>
        <v/>
      </c>
      <c r="H338" s="248" t="str">
        <f>IF('Formato Único de Contratación'!$AO350="","",'Formato Único de Contratación'!$AO350)</f>
        <v/>
      </c>
      <c r="I338" s="248" t="str">
        <f>IF('Formato Único de Contratación'!$BU350="","",'Formato Único de Contratación'!$BU350)</f>
        <v/>
      </c>
      <c r="J338" s="248" t="str">
        <f>IF('Formato Único de Contratación'!$BD350="","",'Formato Único de Contratación'!$BD350)</f>
        <v/>
      </c>
      <c r="K338" s="248" t="str">
        <f>IF('Formato Único de Contratación'!$EE350="","",'Formato Único de Contratación'!$EE350)</f>
        <v/>
      </c>
      <c r="L338" s="248" t="str">
        <f>IF('Formato Único de Contratación'!$Y350="","",'Formato Único de Contratación'!$Y350)</f>
        <v/>
      </c>
      <c r="M338" s="246" t="str">
        <f>IF('Formato Único de Contratación'!$Z350="","",'Formato Único de Contratación'!$Z350)</f>
        <v/>
      </c>
      <c r="N338" s="253"/>
      <c r="O338" s="254" t="str">
        <f>IF('Formato Único de Contratación'!$BB350=0,"",'Formato Único de Contratación'!$BB350)</f>
        <v/>
      </c>
      <c r="P338" s="254" t="str">
        <f>IF('Formato Único de Contratación'!$DH350=0,"",'Formato Único de Contratación'!$DH350)</f>
        <v/>
      </c>
      <c r="Q338" s="253"/>
      <c r="R338" s="253"/>
      <c r="S338" s="253"/>
      <c r="T338" s="253"/>
      <c r="U338" s="253"/>
      <c r="V338" s="255"/>
      <c r="W338" s="256"/>
      <c r="X338" s="253"/>
      <c r="Y338" s="253"/>
      <c r="Z338" s="255"/>
      <c r="AA338" s="256"/>
      <c r="AB338" s="257"/>
      <c r="AC338" s="257"/>
      <c r="AD338" s="257"/>
      <c r="AE338" s="255"/>
      <c r="AF338" s="256" t="str">
        <f>IF(Tabla2[[#This Row],[% DE PARTICIPACIÓN INTEGRANTE '# 3]]="","",Tabla2[[#This Row],[VALOR DEL CONTRATO]]*Tabla2[[#This Row],[% DE PARTICIPACIÓN INTEGRANTE '# 3]])</f>
        <v/>
      </c>
      <c r="AG338" s="253"/>
      <c r="AH338" s="253"/>
      <c r="AI338" s="253"/>
      <c r="AJ338" s="255"/>
      <c r="AK338" s="256" t="str">
        <f>IF(Tabla2[[#This Row],[% DE PARTICIPACIÓN INTEGRANTE '# 4]]="","",Tabla2[[#This Row],[VALOR DEL CONTRATO]]*Tabla2[[#This Row],[% DE PARTICIPACIÓN INTEGRANTE '# 4]])</f>
        <v/>
      </c>
      <c r="AL338" s="257"/>
      <c r="AM338" s="257"/>
      <c r="AN338" s="257"/>
      <c r="AO338" s="255"/>
      <c r="AP338" s="256" t="str">
        <f>IF(Tabla2[[#This Row],[% DE PARTICIPACIÓN INTEGRANTE '# 5]]="","",Tabla2[[#This Row],[VALOR DEL CONTRATO]]*Tabla2[[#This Row],[% DE PARTICIPACIÓN INTEGRANTE '# 5]])</f>
        <v/>
      </c>
      <c r="AQ338" s="257"/>
      <c r="AR338" s="257"/>
      <c r="AS338" s="257"/>
    </row>
    <row r="339" spans="2:45" ht="20.100000000000001" customHeight="1" x14ac:dyDescent="0.25">
      <c r="B339" s="246" t="str">
        <f>IF('Formato Único de Contratación'!$AR351="","",'Formato Único de Contratación'!$AR351)</f>
        <v/>
      </c>
      <c r="C339" s="215" t="str">
        <f>IF('Formato Único de Contratación'!$B351="","",'Formato Único de Contratación'!$B351)</f>
        <v/>
      </c>
      <c r="D339" s="246" t="str">
        <f>IF('Formato Único de Contratación'!$C351="","",'Formato Único de Contratación'!$C351)</f>
        <v/>
      </c>
      <c r="E339" s="246" t="str">
        <f>IF('Formato Único de Contratación'!AQ351="","",'Formato Único de Contratación'!AQ351)</f>
        <v/>
      </c>
      <c r="F339" s="246" t="str">
        <f>IF('Formato Único de Contratación'!AP351="","",'Formato Único de Contratación'!$AP351)</f>
        <v/>
      </c>
      <c r="G339" s="248" t="str">
        <f>IF('Formato Único de Contratación'!$AI351="","",'Formato Único de Contratación'!$AI351)</f>
        <v/>
      </c>
      <c r="H339" s="248" t="str">
        <f>IF('Formato Único de Contratación'!$AO351="","",'Formato Único de Contratación'!$AO351)</f>
        <v/>
      </c>
      <c r="I339" s="248" t="str">
        <f>IF('Formato Único de Contratación'!$BU351="","",'Formato Único de Contratación'!$BU351)</f>
        <v/>
      </c>
      <c r="J339" s="248" t="str">
        <f>IF('Formato Único de Contratación'!$BD351="","",'Formato Único de Contratación'!$BD351)</f>
        <v/>
      </c>
      <c r="K339" s="248" t="str">
        <f>IF('Formato Único de Contratación'!$EE351="","",'Formato Único de Contratación'!$EE351)</f>
        <v/>
      </c>
      <c r="L339" s="248" t="str">
        <f>IF('Formato Único de Contratación'!$Y351="","",'Formato Único de Contratación'!$Y351)</f>
        <v/>
      </c>
      <c r="M339" s="246" t="str">
        <f>IF('Formato Único de Contratación'!$Z351="","",'Formato Único de Contratación'!$Z351)</f>
        <v/>
      </c>
      <c r="N339" s="253"/>
      <c r="O339" s="254" t="str">
        <f>IF('Formato Único de Contratación'!$BB351=0,"",'Formato Único de Contratación'!$BB351)</f>
        <v/>
      </c>
      <c r="P339" s="254" t="str">
        <f>IF('Formato Único de Contratación'!$DH351=0,"",'Formato Único de Contratación'!$DH351)</f>
        <v/>
      </c>
      <c r="Q339" s="253"/>
      <c r="R339" s="253"/>
      <c r="S339" s="253"/>
      <c r="T339" s="253"/>
      <c r="U339" s="253"/>
      <c r="V339" s="255"/>
      <c r="W339" s="256"/>
      <c r="X339" s="253"/>
      <c r="Y339" s="253"/>
      <c r="Z339" s="255"/>
      <c r="AA339" s="256"/>
      <c r="AB339" s="257"/>
      <c r="AC339" s="257"/>
      <c r="AD339" s="257"/>
      <c r="AE339" s="255"/>
      <c r="AF339" s="256" t="str">
        <f>IF(Tabla2[[#This Row],[% DE PARTICIPACIÓN INTEGRANTE '# 3]]="","",Tabla2[[#This Row],[VALOR DEL CONTRATO]]*Tabla2[[#This Row],[% DE PARTICIPACIÓN INTEGRANTE '# 3]])</f>
        <v/>
      </c>
      <c r="AG339" s="253"/>
      <c r="AH339" s="253"/>
      <c r="AI339" s="253"/>
      <c r="AJ339" s="255"/>
      <c r="AK339" s="256" t="str">
        <f>IF(Tabla2[[#This Row],[% DE PARTICIPACIÓN INTEGRANTE '# 4]]="","",Tabla2[[#This Row],[VALOR DEL CONTRATO]]*Tabla2[[#This Row],[% DE PARTICIPACIÓN INTEGRANTE '# 4]])</f>
        <v/>
      </c>
      <c r="AL339" s="257"/>
      <c r="AM339" s="257"/>
      <c r="AN339" s="257"/>
      <c r="AO339" s="255"/>
      <c r="AP339" s="256" t="str">
        <f>IF(Tabla2[[#This Row],[% DE PARTICIPACIÓN INTEGRANTE '# 5]]="","",Tabla2[[#This Row],[VALOR DEL CONTRATO]]*Tabla2[[#This Row],[% DE PARTICIPACIÓN INTEGRANTE '# 5]])</f>
        <v/>
      </c>
      <c r="AQ339" s="257"/>
      <c r="AR339" s="257"/>
      <c r="AS339" s="257"/>
    </row>
    <row r="340" spans="2:45" ht="20.100000000000001" customHeight="1" x14ac:dyDescent="0.25">
      <c r="B340" s="246" t="str">
        <f>IF('Formato Único de Contratación'!$AR352="","",'Formato Único de Contratación'!$AR352)</f>
        <v/>
      </c>
      <c r="C340" s="215" t="str">
        <f>IF('Formato Único de Contratación'!$B352="","",'Formato Único de Contratación'!$B352)</f>
        <v/>
      </c>
      <c r="D340" s="246" t="str">
        <f>IF('Formato Único de Contratación'!$C352="","",'Formato Único de Contratación'!$C352)</f>
        <v/>
      </c>
      <c r="E340" s="246" t="str">
        <f>IF('Formato Único de Contratación'!AQ352="","",'Formato Único de Contratación'!AQ352)</f>
        <v/>
      </c>
      <c r="F340" s="246" t="str">
        <f>IF('Formato Único de Contratación'!AP352="","",'Formato Único de Contratación'!$AP352)</f>
        <v/>
      </c>
      <c r="G340" s="248" t="str">
        <f>IF('Formato Único de Contratación'!$AI352="","",'Formato Único de Contratación'!$AI352)</f>
        <v/>
      </c>
      <c r="H340" s="248" t="str">
        <f>IF('Formato Único de Contratación'!$AO352="","",'Formato Único de Contratación'!$AO352)</f>
        <v/>
      </c>
      <c r="I340" s="248" t="str">
        <f>IF('Formato Único de Contratación'!$BU352="","",'Formato Único de Contratación'!$BU352)</f>
        <v/>
      </c>
      <c r="J340" s="248" t="str">
        <f>IF('Formato Único de Contratación'!$BD352="","",'Formato Único de Contratación'!$BD352)</f>
        <v/>
      </c>
      <c r="K340" s="248" t="str">
        <f>IF('Formato Único de Contratación'!$EE352="","",'Formato Único de Contratación'!$EE352)</f>
        <v/>
      </c>
      <c r="L340" s="248" t="str">
        <f>IF('Formato Único de Contratación'!$Y352="","",'Formato Único de Contratación'!$Y352)</f>
        <v/>
      </c>
      <c r="M340" s="246" t="str">
        <f>IF('Formato Único de Contratación'!$Z352="","",'Formato Único de Contratación'!$Z352)</f>
        <v/>
      </c>
      <c r="N340" s="253"/>
      <c r="O340" s="254" t="str">
        <f>IF('Formato Único de Contratación'!$BB352=0,"",'Formato Único de Contratación'!$BB352)</f>
        <v/>
      </c>
      <c r="P340" s="254" t="str">
        <f>IF('Formato Único de Contratación'!$DH352=0,"",'Formato Único de Contratación'!$DH352)</f>
        <v/>
      </c>
      <c r="Q340" s="253"/>
      <c r="R340" s="253"/>
      <c r="S340" s="253"/>
      <c r="T340" s="253"/>
      <c r="U340" s="253"/>
      <c r="V340" s="255"/>
      <c r="W340" s="256"/>
      <c r="X340" s="253"/>
      <c r="Y340" s="253"/>
      <c r="Z340" s="255"/>
      <c r="AA340" s="256"/>
      <c r="AB340" s="257"/>
      <c r="AC340" s="257"/>
      <c r="AD340" s="257"/>
      <c r="AE340" s="255"/>
      <c r="AF340" s="256" t="str">
        <f>IF(Tabla2[[#This Row],[% DE PARTICIPACIÓN INTEGRANTE '# 3]]="","",Tabla2[[#This Row],[VALOR DEL CONTRATO]]*Tabla2[[#This Row],[% DE PARTICIPACIÓN INTEGRANTE '# 3]])</f>
        <v/>
      </c>
      <c r="AG340" s="253"/>
      <c r="AH340" s="253"/>
      <c r="AI340" s="253"/>
      <c r="AJ340" s="255"/>
      <c r="AK340" s="256" t="str">
        <f>IF(Tabla2[[#This Row],[% DE PARTICIPACIÓN INTEGRANTE '# 4]]="","",Tabla2[[#This Row],[VALOR DEL CONTRATO]]*Tabla2[[#This Row],[% DE PARTICIPACIÓN INTEGRANTE '# 4]])</f>
        <v/>
      </c>
      <c r="AL340" s="257"/>
      <c r="AM340" s="257"/>
      <c r="AN340" s="257"/>
      <c r="AO340" s="255"/>
      <c r="AP340" s="256" t="str">
        <f>IF(Tabla2[[#This Row],[% DE PARTICIPACIÓN INTEGRANTE '# 5]]="","",Tabla2[[#This Row],[VALOR DEL CONTRATO]]*Tabla2[[#This Row],[% DE PARTICIPACIÓN INTEGRANTE '# 5]])</f>
        <v/>
      </c>
      <c r="AQ340" s="257"/>
      <c r="AR340" s="257"/>
      <c r="AS340" s="257"/>
    </row>
    <row r="341" spans="2:45" ht="20.100000000000001" customHeight="1" x14ac:dyDescent="0.25">
      <c r="B341" s="246" t="str">
        <f>IF('Formato Único de Contratación'!$AR353="","",'Formato Único de Contratación'!$AR353)</f>
        <v/>
      </c>
      <c r="C341" s="215" t="str">
        <f>IF('Formato Único de Contratación'!$B353="","",'Formato Único de Contratación'!$B353)</f>
        <v/>
      </c>
      <c r="D341" s="246" t="str">
        <f>IF('Formato Único de Contratación'!$C353="","",'Formato Único de Contratación'!$C353)</f>
        <v/>
      </c>
      <c r="E341" s="246" t="str">
        <f>IF('Formato Único de Contratación'!AQ353="","",'Formato Único de Contratación'!AQ353)</f>
        <v/>
      </c>
      <c r="F341" s="246" t="str">
        <f>IF('Formato Único de Contratación'!AP353="","",'Formato Único de Contratación'!$AP353)</f>
        <v/>
      </c>
      <c r="G341" s="248" t="str">
        <f>IF('Formato Único de Contratación'!$AI353="","",'Formato Único de Contratación'!$AI353)</f>
        <v/>
      </c>
      <c r="H341" s="248" t="str">
        <f>IF('Formato Único de Contratación'!$AO353="","",'Formato Único de Contratación'!$AO353)</f>
        <v/>
      </c>
      <c r="I341" s="248" t="str">
        <f>IF('Formato Único de Contratación'!$BU353="","",'Formato Único de Contratación'!$BU353)</f>
        <v/>
      </c>
      <c r="J341" s="248" t="str">
        <f>IF('Formato Único de Contratación'!$BD353="","",'Formato Único de Contratación'!$BD353)</f>
        <v/>
      </c>
      <c r="K341" s="248" t="str">
        <f>IF('Formato Único de Contratación'!$EE353="","",'Formato Único de Contratación'!$EE353)</f>
        <v/>
      </c>
      <c r="L341" s="248" t="str">
        <f>IF('Formato Único de Contratación'!$Y353="","",'Formato Único de Contratación'!$Y353)</f>
        <v/>
      </c>
      <c r="M341" s="246" t="str">
        <f>IF('Formato Único de Contratación'!$Z353="","",'Formato Único de Contratación'!$Z353)</f>
        <v/>
      </c>
      <c r="N341" s="253"/>
      <c r="O341" s="254" t="str">
        <f>IF('Formato Único de Contratación'!$BB353=0,"",'Formato Único de Contratación'!$BB353)</f>
        <v/>
      </c>
      <c r="P341" s="254" t="str">
        <f>IF('Formato Único de Contratación'!$DH353=0,"",'Formato Único de Contratación'!$DH353)</f>
        <v/>
      </c>
      <c r="Q341" s="253"/>
      <c r="R341" s="253"/>
      <c r="S341" s="253"/>
      <c r="T341" s="253"/>
      <c r="U341" s="253"/>
      <c r="V341" s="255"/>
      <c r="W341" s="256"/>
      <c r="X341" s="253"/>
      <c r="Y341" s="253"/>
      <c r="Z341" s="255"/>
      <c r="AA341" s="256"/>
      <c r="AB341" s="257"/>
      <c r="AC341" s="257"/>
      <c r="AD341" s="257"/>
      <c r="AE341" s="255"/>
      <c r="AF341" s="256" t="str">
        <f>IF(Tabla2[[#This Row],[% DE PARTICIPACIÓN INTEGRANTE '# 3]]="","",Tabla2[[#This Row],[VALOR DEL CONTRATO]]*Tabla2[[#This Row],[% DE PARTICIPACIÓN INTEGRANTE '# 3]])</f>
        <v/>
      </c>
      <c r="AG341" s="253"/>
      <c r="AH341" s="253"/>
      <c r="AI341" s="253"/>
      <c r="AJ341" s="255"/>
      <c r="AK341" s="256" t="str">
        <f>IF(Tabla2[[#This Row],[% DE PARTICIPACIÓN INTEGRANTE '# 4]]="","",Tabla2[[#This Row],[VALOR DEL CONTRATO]]*Tabla2[[#This Row],[% DE PARTICIPACIÓN INTEGRANTE '# 4]])</f>
        <v/>
      </c>
      <c r="AL341" s="257"/>
      <c r="AM341" s="257"/>
      <c r="AN341" s="257"/>
      <c r="AO341" s="255"/>
      <c r="AP341" s="256" t="str">
        <f>IF(Tabla2[[#This Row],[% DE PARTICIPACIÓN INTEGRANTE '# 5]]="","",Tabla2[[#This Row],[VALOR DEL CONTRATO]]*Tabla2[[#This Row],[% DE PARTICIPACIÓN INTEGRANTE '# 5]])</f>
        <v/>
      </c>
      <c r="AQ341" s="257"/>
      <c r="AR341" s="257"/>
      <c r="AS341" s="257"/>
    </row>
    <row r="342" spans="2:45" ht="20.100000000000001" customHeight="1" x14ac:dyDescent="0.25">
      <c r="B342" s="246" t="str">
        <f>IF('Formato Único de Contratación'!$AR354="","",'Formato Único de Contratación'!$AR354)</f>
        <v/>
      </c>
      <c r="C342" s="215" t="str">
        <f>IF('Formato Único de Contratación'!$B354="","",'Formato Único de Contratación'!$B354)</f>
        <v/>
      </c>
      <c r="D342" s="246" t="str">
        <f>IF('Formato Único de Contratación'!$C354="","",'Formato Único de Contratación'!$C354)</f>
        <v/>
      </c>
      <c r="E342" s="246" t="str">
        <f>IF('Formato Único de Contratación'!AQ354="","",'Formato Único de Contratación'!AQ354)</f>
        <v/>
      </c>
      <c r="F342" s="246" t="str">
        <f>IF('Formato Único de Contratación'!AP354="","",'Formato Único de Contratación'!$AP354)</f>
        <v/>
      </c>
      <c r="G342" s="248" t="str">
        <f>IF('Formato Único de Contratación'!$AI354="","",'Formato Único de Contratación'!$AI354)</f>
        <v/>
      </c>
      <c r="H342" s="248" t="str">
        <f>IF('Formato Único de Contratación'!$AO354="","",'Formato Único de Contratación'!$AO354)</f>
        <v/>
      </c>
      <c r="I342" s="248" t="str">
        <f>IF('Formato Único de Contratación'!$BU354="","",'Formato Único de Contratación'!$BU354)</f>
        <v/>
      </c>
      <c r="J342" s="248" t="str">
        <f>IF('Formato Único de Contratación'!$BD354="","",'Formato Único de Contratación'!$BD354)</f>
        <v/>
      </c>
      <c r="K342" s="248" t="str">
        <f>IF('Formato Único de Contratación'!$EE354="","",'Formato Único de Contratación'!$EE354)</f>
        <v/>
      </c>
      <c r="L342" s="248" t="str">
        <f>IF('Formato Único de Contratación'!$Y354="","",'Formato Único de Contratación'!$Y354)</f>
        <v/>
      </c>
      <c r="M342" s="246" t="str">
        <f>IF('Formato Único de Contratación'!$Z354="","",'Formato Único de Contratación'!$Z354)</f>
        <v/>
      </c>
      <c r="N342" s="253"/>
      <c r="O342" s="254" t="str">
        <f>IF('Formato Único de Contratación'!$BB354=0,"",'Formato Único de Contratación'!$BB354)</f>
        <v/>
      </c>
      <c r="P342" s="254" t="str">
        <f>IF('Formato Único de Contratación'!$DH354=0,"",'Formato Único de Contratación'!$DH354)</f>
        <v/>
      </c>
      <c r="Q342" s="253"/>
      <c r="R342" s="253"/>
      <c r="S342" s="253"/>
      <c r="T342" s="253"/>
      <c r="U342" s="253"/>
      <c r="V342" s="255"/>
      <c r="W342" s="256"/>
      <c r="X342" s="253"/>
      <c r="Y342" s="253"/>
      <c r="Z342" s="255"/>
      <c r="AA342" s="256"/>
      <c r="AB342" s="257"/>
      <c r="AC342" s="257"/>
      <c r="AD342" s="257"/>
      <c r="AE342" s="255"/>
      <c r="AF342" s="256" t="str">
        <f>IF(Tabla2[[#This Row],[% DE PARTICIPACIÓN INTEGRANTE '# 3]]="","",Tabla2[[#This Row],[VALOR DEL CONTRATO]]*Tabla2[[#This Row],[% DE PARTICIPACIÓN INTEGRANTE '# 3]])</f>
        <v/>
      </c>
      <c r="AG342" s="253"/>
      <c r="AH342" s="253"/>
      <c r="AI342" s="253"/>
      <c r="AJ342" s="255"/>
      <c r="AK342" s="256" t="str">
        <f>IF(Tabla2[[#This Row],[% DE PARTICIPACIÓN INTEGRANTE '# 4]]="","",Tabla2[[#This Row],[VALOR DEL CONTRATO]]*Tabla2[[#This Row],[% DE PARTICIPACIÓN INTEGRANTE '# 4]])</f>
        <v/>
      </c>
      <c r="AL342" s="257"/>
      <c r="AM342" s="257"/>
      <c r="AN342" s="257"/>
      <c r="AO342" s="255"/>
      <c r="AP342" s="256" t="str">
        <f>IF(Tabla2[[#This Row],[% DE PARTICIPACIÓN INTEGRANTE '# 5]]="","",Tabla2[[#This Row],[VALOR DEL CONTRATO]]*Tabla2[[#This Row],[% DE PARTICIPACIÓN INTEGRANTE '# 5]])</f>
        <v/>
      </c>
      <c r="AQ342" s="257"/>
      <c r="AR342" s="257"/>
      <c r="AS342" s="257"/>
    </row>
    <row r="343" spans="2:45" ht="20.100000000000001" customHeight="1" x14ac:dyDescent="0.25">
      <c r="B343" s="246" t="str">
        <f>IF('Formato Único de Contratación'!$AR355="","",'Formato Único de Contratación'!$AR355)</f>
        <v/>
      </c>
      <c r="C343" s="215" t="str">
        <f>IF('Formato Único de Contratación'!$B355="","",'Formato Único de Contratación'!$B355)</f>
        <v/>
      </c>
      <c r="D343" s="246" t="str">
        <f>IF('Formato Único de Contratación'!$C355="","",'Formato Único de Contratación'!$C355)</f>
        <v/>
      </c>
      <c r="E343" s="246" t="str">
        <f>IF('Formato Único de Contratación'!AQ355="","",'Formato Único de Contratación'!AQ355)</f>
        <v/>
      </c>
      <c r="F343" s="246" t="str">
        <f>IF('Formato Único de Contratación'!AP355="","",'Formato Único de Contratación'!$AP355)</f>
        <v/>
      </c>
      <c r="G343" s="248" t="str">
        <f>IF('Formato Único de Contratación'!$AI355="","",'Formato Único de Contratación'!$AI355)</f>
        <v/>
      </c>
      <c r="H343" s="248" t="str">
        <f>IF('Formato Único de Contratación'!$AO355="","",'Formato Único de Contratación'!$AO355)</f>
        <v/>
      </c>
      <c r="I343" s="248" t="str">
        <f>IF('Formato Único de Contratación'!$BU355="","",'Formato Único de Contratación'!$BU355)</f>
        <v/>
      </c>
      <c r="J343" s="248" t="str">
        <f>IF('Formato Único de Contratación'!$BD355="","",'Formato Único de Contratación'!$BD355)</f>
        <v/>
      </c>
      <c r="K343" s="248" t="str">
        <f>IF('Formato Único de Contratación'!$EE355="","",'Formato Único de Contratación'!$EE355)</f>
        <v/>
      </c>
      <c r="L343" s="248" t="str">
        <f>IF('Formato Único de Contratación'!$Y355="","",'Formato Único de Contratación'!$Y355)</f>
        <v/>
      </c>
      <c r="M343" s="246" t="str">
        <f>IF('Formato Único de Contratación'!$Z355="","",'Formato Único de Contratación'!$Z355)</f>
        <v/>
      </c>
      <c r="N343" s="253"/>
      <c r="O343" s="254" t="str">
        <f>IF('Formato Único de Contratación'!$BB355=0,"",'Formato Único de Contratación'!$BB355)</f>
        <v/>
      </c>
      <c r="P343" s="254" t="str">
        <f>IF('Formato Único de Contratación'!$DH355=0,"",'Formato Único de Contratación'!$DH355)</f>
        <v/>
      </c>
      <c r="Q343" s="253"/>
      <c r="R343" s="253"/>
      <c r="S343" s="253"/>
      <c r="T343" s="253"/>
      <c r="U343" s="253"/>
      <c r="V343" s="255"/>
      <c r="W343" s="256"/>
      <c r="X343" s="253"/>
      <c r="Y343" s="253"/>
      <c r="Z343" s="255"/>
      <c r="AA343" s="256"/>
      <c r="AB343" s="257"/>
      <c r="AC343" s="257"/>
      <c r="AD343" s="257"/>
      <c r="AE343" s="255"/>
      <c r="AF343" s="256" t="str">
        <f>IF(Tabla2[[#This Row],[% DE PARTICIPACIÓN INTEGRANTE '# 3]]="","",Tabla2[[#This Row],[VALOR DEL CONTRATO]]*Tabla2[[#This Row],[% DE PARTICIPACIÓN INTEGRANTE '# 3]])</f>
        <v/>
      </c>
      <c r="AG343" s="253"/>
      <c r="AH343" s="253"/>
      <c r="AI343" s="253"/>
      <c r="AJ343" s="255"/>
      <c r="AK343" s="256" t="str">
        <f>IF(Tabla2[[#This Row],[% DE PARTICIPACIÓN INTEGRANTE '# 4]]="","",Tabla2[[#This Row],[VALOR DEL CONTRATO]]*Tabla2[[#This Row],[% DE PARTICIPACIÓN INTEGRANTE '# 4]])</f>
        <v/>
      </c>
      <c r="AL343" s="257"/>
      <c r="AM343" s="257"/>
      <c r="AN343" s="257"/>
      <c r="AO343" s="255"/>
      <c r="AP343" s="256" t="str">
        <f>IF(Tabla2[[#This Row],[% DE PARTICIPACIÓN INTEGRANTE '# 5]]="","",Tabla2[[#This Row],[VALOR DEL CONTRATO]]*Tabla2[[#This Row],[% DE PARTICIPACIÓN INTEGRANTE '# 5]])</f>
        <v/>
      </c>
      <c r="AQ343" s="257"/>
      <c r="AR343" s="257"/>
      <c r="AS343" s="257"/>
    </row>
    <row r="344" spans="2:45" ht="20.100000000000001" customHeight="1" x14ac:dyDescent="0.25">
      <c r="B344" s="246" t="str">
        <f>IF('Formato Único de Contratación'!$AR356="","",'Formato Único de Contratación'!$AR356)</f>
        <v/>
      </c>
      <c r="C344" s="215" t="str">
        <f>IF('Formato Único de Contratación'!$B356="","",'Formato Único de Contratación'!$B356)</f>
        <v/>
      </c>
      <c r="D344" s="246" t="str">
        <f>IF('Formato Único de Contratación'!$C356="","",'Formato Único de Contratación'!$C356)</f>
        <v/>
      </c>
      <c r="E344" s="246" t="str">
        <f>IF('Formato Único de Contratación'!AQ356="","",'Formato Único de Contratación'!AQ356)</f>
        <v/>
      </c>
      <c r="F344" s="246" t="str">
        <f>IF('Formato Único de Contratación'!AP356="","",'Formato Único de Contratación'!$AP356)</f>
        <v/>
      </c>
      <c r="G344" s="248" t="str">
        <f>IF('Formato Único de Contratación'!$AI356="","",'Formato Único de Contratación'!$AI356)</f>
        <v/>
      </c>
      <c r="H344" s="248" t="str">
        <f>IF('Formato Único de Contratación'!$AO356="","",'Formato Único de Contratación'!$AO356)</f>
        <v/>
      </c>
      <c r="I344" s="248" t="str">
        <f>IF('Formato Único de Contratación'!$BU356="","",'Formato Único de Contratación'!$BU356)</f>
        <v/>
      </c>
      <c r="J344" s="248" t="str">
        <f>IF('Formato Único de Contratación'!$BD356="","",'Formato Único de Contratación'!$BD356)</f>
        <v/>
      </c>
      <c r="K344" s="248" t="str">
        <f>IF('Formato Único de Contratación'!$EE356="","",'Formato Único de Contratación'!$EE356)</f>
        <v/>
      </c>
      <c r="L344" s="248" t="str">
        <f>IF('Formato Único de Contratación'!$Y356="","",'Formato Único de Contratación'!$Y356)</f>
        <v/>
      </c>
      <c r="M344" s="246" t="str">
        <f>IF('Formato Único de Contratación'!$Z356="","",'Formato Único de Contratación'!$Z356)</f>
        <v/>
      </c>
      <c r="N344" s="253"/>
      <c r="O344" s="254" t="str">
        <f>IF('Formato Único de Contratación'!$BB356=0,"",'Formato Único de Contratación'!$BB356)</f>
        <v/>
      </c>
      <c r="P344" s="254" t="str">
        <f>IF('Formato Único de Contratación'!$DH356=0,"",'Formato Único de Contratación'!$DH356)</f>
        <v/>
      </c>
      <c r="Q344" s="253"/>
      <c r="R344" s="253"/>
      <c r="S344" s="253"/>
      <c r="T344" s="253"/>
      <c r="U344" s="253"/>
      <c r="V344" s="255"/>
      <c r="W344" s="256"/>
      <c r="X344" s="253"/>
      <c r="Y344" s="253"/>
      <c r="Z344" s="255"/>
      <c r="AA344" s="256"/>
      <c r="AB344" s="257"/>
      <c r="AC344" s="257"/>
      <c r="AD344" s="257"/>
      <c r="AE344" s="255"/>
      <c r="AF344" s="256" t="str">
        <f>IF(Tabla2[[#This Row],[% DE PARTICIPACIÓN INTEGRANTE '# 3]]="","",Tabla2[[#This Row],[VALOR DEL CONTRATO]]*Tabla2[[#This Row],[% DE PARTICIPACIÓN INTEGRANTE '# 3]])</f>
        <v/>
      </c>
      <c r="AG344" s="253"/>
      <c r="AH344" s="253"/>
      <c r="AI344" s="253"/>
      <c r="AJ344" s="255"/>
      <c r="AK344" s="256" t="str">
        <f>IF(Tabla2[[#This Row],[% DE PARTICIPACIÓN INTEGRANTE '# 4]]="","",Tabla2[[#This Row],[VALOR DEL CONTRATO]]*Tabla2[[#This Row],[% DE PARTICIPACIÓN INTEGRANTE '# 4]])</f>
        <v/>
      </c>
      <c r="AL344" s="257"/>
      <c r="AM344" s="257"/>
      <c r="AN344" s="257"/>
      <c r="AO344" s="255"/>
      <c r="AP344" s="256" t="str">
        <f>IF(Tabla2[[#This Row],[% DE PARTICIPACIÓN INTEGRANTE '# 5]]="","",Tabla2[[#This Row],[VALOR DEL CONTRATO]]*Tabla2[[#This Row],[% DE PARTICIPACIÓN INTEGRANTE '# 5]])</f>
        <v/>
      </c>
      <c r="AQ344" s="257"/>
      <c r="AR344" s="257"/>
      <c r="AS344" s="257"/>
    </row>
    <row r="345" spans="2:45" ht="20.100000000000001" customHeight="1" x14ac:dyDescent="0.25">
      <c r="B345" s="246" t="str">
        <f>IF('Formato Único de Contratación'!$AR357="","",'Formato Único de Contratación'!$AR357)</f>
        <v/>
      </c>
      <c r="C345" s="215" t="str">
        <f>IF('Formato Único de Contratación'!$B357="","",'Formato Único de Contratación'!$B357)</f>
        <v/>
      </c>
      <c r="D345" s="246" t="str">
        <f>IF('Formato Único de Contratación'!$C357="","",'Formato Único de Contratación'!$C357)</f>
        <v/>
      </c>
      <c r="E345" s="246" t="str">
        <f>IF('Formato Único de Contratación'!AQ357="","",'Formato Único de Contratación'!AQ357)</f>
        <v/>
      </c>
      <c r="F345" s="246" t="str">
        <f>IF('Formato Único de Contratación'!AP357="","",'Formato Único de Contratación'!$AP357)</f>
        <v/>
      </c>
      <c r="G345" s="248" t="str">
        <f>IF('Formato Único de Contratación'!$AI357="","",'Formato Único de Contratación'!$AI357)</f>
        <v/>
      </c>
      <c r="H345" s="248" t="str">
        <f>IF('Formato Único de Contratación'!$AO357="","",'Formato Único de Contratación'!$AO357)</f>
        <v/>
      </c>
      <c r="I345" s="248" t="str">
        <f>IF('Formato Único de Contratación'!$BU357="","",'Formato Único de Contratación'!$BU357)</f>
        <v/>
      </c>
      <c r="J345" s="248" t="str">
        <f>IF('Formato Único de Contratación'!$BD357="","",'Formato Único de Contratación'!$BD357)</f>
        <v/>
      </c>
      <c r="K345" s="248" t="str">
        <f>IF('Formato Único de Contratación'!$EE357="","",'Formato Único de Contratación'!$EE357)</f>
        <v/>
      </c>
      <c r="L345" s="248" t="str">
        <f>IF('Formato Único de Contratación'!$Y357="","",'Formato Único de Contratación'!$Y357)</f>
        <v/>
      </c>
      <c r="M345" s="246" t="str">
        <f>IF('Formato Único de Contratación'!$Z357="","",'Formato Único de Contratación'!$Z357)</f>
        <v/>
      </c>
      <c r="N345" s="253"/>
      <c r="O345" s="254" t="str">
        <f>IF('Formato Único de Contratación'!$BB357=0,"",'Formato Único de Contratación'!$BB357)</f>
        <v/>
      </c>
      <c r="P345" s="254" t="str">
        <f>IF('Formato Único de Contratación'!$DH357=0,"",'Formato Único de Contratación'!$DH357)</f>
        <v/>
      </c>
      <c r="Q345" s="253"/>
      <c r="R345" s="253"/>
      <c r="S345" s="253"/>
      <c r="T345" s="253"/>
      <c r="U345" s="253"/>
      <c r="V345" s="255"/>
      <c r="W345" s="256"/>
      <c r="X345" s="253"/>
      <c r="Y345" s="253"/>
      <c r="Z345" s="255"/>
      <c r="AA345" s="256"/>
      <c r="AB345" s="257"/>
      <c r="AC345" s="257"/>
      <c r="AD345" s="257"/>
      <c r="AE345" s="255"/>
      <c r="AF345" s="256" t="str">
        <f>IF(Tabla2[[#This Row],[% DE PARTICIPACIÓN INTEGRANTE '# 3]]="","",Tabla2[[#This Row],[VALOR DEL CONTRATO]]*Tabla2[[#This Row],[% DE PARTICIPACIÓN INTEGRANTE '# 3]])</f>
        <v/>
      </c>
      <c r="AG345" s="253"/>
      <c r="AH345" s="253"/>
      <c r="AI345" s="253"/>
      <c r="AJ345" s="255"/>
      <c r="AK345" s="256" t="str">
        <f>IF(Tabla2[[#This Row],[% DE PARTICIPACIÓN INTEGRANTE '# 4]]="","",Tabla2[[#This Row],[VALOR DEL CONTRATO]]*Tabla2[[#This Row],[% DE PARTICIPACIÓN INTEGRANTE '# 4]])</f>
        <v/>
      </c>
      <c r="AL345" s="257"/>
      <c r="AM345" s="257"/>
      <c r="AN345" s="257"/>
      <c r="AO345" s="255"/>
      <c r="AP345" s="256" t="str">
        <f>IF(Tabla2[[#This Row],[% DE PARTICIPACIÓN INTEGRANTE '# 5]]="","",Tabla2[[#This Row],[VALOR DEL CONTRATO]]*Tabla2[[#This Row],[% DE PARTICIPACIÓN INTEGRANTE '# 5]])</f>
        <v/>
      </c>
      <c r="AQ345" s="257"/>
      <c r="AR345" s="257"/>
      <c r="AS345" s="257"/>
    </row>
    <row r="346" spans="2:45" ht="20.100000000000001" customHeight="1" x14ac:dyDescent="0.25">
      <c r="B346" s="246" t="str">
        <f>IF('Formato Único de Contratación'!$AR358="","",'Formato Único de Contratación'!$AR358)</f>
        <v/>
      </c>
      <c r="C346" s="215" t="str">
        <f>IF('Formato Único de Contratación'!$B358="","",'Formato Único de Contratación'!$B358)</f>
        <v/>
      </c>
      <c r="D346" s="246" t="str">
        <f>IF('Formato Único de Contratación'!$C358="","",'Formato Único de Contratación'!$C358)</f>
        <v/>
      </c>
      <c r="E346" s="246" t="str">
        <f>IF('Formato Único de Contratación'!AQ358="","",'Formato Único de Contratación'!AQ358)</f>
        <v/>
      </c>
      <c r="F346" s="246" t="str">
        <f>IF('Formato Único de Contratación'!AP358="","",'Formato Único de Contratación'!$AP358)</f>
        <v/>
      </c>
      <c r="G346" s="248" t="str">
        <f>IF('Formato Único de Contratación'!$AI358="","",'Formato Único de Contratación'!$AI358)</f>
        <v/>
      </c>
      <c r="H346" s="248" t="str">
        <f>IF('Formato Único de Contratación'!$AO358="","",'Formato Único de Contratación'!$AO358)</f>
        <v/>
      </c>
      <c r="I346" s="248" t="str">
        <f>IF('Formato Único de Contratación'!$BU358="","",'Formato Único de Contratación'!$BU358)</f>
        <v/>
      </c>
      <c r="J346" s="248" t="str">
        <f>IF('Formato Único de Contratación'!$BD358="","",'Formato Único de Contratación'!$BD358)</f>
        <v/>
      </c>
      <c r="K346" s="248" t="str">
        <f>IF('Formato Único de Contratación'!$EE358="","",'Formato Único de Contratación'!$EE358)</f>
        <v/>
      </c>
      <c r="L346" s="248" t="str">
        <f>IF('Formato Único de Contratación'!$Y358="","",'Formato Único de Contratación'!$Y358)</f>
        <v/>
      </c>
      <c r="M346" s="246" t="str">
        <f>IF('Formato Único de Contratación'!$Z358="","",'Formato Único de Contratación'!$Z358)</f>
        <v/>
      </c>
      <c r="N346" s="253"/>
      <c r="O346" s="254" t="str">
        <f>IF('Formato Único de Contratación'!$BB358=0,"",'Formato Único de Contratación'!$BB358)</f>
        <v/>
      </c>
      <c r="P346" s="254" t="str">
        <f>IF('Formato Único de Contratación'!$DH358=0,"",'Formato Único de Contratación'!$DH358)</f>
        <v/>
      </c>
      <c r="Q346" s="253"/>
      <c r="R346" s="253"/>
      <c r="S346" s="253"/>
      <c r="T346" s="253"/>
      <c r="U346" s="253"/>
      <c r="V346" s="255"/>
      <c r="W346" s="256"/>
      <c r="X346" s="253"/>
      <c r="Y346" s="253"/>
      <c r="Z346" s="255"/>
      <c r="AA346" s="256"/>
      <c r="AB346" s="257"/>
      <c r="AC346" s="257"/>
      <c r="AD346" s="257"/>
      <c r="AE346" s="255"/>
      <c r="AF346" s="256" t="str">
        <f>IF(Tabla2[[#This Row],[% DE PARTICIPACIÓN INTEGRANTE '# 3]]="","",Tabla2[[#This Row],[VALOR DEL CONTRATO]]*Tabla2[[#This Row],[% DE PARTICIPACIÓN INTEGRANTE '# 3]])</f>
        <v/>
      </c>
      <c r="AG346" s="253"/>
      <c r="AH346" s="253"/>
      <c r="AI346" s="253"/>
      <c r="AJ346" s="255"/>
      <c r="AK346" s="256" t="str">
        <f>IF(Tabla2[[#This Row],[% DE PARTICIPACIÓN INTEGRANTE '# 4]]="","",Tabla2[[#This Row],[VALOR DEL CONTRATO]]*Tabla2[[#This Row],[% DE PARTICIPACIÓN INTEGRANTE '# 4]])</f>
        <v/>
      </c>
      <c r="AL346" s="257"/>
      <c r="AM346" s="257"/>
      <c r="AN346" s="257"/>
      <c r="AO346" s="255"/>
      <c r="AP346" s="256" t="str">
        <f>IF(Tabla2[[#This Row],[% DE PARTICIPACIÓN INTEGRANTE '# 5]]="","",Tabla2[[#This Row],[VALOR DEL CONTRATO]]*Tabla2[[#This Row],[% DE PARTICIPACIÓN INTEGRANTE '# 5]])</f>
        <v/>
      </c>
      <c r="AQ346" s="257"/>
      <c r="AR346" s="257"/>
      <c r="AS346" s="257"/>
    </row>
    <row r="347" spans="2:45" ht="20.100000000000001" customHeight="1" x14ac:dyDescent="0.25">
      <c r="B347" s="246" t="str">
        <f>IF('Formato Único de Contratación'!$AR359="","",'Formato Único de Contratación'!$AR359)</f>
        <v/>
      </c>
      <c r="C347" s="215" t="str">
        <f>IF('Formato Único de Contratación'!$B359="","",'Formato Único de Contratación'!$B359)</f>
        <v/>
      </c>
      <c r="D347" s="246" t="str">
        <f>IF('Formato Único de Contratación'!$C359="","",'Formato Único de Contratación'!$C359)</f>
        <v/>
      </c>
      <c r="E347" s="246" t="str">
        <f>IF('Formato Único de Contratación'!AQ359="","",'Formato Único de Contratación'!AQ359)</f>
        <v/>
      </c>
      <c r="F347" s="246" t="str">
        <f>IF('Formato Único de Contratación'!AP359="","",'Formato Único de Contratación'!$AP359)</f>
        <v/>
      </c>
      <c r="G347" s="248" t="str">
        <f>IF('Formato Único de Contratación'!$AI359="","",'Formato Único de Contratación'!$AI359)</f>
        <v/>
      </c>
      <c r="H347" s="248" t="str">
        <f>IF('Formato Único de Contratación'!$AO359="","",'Formato Único de Contratación'!$AO359)</f>
        <v/>
      </c>
      <c r="I347" s="248" t="str">
        <f>IF('Formato Único de Contratación'!$BU359="","",'Formato Único de Contratación'!$BU359)</f>
        <v/>
      </c>
      <c r="J347" s="248" t="str">
        <f>IF('Formato Único de Contratación'!$BD359="","",'Formato Único de Contratación'!$BD359)</f>
        <v/>
      </c>
      <c r="K347" s="248" t="str">
        <f>IF('Formato Único de Contratación'!$EE359="","",'Formato Único de Contratación'!$EE359)</f>
        <v/>
      </c>
      <c r="L347" s="248" t="str">
        <f>IF('Formato Único de Contratación'!$Y359="","",'Formato Único de Contratación'!$Y359)</f>
        <v/>
      </c>
      <c r="M347" s="246" t="str">
        <f>IF('Formato Único de Contratación'!$Z359="","",'Formato Único de Contratación'!$Z359)</f>
        <v/>
      </c>
      <c r="N347" s="253"/>
      <c r="O347" s="254" t="str">
        <f>IF('Formato Único de Contratación'!$BB359=0,"",'Formato Único de Contratación'!$BB359)</f>
        <v/>
      </c>
      <c r="P347" s="254" t="str">
        <f>IF('Formato Único de Contratación'!$DH359=0,"",'Formato Único de Contratación'!$DH359)</f>
        <v/>
      </c>
      <c r="Q347" s="253"/>
      <c r="R347" s="253"/>
      <c r="S347" s="253"/>
      <c r="T347" s="253"/>
      <c r="U347" s="253"/>
      <c r="V347" s="255"/>
      <c r="W347" s="256"/>
      <c r="X347" s="253"/>
      <c r="Y347" s="253"/>
      <c r="Z347" s="255"/>
      <c r="AA347" s="256"/>
      <c r="AB347" s="257"/>
      <c r="AC347" s="257"/>
      <c r="AD347" s="257"/>
      <c r="AE347" s="255"/>
      <c r="AF347" s="256" t="str">
        <f>IF(Tabla2[[#This Row],[% DE PARTICIPACIÓN INTEGRANTE '# 3]]="","",Tabla2[[#This Row],[VALOR DEL CONTRATO]]*Tabla2[[#This Row],[% DE PARTICIPACIÓN INTEGRANTE '# 3]])</f>
        <v/>
      </c>
      <c r="AG347" s="253"/>
      <c r="AH347" s="253"/>
      <c r="AI347" s="253"/>
      <c r="AJ347" s="255"/>
      <c r="AK347" s="256" t="str">
        <f>IF(Tabla2[[#This Row],[% DE PARTICIPACIÓN INTEGRANTE '# 4]]="","",Tabla2[[#This Row],[VALOR DEL CONTRATO]]*Tabla2[[#This Row],[% DE PARTICIPACIÓN INTEGRANTE '# 4]])</f>
        <v/>
      </c>
      <c r="AL347" s="257"/>
      <c r="AM347" s="257"/>
      <c r="AN347" s="257"/>
      <c r="AO347" s="255"/>
      <c r="AP347" s="256" t="str">
        <f>IF(Tabla2[[#This Row],[% DE PARTICIPACIÓN INTEGRANTE '# 5]]="","",Tabla2[[#This Row],[VALOR DEL CONTRATO]]*Tabla2[[#This Row],[% DE PARTICIPACIÓN INTEGRANTE '# 5]])</f>
        <v/>
      </c>
      <c r="AQ347" s="257"/>
      <c r="AR347" s="257"/>
      <c r="AS347" s="257"/>
    </row>
    <row r="348" spans="2:45" ht="20.100000000000001" customHeight="1" x14ac:dyDescent="0.25">
      <c r="B348" s="246" t="str">
        <f>IF('Formato Único de Contratación'!$AR360="","",'Formato Único de Contratación'!$AR360)</f>
        <v/>
      </c>
      <c r="C348" s="215" t="str">
        <f>IF('Formato Único de Contratación'!$B360="","",'Formato Único de Contratación'!$B360)</f>
        <v/>
      </c>
      <c r="D348" s="246" t="str">
        <f>IF('Formato Único de Contratación'!$C360="","",'Formato Único de Contratación'!$C360)</f>
        <v/>
      </c>
      <c r="E348" s="246" t="str">
        <f>IF('Formato Único de Contratación'!AQ360="","",'Formato Único de Contratación'!AQ360)</f>
        <v/>
      </c>
      <c r="F348" s="246" t="str">
        <f>IF('Formato Único de Contratación'!AP360="","",'Formato Único de Contratación'!$AP360)</f>
        <v/>
      </c>
      <c r="G348" s="248" t="str">
        <f>IF('Formato Único de Contratación'!$AI360="","",'Formato Único de Contratación'!$AI360)</f>
        <v/>
      </c>
      <c r="H348" s="248" t="str">
        <f>IF('Formato Único de Contratación'!$AO360="","",'Formato Único de Contratación'!$AO360)</f>
        <v/>
      </c>
      <c r="I348" s="248" t="str">
        <f>IF('Formato Único de Contratación'!$BU360="","",'Formato Único de Contratación'!$BU360)</f>
        <v/>
      </c>
      <c r="J348" s="248" t="str">
        <f>IF('Formato Único de Contratación'!$BD360="","",'Formato Único de Contratación'!$BD360)</f>
        <v/>
      </c>
      <c r="K348" s="248" t="str">
        <f>IF('Formato Único de Contratación'!$EE360="","",'Formato Único de Contratación'!$EE360)</f>
        <v/>
      </c>
      <c r="L348" s="248" t="str">
        <f>IF('Formato Único de Contratación'!$Y360="","",'Formato Único de Contratación'!$Y360)</f>
        <v/>
      </c>
      <c r="M348" s="246" t="str">
        <f>IF('Formato Único de Contratación'!$Z360="","",'Formato Único de Contratación'!$Z360)</f>
        <v/>
      </c>
      <c r="N348" s="253"/>
      <c r="O348" s="254" t="str">
        <f>IF('Formato Único de Contratación'!$BB360=0,"",'Formato Único de Contratación'!$BB360)</f>
        <v/>
      </c>
      <c r="P348" s="254" t="str">
        <f>IF('Formato Único de Contratación'!$DH360=0,"",'Formato Único de Contratación'!$DH360)</f>
        <v/>
      </c>
      <c r="Q348" s="253"/>
      <c r="R348" s="253"/>
      <c r="S348" s="253"/>
      <c r="T348" s="253"/>
      <c r="U348" s="253"/>
      <c r="V348" s="255"/>
      <c r="W348" s="256"/>
      <c r="X348" s="253"/>
      <c r="Y348" s="253"/>
      <c r="Z348" s="255"/>
      <c r="AA348" s="256"/>
      <c r="AB348" s="257"/>
      <c r="AC348" s="257"/>
      <c r="AD348" s="257"/>
      <c r="AE348" s="255"/>
      <c r="AF348" s="256" t="str">
        <f>IF(Tabla2[[#This Row],[% DE PARTICIPACIÓN INTEGRANTE '# 3]]="","",Tabla2[[#This Row],[VALOR DEL CONTRATO]]*Tabla2[[#This Row],[% DE PARTICIPACIÓN INTEGRANTE '# 3]])</f>
        <v/>
      </c>
      <c r="AG348" s="253"/>
      <c r="AH348" s="253"/>
      <c r="AI348" s="253"/>
      <c r="AJ348" s="255"/>
      <c r="AK348" s="256" t="str">
        <f>IF(Tabla2[[#This Row],[% DE PARTICIPACIÓN INTEGRANTE '# 4]]="","",Tabla2[[#This Row],[VALOR DEL CONTRATO]]*Tabla2[[#This Row],[% DE PARTICIPACIÓN INTEGRANTE '# 4]])</f>
        <v/>
      </c>
      <c r="AL348" s="257"/>
      <c r="AM348" s="257"/>
      <c r="AN348" s="257"/>
      <c r="AO348" s="255"/>
      <c r="AP348" s="256" t="str">
        <f>IF(Tabla2[[#This Row],[% DE PARTICIPACIÓN INTEGRANTE '# 5]]="","",Tabla2[[#This Row],[VALOR DEL CONTRATO]]*Tabla2[[#This Row],[% DE PARTICIPACIÓN INTEGRANTE '# 5]])</f>
        <v/>
      </c>
      <c r="AQ348" s="257"/>
      <c r="AR348" s="257"/>
      <c r="AS348" s="257"/>
    </row>
    <row r="349" spans="2:45" ht="20.100000000000001" customHeight="1" x14ac:dyDescent="0.25">
      <c r="B349" s="246" t="str">
        <f>IF('Formato Único de Contratación'!$AR361="","",'Formato Único de Contratación'!$AR361)</f>
        <v/>
      </c>
      <c r="C349" s="215" t="str">
        <f>IF('Formato Único de Contratación'!$B361="","",'Formato Único de Contratación'!$B361)</f>
        <v/>
      </c>
      <c r="D349" s="246" t="str">
        <f>IF('Formato Único de Contratación'!$C361="","",'Formato Único de Contratación'!$C361)</f>
        <v/>
      </c>
      <c r="E349" s="246" t="str">
        <f>IF('Formato Único de Contratación'!AQ361="","",'Formato Único de Contratación'!AQ361)</f>
        <v/>
      </c>
      <c r="F349" s="246" t="str">
        <f>IF('Formato Único de Contratación'!AP361="","",'Formato Único de Contratación'!$AP361)</f>
        <v/>
      </c>
      <c r="G349" s="248" t="str">
        <f>IF('Formato Único de Contratación'!$AI361="","",'Formato Único de Contratación'!$AI361)</f>
        <v/>
      </c>
      <c r="H349" s="248" t="str">
        <f>IF('Formato Único de Contratación'!$AO361="","",'Formato Único de Contratación'!$AO361)</f>
        <v/>
      </c>
      <c r="I349" s="248" t="str">
        <f>IF('Formato Único de Contratación'!$BU361="","",'Formato Único de Contratación'!$BU361)</f>
        <v/>
      </c>
      <c r="J349" s="248" t="str">
        <f>IF('Formato Único de Contratación'!$BD361="","",'Formato Único de Contratación'!$BD361)</f>
        <v/>
      </c>
      <c r="K349" s="248" t="str">
        <f>IF('Formato Único de Contratación'!$EE361="","",'Formato Único de Contratación'!$EE361)</f>
        <v/>
      </c>
      <c r="L349" s="248" t="str">
        <f>IF('Formato Único de Contratación'!$Y361="","",'Formato Único de Contratación'!$Y361)</f>
        <v/>
      </c>
      <c r="M349" s="246" t="str">
        <f>IF('Formato Único de Contratación'!$Z361="","",'Formato Único de Contratación'!$Z361)</f>
        <v/>
      </c>
      <c r="N349" s="253"/>
      <c r="O349" s="254" t="str">
        <f>IF('Formato Único de Contratación'!$BB361=0,"",'Formato Único de Contratación'!$BB361)</f>
        <v/>
      </c>
      <c r="P349" s="254" t="str">
        <f>IF('Formato Único de Contratación'!$DH361=0,"",'Formato Único de Contratación'!$DH361)</f>
        <v/>
      </c>
      <c r="Q349" s="253"/>
      <c r="R349" s="253"/>
      <c r="S349" s="253"/>
      <c r="T349" s="253"/>
      <c r="U349" s="253"/>
      <c r="V349" s="255"/>
      <c r="W349" s="256"/>
      <c r="X349" s="253"/>
      <c r="Y349" s="253"/>
      <c r="Z349" s="255"/>
      <c r="AA349" s="256"/>
      <c r="AB349" s="257"/>
      <c r="AC349" s="257"/>
      <c r="AD349" s="257"/>
      <c r="AE349" s="255"/>
      <c r="AF349" s="256" t="str">
        <f>IF(Tabla2[[#This Row],[% DE PARTICIPACIÓN INTEGRANTE '# 3]]="","",Tabla2[[#This Row],[VALOR DEL CONTRATO]]*Tabla2[[#This Row],[% DE PARTICIPACIÓN INTEGRANTE '# 3]])</f>
        <v/>
      </c>
      <c r="AG349" s="253"/>
      <c r="AH349" s="253"/>
      <c r="AI349" s="253"/>
      <c r="AJ349" s="255"/>
      <c r="AK349" s="256" t="str">
        <f>IF(Tabla2[[#This Row],[% DE PARTICIPACIÓN INTEGRANTE '# 4]]="","",Tabla2[[#This Row],[VALOR DEL CONTRATO]]*Tabla2[[#This Row],[% DE PARTICIPACIÓN INTEGRANTE '# 4]])</f>
        <v/>
      </c>
      <c r="AL349" s="257"/>
      <c r="AM349" s="257"/>
      <c r="AN349" s="257"/>
      <c r="AO349" s="255"/>
      <c r="AP349" s="256" t="str">
        <f>IF(Tabla2[[#This Row],[% DE PARTICIPACIÓN INTEGRANTE '# 5]]="","",Tabla2[[#This Row],[VALOR DEL CONTRATO]]*Tabla2[[#This Row],[% DE PARTICIPACIÓN INTEGRANTE '# 5]])</f>
        <v/>
      </c>
      <c r="AQ349" s="257"/>
      <c r="AR349" s="257"/>
      <c r="AS349" s="257"/>
    </row>
    <row r="350" spans="2:45" ht="20.100000000000001" customHeight="1" x14ac:dyDescent="0.25">
      <c r="B350" s="246" t="str">
        <f>IF('Formato Único de Contratación'!$AR362="","",'Formato Único de Contratación'!$AR362)</f>
        <v/>
      </c>
      <c r="C350" s="215" t="str">
        <f>IF('Formato Único de Contratación'!$B362="","",'Formato Único de Contratación'!$B362)</f>
        <v/>
      </c>
      <c r="D350" s="246" t="str">
        <f>IF('Formato Único de Contratación'!$C362="","",'Formato Único de Contratación'!$C362)</f>
        <v/>
      </c>
      <c r="E350" s="246" t="str">
        <f>IF('Formato Único de Contratación'!AQ362="","",'Formato Único de Contratación'!AQ362)</f>
        <v/>
      </c>
      <c r="F350" s="246" t="str">
        <f>IF('Formato Único de Contratación'!AP362="","",'Formato Único de Contratación'!$AP362)</f>
        <v/>
      </c>
      <c r="G350" s="248" t="str">
        <f>IF('Formato Único de Contratación'!$AI362="","",'Formato Único de Contratación'!$AI362)</f>
        <v/>
      </c>
      <c r="H350" s="248" t="str">
        <f>IF('Formato Único de Contratación'!$AO362="","",'Formato Único de Contratación'!$AO362)</f>
        <v/>
      </c>
      <c r="I350" s="248" t="str">
        <f>IF('Formato Único de Contratación'!$BU362="","",'Formato Único de Contratación'!$BU362)</f>
        <v/>
      </c>
      <c r="J350" s="248" t="str">
        <f>IF('Formato Único de Contratación'!$BD362="","",'Formato Único de Contratación'!$BD362)</f>
        <v/>
      </c>
      <c r="K350" s="248" t="str">
        <f>IF('Formato Único de Contratación'!$EE362="","",'Formato Único de Contratación'!$EE362)</f>
        <v/>
      </c>
      <c r="L350" s="248" t="str">
        <f>IF('Formato Único de Contratación'!$Y362="","",'Formato Único de Contratación'!$Y362)</f>
        <v/>
      </c>
      <c r="M350" s="246" t="str">
        <f>IF('Formato Único de Contratación'!$Z362="","",'Formato Único de Contratación'!$Z362)</f>
        <v/>
      </c>
      <c r="N350" s="253"/>
      <c r="O350" s="254" t="str">
        <f>IF('Formato Único de Contratación'!$BB362=0,"",'Formato Único de Contratación'!$BB362)</f>
        <v/>
      </c>
      <c r="P350" s="254" t="str">
        <f>IF('Formato Único de Contratación'!$DH362=0,"",'Formato Único de Contratación'!$DH362)</f>
        <v/>
      </c>
      <c r="Q350" s="253"/>
      <c r="R350" s="253"/>
      <c r="S350" s="253"/>
      <c r="T350" s="253"/>
      <c r="U350" s="253"/>
      <c r="V350" s="255"/>
      <c r="W350" s="256"/>
      <c r="X350" s="253"/>
      <c r="Y350" s="253"/>
      <c r="Z350" s="255"/>
      <c r="AA350" s="256"/>
      <c r="AB350" s="257"/>
      <c r="AC350" s="257"/>
      <c r="AD350" s="257"/>
      <c r="AE350" s="255"/>
      <c r="AF350" s="256" t="str">
        <f>IF(Tabla2[[#This Row],[% DE PARTICIPACIÓN INTEGRANTE '# 3]]="","",Tabla2[[#This Row],[VALOR DEL CONTRATO]]*Tabla2[[#This Row],[% DE PARTICIPACIÓN INTEGRANTE '# 3]])</f>
        <v/>
      </c>
      <c r="AG350" s="253"/>
      <c r="AH350" s="253"/>
      <c r="AI350" s="253"/>
      <c r="AJ350" s="255"/>
      <c r="AK350" s="256" t="str">
        <f>IF(Tabla2[[#This Row],[% DE PARTICIPACIÓN INTEGRANTE '# 4]]="","",Tabla2[[#This Row],[VALOR DEL CONTRATO]]*Tabla2[[#This Row],[% DE PARTICIPACIÓN INTEGRANTE '# 4]])</f>
        <v/>
      </c>
      <c r="AL350" s="257"/>
      <c r="AM350" s="257"/>
      <c r="AN350" s="257"/>
      <c r="AO350" s="255"/>
      <c r="AP350" s="256" t="str">
        <f>IF(Tabla2[[#This Row],[% DE PARTICIPACIÓN INTEGRANTE '# 5]]="","",Tabla2[[#This Row],[VALOR DEL CONTRATO]]*Tabla2[[#This Row],[% DE PARTICIPACIÓN INTEGRANTE '# 5]])</f>
        <v/>
      </c>
      <c r="AQ350" s="257"/>
      <c r="AR350" s="257"/>
      <c r="AS350" s="257"/>
    </row>
    <row r="351" spans="2:45" ht="20.100000000000001" customHeight="1" x14ac:dyDescent="0.25">
      <c r="B351" s="246" t="str">
        <f>IF('Formato Único de Contratación'!$AR363="","",'Formato Único de Contratación'!$AR363)</f>
        <v/>
      </c>
      <c r="C351" s="215" t="str">
        <f>IF('Formato Único de Contratación'!$B363="","",'Formato Único de Contratación'!$B363)</f>
        <v/>
      </c>
      <c r="D351" s="246" t="str">
        <f>IF('Formato Único de Contratación'!$C363="","",'Formato Único de Contratación'!$C363)</f>
        <v/>
      </c>
      <c r="E351" s="246" t="str">
        <f>IF('Formato Único de Contratación'!AQ363="","",'Formato Único de Contratación'!AQ363)</f>
        <v/>
      </c>
      <c r="F351" s="246" t="str">
        <f>IF('Formato Único de Contratación'!AP363="","",'Formato Único de Contratación'!$AP363)</f>
        <v/>
      </c>
      <c r="G351" s="248" t="str">
        <f>IF('Formato Único de Contratación'!$AI363="","",'Formato Único de Contratación'!$AI363)</f>
        <v/>
      </c>
      <c r="H351" s="248" t="str">
        <f>IF('Formato Único de Contratación'!$AO363="","",'Formato Único de Contratación'!$AO363)</f>
        <v/>
      </c>
      <c r="I351" s="248" t="str">
        <f>IF('Formato Único de Contratación'!$BU363="","",'Formato Único de Contratación'!$BU363)</f>
        <v/>
      </c>
      <c r="J351" s="248" t="str">
        <f>IF('Formato Único de Contratación'!$BD363="","",'Formato Único de Contratación'!$BD363)</f>
        <v/>
      </c>
      <c r="K351" s="248" t="str">
        <f>IF('Formato Único de Contratación'!$EE363="","",'Formato Único de Contratación'!$EE363)</f>
        <v/>
      </c>
      <c r="L351" s="248" t="str">
        <f>IF('Formato Único de Contratación'!$Y363="","",'Formato Único de Contratación'!$Y363)</f>
        <v/>
      </c>
      <c r="M351" s="246" t="str">
        <f>IF('Formato Único de Contratación'!$Z363="","",'Formato Único de Contratación'!$Z363)</f>
        <v/>
      </c>
      <c r="N351" s="253"/>
      <c r="O351" s="254" t="str">
        <f>IF('Formato Único de Contratación'!$BB363=0,"",'Formato Único de Contratación'!$BB363)</f>
        <v/>
      </c>
      <c r="P351" s="254" t="str">
        <f>IF('Formato Único de Contratación'!$DH363=0,"",'Formato Único de Contratación'!$DH363)</f>
        <v/>
      </c>
      <c r="Q351" s="253"/>
      <c r="R351" s="253"/>
      <c r="S351" s="253"/>
      <c r="T351" s="253"/>
      <c r="U351" s="253"/>
      <c r="V351" s="255"/>
      <c r="W351" s="256"/>
      <c r="X351" s="253"/>
      <c r="Y351" s="253"/>
      <c r="Z351" s="255"/>
      <c r="AA351" s="256"/>
      <c r="AB351" s="257"/>
      <c r="AC351" s="257"/>
      <c r="AD351" s="257"/>
      <c r="AE351" s="255"/>
      <c r="AF351" s="256" t="str">
        <f>IF(Tabla2[[#This Row],[% DE PARTICIPACIÓN INTEGRANTE '# 3]]="","",Tabla2[[#This Row],[VALOR DEL CONTRATO]]*Tabla2[[#This Row],[% DE PARTICIPACIÓN INTEGRANTE '# 3]])</f>
        <v/>
      </c>
      <c r="AG351" s="253"/>
      <c r="AH351" s="253"/>
      <c r="AI351" s="253"/>
      <c r="AJ351" s="255"/>
      <c r="AK351" s="256" t="str">
        <f>IF(Tabla2[[#This Row],[% DE PARTICIPACIÓN INTEGRANTE '# 4]]="","",Tabla2[[#This Row],[VALOR DEL CONTRATO]]*Tabla2[[#This Row],[% DE PARTICIPACIÓN INTEGRANTE '# 4]])</f>
        <v/>
      </c>
      <c r="AL351" s="257"/>
      <c r="AM351" s="257"/>
      <c r="AN351" s="257"/>
      <c r="AO351" s="255"/>
      <c r="AP351" s="256" t="str">
        <f>IF(Tabla2[[#This Row],[% DE PARTICIPACIÓN INTEGRANTE '# 5]]="","",Tabla2[[#This Row],[VALOR DEL CONTRATO]]*Tabla2[[#This Row],[% DE PARTICIPACIÓN INTEGRANTE '# 5]])</f>
        <v/>
      </c>
      <c r="AQ351" s="257"/>
      <c r="AR351" s="257"/>
      <c r="AS351" s="257"/>
    </row>
    <row r="352" spans="2:45" ht="20.100000000000001" customHeight="1" x14ac:dyDescent="0.25">
      <c r="B352" s="246" t="str">
        <f>IF('Formato Único de Contratación'!$AR364="","",'Formato Único de Contratación'!$AR364)</f>
        <v/>
      </c>
      <c r="C352" s="215" t="str">
        <f>IF('Formato Único de Contratación'!$B364="","",'Formato Único de Contratación'!$B364)</f>
        <v/>
      </c>
      <c r="D352" s="246" t="str">
        <f>IF('Formato Único de Contratación'!$C364="","",'Formato Único de Contratación'!$C364)</f>
        <v/>
      </c>
      <c r="E352" s="246" t="str">
        <f>IF('Formato Único de Contratación'!AQ364="","",'Formato Único de Contratación'!AQ364)</f>
        <v/>
      </c>
      <c r="F352" s="246" t="str">
        <f>IF('Formato Único de Contratación'!AP364="","",'Formato Único de Contratación'!$AP364)</f>
        <v/>
      </c>
      <c r="G352" s="248" t="str">
        <f>IF('Formato Único de Contratación'!$AI364="","",'Formato Único de Contratación'!$AI364)</f>
        <v/>
      </c>
      <c r="H352" s="248" t="str">
        <f>IF('Formato Único de Contratación'!$AO364="","",'Formato Único de Contratación'!$AO364)</f>
        <v/>
      </c>
      <c r="I352" s="248" t="str">
        <f>IF('Formato Único de Contratación'!$BU364="","",'Formato Único de Contratación'!$BU364)</f>
        <v/>
      </c>
      <c r="J352" s="248" t="str">
        <f>IF('Formato Único de Contratación'!$BD364="","",'Formato Único de Contratación'!$BD364)</f>
        <v/>
      </c>
      <c r="K352" s="248" t="str">
        <f>IF('Formato Único de Contratación'!$EE364="","",'Formato Único de Contratación'!$EE364)</f>
        <v/>
      </c>
      <c r="L352" s="248" t="str">
        <f>IF('Formato Único de Contratación'!$Y364="","",'Formato Único de Contratación'!$Y364)</f>
        <v/>
      </c>
      <c r="M352" s="246" t="str">
        <f>IF('Formato Único de Contratación'!$Z364="","",'Formato Único de Contratación'!$Z364)</f>
        <v/>
      </c>
      <c r="N352" s="253"/>
      <c r="O352" s="254" t="str">
        <f>IF('Formato Único de Contratación'!$BB364=0,"",'Formato Único de Contratación'!$BB364)</f>
        <v/>
      </c>
      <c r="P352" s="254" t="str">
        <f>IF('Formato Único de Contratación'!$DH364=0,"",'Formato Único de Contratación'!$DH364)</f>
        <v/>
      </c>
      <c r="Q352" s="253"/>
      <c r="R352" s="253"/>
      <c r="S352" s="253"/>
      <c r="T352" s="253"/>
      <c r="U352" s="253"/>
      <c r="V352" s="255"/>
      <c r="W352" s="256"/>
      <c r="X352" s="253"/>
      <c r="Y352" s="253"/>
      <c r="Z352" s="255"/>
      <c r="AA352" s="256"/>
      <c r="AB352" s="257"/>
      <c r="AC352" s="257"/>
      <c r="AD352" s="257"/>
      <c r="AE352" s="255"/>
      <c r="AF352" s="256" t="str">
        <f>IF(Tabla2[[#This Row],[% DE PARTICIPACIÓN INTEGRANTE '# 3]]="","",Tabla2[[#This Row],[VALOR DEL CONTRATO]]*Tabla2[[#This Row],[% DE PARTICIPACIÓN INTEGRANTE '# 3]])</f>
        <v/>
      </c>
      <c r="AG352" s="253"/>
      <c r="AH352" s="253"/>
      <c r="AI352" s="253"/>
      <c r="AJ352" s="255"/>
      <c r="AK352" s="256" t="str">
        <f>IF(Tabla2[[#This Row],[% DE PARTICIPACIÓN INTEGRANTE '# 4]]="","",Tabla2[[#This Row],[VALOR DEL CONTRATO]]*Tabla2[[#This Row],[% DE PARTICIPACIÓN INTEGRANTE '# 4]])</f>
        <v/>
      </c>
      <c r="AL352" s="257"/>
      <c r="AM352" s="257"/>
      <c r="AN352" s="257"/>
      <c r="AO352" s="255"/>
      <c r="AP352" s="256" t="str">
        <f>IF(Tabla2[[#This Row],[% DE PARTICIPACIÓN INTEGRANTE '# 5]]="","",Tabla2[[#This Row],[VALOR DEL CONTRATO]]*Tabla2[[#This Row],[% DE PARTICIPACIÓN INTEGRANTE '# 5]])</f>
        <v/>
      </c>
      <c r="AQ352" s="257"/>
      <c r="AR352" s="257"/>
      <c r="AS352" s="257"/>
    </row>
    <row r="353" spans="2:45" ht="20.100000000000001" customHeight="1" x14ac:dyDescent="0.25">
      <c r="B353" s="246" t="str">
        <f>IF('Formato Único de Contratación'!$AR365="","",'Formato Único de Contratación'!$AR365)</f>
        <v/>
      </c>
      <c r="C353" s="215" t="str">
        <f>IF('Formato Único de Contratación'!$B365="","",'Formato Único de Contratación'!$B365)</f>
        <v/>
      </c>
      <c r="D353" s="246" t="str">
        <f>IF('Formato Único de Contratación'!$C365="","",'Formato Único de Contratación'!$C365)</f>
        <v/>
      </c>
      <c r="E353" s="246" t="str">
        <f>IF('Formato Único de Contratación'!AQ365="","",'Formato Único de Contratación'!AQ365)</f>
        <v/>
      </c>
      <c r="F353" s="246" t="str">
        <f>IF('Formato Único de Contratación'!AP365="","",'Formato Único de Contratación'!$AP365)</f>
        <v/>
      </c>
      <c r="G353" s="248" t="str">
        <f>IF('Formato Único de Contratación'!$AI365="","",'Formato Único de Contratación'!$AI365)</f>
        <v/>
      </c>
      <c r="H353" s="248" t="str">
        <f>IF('Formato Único de Contratación'!$AO365="","",'Formato Único de Contratación'!$AO365)</f>
        <v/>
      </c>
      <c r="I353" s="248" t="str">
        <f>IF('Formato Único de Contratación'!$BU365="","",'Formato Único de Contratación'!$BU365)</f>
        <v/>
      </c>
      <c r="J353" s="248" t="str">
        <f>IF('Formato Único de Contratación'!$BD365="","",'Formato Único de Contratación'!$BD365)</f>
        <v/>
      </c>
      <c r="K353" s="248" t="str">
        <f>IF('Formato Único de Contratación'!$EE365="","",'Formato Único de Contratación'!$EE365)</f>
        <v/>
      </c>
      <c r="L353" s="248" t="str">
        <f>IF('Formato Único de Contratación'!$Y365="","",'Formato Único de Contratación'!$Y365)</f>
        <v/>
      </c>
      <c r="M353" s="246" t="str">
        <f>IF('Formato Único de Contratación'!$Z365="","",'Formato Único de Contratación'!$Z365)</f>
        <v/>
      </c>
      <c r="N353" s="253"/>
      <c r="O353" s="254" t="str">
        <f>IF('Formato Único de Contratación'!$BB365=0,"",'Formato Único de Contratación'!$BB365)</f>
        <v/>
      </c>
      <c r="P353" s="254" t="str">
        <f>IF('Formato Único de Contratación'!$DH365=0,"",'Formato Único de Contratación'!$DH365)</f>
        <v/>
      </c>
      <c r="Q353" s="253"/>
      <c r="R353" s="253"/>
      <c r="S353" s="253"/>
      <c r="T353" s="253"/>
      <c r="U353" s="253"/>
      <c r="V353" s="255"/>
      <c r="W353" s="256"/>
      <c r="X353" s="253"/>
      <c r="Y353" s="253"/>
      <c r="Z353" s="255"/>
      <c r="AA353" s="256"/>
      <c r="AB353" s="257"/>
      <c r="AC353" s="257"/>
      <c r="AD353" s="257"/>
      <c r="AE353" s="255"/>
      <c r="AF353" s="256" t="str">
        <f>IF(Tabla2[[#This Row],[% DE PARTICIPACIÓN INTEGRANTE '# 3]]="","",Tabla2[[#This Row],[VALOR DEL CONTRATO]]*Tabla2[[#This Row],[% DE PARTICIPACIÓN INTEGRANTE '# 3]])</f>
        <v/>
      </c>
      <c r="AG353" s="253"/>
      <c r="AH353" s="253"/>
      <c r="AI353" s="253"/>
      <c r="AJ353" s="255"/>
      <c r="AK353" s="256" t="str">
        <f>IF(Tabla2[[#This Row],[% DE PARTICIPACIÓN INTEGRANTE '# 4]]="","",Tabla2[[#This Row],[VALOR DEL CONTRATO]]*Tabla2[[#This Row],[% DE PARTICIPACIÓN INTEGRANTE '# 4]])</f>
        <v/>
      </c>
      <c r="AL353" s="257"/>
      <c r="AM353" s="257"/>
      <c r="AN353" s="257"/>
      <c r="AO353" s="255"/>
      <c r="AP353" s="256" t="str">
        <f>IF(Tabla2[[#This Row],[% DE PARTICIPACIÓN INTEGRANTE '# 5]]="","",Tabla2[[#This Row],[VALOR DEL CONTRATO]]*Tabla2[[#This Row],[% DE PARTICIPACIÓN INTEGRANTE '# 5]])</f>
        <v/>
      </c>
      <c r="AQ353" s="257"/>
      <c r="AR353" s="257"/>
      <c r="AS353" s="257"/>
    </row>
    <row r="354" spans="2:45" ht="20.100000000000001" customHeight="1" x14ac:dyDescent="0.25">
      <c r="B354" s="246" t="str">
        <f>IF('Formato Único de Contratación'!$AR366="","",'Formato Único de Contratación'!$AR366)</f>
        <v/>
      </c>
      <c r="C354" s="215" t="str">
        <f>IF('Formato Único de Contratación'!$B366="","",'Formato Único de Contratación'!$B366)</f>
        <v/>
      </c>
      <c r="D354" s="246" t="str">
        <f>IF('Formato Único de Contratación'!$C366="","",'Formato Único de Contratación'!$C366)</f>
        <v/>
      </c>
      <c r="E354" s="246" t="str">
        <f>IF('Formato Único de Contratación'!AQ366="","",'Formato Único de Contratación'!AQ366)</f>
        <v/>
      </c>
      <c r="F354" s="246" t="str">
        <f>IF('Formato Único de Contratación'!AP366="","",'Formato Único de Contratación'!$AP366)</f>
        <v/>
      </c>
      <c r="G354" s="248" t="str">
        <f>IF('Formato Único de Contratación'!$AI366="","",'Formato Único de Contratación'!$AI366)</f>
        <v/>
      </c>
      <c r="H354" s="248" t="str">
        <f>IF('Formato Único de Contratación'!$AO366="","",'Formato Único de Contratación'!$AO366)</f>
        <v/>
      </c>
      <c r="I354" s="248" t="str">
        <f>IF('Formato Único de Contratación'!$BU366="","",'Formato Único de Contratación'!$BU366)</f>
        <v/>
      </c>
      <c r="J354" s="248" t="str">
        <f>IF('Formato Único de Contratación'!$BD366="","",'Formato Único de Contratación'!$BD366)</f>
        <v/>
      </c>
      <c r="K354" s="248" t="str">
        <f>IF('Formato Único de Contratación'!$EE366="","",'Formato Único de Contratación'!$EE366)</f>
        <v/>
      </c>
      <c r="L354" s="248" t="str">
        <f>IF('Formato Único de Contratación'!$Y366="","",'Formato Único de Contratación'!$Y366)</f>
        <v/>
      </c>
      <c r="M354" s="246" t="str">
        <f>IF('Formato Único de Contratación'!$Z366="","",'Formato Único de Contratación'!$Z366)</f>
        <v/>
      </c>
      <c r="N354" s="253"/>
      <c r="O354" s="254" t="str">
        <f>IF('Formato Único de Contratación'!$BB366=0,"",'Formato Único de Contratación'!$BB366)</f>
        <v/>
      </c>
      <c r="P354" s="254" t="str">
        <f>IF('Formato Único de Contratación'!$DH366=0,"",'Formato Único de Contratación'!$DH366)</f>
        <v/>
      </c>
      <c r="Q354" s="253"/>
      <c r="R354" s="253"/>
      <c r="S354" s="253"/>
      <c r="T354" s="253"/>
      <c r="U354" s="253"/>
      <c r="V354" s="255"/>
      <c r="W354" s="256"/>
      <c r="X354" s="253"/>
      <c r="Y354" s="253"/>
      <c r="Z354" s="255"/>
      <c r="AA354" s="256"/>
      <c r="AB354" s="257"/>
      <c r="AC354" s="257"/>
      <c r="AD354" s="257"/>
      <c r="AE354" s="255"/>
      <c r="AF354" s="256" t="str">
        <f>IF(Tabla2[[#This Row],[% DE PARTICIPACIÓN INTEGRANTE '# 3]]="","",Tabla2[[#This Row],[VALOR DEL CONTRATO]]*Tabla2[[#This Row],[% DE PARTICIPACIÓN INTEGRANTE '# 3]])</f>
        <v/>
      </c>
      <c r="AG354" s="253"/>
      <c r="AH354" s="253"/>
      <c r="AI354" s="253"/>
      <c r="AJ354" s="255"/>
      <c r="AK354" s="256" t="str">
        <f>IF(Tabla2[[#This Row],[% DE PARTICIPACIÓN INTEGRANTE '# 4]]="","",Tabla2[[#This Row],[VALOR DEL CONTRATO]]*Tabla2[[#This Row],[% DE PARTICIPACIÓN INTEGRANTE '# 4]])</f>
        <v/>
      </c>
      <c r="AL354" s="257"/>
      <c r="AM354" s="257"/>
      <c r="AN354" s="257"/>
      <c r="AO354" s="255"/>
      <c r="AP354" s="256" t="str">
        <f>IF(Tabla2[[#This Row],[% DE PARTICIPACIÓN INTEGRANTE '# 5]]="","",Tabla2[[#This Row],[VALOR DEL CONTRATO]]*Tabla2[[#This Row],[% DE PARTICIPACIÓN INTEGRANTE '# 5]])</f>
        <v/>
      </c>
      <c r="AQ354" s="257"/>
      <c r="AR354" s="257"/>
      <c r="AS354" s="257"/>
    </row>
    <row r="355" spans="2:45" ht="20.100000000000001" customHeight="1" x14ac:dyDescent="0.25">
      <c r="B355" s="246" t="str">
        <f>IF('Formato Único de Contratación'!$AR367="","",'Formato Único de Contratación'!$AR367)</f>
        <v/>
      </c>
      <c r="C355" s="215" t="str">
        <f>IF('Formato Único de Contratación'!$B367="","",'Formato Único de Contratación'!$B367)</f>
        <v/>
      </c>
      <c r="D355" s="246" t="str">
        <f>IF('Formato Único de Contratación'!$C367="","",'Formato Único de Contratación'!$C367)</f>
        <v/>
      </c>
      <c r="E355" s="246" t="str">
        <f>IF('Formato Único de Contratación'!AQ367="","",'Formato Único de Contratación'!AQ367)</f>
        <v/>
      </c>
      <c r="F355" s="246" t="str">
        <f>IF('Formato Único de Contratación'!AP367="","",'Formato Único de Contratación'!$AP367)</f>
        <v/>
      </c>
      <c r="G355" s="248" t="str">
        <f>IF('Formato Único de Contratación'!$AI367="","",'Formato Único de Contratación'!$AI367)</f>
        <v/>
      </c>
      <c r="H355" s="248" t="str">
        <f>IF('Formato Único de Contratación'!$AO367="","",'Formato Único de Contratación'!$AO367)</f>
        <v/>
      </c>
      <c r="I355" s="248" t="str">
        <f>IF('Formato Único de Contratación'!$BU367="","",'Formato Único de Contratación'!$BU367)</f>
        <v/>
      </c>
      <c r="J355" s="248" t="str">
        <f>IF('Formato Único de Contratación'!$BD367="","",'Formato Único de Contratación'!$BD367)</f>
        <v/>
      </c>
      <c r="K355" s="248" t="str">
        <f>IF('Formato Único de Contratación'!$EE367="","",'Formato Único de Contratación'!$EE367)</f>
        <v/>
      </c>
      <c r="L355" s="248" t="str">
        <f>IF('Formato Único de Contratación'!$Y367="","",'Formato Único de Contratación'!$Y367)</f>
        <v/>
      </c>
      <c r="M355" s="246" t="str">
        <f>IF('Formato Único de Contratación'!$Z367="","",'Formato Único de Contratación'!$Z367)</f>
        <v/>
      </c>
      <c r="N355" s="253"/>
      <c r="O355" s="254" t="str">
        <f>IF('Formato Único de Contratación'!$BB367=0,"",'Formato Único de Contratación'!$BB367)</f>
        <v/>
      </c>
      <c r="P355" s="254" t="str">
        <f>IF('Formato Único de Contratación'!$DH367=0,"",'Formato Único de Contratación'!$DH367)</f>
        <v/>
      </c>
      <c r="Q355" s="253"/>
      <c r="R355" s="253"/>
      <c r="S355" s="253"/>
      <c r="T355" s="253"/>
      <c r="U355" s="253"/>
      <c r="V355" s="255"/>
      <c r="W355" s="256"/>
      <c r="X355" s="253"/>
      <c r="Y355" s="253"/>
      <c r="Z355" s="255"/>
      <c r="AA355" s="256"/>
      <c r="AB355" s="257"/>
      <c r="AC355" s="257"/>
      <c r="AD355" s="257"/>
      <c r="AE355" s="255"/>
      <c r="AF355" s="256" t="str">
        <f>IF(Tabla2[[#This Row],[% DE PARTICIPACIÓN INTEGRANTE '# 3]]="","",Tabla2[[#This Row],[VALOR DEL CONTRATO]]*Tabla2[[#This Row],[% DE PARTICIPACIÓN INTEGRANTE '# 3]])</f>
        <v/>
      </c>
      <c r="AG355" s="253"/>
      <c r="AH355" s="253"/>
      <c r="AI355" s="253"/>
      <c r="AJ355" s="255"/>
      <c r="AK355" s="256" t="str">
        <f>IF(Tabla2[[#This Row],[% DE PARTICIPACIÓN INTEGRANTE '# 4]]="","",Tabla2[[#This Row],[VALOR DEL CONTRATO]]*Tabla2[[#This Row],[% DE PARTICIPACIÓN INTEGRANTE '# 4]])</f>
        <v/>
      </c>
      <c r="AL355" s="257"/>
      <c r="AM355" s="257"/>
      <c r="AN355" s="257"/>
      <c r="AO355" s="255"/>
      <c r="AP355" s="256" t="str">
        <f>IF(Tabla2[[#This Row],[% DE PARTICIPACIÓN INTEGRANTE '# 5]]="","",Tabla2[[#This Row],[VALOR DEL CONTRATO]]*Tabla2[[#This Row],[% DE PARTICIPACIÓN INTEGRANTE '# 5]])</f>
        <v/>
      </c>
      <c r="AQ355" s="257"/>
      <c r="AR355" s="257"/>
      <c r="AS355" s="257"/>
    </row>
    <row r="356" spans="2:45" ht="20.100000000000001" customHeight="1" x14ac:dyDescent="0.25">
      <c r="B356" s="246" t="str">
        <f>IF('Formato Único de Contratación'!$AR368="","",'Formato Único de Contratación'!$AR368)</f>
        <v/>
      </c>
      <c r="C356" s="215" t="str">
        <f>IF('Formato Único de Contratación'!$B368="","",'Formato Único de Contratación'!$B368)</f>
        <v/>
      </c>
      <c r="D356" s="246" t="str">
        <f>IF('Formato Único de Contratación'!$C368="","",'Formato Único de Contratación'!$C368)</f>
        <v/>
      </c>
      <c r="E356" s="246" t="str">
        <f>IF('Formato Único de Contratación'!AQ368="","",'Formato Único de Contratación'!AQ368)</f>
        <v/>
      </c>
      <c r="F356" s="246" t="str">
        <f>IF('Formato Único de Contratación'!AP368="","",'Formato Único de Contratación'!$AP368)</f>
        <v/>
      </c>
      <c r="G356" s="248" t="str">
        <f>IF('Formato Único de Contratación'!$AI368="","",'Formato Único de Contratación'!$AI368)</f>
        <v/>
      </c>
      <c r="H356" s="248" t="str">
        <f>IF('Formato Único de Contratación'!$AO368="","",'Formato Único de Contratación'!$AO368)</f>
        <v/>
      </c>
      <c r="I356" s="248" t="str">
        <f>IF('Formato Único de Contratación'!$BU368="","",'Formato Único de Contratación'!$BU368)</f>
        <v/>
      </c>
      <c r="J356" s="248" t="str">
        <f>IF('Formato Único de Contratación'!$BD368="","",'Formato Único de Contratación'!$BD368)</f>
        <v/>
      </c>
      <c r="K356" s="248" t="str">
        <f>IF('Formato Único de Contratación'!$EE368="","",'Formato Único de Contratación'!$EE368)</f>
        <v/>
      </c>
      <c r="L356" s="248" t="str">
        <f>IF('Formato Único de Contratación'!$Y368="","",'Formato Único de Contratación'!$Y368)</f>
        <v/>
      </c>
      <c r="M356" s="246" t="str">
        <f>IF('Formato Único de Contratación'!$Z368="","",'Formato Único de Contratación'!$Z368)</f>
        <v/>
      </c>
      <c r="N356" s="253"/>
      <c r="O356" s="254" t="str">
        <f>IF('Formato Único de Contratación'!$BB368=0,"",'Formato Único de Contratación'!$BB368)</f>
        <v/>
      </c>
      <c r="P356" s="254" t="str">
        <f>IF('Formato Único de Contratación'!$DH368=0,"",'Formato Único de Contratación'!$DH368)</f>
        <v/>
      </c>
      <c r="Q356" s="253"/>
      <c r="R356" s="253"/>
      <c r="S356" s="253"/>
      <c r="T356" s="253"/>
      <c r="U356" s="253"/>
      <c r="V356" s="255"/>
      <c r="W356" s="256"/>
      <c r="X356" s="253"/>
      <c r="Y356" s="253"/>
      <c r="Z356" s="255"/>
      <c r="AA356" s="256"/>
      <c r="AB356" s="257"/>
      <c r="AC356" s="257"/>
      <c r="AD356" s="257"/>
      <c r="AE356" s="255"/>
      <c r="AF356" s="256" t="str">
        <f>IF(Tabla2[[#This Row],[% DE PARTICIPACIÓN INTEGRANTE '# 3]]="","",Tabla2[[#This Row],[VALOR DEL CONTRATO]]*Tabla2[[#This Row],[% DE PARTICIPACIÓN INTEGRANTE '# 3]])</f>
        <v/>
      </c>
      <c r="AG356" s="253"/>
      <c r="AH356" s="253"/>
      <c r="AI356" s="253"/>
      <c r="AJ356" s="255"/>
      <c r="AK356" s="256" t="str">
        <f>IF(Tabla2[[#This Row],[% DE PARTICIPACIÓN INTEGRANTE '# 4]]="","",Tabla2[[#This Row],[VALOR DEL CONTRATO]]*Tabla2[[#This Row],[% DE PARTICIPACIÓN INTEGRANTE '# 4]])</f>
        <v/>
      </c>
      <c r="AL356" s="257"/>
      <c r="AM356" s="257"/>
      <c r="AN356" s="257"/>
      <c r="AO356" s="255"/>
      <c r="AP356" s="256" t="str">
        <f>IF(Tabla2[[#This Row],[% DE PARTICIPACIÓN INTEGRANTE '# 5]]="","",Tabla2[[#This Row],[VALOR DEL CONTRATO]]*Tabla2[[#This Row],[% DE PARTICIPACIÓN INTEGRANTE '# 5]])</f>
        <v/>
      </c>
      <c r="AQ356" s="257"/>
      <c r="AR356" s="257"/>
      <c r="AS356" s="257"/>
    </row>
    <row r="357" spans="2:45" ht="20.100000000000001" customHeight="1" x14ac:dyDescent="0.25">
      <c r="B357" s="246" t="str">
        <f>IF('Formato Único de Contratación'!$AR369="","",'Formato Único de Contratación'!$AR369)</f>
        <v/>
      </c>
      <c r="C357" s="215" t="str">
        <f>IF('Formato Único de Contratación'!$B369="","",'Formato Único de Contratación'!$B369)</f>
        <v/>
      </c>
      <c r="D357" s="246" t="str">
        <f>IF('Formato Único de Contratación'!$C369="","",'Formato Único de Contratación'!$C369)</f>
        <v/>
      </c>
      <c r="E357" s="246" t="str">
        <f>IF('Formato Único de Contratación'!AQ369="","",'Formato Único de Contratación'!AQ369)</f>
        <v/>
      </c>
      <c r="F357" s="246" t="str">
        <f>IF('Formato Único de Contratación'!AP369="","",'Formato Único de Contratación'!$AP369)</f>
        <v/>
      </c>
      <c r="G357" s="248" t="str">
        <f>IF('Formato Único de Contratación'!$AI369="","",'Formato Único de Contratación'!$AI369)</f>
        <v/>
      </c>
      <c r="H357" s="248" t="str">
        <f>IF('Formato Único de Contratación'!$AO369="","",'Formato Único de Contratación'!$AO369)</f>
        <v/>
      </c>
      <c r="I357" s="248" t="str">
        <f>IF('Formato Único de Contratación'!$BU369="","",'Formato Único de Contratación'!$BU369)</f>
        <v/>
      </c>
      <c r="J357" s="248" t="str">
        <f>IF('Formato Único de Contratación'!$BD369="","",'Formato Único de Contratación'!$BD369)</f>
        <v/>
      </c>
      <c r="K357" s="248" t="str">
        <f>IF('Formato Único de Contratación'!$EE369="","",'Formato Único de Contratación'!$EE369)</f>
        <v/>
      </c>
      <c r="L357" s="248" t="str">
        <f>IF('Formato Único de Contratación'!$Y369="","",'Formato Único de Contratación'!$Y369)</f>
        <v/>
      </c>
      <c r="M357" s="246" t="str">
        <f>IF('Formato Único de Contratación'!$Z369="","",'Formato Único de Contratación'!$Z369)</f>
        <v/>
      </c>
      <c r="N357" s="253"/>
      <c r="O357" s="254" t="str">
        <f>IF('Formato Único de Contratación'!$BB369=0,"",'Formato Único de Contratación'!$BB369)</f>
        <v/>
      </c>
      <c r="P357" s="254" t="str">
        <f>IF('Formato Único de Contratación'!$DH369=0,"",'Formato Único de Contratación'!$DH369)</f>
        <v/>
      </c>
      <c r="Q357" s="253"/>
      <c r="R357" s="253"/>
      <c r="S357" s="253"/>
      <c r="T357" s="253"/>
      <c r="U357" s="253"/>
      <c r="V357" s="255"/>
      <c r="W357" s="256"/>
      <c r="X357" s="253"/>
      <c r="Y357" s="253"/>
      <c r="Z357" s="255"/>
      <c r="AA357" s="256"/>
      <c r="AB357" s="257"/>
      <c r="AC357" s="257"/>
      <c r="AD357" s="257"/>
      <c r="AE357" s="255"/>
      <c r="AF357" s="256" t="str">
        <f>IF(Tabla2[[#This Row],[% DE PARTICIPACIÓN INTEGRANTE '# 3]]="","",Tabla2[[#This Row],[VALOR DEL CONTRATO]]*Tabla2[[#This Row],[% DE PARTICIPACIÓN INTEGRANTE '# 3]])</f>
        <v/>
      </c>
      <c r="AG357" s="253"/>
      <c r="AH357" s="253"/>
      <c r="AI357" s="253"/>
      <c r="AJ357" s="255"/>
      <c r="AK357" s="256" t="str">
        <f>IF(Tabla2[[#This Row],[% DE PARTICIPACIÓN INTEGRANTE '# 4]]="","",Tabla2[[#This Row],[VALOR DEL CONTRATO]]*Tabla2[[#This Row],[% DE PARTICIPACIÓN INTEGRANTE '# 4]])</f>
        <v/>
      </c>
      <c r="AL357" s="257"/>
      <c r="AM357" s="257"/>
      <c r="AN357" s="257"/>
      <c r="AO357" s="255"/>
      <c r="AP357" s="256" t="str">
        <f>IF(Tabla2[[#This Row],[% DE PARTICIPACIÓN INTEGRANTE '# 5]]="","",Tabla2[[#This Row],[VALOR DEL CONTRATO]]*Tabla2[[#This Row],[% DE PARTICIPACIÓN INTEGRANTE '# 5]])</f>
        <v/>
      </c>
      <c r="AQ357" s="257"/>
      <c r="AR357" s="257"/>
      <c r="AS357" s="257"/>
    </row>
    <row r="358" spans="2:45" ht="20.100000000000001" customHeight="1" x14ac:dyDescent="0.25">
      <c r="B358" s="246" t="str">
        <f>IF('Formato Único de Contratación'!$AR370="","",'Formato Único de Contratación'!$AR370)</f>
        <v/>
      </c>
      <c r="C358" s="215" t="str">
        <f>IF('Formato Único de Contratación'!$B370="","",'Formato Único de Contratación'!$B370)</f>
        <v/>
      </c>
      <c r="D358" s="246" t="str">
        <f>IF('Formato Único de Contratación'!$C370="","",'Formato Único de Contratación'!$C370)</f>
        <v/>
      </c>
      <c r="E358" s="246" t="str">
        <f>IF('Formato Único de Contratación'!AQ370="","",'Formato Único de Contratación'!AQ370)</f>
        <v/>
      </c>
      <c r="F358" s="246" t="str">
        <f>IF('Formato Único de Contratación'!AP370="","",'Formato Único de Contratación'!$AP370)</f>
        <v/>
      </c>
      <c r="G358" s="248" t="str">
        <f>IF('Formato Único de Contratación'!$AI370="","",'Formato Único de Contratación'!$AI370)</f>
        <v/>
      </c>
      <c r="H358" s="248" t="str">
        <f>IF('Formato Único de Contratación'!$AO370="","",'Formato Único de Contratación'!$AO370)</f>
        <v/>
      </c>
      <c r="I358" s="248" t="str">
        <f>IF('Formato Único de Contratación'!$BU370="","",'Formato Único de Contratación'!$BU370)</f>
        <v/>
      </c>
      <c r="J358" s="248" t="str">
        <f>IF('Formato Único de Contratación'!$BD370="","",'Formato Único de Contratación'!$BD370)</f>
        <v/>
      </c>
      <c r="K358" s="248" t="str">
        <f>IF('Formato Único de Contratación'!$EE370="","",'Formato Único de Contratación'!$EE370)</f>
        <v/>
      </c>
      <c r="L358" s="248" t="str">
        <f>IF('Formato Único de Contratación'!$Y370="","",'Formato Único de Contratación'!$Y370)</f>
        <v/>
      </c>
      <c r="M358" s="246" t="str">
        <f>IF('Formato Único de Contratación'!$Z370="","",'Formato Único de Contratación'!$Z370)</f>
        <v/>
      </c>
      <c r="N358" s="253"/>
      <c r="O358" s="254" t="str">
        <f>IF('Formato Único de Contratación'!$BB370=0,"",'Formato Único de Contratación'!$BB370)</f>
        <v/>
      </c>
      <c r="P358" s="254" t="str">
        <f>IF('Formato Único de Contratación'!$DH370=0,"",'Formato Único de Contratación'!$DH370)</f>
        <v/>
      </c>
      <c r="Q358" s="253"/>
      <c r="R358" s="253"/>
      <c r="S358" s="253"/>
      <c r="T358" s="253"/>
      <c r="U358" s="253"/>
      <c r="V358" s="255"/>
      <c r="W358" s="256"/>
      <c r="X358" s="253"/>
      <c r="Y358" s="253"/>
      <c r="Z358" s="255"/>
      <c r="AA358" s="256"/>
      <c r="AB358" s="257"/>
      <c r="AC358" s="257"/>
      <c r="AD358" s="257"/>
      <c r="AE358" s="255"/>
      <c r="AF358" s="256" t="str">
        <f>IF(Tabla2[[#This Row],[% DE PARTICIPACIÓN INTEGRANTE '# 3]]="","",Tabla2[[#This Row],[VALOR DEL CONTRATO]]*Tabla2[[#This Row],[% DE PARTICIPACIÓN INTEGRANTE '# 3]])</f>
        <v/>
      </c>
      <c r="AG358" s="253"/>
      <c r="AH358" s="253"/>
      <c r="AI358" s="253"/>
      <c r="AJ358" s="255"/>
      <c r="AK358" s="256" t="str">
        <f>IF(Tabla2[[#This Row],[% DE PARTICIPACIÓN INTEGRANTE '# 4]]="","",Tabla2[[#This Row],[VALOR DEL CONTRATO]]*Tabla2[[#This Row],[% DE PARTICIPACIÓN INTEGRANTE '# 4]])</f>
        <v/>
      </c>
      <c r="AL358" s="257"/>
      <c r="AM358" s="257"/>
      <c r="AN358" s="257"/>
      <c r="AO358" s="255"/>
      <c r="AP358" s="256" t="str">
        <f>IF(Tabla2[[#This Row],[% DE PARTICIPACIÓN INTEGRANTE '# 5]]="","",Tabla2[[#This Row],[VALOR DEL CONTRATO]]*Tabla2[[#This Row],[% DE PARTICIPACIÓN INTEGRANTE '# 5]])</f>
        <v/>
      </c>
      <c r="AQ358" s="257"/>
      <c r="AR358" s="257"/>
      <c r="AS358" s="257"/>
    </row>
    <row r="359" spans="2:45" ht="20.100000000000001" customHeight="1" x14ac:dyDescent="0.25">
      <c r="B359" s="246" t="str">
        <f>IF('Formato Único de Contratación'!$AR371="","",'Formato Único de Contratación'!$AR371)</f>
        <v/>
      </c>
      <c r="C359" s="215" t="str">
        <f>IF('Formato Único de Contratación'!$B371="","",'Formato Único de Contratación'!$B371)</f>
        <v/>
      </c>
      <c r="D359" s="246" t="str">
        <f>IF('Formato Único de Contratación'!$C371="","",'Formato Único de Contratación'!$C371)</f>
        <v/>
      </c>
      <c r="E359" s="246" t="str">
        <f>IF('Formato Único de Contratación'!AQ371="","",'Formato Único de Contratación'!AQ371)</f>
        <v/>
      </c>
      <c r="F359" s="246" t="str">
        <f>IF('Formato Único de Contratación'!AP371="","",'Formato Único de Contratación'!$AP371)</f>
        <v/>
      </c>
      <c r="G359" s="248" t="str">
        <f>IF('Formato Único de Contratación'!$AI371="","",'Formato Único de Contratación'!$AI371)</f>
        <v/>
      </c>
      <c r="H359" s="248" t="str">
        <f>IF('Formato Único de Contratación'!$AO371="","",'Formato Único de Contratación'!$AO371)</f>
        <v/>
      </c>
      <c r="I359" s="248" t="str">
        <f>IF('Formato Único de Contratación'!$BU371="","",'Formato Único de Contratación'!$BU371)</f>
        <v/>
      </c>
      <c r="J359" s="248" t="str">
        <f>IF('Formato Único de Contratación'!$BD371="","",'Formato Único de Contratación'!$BD371)</f>
        <v/>
      </c>
      <c r="K359" s="248" t="str">
        <f>IF('Formato Único de Contratación'!$EE371="","",'Formato Único de Contratación'!$EE371)</f>
        <v/>
      </c>
      <c r="L359" s="248" t="str">
        <f>IF('Formato Único de Contratación'!$Y371="","",'Formato Único de Contratación'!$Y371)</f>
        <v/>
      </c>
      <c r="M359" s="246" t="str">
        <f>IF('Formato Único de Contratación'!$Z371="","",'Formato Único de Contratación'!$Z371)</f>
        <v/>
      </c>
      <c r="N359" s="253"/>
      <c r="O359" s="254" t="str">
        <f>IF('Formato Único de Contratación'!$BB371=0,"",'Formato Único de Contratación'!$BB371)</f>
        <v/>
      </c>
      <c r="P359" s="254" t="str">
        <f>IF('Formato Único de Contratación'!$DH371=0,"",'Formato Único de Contratación'!$DH371)</f>
        <v/>
      </c>
      <c r="Q359" s="253"/>
      <c r="R359" s="253"/>
      <c r="S359" s="253"/>
      <c r="T359" s="253"/>
      <c r="U359" s="253"/>
      <c r="V359" s="255"/>
      <c r="W359" s="256"/>
      <c r="X359" s="253"/>
      <c r="Y359" s="253"/>
      <c r="Z359" s="255"/>
      <c r="AA359" s="256"/>
      <c r="AB359" s="257"/>
      <c r="AC359" s="257"/>
      <c r="AD359" s="257"/>
      <c r="AE359" s="255"/>
      <c r="AF359" s="256" t="str">
        <f>IF(Tabla2[[#This Row],[% DE PARTICIPACIÓN INTEGRANTE '# 3]]="","",Tabla2[[#This Row],[VALOR DEL CONTRATO]]*Tabla2[[#This Row],[% DE PARTICIPACIÓN INTEGRANTE '# 3]])</f>
        <v/>
      </c>
      <c r="AG359" s="253"/>
      <c r="AH359" s="253"/>
      <c r="AI359" s="253"/>
      <c r="AJ359" s="255"/>
      <c r="AK359" s="256" t="str">
        <f>IF(Tabla2[[#This Row],[% DE PARTICIPACIÓN INTEGRANTE '# 4]]="","",Tabla2[[#This Row],[VALOR DEL CONTRATO]]*Tabla2[[#This Row],[% DE PARTICIPACIÓN INTEGRANTE '# 4]])</f>
        <v/>
      </c>
      <c r="AL359" s="257"/>
      <c r="AM359" s="257"/>
      <c r="AN359" s="257"/>
      <c r="AO359" s="255"/>
      <c r="AP359" s="256" t="str">
        <f>IF(Tabla2[[#This Row],[% DE PARTICIPACIÓN INTEGRANTE '# 5]]="","",Tabla2[[#This Row],[VALOR DEL CONTRATO]]*Tabla2[[#This Row],[% DE PARTICIPACIÓN INTEGRANTE '# 5]])</f>
        <v/>
      </c>
      <c r="AQ359" s="257"/>
      <c r="AR359" s="257"/>
      <c r="AS359" s="257"/>
    </row>
    <row r="360" spans="2:45" ht="20.100000000000001" customHeight="1" x14ac:dyDescent="0.25">
      <c r="B360" s="246" t="str">
        <f>IF('Formato Único de Contratación'!$AR372="","",'Formato Único de Contratación'!$AR372)</f>
        <v/>
      </c>
      <c r="C360" s="215" t="str">
        <f>IF('Formato Único de Contratación'!$B372="","",'Formato Único de Contratación'!$B372)</f>
        <v/>
      </c>
      <c r="D360" s="246" t="str">
        <f>IF('Formato Único de Contratación'!$C372="","",'Formato Único de Contratación'!$C372)</f>
        <v/>
      </c>
      <c r="E360" s="246" t="str">
        <f>IF('Formato Único de Contratación'!AQ372="","",'Formato Único de Contratación'!AQ372)</f>
        <v/>
      </c>
      <c r="F360" s="246" t="str">
        <f>IF('Formato Único de Contratación'!AP372="","",'Formato Único de Contratación'!$AP372)</f>
        <v/>
      </c>
      <c r="G360" s="248" t="str">
        <f>IF('Formato Único de Contratación'!$AI372="","",'Formato Único de Contratación'!$AI372)</f>
        <v/>
      </c>
      <c r="H360" s="248" t="str">
        <f>IF('Formato Único de Contratación'!$AO372="","",'Formato Único de Contratación'!$AO372)</f>
        <v/>
      </c>
      <c r="I360" s="248" t="str">
        <f>IF('Formato Único de Contratación'!$BU372="","",'Formato Único de Contratación'!$BU372)</f>
        <v/>
      </c>
      <c r="J360" s="248" t="str">
        <f>IF('Formato Único de Contratación'!$BD372="","",'Formato Único de Contratación'!$BD372)</f>
        <v/>
      </c>
      <c r="K360" s="248" t="str">
        <f>IF('Formato Único de Contratación'!$EE372="","",'Formato Único de Contratación'!$EE372)</f>
        <v/>
      </c>
      <c r="L360" s="248" t="str">
        <f>IF('Formato Único de Contratación'!$Y372="","",'Formato Único de Contratación'!$Y372)</f>
        <v/>
      </c>
      <c r="M360" s="246" t="str">
        <f>IF('Formato Único de Contratación'!$Z372="","",'Formato Único de Contratación'!$Z372)</f>
        <v/>
      </c>
      <c r="N360" s="253"/>
      <c r="O360" s="254" t="str">
        <f>IF('Formato Único de Contratación'!$BB372=0,"",'Formato Único de Contratación'!$BB372)</f>
        <v/>
      </c>
      <c r="P360" s="254" t="str">
        <f>IF('Formato Único de Contratación'!$DH372=0,"",'Formato Único de Contratación'!$DH372)</f>
        <v/>
      </c>
      <c r="Q360" s="253"/>
      <c r="R360" s="253"/>
      <c r="S360" s="253"/>
      <c r="T360" s="253"/>
      <c r="U360" s="253"/>
      <c r="V360" s="255"/>
      <c r="W360" s="256"/>
      <c r="X360" s="253"/>
      <c r="Y360" s="253"/>
      <c r="Z360" s="255"/>
      <c r="AA360" s="256"/>
      <c r="AB360" s="257"/>
      <c r="AC360" s="257"/>
      <c r="AD360" s="257"/>
      <c r="AE360" s="255"/>
      <c r="AF360" s="256" t="str">
        <f>IF(Tabla2[[#This Row],[% DE PARTICIPACIÓN INTEGRANTE '# 3]]="","",Tabla2[[#This Row],[VALOR DEL CONTRATO]]*Tabla2[[#This Row],[% DE PARTICIPACIÓN INTEGRANTE '# 3]])</f>
        <v/>
      </c>
      <c r="AG360" s="253"/>
      <c r="AH360" s="253"/>
      <c r="AI360" s="253"/>
      <c r="AJ360" s="255"/>
      <c r="AK360" s="256" t="str">
        <f>IF(Tabla2[[#This Row],[% DE PARTICIPACIÓN INTEGRANTE '# 4]]="","",Tabla2[[#This Row],[VALOR DEL CONTRATO]]*Tabla2[[#This Row],[% DE PARTICIPACIÓN INTEGRANTE '# 4]])</f>
        <v/>
      </c>
      <c r="AL360" s="257"/>
      <c r="AM360" s="257"/>
      <c r="AN360" s="257"/>
      <c r="AO360" s="255"/>
      <c r="AP360" s="256" t="str">
        <f>IF(Tabla2[[#This Row],[% DE PARTICIPACIÓN INTEGRANTE '# 5]]="","",Tabla2[[#This Row],[VALOR DEL CONTRATO]]*Tabla2[[#This Row],[% DE PARTICIPACIÓN INTEGRANTE '# 5]])</f>
        <v/>
      </c>
      <c r="AQ360" s="257"/>
      <c r="AR360" s="257"/>
      <c r="AS360" s="257"/>
    </row>
    <row r="361" spans="2:45" ht="20.100000000000001" customHeight="1" x14ac:dyDescent="0.25">
      <c r="B361" s="246" t="str">
        <f>IF('Formato Único de Contratación'!$AR373="","",'Formato Único de Contratación'!$AR373)</f>
        <v/>
      </c>
      <c r="C361" s="215" t="str">
        <f>IF('Formato Único de Contratación'!$B373="","",'Formato Único de Contratación'!$B373)</f>
        <v/>
      </c>
      <c r="D361" s="246" t="str">
        <f>IF('Formato Único de Contratación'!$C373="","",'Formato Único de Contratación'!$C373)</f>
        <v/>
      </c>
      <c r="E361" s="246" t="str">
        <f>IF('Formato Único de Contratación'!AQ373="","",'Formato Único de Contratación'!AQ373)</f>
        <v/>
      </c>
      <c r="F361" s="246" t="str">
        <f>IF('Formato Único de Contratación'!AP373="","",'Formato Único de Contratación'!$AP373)</f>
        <v/>
      </c>
      <c r="G361" s="248" t="str">
        <f>IF('Formato Único de Contratación'!$AI373="","",'Formato Único de Contratación'!$AI373)</f>
        <v/>
      </c>
      <c r="H361" s="248" t="str">
        <f>IF('Formato Único de Contratación'!$AO373="","",'Formato Único de Contratación'!$AO373)</f>
        <v/>
      </c>
      <c r="I361" s="248" t="str">
        <f>IF('Formato Único de Contratación'!$BU373="","",'Formato Único de Contratación'!$BU373)</f>
        <v/>
      </c>
      <c r="J361" s="248" t="str">
        <f>IF('Formato Único de Contratación'!$BD373="","",'Formato Único de Contratación'!$BD373)</f>
        <v/>
      </c>
      <c r="K361" s="248" t="str">
        <f>IF('Formato Único de Contratación'!$EE373="","",'Formato Único de Contratación'!$EE373)</f>
        <v/>
      </c>
      <c r="L361" s="248" t="str">
        <f>IF('Formato Único de Contratación'!$Y373="","",'Formato Único de Contratación'!$Y373)</f>
        <v/>
      </c>
      <c r="M361" s="246" t="str">
        <f>IF('Formato Único de Contratación'!$Z373="","",'Formato Único de Contratación'!$Z373)</f>
        <v/>
      </c>
      <c r="N361" s="253"/>
      <c r="O361" s="254" t="str">
        <f>IF('Formato Único de Contratación'!$BB373=0,"",'Formato Único de Contratación'!$BB373)</f>
        <v/>
      </c>
      <c r="P361" s="254" t="str">
        <f>IF('Formato Único de Contratación'!$DH373=0,"",'Formato Único de Contratación'!$DH373)</f>
        <v/>
      </c>
      <c r="Q361" s="253"/>
      <c r="R361" s="253"/>
      <c r="S361" s="253"/>
      <c r="T361" s="253"/>
      <c r="U361" s="253"/>
      <c r="V361" s="255"/>
      <c r="W361" s="256"/>
      <c r="X361" s="253"/>
      <c r="Y361" s="253"/>
      <c r="Z361" s="255"/>
      <c r="AA361" s="256"/>
      <c r="AB361" s="257"/>
      <c r="AC361" s="257"/>
      <c r="AD361" s="257"/>
      <c r="AE361" s="255"/>
      <c r="AF361" s="256" t="str">
        <f>IF(Tabla2[[#This Row],[% DE PARTICIPACIÓN INTEGRANTE '# 3]]="","",Tabla2[[#This Row],[VALOR DEL CONTRATO]]*Tabla2[[#This Row],[% DE PARTICIPACIÓN INTEGRANTE '# 3]])</f>
        <v/>
      </c>
      <c r="AG361" s="253"/>
      <c r="AH361" s="253"/>
      <c r="AI361" s="253"/>
      <c r="AJ361" s="255"/>
      <c r="AK361" s="256" t="str">
        <f>IF(Tabla2[[#This Row],[% DE PARTICIPACIÓN INTEGRANTE '# 4]]="","",Tabla2[[#This Row],[VALOR DEL CONTRATO]]*Tabla2[[#This Row],[% DE PARTICIPACIÓN INTEGRANTE '# 4]])</f>
        <v/>
      </c>
      <c r="AL361" s="257"/>
      <c r="AM361" s="257"/>
      <c r="AN361" s="257"/>
      <c r="AO361" s="255"/>
      <c r="AP361" s="256" t="str">
        <f>IF(Tabla2[[#This Row],[% DE PARTICIPACIÓN INTEGRANTE '# 5]]="","",Tabla2[[#This Row],[VALOR DEL CONTRATO]]*Tabla2[[#This Row],[% DE PARTICIPACIÓN INTEGRANTE '# 5]])</f>
        <v/>
      </c>
      <c r="AQ361" s="257"/>
      <c r="AR361" s="257"/>
      <c r="AS361" s="257"/>
    </row>
    <row r="362" spans="2:45" ht="20.100000000000001" customHeight="1" x14ac:dyDescent="0.25">
      <c r="B362" s="246" t="str">
        <f>IF('Formato Único de Contratación'!$AR374="","",'Formato Único de Contratación'!$AR374)</f>
        <v/>
      </c>
      <c r="C362" s="215" t="str">
        <f>IF('Formato Único de Contratación'!$B374="","",'Formato Único de Contratación'!$B374)</f>
        <v/>
      </c>
      <c r="D362" s="246" t="str">
        <f>IF('Formato Único de Contratación'!$C374="","",'Formato Único de Contratación'!$C374)</f>
        <v/>
      </c>
      <c r="E362" s="246" t="str">
        <f>IF('Formato Único de Contratación'!AQ374="","",'Formato Único de Contratación'!AQ374)</f>
        <v/>
      </c>
      <c r="F362" s="246" t="str">
        <f>IF('Formato Único de Contratación'!AP374="","",'Formato Único de Contratación'!$AP374)</f>
        <v/>
      </c>
      <c r="G362" s="248" t="str">
        <f>IF('Formato Único de Contratación'!$AI374="","",'Formato Único de Contratación'!$AI374)</f>
        <v/>
      </c>
      <c r="H362" s="248" t="str">
        <f>IF('Formato Único de Contratación'!$AO374="","",'Formato Único de Contratación'!$AO374)</f>
        <v/>
      </c>
      <c r="I362" s="248" t="str">
        <f>IF('Formato Único de Contratación'!$BU374="","",'Formato Único de Contratación'!$BU374)</f>
        <v/>
      </c>
      <c r="J362" s="248" t="str">
        <f>IF('Formato Único de Contratación'!$BD374="","",'Formato Único de Contratación'!$BD374)</f>
        <v/>
      </c>
      <c r="K362" s="248" t="str">
        <f>IF('Formato Único de Contratación'!$EE374="","",'Formato Único de Contratación'!$EE374)</f>
        <v/>
      </c>
      <c r="L362" s="248" t="str">
        <f>IF('Formato Único de Contratación'!$Y374="","",'Formato Único de Contratación'!$Y374)</f>
        <v/>
      </c>
      <c r="M362" s="246" t="str">
        <f>IF('Formato Único de Contratación'!$Z374="","",'Formato Único de Contratación'!$Z374)</f>
        <v/>
      </c>
      <c r="N362" s="253"/>
      <c r="O362" s="254" t="str">
        <f>IF('Formato Único de Contratación'!$BB374=0,"",'Formato Único de Contratación'!$BB374)</f>
        <v/>
      </c>
      <c r="P362" s="254" t="str">
        <f>IF('Formato Único de Contratación'!$DH374=0,"",'Formato Único de Contratación'!$DH374)</f>
        <v/>
      </c>
      <c r="Q362" s="253"/>
      <c r="R362" s="253"/>
      <c r="S362" s="253"/>
      <c r="T362" s="253"/>
      <c r="U362" s="253"/>
      <c r="V362" s="255"/>
      <c r="W362" s="256"/>
      <c r="X362" s="253"/>
      <c r="Y362" s="253"/>
      <c r="Z362" s="255"/>
      <c r="AA362" s="256"/>
      <c r="AB362" s="257"/>
      <c r="AC362" s="257"/>
      <c r="AD362" s="257"/>
      <c r="AE362" s="255"/>
      <c r="AF362" s="256" t="str">
        <f>IF(Tabla2[[#This Row],[% DE PARTICIPACIÓN INTEGRANTE '# 3]]="","",Tabla2[[#This Row],[VALOR DEL CONTRATO]]*Tabla2[[#This Row],[% DE PARTICIPACIÓN INTEGRANTE '# 3]])</f>
        <v/>
      </c>
      <c r="AG362" s="253"/>
      <c r="AH362" s="253"/>
      <c r="AI362" s="253"/>
      <c r="AJ362" s="255"/>
      <c r="AK362" s="256" t="str">
        <f>IF(Tabla2[[#This Row],[% DE PARTICIPACIÓN INTEGRANTE '# 4]]="","",Tabla2[[#This Row],[VALOR DEL CONTRATO]]*Tabla2[[#This Row],[% DE PARTICIPACIÓN INTEGRANTE '# 4]])</f>
        <v/>
      </c>
      <c r="AL362" s="257"/>
      <c r="AM362" s="257"/>
      <c r="AN362" s="257"/>
      <c r="AO362" s="255"/>
      <c r="AP362" s="256" t="str">
        <f>IF(Tabla2[[#This Row],[% DE PARTICIPACIÓN INTEGRANTE '# 5]]="","",Tabla2[[#This Row],[VALOR DEL CONTRATO]]*Tabla2[[#This Row],[% DE PARTICIPACIÓN INTEGRANTE '# 5]])</f>
        <v/>
      </c>
      <c r="AQ362" s="257"/>
      <c r="AR362" s="257"/>
      <c r="AS362" s="257"/>
    </row>
    <row r="363" spans="2:45" ht="20.100000000000001" customHeight="1" x14ac:dyDescent="0.25">
      <c r="B363" s="246" t="str">
        <f>IF('Formato Único de Contratación'!$AR375="","",'Formato Único de Contratación'!$AR375)</f>
        <v/>
      </c>
      <c r="C363" s="215" t="str">
        <f>IF('Formato Único de Contratación'!$B375="","",'Formato Único de Contratación'!$B375)</f>
        <v/>
      </c>
      <c r="D363" s="246" t="str">
        <f>IF('Formato Único de Contratación'!$C375="","",'Formato Único de Contratación'!$C375)</f>
        <v/>
      </c>
      <c r="E363" s="246" t="str">
        <f>IF('Formato Único de Contratación'!AQ375="","",'Formato Único de Contratación'!AQ375)</f>
        <v/>
      </c>
      <c r="F363" s="246" t="str">
        <f>IF('Formato Único de Contratación'!AP375="","",'Formato Único de Contratación'!$AP375)</f>
        <v/>
      </c>
      <c r="G363" s="248" t="str">
        <f>IF('Formato Único de Contratación'!$AI375="","",'Formato Único de Contratación'!$AI375)</f>
        <v/>
      </c>
      <c r="H363" s="248" t="str">
        <f>IF('Formato Único de Contratación'!$AO375="","",'Formato Único de Contratación'!$AO375)</f>
        <v/>
      </c>
      <c r="I363" s="248" t="str">
        <f>IF('Formato Único de Contratación'!$BU375="","",'Formato Único de Contratación'!$BU375)</f>
        <v/>
      </c>
      <c r="J363" s="248" t="str">
        <f>IF('Formato Único de Contratación'!$BD375="","",'Formato Único de Contratación'!$BD375)</f>
        <v/>
      </c>
      <c r="K363" s="248" t="str">
        <f>IF('Formato Único de Contratación'!$EE375="","",'Formato Único de Contratación'!$EE375)</f>
        <v/>
      </c>
      <c r="L363" s="248" t="str">
        <f>IF('Formato Único de Contratación'!$Y375="","",'Formato Único de Contratación'!$Y375)</f>
        <v/>
      </c>
      <c r="M363" s="246" t="str">
        <f>IF('Formato Único de Contratación'!$Z375="","",'Formato Único de Contratación'!$Z375)</f>
        <v/>
      </c>
      <c r="N363" s="253"/>
      <c r="O363" s="254" t="str">
        <f>IF('Formato Único de Contratación'!$BB375=0,"",'Formato Único de Contratación'!$BB375)</f>
        <v/>
      </c>
      <c r="P363" s="254" t="str">
        <f>IF('Formato Único de Contratación'!$DH375=0,"",'Formato Único de Contratación'!$DH375)</f>
        <v/>
      </c>
      <c r="Q363" s="253"/>
      <c r="R363" s="253"/>
      <c r="S363" s="253"/>
      <c r="T363" s="253"/>
      <c r="U363" s="253"/>
      <c r="V363" s="255"/>
      <c r="W363" s="256"/>
      <c r="X363" s="253"/>
      <c r="Y363" s="253"/>
      <c r="Z363" s="255"/>
      <c r="AA363" s="256"/>
      <c r="AB363" s="257"/>
      <c r="AC363" s="257"/>
      <c r="AD363" s="257"/>
      <c r="AE363" s="255"/>
      <c r="AF363" s="256" t="str">
        <f>IF(Tabla2[[#This Row],[% DE PARTICIPACIÓN INTEGRANTE '# 3]]="","",Tabla2[[#This Row],[VALOR DEL CONTRATO]]*Tabla2[[#This Row],[% DE PARTICIPACIÓN INTEGRANTE '# 3]])</f>
        <v/>
      </c>
      <c r="AG363" s="253"/>
      <c r="AH363" s="253"/>
      <c r="AI363" s="253"/>
      <c r="AJ363" s="255"/>
      <c r="AK363" s="256" t="str">
        <f>IF(Tabla2[[#This Row],[% DE PARTICIPACIÓN INTEGRANTE '# 4]]="","",Tabla2[[#This Row],[VALOR DEL CONTRATO]]*Tabla2[[#This Row],[% DE PARTICIPACIÓN INTEGRANTE '# 4]])</f>
        <v/>
      </c>
      <c r="AL363" s="257"/>
      <c r="AM363" s="257"/>
      <c r="AN363" s="257"/>
      <c r="AO363" s="255"/>
      <c r="AP363" s="256" t="str">
        <f>IF(Tabla2[[#This Row],[% DE PARTICIPACIÓN INTEGRANTE '# 5]]="","",Tabla2[[#This Row],[VALOR DEL CONTRATO]]*Tabla2[[#This Row],[% DE PARTICIPACIÓN INTEGRANTE '# 5]])</f>
        <v/>
      </c>
      <c r="AQ363" s="257"/>
      <c r="AR363" s="257"/>
      <c r="AS363" s="257"/>
    </row>
    <row r="364" spans="2:45" ht="20.100000000000001" customHeight="1" x14ac:dyDescent="0.25">
      <c r="B364" s="246" t="str">
        <f>IF('Formato Único de Contratación'!$AR376="","",'Formato Único de Contratación'!$AR376)</f>
        <v/>
      </c>
      <c r="C364" s="215" t="str">
        <f>IF('Formato Único de Contratación'!$B376="","",'Formato Único de Contratación'!$B376)</f>
        <v/>
      </c>
      <c r="D364" s="246" t="str">
        <f>IF('Formato Único de Contratación'!$C376="","",'Formato Único de Contratación'!$C376)</f>
        <v/>
      </c>
      <c r="E364" s="246" t="str">
        <f>IF('Formato Único de Contratación'!AQ376="","",'Formato Único de Contratación'!AQ376)</f>
        <v/>
      </c>
      <c r="F364" s="246" t="str">
        <f>IF('Formato Único de Contratación'!AP376="","",'Formato Único de Contratación'!$AP376)</f>
        <v/>
      </c>
      <c r="G364" s="248" t="str">
        <f>IF('Formato Único de Contratación'!$AI376="","",'Formato Único de Contratación'!$AI376)</f>
        <v/>
      </c>
      <c r="H364" s="248" t="str">
        <f>IF('Formato Único de Contratación'!$AO376="","",'Formato Único de Contratación'!$AO376)</f>
        <v/>
      </c>
      <c r="I364" s="248" t="str">
        <f>IF('Formato Único de Contratación'!$BU376="","",'Formato Único de Contratación'!$BU376)</f>
        <v/>
      </c>
      <c r="J364" s="248" t="str">
        <f>IF('Formato Único de Contratación'!$BD376="","",'Formato Único de Contratación'!$BD376)</f>
        <v/>
      </c>
      <c r="K364" s="248" t="str">
        <f>IF('Formato Único de Contratación'!$EE376="","",'Formato Único de Contratación'!$EE376)</f>
        <v/>
      </c>
      <c r="L364" s="248" t="str">
        <f>IF('Formato Único de Contratación'!$Y376="","",'Formato Único de Contratación'!$Y376)</f>
        <v/>
      </c>
      <c r="M364" s="246" t="str">
        <f>IF('Formato Único de Contratación'!$Z376="","",'Formato Único de Contratación'!$Z376)</f>
        <v/>
      </c>
      <c r="N364" s="253"/>
      <c r="O364" s="254" t="str">
        <f>IF('Formato Único de Contratación'!$BB376=0,"",'Formato Único de Contratación'!$BB376)</f>
        <v/>
      </c>
      <c r="P364" s="254" t="str">
        <f>IF('Formato Único de Contratación'!$DH376=0,"",'Formato Único de Contratación'!$DH376)</f>
        <v/>
      </c>
      <c r="Q364" s="253"/>
      <c r="R364" s="253"/>
      <c r="S364" s="253"/>
      <c r="T364" s="253"/>
      <c r="U364" s="253"/>
      <c r="V364" s="255"/>
      <c r="W364" s="256"/>
      <c r="X364" s="253"/>
      <c r="Y364" s="253"/>
      <c r="Z364" s="255"/>
      <c r="AA364" s="256"/>
      <c r="AB364" s="257"/>
      <c r="AC364" s="257"/>
      <c r="AD364" s="257"/>
      <c r="AE364" s="255"/>
      <c r="AF364" s="256" t="str">
        <f>IF(Tabla2[[#This Row],[% DE PARTICIPACIÓN INTEGRANTE '# 3]]="","",Tabla2[[#This Row],[VALOR DEL CONTRATO]]*Tabla2[[#This Row],[% DE PARTICIPACIÓN INTEGRANTE '# 3]])</f>
        <v/>
      </c>
      <c r="AG364" s="253"/>
      <c r="AH364" s="253"/>
      <c r="AI364" s="253"/>
      <c r="AJ364" s="255"/>
      <c r="AK364" s="256" t="str">
        <f>IF(Tabla2[[#This Row],[% DE PARTICIPACIÓN INTEGRANTE '# 4]]="","",Tabla2[[#This Row],[VALOR DEL CONTRATO]]*Tabla2[[#This Row],[% DE PARTICIPACIÓN INTEGRANTE '# 4]])</f>
        <v/>
      </c>
      <c r="AL364" s="257"/>
      <c r="AM364" s="257"/>
      <c r="AN364" s="257"/>
      <c r="AO364" s="255"/>
      <c r="AP364" s="256" t="str">
        <f>IF(Tabla2[[#This Row],[% DE PARTICIPACIÓN INTEGRANTE '# 5]]="","",Tabla2[[#This Row],[VALOR DEL CONTRATO]]*Tabla2[[#This Row],[% DE PARTICIPACIÓN INTEGRANTE '# 5]])</f>
        <v/>
      </c>
      <c r="AQ364" s="257"/>
      <c r="AR364" s="257"/>
      <c r="AS364" s="257"/>
    </row>
    <row r="365" spans="2:45" ht="20.100000000000001" customHeight="1" x14ac:dyDescent="0.25">
      <c r="B365" s="246" t="str">
        <f>IF('Formato Único de Contratación'!$AR377="","",'Formato Único de Contratación'!$AR377)</f>
        <v/>
      </c>
      <c r="C365" s="215" t="str">
        <f>IF('Formato Único de Contratación'!$B377="","",'Formato Único de Contratación'!$B377)</f>
        <v/>
      </c>
      <c r="D365" s="246" t="str">
        <f>IF('Formato Único de Contratación'!$C377="","",'Formato Único de Contratación'!$C377)</f>
        <v/>
      </c>
      <c r="E365" s="246" t="str">
        <f>IF('Formato Único de Contratación'!AQ377="","",'Formato Único de Contratación'!AQ377)</f>
        <v/>
      </c>
      <c r="F365" s="246" t="str">
        <f>IF('Formato Único de Contratación'!AP377="","",'Formato Único de Contratación'!$AP377)</f>
        <v/>
      </c>
      <c r="G365" s="248" t="str">
        <f>IF('Formato Único de Contratación'!$AI377="","",'Formato Único de Contratación'!$AI377)</f>
        <v/>
      </c>
      <c r="H365" s="248" t="str">
        <f>IF('Formato Único de Contratación'!$AO377="","",'Formato Único de Contratación'!$AO377)</f>
        <v/>
      </c>
      <c r="I365" s="248" t="str">
        <f>IF('Formato Único de Contratación'!$BU377="","",'Formato Único de Contratación'!$BU377)</f>
        <v/>
      </c>
      <c r="J365" s="248" t="str">
        <f>IF('Formato Único de Contratación'!$BD377="","",'Formato Único de Contratación'!$BD377)</f>
        <v/>
      </c>
      <c r="K365" s="248" t="str">
        <f>IF('Formato Único de Contratación'!$EE377="","",'Formato Único de Contratación'!$EE377)</f>
        <v/>
      </c>
      <c r="L365" s="248" t="str">
        <f>IF('Formato Único de Contratación'!$Y377="","",'Formato Único de Contratación'!$Y377)</f>
        <v/>
      </c>
      <c r="M365" s="246" t="str">
        <f>IF('Formato Único de Contratación'!$Z377="","",'Formato Único de Contratación'!$Z377)</f>
        <v/>
      </c>
      <c r="N365" s="253"/>
      <c r="O365" s="254" t="str">
        <f>IF('Formato Único de Contratación'!$BB377=0,"",'Formato Único de Contratación'!$BB377)</f>
        <v/>
      </c>
      <c r="P365" s="254" t="str">
        <f>IF('Formato Único de Contratación'!$DH377=0,"",'Formato Único de Contratación'!$DH377)</f>
        <v/>
      </c>
      <c r="Q365" s="253"/>
      <c r="R365" s="253"/>
      <c r="S365" s="253"/>
      <c r="T365" s="253"/>
      <c r="U365" s="253"/>
      <c r="V365" s="255"/>
      <c r="W365" s="256"/>
      <c r="X365" s="253"/>
      <c r="Y365" s="253"/>
      <c r="Z365" s="255"/>
      <c r="AA365" s="256"/>
      <c r="AB365" s="257"/>
      <c r="AC365" s="257"/>
      <c r="AD365" s="257"/>
      <c r="AE365" s="255"/>
      <c r="AF365" s="256" t="str">
        <f>IF(Tabla2[[#This Row],[% DE PARTICIPACIÓN INTEGRANTE '# 3]]="","",Tabla2[[#This Row],[VALOR DEL CONTRATO]]*Tabla2[[#This Row],[% DE PARTICIPACIÓN INTEGRANTE '# 3]])</f>
        <v/>
      </c>
      <c r="AG365" s="253"/>
      <c r="AH365" s="253"/>
      <c r="AI365" s="253"/>
      <c r="AJ365" s="255"/>
      <c r="AK365" s="256" t="str">
        <f>IF(Tabla2[[#This Row],[% DE PARTICIPACIÓN INTEGRANTE '# 4]]="","",Tabla2[[#This Row],[VALOR DEL CONTRATO]]*Tabla2[[#This Row],[% DE PARTICIPACIÓN INTEGRANTE '# 4]])</f>
        <v/>
      </c>
      <c r="AL365" s="257"/>
      <c r="AM365" s="257"/>
      <c r="AN365" s="257"/>
      <c r="AO365" s="255"/>
      <c r="AP365" s="256" t="str">
        <f>IF(Tabla2[[#This Row],[% DE PARTICIPACIÓN INTEGRANTE '# 5]]="","",Tabla2[[#This Row],[VALOR DEL CONTRATO]]*Tabla2[[#This Row],[% DE PARTICIPACIÓN INTEGRANTE '# 5]])</f>
        <v/>
      </c>
      <c r="AQ365" s="257"/>
      <c r="AR365" s="257"/>
      <c r="AS365" s="257"/>
    </row>
    <row r="366" spans="2:45" ht="20.100000000000001" customHeight="1" x14ac:dyDescent="0.25">
      <c r="B366" s="246" t="str">
        <f>IF('Formato Único de Contratación'!$AR378="","",'Formato Único de Contratación'!$AR378)</f>
        <v/>
      </c>
      <c r="C366" s="215" t="str">
        <f>IF('Formato Único de Contratación'!$B378="","",'Formato Único de Contratación'!$B378)</f>
        <v/>
      </c>
      <c r="D366" s="246" t="str">
        <f>IF('Formato Único de Contratación'!$C378="","",'Formato Único de Contratación'!$C378)</f>
        <v/>
      </c>
      <c r="E366" s="246" t="str">
        <f>IF('Formato Único de Contratación'!AQ378="","",'Formato Único de Contratación'!AQ378)</f>
        <v/>
      </c>
      <c r="F366" s="246" t="str">
        <f>IF('Formato Único de Contratación'!AP378="","",'Formato Único de Contratación'!$AP378)</f>
        <v/>
      </c>
      <c r="G366" s="248" t="str">
        <f>IF('Formato Único de Contratación'!$AI378="","",'Formato Único de Contratación'!$AI378)</f>
        <v/>
      </c>
      <c r="H366" s="248" t="str">
        <f>IF('Formato Único de Contratación'!$AO378="","",'Formato Único de Contratación'!$AO378)</f>
        <v/>
      </c>
      <c r="I366" s="248" t="str">
        <f>IF('Formato Único de Contratación'!$BU378="","",'Formato Único de Contratación'!$BU378)</f>
        <v/>
      </c>
      <c r="J366" s="248" t="str">
        <f>IF('Formato Único de Contratación'!$BD378="","",'Formato Único de Contratación'!$BD378)</f>
        <v/>
      </c>
      <c r="K366" s="248" t="str">
        <f>IF('Formato Único de Contratación'!$EE378="","",'Formato Único de Contratación'!$EE378)</f>
        <v/>
      </c>
      <c r="L366" s="248" t="str">
        <f>IF('Formato Único de Contratación'!$Y378="","",'Formato Único de Contratación'!$Y378)</f>
        <v/>
      </c>
      <c r="M366" s="246" t="str">
        <f>IF('Formato Único de Contratación'!$Z378="","",'Formato Único de Contratación'!$Z378)</f>
        <v/>
      </c>
      <c r="N366" s="253"/>
      <c r="O366" s="254" t="str">
        <f>IF('Formato Único de Contratación'!$BB378=0,"",'Formato Único de Contratación'!$BB378)</f>
        <v/>
      </c>
      <c r="P366" s="254" t="str">
        <f>IF('Formato Único de Contratación'!$DH378=0,"",'Formato Único de Contratación'!$DH378)</f>
        <v/>
      </c>
      <c r="Q366" s="253"/>
      <c r="R366" s="253"/>
      <c r="S366" s="253"/>
      <c r="T366" s="253"/>
      <c r="U366" s="253"/>
      <c r="V366" s="255"/>
      <c r="W366" s="256"/>
      <c r="X366" s="253"/>
      <c r="Y366" s="253"/>
      <c r="Z366" s="255"/>
      <c r="AA366" s="256"/>
      <c r="AB366" s="257"/>
      <c r="AC366" s="257"/>
      <c r="AD366" s="257"/>
      <c r="AE366" s="255"/>
      <c r="AF366" s="256" t="str">
        <f>IF(Tabla2[[#This Row],[% DE PARTICIPACIÓN INTEGRANTE '# 3]]="","",Tabla2[[#This Row],[VALOR DEL CONTRATO]]*Tabla2[[#This Row],[% DE PARTICIPACIÓN INTEGRANTE '# 3]])</f>
        <v/>
      </c>
      <c r="AG366" s="253"/>
      <c r="AH366" s="253"/>
      <c r="AI366" s="253"/>
      <c r="AJ366" s="255"/>
      <c r="AK366" s="256" t="str">
        <f>IF(Tabla2[[#This Row],[% DE PARTICIPACIÓN INTEGRANTE '# 4]]="","",Tabla2[[#This Row],[VALOR DEL CONTRATO]]*Tabla2[[#This Row],[% DE PARTICIPACIÓN INTEGRANTE '# 4]])</f>
        <v/>
      </c>
      <c r="AL366" s="257"/>
      <c r="AM366" s="257"/>
      <c r="AN366" s="257"/>
      <c r="AO366" s="255"/>
      <c r="AP366" s="256" t="str">
        <f>IF(Tabla2[[#This Row],[% DE PARTICIPACIÓN INTEGRANTE '# 5]]="","",Tabla2[[#This Row],[VALOR DEL CONTRATO]]*Tabla2[[#This Row],[% DE PARTICIPACIÓN INTEGRANTE '# 5]])</f>
        <v/>
      </c>
      <c r="AQ366" s="257"/>
      <c r="AR366" s="257"/>
      <c r="AS366" s="257"/>
    </row>
    <row r="367" spans="2:45" ht="20.100000000000001" customHeight="1" x14ac:dyDescent="0.25">
      <c r="B367" s="246" t="str">
        <f>IF('Formato Único de Contratación'!$AR379="","",'Formato Único de Contratación'!$AR379)</f>
        <v/>
      </c>
      <c r="C367" s="215" t="str">
        <f>IF('Formato Único de Contratación'!$B379="","",'Formato Único de Contratación'!$B379)</f>
        <v/>
      </c>
      <c r="D367" s="246" t="str">
        <f>IF('Formato Único de Contratación'!$C379="","",'Formato Único de Contratación'!$C379)</f>
        <v/>
      </c>
      <c r="E367" s="246" t="str">
        <f>IF('Formato Único de Contratación'!AQ379="","",'Formato Único de Contratación'!AQ379)</f>
        <v/>
      </c>
      <c r="F367" s="246" t="str">
        <f>IF('Formato Único de Contratación'!AP379="","",'Formato Único de Contratación'!$AP379)</f>
        <v/>
      </c>
      <c r="G367" s="248" t="str">
        <f>IF('Formato Único de Contratación'!$AI379="","",'Formato Único de Contratación'!$AI379)</f>
        <v/>
      </c>
      <c r="H367" s="248" t="str">
        <f>IF('Formato Único de Contratación'!$AO379="","",'Formato Único de Contratación'!$AO379)</f>
        <v/>
      </c>
      <c r="I367" s="248" t="str">
        <f>IF('Formato Único de Contratación'!$BU379="","",'Formato Único de Contratación'!$BU379)</f>
        <v/>
      </c>
      <c r="J367" s="248" t="str">
        <f>IF('Formato Único de Contratación'!$BD379="","",'Formato Único de Contratación'!$BD379)</f>
        <v/>
      </c>
      <c r="K367" s="248" t="str">
        <f>IF('Formato Único de Contratación'!$EE379="","",'Formato Único de Contratación'!$EE379)</f>
        <v/>
      </c>
      <c r="L367" s="248" t="str">
        <f>IF('Formato Único de Contratación'!$Y379="","",'Formato Único de Contratación'!$Y379)</f>
        <v/>
      </c>
      <c r="M367" s="246" t="str">
        <f>IF('Formato Único de Contratación'!$Z379="","",'Formato Único de Contratación'!$Z379)</f>
        <v/>
      </c>
      <c r="N367" s="253"/>
      <c r="O367" s="254" t="str">
        <f>IF('Formato Único de Contratación'!$BB379=0,"",'Formato Único de Contratación'!$BB379)</f>
        <v/>
      </c>
      <c r="P367" s="254" t="str">
        <f>IF('Formato Único de Contratación'!$DH379=0,"",'Formato Único de Contratación'!$DH379)</f>
        <v/>
      </c>
      <c r="Q367" s="253"/>
      <c r="R367" s="253"/>
      <c r="S367" s="253"/>
      <c r="T367" s="253"/>
      <c r="U367" s="253"/>
      <c r="V367" s="255"/>
      <c r="W367" s="256"/>
      <c r="X367" s="253"/>
      <c r="Y367" s="253"/>
      <c r="Z367" s="255"/>
      <c r="AA367" s="256"/>
      <c r="AB367" s="257"/>
      <c r="AC367" s="257"/>
      <c r="AD367" s="257"/>
      <c r="AE367" s="255"/>
      <c r="AF367" s="256" t="str">
        <f>IF(Tabla2[[#This Row],[% DE PARTICIPACIÓN INTEGRANTE '# 3]]="","",Tabla2[[#This Row],[VALOR DEL CONTRATO]]*Tabla2[[#This Row],[% DE PARTICIPACIÓN INTEGRANTE '# 3]])</f>
        <v/>
      </c>
      <c r="AG367" s="253"/>
      <c r="AH367" s="253"/>
      <c r="AI367" s="253"/>
      <c r="AJ367" s="255"/>
      <c r="AK367" s="256" t="str">
        <f>IF(Tabla2[[#This Row],[% DE PARTICIPACIÓN INTEGRANTE '# 4]]="","",Tabla2[[#This Row],[VALOR DEL CONTRATO]]*Tabla2[[#This Row],[% DE PARTICIPACIÓN INTEGRANTE '# 4]])</f>
        <v/>
      </c>
      <c r="AL367" s="257"/>
      <c r="AM367" s="257"/>
      <c r="AN367" s="257"/>
      <c r="AO367" s="255"/>
      <c r="AP367" s="256" t="str">
        <f>IF(Tabla2[[#This Row],[% DE PARTICIPACIÓN INTEGRANTE '# 5]]="","",Tabla2[[#This Row],[VALOR DEL CONTRATO]]*Tabla2[[#This Row],[% DE PARTICIPACIÓN INTEGRANTE '# 5]])</f>
        <v/>
      </c>
      <c r="AQ367" s="257"/>
      <c r="AR367" s="257"/>
      <c r="AS367" s="257"/>
    </row>
    <row r="368" spans="2:45" ht="20.100000000000001" customHeight="1" x14ac:dyDescent="0.25">
      <c r="B368" s="246" t="str">
        <f>IF('Formato Único de Contratación'!$AR380="","",'Formato Único de Contratación'!$AR380)</f>
        <v/>
      </c>
      <c r="C368" s="215" t="str">
        <f>IF('Formato Único de Contratación'!$B380="","",'Formato Único de Contratación'!$B380)</f>
        <v/>
      </c>
      <c r="D368" s="246" t="str">
        <f>IF('Formato Único de Contratación'!$C380="","",'Formato Único de Contratación'!$C380)</f>
        <v/>
      </c>
      <c r="E368" s="246" t="str">
        <f>IF('Formato Único de Contratación'!AQ380="","",'Formato Único de Contratación'!AQ380)</f>
        <v/>
      </c>
      <c r="F368" s="246" t="str">
        <f>IF('Formato Único de Contratación'!AP380="","",'Formato Único de Contratación'!$AP380)</f>
        <v/>
      </c>
      <c r="G368" s="248" t="str">
        <f>IF('Formato Único de Contratación'!$AI380="","",'Formato Único de Contratación'!$AI380)</f>
        <v/>
      </c>
      <c r="H368" s="248" t="str">
        <f>IF('Formato Único de Contratación'!$AO380="","",'Formato Único de Contratación'!$AO380)</f>
        <v/>
      </c>
      <c r="I368" s="248" t="str">
        <f>IF('Formato Único de Contratación'!$BU380="","",'Formato Único de Contratación'!$BU380)</f>
        <v/>
      </c>
      <c r="J368" s="248" t="str">
        <f>IF('Formato Único de Contratación'!$BD380="","",'Formato Único de Contratación'!$BD380)</f>
        <v/>
      </c>
      <c r="K368" s="248" t="str">
        <f>IF('Formato Único de Contratación'!$EE380="","",'Formato Único de Contratación'!$EE380)</f>
        <v/>
      </c>
      <c r="L368" s="248" t="str">
        <f>IF('Formato Único de Contratación'!$Y380="","",'Formato Único de Contratación'!$Y380)</f>
        <v/>
      </c>
      <c r="M368" s="246" t="str">
        <f>IF('Formato Único de Contratación'!$Z380="","",'Formato Único de Contratación'!$Z380)</f>
        <v/>
      </c>
      <c r="N368" s="253"/>
      <c r="O368" s="254" t="str">
        <f>IF('Formato Único de Contratación'!$BB380=0,"",'Formato Único de Contratación'!$BB380)</f>
        <v/>
      </c>
      <c r="P368" s="254" t="str">
        <f>IF('Formato Único de Contratación'!$DH380=0,"",'Formato Único de Contratación'!$DH380)</f>
        <v/>
      </c>
      <c r="Q368" s="253"/>
      <c r="R368" s="253"/>
      <c r="S368" s="253"/>
      <c r="T368" s="253"/>
      <c r="U368" s="253"/>
      <c r="V368" s="255"/>
      <c r="W368" s="256"/>
      <c r="X368" s="253"/>
      <c r="Y368" s="253"/>
      <c r="Z368" s="255"/>
      <c r="AA368" s="256"/>
      <c r="AB368" s="257"/>
      <c r="AC368" s="257"/>
      <c r="AD368" s="257"/>
      <c r="AE368" s="255"/>
      <c r="AF368" s="256" t="str">
        <f>IF(Tabla2[[#This Row],[% DE PARTICIPACIÓN INTEGRANTE '# 3]]="","",Tabla2[[#This Row],[VALOR DEL CONTRATO]]*Tabla2[[#This Row],[% DE PARTICIPACIÓN INTEGRANTE '# 3]])</f>
        <v/>
      </c>
      <c r="AG368" s="253"/>
      <c r="AH368" s="253"/>
      <c r="AI368" s="253"/>
      <c r="AJ368" s="255"/>
      <c r="AK368" s="256" t="str">
        <f>IF(Tabla2[[#This Row],[% DE PARTICIPACIÓN INTEGRANTE '# 4]]="","",Tabla2[[#This Row],[VALOR DEL CONTRATO]]*Tabla2[[#This Row],[% DE PARTICIPACIÓN INTEGRANTE '# 4]])</f>
        <v/>
      </c>
      <c r="AL368" s="257"/>
      <c r="AM368" s="257"/>
      <c r="AN368" s="257"/>
      <c r="AO368" s="255"/>
      <c r="AP368" s="256" t="str">
        <f>IF(Tabla2[[#This Row],[% DE PARTICIPACIÓN INTEGRANTE '# 5]]="","",Tabla2[[#This Row],[VALOR DEL CONTRATO]]*Tabla2[[#This Row],[% DE PARTICIPACIÓN INTEGRANTE '# 5]])</f>
        <v/>
      </c>
      <c r="AQ368" s="257"/>
      <c r="AR368" s="257"/>
      <c r="AS368" s="257"/>
    </row>
    <row r="369" spans="2:45" ht="20.100000000000001" customHeight="1" x14ac:dyDescent="0.25">
      <c r="B369" s="246" t="str">
        <f>IF('Formato Único de Contratación'!$AR381="","",'Formato Único de Contratación'!$AR381)</f>
        <v/>
      </c>
      <c r="C369" s="215" t="str">
        <f>IF('Formato Único de Contratación'!$B381="","",'Formato Único de Contratación'!$B381)</f>
        <v/>
      </c>
      <c r="D369" s="246" t="str">
        <f>IF('Formato Único de Contratación'!$C381="","",'Formato Único de Contratación'!$C381)</f>
        <v/>
      </c>
      <c r="E369" s="246" t="str">
        <f>IF('Formato Único de Contratación'!AQ381="","",'Formato Único de Contratación'!AQ381)</f>
        <v/>
      </c>
      <c r="F369" s="246" t="str">
        <f>IF('Formato Único de Contratación'!AP381="","",'Formato Único de Contratación'!$AP381)</f>
        <v/>
      </c>
      <c r="G369" s="248" t="str">
        <f>IF('Formato Único de Contratación'!$AI381="","",'Formato Único de Contratación'!$AI381)</f>
        <v/>
      </c>
      <c r="H369" s="248" t="str">
        <f>IF('Formato Único de Contratación'!$AO381="","",'Formato Único de Contratación'!$AO381)</f>
        <v/>
      </c>
      <c r="I369" s="248" t="str">
        <f>IF('Formato Único de Contratación'!$BU381="","",'Formato Único de Contratación'!$BU381)</f>
        <v/>
      </c>
      <c r="J369" s="248" t="str">
        <f>IF('Formato Único de Contratación'!$BD381="","",'Formato Único de Contratación'!$BD381)</f>
        <v/>
      </c>
      <c r="K369" s="248" t="str">
        <f>IF('Formato Único de Contratación'!$EE381="","",'Formato Único de Contratación'!$EE381)</f>
        <v/>
      </c>
      <c r="L369" s="248" t="str">
        <f>IF('Formato Único de Contratación'!$Y381="","",'Formato Único de Contratación'!$Y381)</f>
        <v/>
      </c>
      <c r="M369" s="246" t="str">
        <f>IF('Formato Único de Contratación'!$Z381="","",'Formato Único de Contratación'!$Z381)</f>
        <v/>
      </c>
      <c r="N369" s="253"/>
      <c r="O369" s="254" t="str">
        <f>IF('Formato Único de Contratación'!$BB381=0,"",'Formato Único de Contratación'!$BB381)</f>
        <v/>
      </c>
      <c r="P369" s="254" t="str">
        <f>IF('Formato Único de Contratación'!$DH381=0,"",'Formato Único de Contratación'!$DH381)</f>
        <v/>
      </c>
      <c r="Q369" s="253"/>
      <c r="R369" s="253"/>
      <c r="S369" s="253"/>
      <c r="T369" s="253"/>
      <c r="U369" s="253"/>
      <c r="V369" s="255"/>
      <c r="W369" s="256"/>
      <c r="X369" s="253"/>
      <c r="Y369" s="253"/>
      <c r="Z369" s="255"/>
      <c r="AA369" s="256"/>
      <c r="AB369" s="257"/>
      <c r="AC369" s="257"/>
      <c r="AD369" s="257"/>
      <c r="AE369" s="255"/>
      <c r="AF369" s="256" t="str">
        <f>IF(Tabla2[[#This Row],[% DE PARTICIPACIÓN INTEGRANTE '# 3]]="","",Tabla2[[#This Row],[VALOR DEL CONTRATO]]*Tabla2[[#This Row],[% DE PARTICIPACIÓN INTEGRANTE '# 3]])</f>
        <v/>
      </c>
      <c r="AG369" s="253"/>
      <c r="AH369" s="253"/>
      <c r="AI369" s="253"/>
      <c r="AJ369" s="255"/>
      <c r="AK369" s="256" t="str">
        <f>IF(Tabla2[[#This Row],[% DE PARTICIPACIÓN INTEGRANTE '# 4]]="","",Tabla2[[#This Row],[VALOR DEL CONTRATO]]*Tabla2[[#This Row],[% DE PARTICIPACIÓN INTEGRANTE '# 4]])</f>
        <v/>
      </c>
      <c r="AL369" s="257"/>
      <c r="AM369" s="257"/>
      <c r="AN369" s="257"/>
      <c r="AO369" s="255"/>
      <c r="AP369" s="256" t="str">
        <f>IF(Tabla2[[#This Row],[% DE PARTICIPACIÓN INTEGRANTE '# 5]]="","",Tabla2[[#This Row],[VALOR DEL CONTRATO]]*Tabla2[[#This Row],[% DE PARTICIPACIÓN INTEGRANTE '# 5]])</f>
        <v/>
      </c>
      <c r="AQ369" s="257"/>
      <c r="AR369" s="257"/>
      <c r="AS369" s="257"/>
    </row>
    <row r="370" spans="2:45" ht="20.100000000000001" customHeight="1" x14ac:dyDescent="0.25">
      <c r="B370" s="246" t="str">
        <f>IF('Formato Único de Contratación'!$AR382="","",'Formato Único de Contratación'!$AR382)</f>
        <v/>
      </c>
      <c r="C370" s="215" t="str">
        <f>IF('Formato Único de Contratación'!$B382="","",'Formato Único de Contratación'!$B382)</f>
        <v/>
      </c>
      <c r="D370" s="246" t="str">
        <f>IF('Formato Único de Contratación'!$C382="","",'Formato Único de Contratación'!$C382)</f>
        <v/>
      </c>
      <c r="E370" s="246" t="str">
        <f>IF('Formato Único de Contratación'!AQ382="","",'Formato Único de Contratación'!AQ382)</f>
        <v/>
      </c>
      <c r="F370" s="246" t="str">
        <f>IF('Formato Único de Contratación'!AP382="","",'Formato Único de Contratación'!$AP382)</f>
        <v/>
      </c>
      <c r="G370" s="248" t="str">
        <f>IF('Formato Único de Contratación'!$AI382="","",'Formato Único de Contratación'!$AI382)</f>
        <v/>
      </c>
      <c r="H370" s="248" t="str">
        <f>IF('Formato Único de Contratación'!$AO382="","",'Formato Único de Contratación'!$AO382)</f>
        <v/>
      </c>
      <c r="I370" s="248" t="str">
        <f>IF('Formato Único de Contratación'!$BU382="","",'Formato Único de Contratación'!$BU382)</f>
        <v/>
      </c>
      <c r="J370" s="248" t="str">
        <f>IF('Formato Único de Contratación'!$BD382="","",'Formato Único de Contratación'!$BD382)</f>
        <v/>
      </c>
      <c r="K370" s="248" t="str">
        <f>IF('Formato Único de Contratación'!$EE382="","",'Formato Único de Contratación'!$EE382)</f>
        <v/>
      </c>
      <c r="L370" s="248" t="str">
        <f>IF('Formato Único de Contratación'!$Y382="","",'Formato Único de Contratación'!$Y382)</f>
        <v/>
      </c>
      <c r="M370" s="246" t="str">
        <f>IF('Formato Único de Contratación'!$Z382="","",'Formato Único de Contratación'!$Z382)</f>
        <v/>
      </c>
      <c r="N370" s="253"/>
      <c r="O370" s="254" t="str">
        <f>IF('Formato Único de Contratación'!$BB382=0,"",'Formato Único de Contratación'!$BB382)</f>
        <v/>
      </c>
      <c r="P370" s="254" t="str">
        <f>IF('Formato Único de Contratación'!$DH382=0,"",'Formato Único de Contratación'!$DH382)</f>
        <v/>
      </c>
      <c r="Q370" s="253"/>
      <c r="R370" s="253"/>
      <c r="S370" s="253"/>
      <c r="T370" s="253"/>
      <c r="U370" s="253"/>
      <c r="V370" s="255"/>
      <c r="W370" s="256"/>
      <c r="X370" s="253"/>
      <c r="Y370" s="253"/>
      <c r="Z370" s="255"/>
      <c r="AA370" s="256"/>
      <c r="AB370" s="257"/>
      <c r="AC370" s="257"/>
      <c r="AD370" s="257"/>
      <c r="AE370" s="255"/>
      <c r="AF370" s="256" t="str">
        <f>IF(Tabla2[[#This Row],[% DE PARTICIPACIÓN INTEGRANTE '# 3]]="","",Tabla2[[#This Row],[VALOR DEL CONTRATO]]*Tabla2[[#This Row],[% DE PARTICIPACIÓN INTEGRANTE '# 3]])</f>
        <v/>
      </c>
      <c r="AG370" s="253"/>
      <c r="AH370" s="253"/>
      <c r="AI370" s="253"/>
      <c r="AJ370" s="255"/>
      <c r="AK370" s="256" t="str">
        <f>IF(Tabla2[[#This Row],[% DE PARTICIPACIÓN INTEGRANTE '# 4]]="","",Tabla2[[#This Row],[VALOR DEL CONTRATO]]*Tabla2[[#This Row],[% DE PARTICIPACIÓN INTEGRANTE '# 4]])</f>
        <v/>
      </c>
      <c r="AL370" s="257"/>
      <c r="AM370" s="257"/>
      <c r="AN370" s="257"/>
      <c r="AO370" s="255"/>
      <c r="AP370" s="256" t="str">
        <f>IF(Tabla2[[#This Row],[% DE PARTICIPACIÓN INTEGRANTE '# 5]]="","",Tabla2[[#This Row],[VALOR DEL CONTRATO]]*Tabla2[[#This Row],[% DE PARTICIPACIÓN INTEGRANTE '# 5]])</f>
        <v/>
      </c>
      <c r="AQ370" s="257"/>
      <c r="AR370" s="257"/>
      <c r="AS370" s="257"/>
    </row>
    <row r="371" spans="2:45" ht="20.100000000000001" customHeight="1" x14ac:dyDescent="0.25">
      <c r="B371" s="246" t="str">
        <f>IF('Formato Único de Contratación'!$AR383="","",'Formato Único de Contratación'!$AR383)</f>
        <v/>
      </c>
      <c r="C371" s="215" t="str">
        <f>IF('Formato Único de Contratación'!$B383="","",'Formato Único de Contratación'!$B383)</f>
        <v/>
      </c>
      <c r="D371" s="246" t="str">
        <f>IF('Formato Único de Contratación'!$C383="","",'Formato Único de Contratación'!$C383)</f>
        <v/>
      </c>
      <c r="E371" s="246" t="str">
        <f>IF('Formato Único de Contratación'!AQ383="","",'Formato Único de Contratación'!AQ383)</f>
        <v/>
      </c>
      <c r="F371" s="246" t="str">
        <f>IF('Formato Único de Contratación'!AP383="","",'Formato Único de Contratación'!$AP383)</f>
        <v/>
      </c>
      <c r="G371" s="248" t="str">
        <f>IF('Formato Único de Contratación'!$AI383="","",'Formato Único de Contratación'!$AI383)</f>
        <v/>
      </c>
      <c r="H371" s="248" t="str">
        <f>IF('Formato Único de Contratación'!$AO383="","",'Formato Único de Contratación'!$AO383)</f>
        <v/>
      </c>
      <c r="I371" s="248" t="str">
        <f>IF('Formato Único de Contratación'!$BU383="","",'Formato Único de Contratación'!$BU383)</f>
        <v/>
      </c>
      <c r="J371" s="248" t="str">
        <f>IF('Formato Único de Contratación'!$BD383="","",'Formato Único de Contratación'!$BD383)</f>
        <v/>
      </c>
      <c r="K371" s="248" t="str">
        <f>IF('Formato Único de Contratación'!$EE383="","",'Formato Único de Contratación'!$EE383)</f>
        <v/>
      </c>
      <c r="L371" s="248" t="str">
        <f>IF('Formato Único de Contratación'!$Y383="","",'Formato Único de Contratación'!$Y383)</f>
        <v/>
      </c>
      <c r="M371" s="246" t="str">
        <f>IF('Formato Único de Contratación'!$Z383="","",'Formato Único de Contratación'!$Z383)</f>
        <v/>
      </c>
      <c r="N371" s="253"/>
      <c r="O371" s="254" t="str">
        <f>IF('Formato Único de Contratación'!$BB383=0,"",'Formato Único de Contratación'!$BB383)</f>
        <v/>
      </c>
      <c r="P371" s="254" t="str">
        <f>IF('Formato Único de Contratación'!$DH383=0,"",'Formato Único de Contratación'!$DH383)</f>
        <v/>
      </c>
      <c r="Q371" s="253"/>
      <c r="R371" s="253"/>
      <c r="S371" s="253"/>
      <c r="T371" s="253"/>
      <c r="U371" s="253"/>
      <c r="V371" s="255"/>
      <c r="W371" s="256"/>
      <c r="X371" s="253"/>
      <c r="Y371" s="253"/>
      <c r="Z371" s="255"/>
      <c r="AA371" s="256"/>
      <c r="AB371" s="257"/>
      <c r="AC371" s="257"/>
      <c r="AD371" s="257"/>
      <c r="AE371" s="255"/>
      <c r="AF371" s="256" t="str">
        <f>IF(Tabla2[[#This Row],[% DE PARTICIPACIÓN INTEGRANTE '# 3]]="","",Tabla2[[#This Row],[VALOR DEL CONTRATO]]*Tabla2[[#This Row],[% DE PARTICIPACIÓN INTEGRANTE '# 3]])</f>
        <v/>
      </c>
      <c r="AG371" s="253"/>
      <c r="AH371" s="253"/>
      <c r="AI371" s="253"/>
      <c r="AJ371" s="255"/>
      <c r="AK371" s="256" t="str">
        <f>IF(Tabla2[[#This Row],[% DE PARTICIPACIÓN INTEGRANTE '# 4]]="","",Tabla2[[#This Row],[VALOR DEL CONTRATO]]*Tabla2[[#This Row],[% DE PARTICIPACIÓN INTEGRANTE '# 4]])</f>
        <v/>
      </c>
      <c r="AL371" s="257"/>
      <c r="AM371" s="257"/>
      <c r="AN371" s="257"/>
      <c r="AO371" s="255"/>
      <c r="AP371" s="256" t="str">
        <f>IF(Tabla2[[#This Row],[% DE PARTICIPACIÓN INTEGRANTE '# 5]]="","",Tabla2[[#This Row],[VALOR DEL CONTRATO]]*Tabla2[[#This Row],[% DE PARTICIPACIÓN INTEGRANTE '# 5]])</f>
        <v/>
      </c>
      <c r="AQ371" s="257"/>
      <c r="AR371" s="257"/>
      <c r="AS371" s="257"/>
    </row>
    <row r="372" spans="2:45" ht="20.100000000000001" customHeight="1" x14ac:dyDescent="0.25">
      <c r="B372" s="246" t="str">
        <f>IF('Formato Único de Contratación'!$AR384="","",'Formato Único de Contratación'!$AR384)</f>
        <v/>
      </c>
      <c r="C372" s="215" t="str">
        <f>IF('Formato Único de Contratación'!$B384="","",'Formato Único de Contratación'!$B384)</f>
        <v/>
      </c>
      <c r="D372" s="246" t="str">
        <f>IF('Formato Único de Contratación'!$C384="","",'Formato Único de Contratación'!$C384)</f>
        <v/>
      </c>
      <c r="E372" s="246" t="str">
        <f>IF('Formato Único de Contratación'!AQ384="","",'Formato Único de Contratación'!AQ384)</f>
        <v/>
      </c>
      <c r="F372" s="246" t="str">
        <f>IF('Formato Único de Contratación'!AP384="","",'Formato Único de Contratación'!$AP384)</f>
        <v/>
      </c>
      <c r="G372" s="248" t="str">
        <f>IF('Formato Único de Contratación'!$AI384="","",'Formato Único de Contratación'!$AI384)</f>
        <v/>
      </c>
      <c r="H372" s="248" t="str">
        <f>IF('Formato Único de Contratación'!$AO384="","",'Formato Único de Contratación'!$AO384)</f>
        <v/>
      </c>
      <c r="I372" s="248" t="str">
        <f>IF('Formato Único de Contratación'!$BU384="","",'Formato Único de Contratación'!$BU384)</f>
        <v/>
      </c>
      <c r="J372" s="248" t="str">
        <f>IF('Formato Único de Contratación'!$BD384="","",'Formato Único de Contratación'!$BD384)</f>
        <v/>
      </c>
      <c r="K372" s="248" t="str">
        <f>IF('Formato Único de Contratación'!$EE384="","",'Formato Único de Contratación'!$EE384)</f>
        <v/>
      </c>
      <c r="L372" s="248" t="str">
        <f>IF('Formato Único de Contratación'!$Y384="","",'Formato Único de Contratación'!$Y384)</f>
        <v/>
      </c>
      <c r="M372" s="246" t="str">
        <f>IF('Formato Único de Contratación'!$Z384="","",'Formato Único de Contratación'!$Z384)</f>
        <v/>
      </c>
      <c r="N372" s="253"/>
      <c r="O372" s="254" t="str">
        <f>IF('Formato Único de Contratación'!$BB384=0,"",'Formato Único de Contratación'!$BB384)</f>
        <v/>
      </c>
      <c r="P372" s="254" t="str">
        <f>IF('Formato Único de Contratación'!$DH384=0,"",'Formato Único de Contratación'!$DH384)</f>
        <v/>
      </c>
      <c r="Q372" s="253"/>
      <c r="R372" s="253"/>
      <c r="S372" s="253"/>
      <c r="T372" s="253"/>
      <c r="U372" s="253"/>
      <c r="V372" s="255"/>
      <c r="W372" s="256"/>
      <c r="X372" s="253"/>
      <c r="Y372" s="253"/>
      <c r="Z372" s="255"/>
      <c r="AA372" s="256"/>
      <c r="AB372" s="257"/>
      <c r="AC372" s="257"/>
      <c r="AD372" s="257"/>
      <c r="AE372" s="255"/>
      <c r="AF372" s="256" t="str">
        <f>IF(Tabla2[[#This Row],[% DE PARTICIPACIÓN INTEGRANTE '# 3]]="","",Tabla2[[#This Row],[VALOR DEL CONTRATO]]*Tabla2[[#This Row],[% DE PARTICIPACIÓN INTEGRANTE '# 3]])</f>
        <v/>
      </c>
      <c r="AG372" s="253"/>
      <c r="AH372" s="253"/>
      <c r="AI372" s="253"/>
      <c r="AJ372" s="255"/>
      <c r="AK372" s="256" t="str">
        <f>IF(Tabla2[[#This Row],[% DE PARTICIPACIÓN INTEGRANTE '# 4]]="","",Tabla2[[#This Row],[VALOR DEL CONTRATO]]*Tabla2[[#This Row],[% DE PARTICIPACIÓN INTEGRANTE '# 4]])</f>
        <v/>
      </c>
      <c r="AL372" s="257"/>
      <c r="AM372" s="257"/>
      <c r="AN372" s="257"/>
      <c r="AO372" s="255"/>
      <c r="AP372" s="256" t="str">
        <f>IF(Tabla2[[#This Row],[% DE PARTICIPACIÓN INTEGRANTE '# 5]]="","",Tabla2[[#This Row],[VALOR DEL CONTRATO]]*Tabla2[[#This Row],[% DE PARTICIPACIÓN INTEGRANTE '# 5]])</f>
        <v/>
      </c>
      <c r="AQ372" s="257"/>
      <c r="AR372" s="257"/>
      <c r="AS372" s="257"/>
    </row>
    <row r="373" spans="2:45" ht="20.100000000000001" customHeight="1" x14ac:dyDescent="0.25">
      <c r="B373" s="246" t="str">
        <f>IF('Formato Único de Contratación'!$AR385="","",'Formato Único de Contratación'!$AR385)</f>
        <v/>
      </c>
      <c r="C373" s="215" t="str">
        <f>IF('Formato Único de Contratación'!$B385="","",'Formato Único de Contratación'!$B385)</f>
        <v/>
      </c>
      <c r="D373" s="246" t="str">
        <f>IF('Formato Único de Contratación'!$C385="","",'Formato Único de Contratación'!$C385)</f>
        <v/>
      </c>
      <c r="E373" s="246" t="str">
        <f>IF('Formato Único de Contratación'!AQ385="","",'Formato Único de Contratación'!AQ385)</f>
        <v/>
      </c>
      <c r="F373" s="246" t="str">
        <f>IF('Formato Único de Contratación'!AP385="","",'Formato Único de Contratación'!$AP385)</f>
        <v/>
      </c>
      <c r="G373" s="248" t="str">
        <f>IF('Formato Único de Contratación'!$AI385="","",'Formato Único de Contratación'!$AI385)</f>
        <v/>
      </c>
      <c r="H373" s="248" t="str">
        <f>IF('Formato Único de Contratación'!$AO385="","",'Formato Único de Contratación'!$AO385)</f>
        <v/>
      </c>
      <c r="I373" s="248" t="str">
        <f>IF('Formato Único de Contratación'!$BU385="","",'Formato Único de Contratación'!$BU385)</f>
        <v/>
      </c>
      <c r="J373" s="248" t="str">
        <f>IF('Formato Único de Contratación'!$BD385="","",'Formato Único de Contratación'!$BD385)</f>
        <v/>
      </c>
      <c r="K373" s="248" t="str">
        <f>IF('Formato Único de Contratación'!$EE385="","",'Formato Único de Contratación'!$EE385)</f>
        <v/>
      </c>
      <c r="L373" s="248" t="str">
        <f>IF('Formato Único de Contratación'!$Y385="","",'Formato Único de Contratación'!$Y385)</f>
        <v/>
      </c>
      <c r="M373" s="246" t="str">
        <f>IF('Formato Único de Contratación'!$Z385="","",'Formato Único de Contratación'!$Z385)</f>
        <v/>
      </c>
      <c r="N373" s="253"/>
      <c r="O373" s="254" t="str">
        <f>IF('Formato Único de Contratación'!$BB385=0,"",'Formato Único de Contratación'!$BB385)</f>
        <v/>
      </c>
      <c r="P373" s="254" t="str">
        <f>IF('Formato Único de Contratación'!$DH385=0,"",'Formato Único de Contratación'!$DH385)</f>
        <v/>
      </c>
      <c r="Q373" s="253"/>
      <c r="R373" s="253"/>
      <c r="S373" s="253"/>
      <c r="T373" s="253"/>
      <c r="U373" s="253"/>
      <c r="V373" s="255"/>
      <c r="W373" s="256"/>
      <c r="X373" s="253"/>
      <c r="Y373" s="253"/>
      <c r="Z373" s="255"/>
      <c r="AA373" s="256"/>
      <c r="AB373" s="257"/>
      <c r="AC373" s="257"/>
      <c r="AD373" s="257"/>
      <c r="AE373" s="255"/>
      <c r="AF373" s="256" t="str">
        <f>IF(Tabla2[[#This Row],[% DE PARTICIPACIÓN INTEGRANTE '# 3]]="","",Tabla2[[#This Row],[VALOR DEL CONTRATO]]*Tabla2[[#This Row],[% DE PARTICIPACIÓN INTEGRANTE '# 3]])</f>
        <v/>
      </c>
      <c r="AG373" s="253"/>
      <c r="AH373" s="253"/>
      <c r="AI373" s="253"/>
      <c r="AJ373" s="255"/>
      <c r="AK373" s="256" t="str">
        <f>IF(Tabla2[[#This Row],[% DE PARTICIPACIÓN INTEGRANTE '# 4]]="","",Tabla2[[#This Row],[VALOR DEL CONTRATO]]*Tabla2[[#This Row],[% DE PARTICIPACIÓN INTEGRANTE '# 4]])</f>
        <v/>
      </c>
      <c r="AL373" s="257"/>
      <c r="AM373" s="257"/>
      <c r="AN373" s="257"/>
      <c r="AO373" s="255"/>
      <c r="AP373" s="256" t="str">
        <f>IF(Tabla2[[#This Row],[% DE PARTICIPACIÓN INTEGRANTE '# 5]]="","",Tabla2[[#This Row],[VALOR DEL CONTRATO]]*Tabla2[[#This Row],[% DE PARTICIPACIÓN INTEGRANTE '# 5]])</f>
        <v/>
      </c>
      <c r="AQ373" s="257"/>
      <c r="AR373" s="257"/>
      <c r="AS373" s="257"/>
    </row>
    <row r="374" spans="2:45" ht="20.100000000000001" customHeight="1" x14ac:dyDescent="0.25">
      <c r="B374" s="246" t="str">
        <f>IF('Formato Único de Contratación'!$AR386="","",'Formato Único de Contratación'!$AR386)</f>
        <v/>
      </c>
      <c r="C374" s="215" t="str">
        <f>IF('Formato Único de Contratación'!$B386="","",'Formato Único de Contratación'!$B386)</f>
        <v/>
      </c>
      <c r="D374" s="246" t="str">
        <f>IF('Formato Único de Contratación'!$C386="","",'Formato Único de Contratación'!$C386)</f>
        <v/>
      </c>
      <c r="E374" s="246" t="str">
        <f>IF('Formato Único de Contratación'!AQ386="","",'Formato Único de Contratación'!AQ386)</f>
        <v/>
      </c>
      <c r="F374" s="246" t="str">
        <f>IF('Formato Único de Contratación'!AP386="","",'Formato Único de Contratación'!$AP386)</f>
        <v/>
      </c>
      <c r="G374" s="248" t="str">
        <f>IF('Formato Único de Contratación'!$AI386="","",'Formato Único de Contratación'!$AI386)</f>
        <v/>
      </c>
      <c r="H374" s="248" t="str">
        <f>IF('Formato Único de Contratación'!$AO386="","",'Formato Único de Contratación'!$AO386)</f>
        <v/>
      </c>
      <c r="I374" s="248" t="str">
        <f>IF('Formato Único de Contratación'!$BU386="","",'Formato Único de Contratación'!$BU386)</f>
        <v/>
      </c>
      <c r="J374" s="248" t="str">
        <f>IF('Formato Único de Contratación'!$BD386="","",'Formato Único de Contratación'!$BD386)</f>
        <v/>
      </c>
      <c r="K374" s="248" t="str">
        <f>IF('Formato Único de Contratación'!$EE386="","",'Formato Único de Contratación'!$EE386)</f>
        <v/>
      </c>
      <c r="L374" s="248" t="str">
        <f>IF('Formato Único de Contratación'!$Y386="","",'Formato Único de Contratación'!$Y386)</f>
        <v/>
      </c>
      <c r="M374" s="246" t="str">
        <f>IF('Formato Único de Contratación'!$Z386="","",'Formato Único de Contratación'!$Z386)</f>
        <v/>
      </c>
      <c r="N374" s="253"/>
      <c r="O374" s="256" t="str">
        <f>IF('Formato Único de Contratación'!$BB386=0,"",'Formato Único de Contratación'!$BB386)</f>
        <v/>
      </c>
      <c r="P374" s="254" t="str">
        <f>IF('Formato Único de Contratación'!$DH386=0,"",'Formato Único de Contratación'!$DH386)</f>
        <v/>
      </c>
      <c r="Q374" s="253"/>
      <c r="R374" s="253"/>
      <c r="S374" s="253"/>
      <c r="T374" s="253"/>
      <c r="U374" s="253"/>
      <c r="V374" s="253"/>
      <c r="W374" s="256"/>
      <c r="X374" s="253"/>
      <c r="Y374" s="253"/>
      <c r="Z374" s="253"/>
      <c r="AA374" s="256"/>
      <c r="AB374" s="257"/>
      <c r="AC374" s="257"/>
      <c r="AD374" s="257"/>
      <c r="AE374" s="255"/>
      <c r="AF374" s="256" t="str">
        <f>IF(Tabla2[[#This Row],[% DE PARTICIPACIÓN INTEGRANTE '# 3]]="","",Tabla2[[#This Row],[VALOR DEL CONTRATO]]*Tabla2[[#This Row],[% DE PARTICIPACIÓN INTEGRANTE '# 3]])</f>
        <v/>
      </c>
      <c r="AG374" s="253"/>
      <c r="AH374" s="253"/>
      <c r="AI374" s="253"/>
      <c r="AJ374" s="263"/>
      <c r="AK374" s="256" t="str">
        <f>IF(Tabla2[[#This Row],[% DE PARTICIPACIÓN INTEGRANTE '# 4]]="","",Tabla2[[#This Row],[VALOR DEL CONTRATO]]*Tabla2[[#This Row],[% DE PARTICIPACIÓN INTEGRANTE '# 4]])</f>
        <v/>
      </c>
      <c r="AL374" s="257"/>
      <c r="AM374" s="257"/>
      <c r="AN374" s="257"/>
      <c r="AO374" s="255"/>
      <c r="AP374" s="264" t="str">
        <f>IF(Tabla2[[#This Row],[% DE PARTICIPACIÓN INTEGRANTE '# 5]]="","",Tabla2[[#This Row],[VALOR DEL CONTRATO]]*Tabla2[[#This Row],[% DE PARTICIPACIÓN INTEGRANTE '# 5]])</f>
        <v/>
      </c>
      <c r="AQ374" s="257"/>
      <c r="AR374" s="257"/>
      <c r="AS374" s="257"/>
    </row>
    <row r="375" spans="2:45" ht="20.100000000000001" customHeight="1" x14ac:dyDescent="0.25">
      <c r="B375" s="246" t="str">
        <f>IF('Formato Único de Contratación'!$AR387="","",'Formato Único de Contratación'!$AR387)</f>
        <v/>
      </c>
      <c r="C375" s="215" t="str">
        <f>IF('Formato Único de Contratación'!$B387="","",'Formato Único de Contratación'!$B387)</f>
        <v/>
      </c>
      <c r="D375" s="246" t="str">
        <f>IF('Formato Único de Contratación'!$C387="","",'Formato Único de Contratación'!$C387)</f>
        <v/>
      </c>
      <c r="E375" s="246" t="str">
        <f>IF('Formato Único de Contratación'!AQ387="","",'Formato Único de Contratación'!AQ387)</f>
        <v/>
      </c>
      <c r="F375" s="246" t="str">
        <f>IF('Formato Único de Contratación'!AP387="","",'Formato Único de Contratación'!$AP387)</f>
        <v/>
      </c>
      <c r="G375" s="248" t="str">
        <f>IF('Formato Único de Contratación'!$AI387="","",'Formato Único de Contratación'!$AI387)</f>
        <v/>
      </c>
      <c r="H375" s="248" t="str">
        <f>IF('Formato Único de Contratación'!$AO387="","",'Formato Único de Contratación'!$AO387)</f>
        <v/>
      </c>
      <c r="I375" s="248" t="str">
        <f>IF('Formato Único de Contratación'!$BU387="","",'Formato Único de Contratación'!$BU387)</f>
        <v/>
      </c>
      <c r="J375" s="248" t="str">
        <f>IF('Formato Único de Contratación'!$BD387="","",'Formato Único de Contratación'!$BD387)</f>
        <v/>
      </c>
      <c r="K375" s="248" t="str">
        <f>IF('Formato Único de Contratación'!$EE387="","",'Formato Único de Contratación'!$EE387)</f>
        <v/>
      </c>
      <c r="L375" s="248" t="str">
        <f>IF('Formato Único de Contratación'!$Y387="","",'Formato Único de Contratación'!$Y387)</f>
        <v/>
      </c>
      <c r="M375" s="246" t="str">
        <f>IF('Formato Único de Contratación'!$Z387="","",'Formato Único de Contratación'!$Z387)</f>
        <v/>
      </c>
      <c r="N375" s="253"/>
      <c r="O375" s="256" t="str">
        <f>IF('Formato Único de Contratación'!$BB387=0,"",'Formato Único de Contratación'!$BB387)</f>
        <v/>
      </c>
      <c r="P375" s="254" t="str">
        <f>IF('Formato Único de Contratación'!$DH387=0,"",'Formato Único de Contratación'!$DH387)</f>
        <v/>
      </c>
      <c r="Q375" s="253"/>
      <c r="R375" s="253"/>
      <c r="S375" s="253"/>
      <c r="T375" s="253"/>
      <c r="U375" s="253"/>
      <c r="V375" s="253"/>
      <c r="W375" s="256"/>
      <c r="X375" s="253"/>
      <c r="Y375" s="253"/>
      <c r="Z375" s="253"/>
      <c r="AA375" s="256"/>
      <c r="AB375" s="257"/>
      <c r="AC375" s="257"/>
      <c r="AD375" s="257"/>
      <c r="AE375" s="255"/>
      <c r="AF375" s="256" t="str">
        <f>IF(Tabla2[[#This Row],[% DE PARTICIPACIÓN INTEGRANTE '# 3]]="","",Tabla2[[#This Row],[VALOR DEL CONTRATO]]*Tabla2[[#This Row],[% DE PARTICIPACIÓN INTEGRANTE '# 3]])</f>
        <v/>
      </c>
      <c r="AG375" s="253"/>
      <c r="AH375" s="253"/>
      <c r="AI375" s="253"/>
      <c r="AJ375" s="263"/>
      <c r="AK375" s="256" t="str">
        <f>IF(Tabla2[[#This Row],[% DE PARTICIPACIÓN INTEGRANTE '# 4]]="","",Tabla2[[#This Row],[VALOR DEL CONTRATO]]*Tabla2[[#This Row],[% DE PARTICIPACIÓN INTEGRANTE '# 4]])</f>
        <v/>
      </c>
      <c r="AL375" s="257"/>
      <c r="AM375" s="257"/>
      <c r="AN375" s="257"/>
      <c r="AO375" s="255"/>
      <c r="AP375" s="264" t="str">
        <f>IF(Tabla2[[#This Row],[% DE PARTICIPACIÓN INTEGRANTE '# 5]]="","",Tabla2[[#This Row],[VALOR DEL CONTRATO]]*Tabla2[[#This Row],[% DE PARTICIPACIÓN INTEGRANTE '# 5]])</f>
        <v/>
      </c>
      <c r="AQ375" s="257"/>
      <c r="AR375" s="257"/>
      <c r="AS375" s="257"/>
    </row>
    <row r="376" spans="2:45" ht="20.100000000000001" customHeight="1" x14ac:dyDescent="0.25">
      <c r="B376" s="246" t="str">
        <f>IF('Formato Único de Contratación'!$AR388="","",'Formato Único de Contratación'!$AR388)</f>
        <v/>
      </c>
      <c r="C376" s="215" t="str">
        <f>IF('Formato Único de Contratación'!$B388="","",'Formato Único de Contratación'!$B388)</f>
        <v/>
      </c>
      <c r="D376" s="246" t="str">
        <f>IF('Formato Único de Contratación'!$C388="","",'Formato Único de Contratación'!$C388)</f>
        <v/>
      </c>
      <c r="E376" s="246" t="str">
        <f>IF('Formato Único de Contratación'!AQ388="","",'Formato Único de Contratación'!AQ388)</f>
        <v/>
      </c>
      <c r="F376" s="246" t="str">
        <f>IF('Formato Único de Contratación'!AP388="","",'Formato Único de Contratación'!$AP388)</f>
        <v/>
      </c>
      <c r="G376" s="248" t="str">
        <f>IF('Formato Único de Contratación'!$AI388="","",'Formato Único de Contratación'!$AI388)</f>
        <v/>
      </c>
      <c r="H376" s="248" t="str">
        <f>IF('Formato Único de Contratación'!$AO388="","",'Formato Único de Contratación'!$AO388)</f>
        <v/>
      </c>
      <c r="I376" s="248" t="str">
        <f>IF('Formato Único de Contratación'!$BU388="","",'Formato Único de Contratación'!$BU388)</f>
        <v/>
      </c>
      <c r="J376" s="248" t="str">
        <f>IF('Formato Único de Contratación'!$BD388="","",'Formato Único de Contratación'!$BD388)</f>
        <v/>
      </c>
      <c r="K376" s="248" t="str">
        <f>IF('Formato Único de Contratación'!$EE388="","",'Formato Único de Contratación'!$EE388)</f>
        <v/>
      </c>
      <c r="L376" s="248" t="str">
        <f>IF('Formato Único de Contratación'!$Y388="","",'Formato Único de Contratación'!$Y388)</f>
        <v/>
      </c>
      <c r="M376" s="246" t="str">
        <f>IF('Formato Único de Contratación'!$Z388="","",'Formato Único de Contratación'!$Z388)</f>
        <v/>
      </c>
      <c r="N376" s="253"/>
      <c r="O376" s="256" t="str">
        <f>IF('Formato Único de Contratación'!$BB388=0,"",'Formato Único de Contratación'!$BB388)</f>
        <v/>
      </c>
      <c r="P376" s="254" t="str">
        <f>IF('Formato Único de Contratación'!$DH388=0,"",'Formato Único de Contratación'!$DH388)</f>
        <v/>
      </c>
      <c r="Q376" s="253"/>
      <c r="R376" s="253"/>
      <c r="S376" s="253"/>
      <c r="T376" s="253"/>
      <c r="U376" s="253"/>
      <c r="V376" s="253"/>
      <c r="W376" s="256"/>
      <c r="X376" s="253"/>
      <c r="Y376" s="253"/>
      <c r="Z376" s="253"/>
      <c r="AA376" s="256"/>
      <c r="AB376" s="257"/>
      <c r="AC376" s="257"/>
      <c r="AD376" s="257"/>
      <c r="AE376" s="255"/>
      <c r="AF376" s="256" t="str">
        <f>IF(Tabla2[[#This Row],[% DE PARTICIPACIÓN INTEGRANTE '# 3]]="","",Tabla2[[#This Row],[VALOR DEL CONTRATO]]*Tabla2[[#This Row],[% DE PARTICIPACIÓN INTEGRANTE '# 3]])</f>
        <v/>
      </c>
      <c r="AG376" s="253"/>
      <c r="AH376" s="253"/>
      <c r="AI376" s="253"/>
      <c r="AJ376" s="263"/>
      <c r="AK376" s="256" t="str">
        <f>IF(Tabla2[[#This Row],[% DE PARTICIPACIÓN INTEGRANTE '# 4]]="","",Tabla2[[#This Row],[VALOR DEL CONTRATO]]*Tabla2[[#This Row],[% DE PARTICIPACIÓN INTEGRANTE '# 4]])</f>
        <v/>
      </c>
      <c r="AL376" s="257"/>
      <c r="AM376" s="257"/>
      <c r="AN376" s="257"/>
      <c r="AO376" s="255"/>
      <c r="AP376" s="264" t="str">
        <f>IF(Tabla2[[#This Row],[% DE PARTICIPACIÓN INTEGRANTE '# 5]]="","",Tabla2[[#This Row],[VALOR DEL CONTRATO]]*Tabla2[[#This Row],[% DE PARTICIPACIÓN INTEGRANTE '# 5]])</f>
        <v/>
      </c>
      <c r="AQ376" s="257"/>
      <c r="AR376" s="257"/>
      <c r="AS376" s="257"/>
    </row>
    <row r="377" spans="2:45" ht="20.100000000000001" customHeight="1" x14ac:dyDescent="0.25">
      <c r="B377" s="246" t="str">
        <f>IF('Formato Único de Contratación'!$AR389="","",'Formato Único de Contratación'!$AR389)</f>
        <v/>
      </c>
      <c r="C377" s="215" t="str">
        <f>IF('Formato Único de Contratación'!$B389="","",'Formato Único de Contratación'!$B389)</f>
        <v/>
      </c>
      <c r="D377" s="246" t="str">
        <f>IF('Formato Único de Contratación'!$C389="","",'Formato Único de Contratación'!$C389)</f>
        <v/>
      </c>
      <c r="E377" s="246" t="str">
        <f>IF('Formato Único de Contratación'!AQ389="","",'Formato Único de Contratación'!AQ389)</f>
        <v/>
      </c>
      <c r="F377" s="246" t="str">
        <f>IF('Formato Único de Contratación'!AP389="","",'Formato Único de Contratación'!$AP389)</f>
        <v/>
      </c>
      <c r="G377" s="248" t="str">
        <f>IF('Formato Único de Contratación'!$AI389="","",'Formato Único de Contratación'!$AI389)</f>
        <v/>
      </c>
      <c r="H377" s="248" t="str">
        <f>IF('Formato Único de Contratación'!$AO389="","",'Formato Único de Contratación'!$AO389)</f>
        <v/>
      </c>
      <c r="I377" s="248" t="str">
        <f>IF('Formato Único de Contratación'!$BU389="","",'Formato Único de Contratación'!$BU389)</f>
        <v/>
      </c>
      <c r="J377" s="248" t="str">
        <f>IF('Formato Único de Contratación'!$BD389="","",'Formato Único de Contratación'!$BD389)</f>
        <v/>
      </c>
      <c r="K377" s="248" t="str">
        <f>IF('Formato Único de Contratación'!$EE389="","",'Formato Único de Contratación'!$EE389)</f>
        <v/>
      </c>
      <c r="L377" s="248" t="str">
        <f>IF('Formato Único de Contratación'!$Y389="","",'Formato Único de Contratación'!$Y389)</f>
        <v/>
      </c>
      <c r="M377" s="246" t="str">
        <f>IF('Formato Único de Contratación'!$Z389="","",'Formato Único de Contratación'!$Z389)</f>
        <v/>
      </c>
      <c r="N377" s="253"/>
      <c r="O377" s="256" t="str">
        <f>IF('Formato Único de Contratación'!$BB389=0,"",'Formato Único de Contratación'!$BB389)</f>
        <v/>
      </c>
      <c r="P377" s="254" t="str">
        <f>IF('Formato Único de Contratación'!$DH389=0,"",'Formato Único de Contratación'!$DH389)</f>
        <v/>
      </c>
      <c r="Q377" s="253"/>
      <c r="R377" s="253"/>
      <c r="S377" s="253"/>
      <c r="T377" s="253"/>
      <c r="U377" s="253"/>
      <c r="V377" s="253"/>
      <c r="W377" s="256"/>
      <c r="X377" s="253"/>
      <c r="Y377" s="253"/>
      <c r="Z377" s="253"/>
      <c r="AA377" s="256"/>
      <c r="AB377" s="257"/>
      <c r="AC377" s="257"/>
      <c r="AD377" s="257"/>
      <c r="AE377" s="255"/>
      <c r="AF377" s="256" t="str">
        <f>IF(Tabla2[[#This Row],[% DE PARTICIPACIÓN INTEGRANTE '# 3]]="","",Tabla2[[#This Row],[VALOR DEL CONTRATO]]*Tabla2[[#This Row],[% DE PARTICIPACIÓN INTEGRANTE '# 3]])</f>
        <v/>
      </c>
      <c r="AG377" s="253"/>
      <c r="AH377" s="253"/>
      <c r="AI377" s="253"/>
      <c r="AJ377" s="263"/>
      <c r="AK377" s="256" t="str">
        <f>IF(Tabla2[[#This Row],[% DE PARTICIPACIÓN INTEGRANTE '# 4]]="","",Tabla2[[#This Row],[VALOR DEL CONTRATO]]*Tabla2[[#This Row],[% DE PARTICIPACIÓN INTEGRANTE '# 4]])</f>
        <v/>
      </c>
      <c r="AL377" s="257"/>
      <c r="AM377" s="257"/>
      <c r="AN377" s="257"/>
      <c r="AO377" s="255"/>
      <c r="AP377" s="264" t="str">
        <f>IF(Tabla2[[#This Row],[% DE PARTICIPACIÓN INTEGRANTE '# 5]]="","",Tabla2[[#This Row],[VALOR DEL CONTRATO]]*Tabla2[[#This Row],[% DE PARTICIPACIÓN INTEGRANTE '# 5]])</f>
        <v/>
      </c>
      <c r="AQ377" s="257"/>
      <c r="AR377" s="257"/>
      <c r="AS377" s="257"/>
    </row>
    <row r="378" spans="2:45" ht="20.100000000000001" customHeight="1" x14ac:dyDescent="0.25">
      <c r="B378" s="246" t="str">
        <f>IF('Formato Único de Contratación'!$AR390="","",'Formato Único de Contratación'!$AR390)</f>
        <v/>
      </c>
      <c r="C378" s="215" t="str">
        <f>IF('Formato Único de Contratación'!$B390="","",'Formato Único de Contratación'!$B390)</f>
        <v/>
      </c>
      <c r="D378" s="246" t="str">
        <f>IF('Formato Único de Contratación'!$C390="","",'Formato Único de Contratación'!$C390)</f>
        <v/>
      </c>
      <c r="E378" s="246" t="str">
        <f>IF('Formato Único de Contratación'!AQ390="","",'Formato Único de Contratación'!AQ390)</f>
        <v/>
      </c>
      <c r="F378" s="246" t="str">
        <f>IF('Formato Único de Contratación'!AP390="","",'Formato Único de Contratación'!$AP390)</f>
        <v/>
      </c>
      <c r="G378" s="248" t="str">
        <f>IF('Formato Único de Contratación'!$AI390="","",'Formato Único de Contratación'!$AI390)</f>
        <v/>
      </c>
      <c r="H378" s="248" t="str">
        <f>IF('Formato Único de Contratación'!$AO390="","",'Formato Único de Contratación'!$AO390)</f>
        <v/>
      </c>
      <c r="I378" s="248" t="str">
        <f>IF('Formato Único de Contratación'!$BU390="","",'Formato Único de Contratación'!$BU390)</f>
        <v/>
      </c>
      <c r="J378" s="248" t="str">
        <f>IF('Formato Único de Contratación'!$BD390="","",'Formato Único de Contratación'!$BD390)</f>
        <v/>
      </c>
      <c r="K378" s="248" t="str">
        <f>IF('Formato Único de Contratación'!$EE390="","",'Formato Único de Contratación'!$EE390)</f>
        <v/>
      </c>
      <c r="L378" s="248" t="str">
        <f>IF('Formato Único de Contratación'!$Y390="","",'Formato Único de Contratación'!$Y390)</f>
        <v/>
      </c>
      <c r="M378" s="246" t="str">
        <f>IF('Formato Único de Contratación'!$Z390="","",'Formato Único de Contratación'!$Z390)</f>
        <v/>
      </c>
      <c r="N378" s="253"/>
      <c r="O378" s="256" t="str">
        <f>IF('Formato Único de Contratación'!$BB390=0,"",'Formato Único de Contratación'!$BB390)</f>
        <v/>
      </c>
      <c r="P378" s="254" t="str">
        <f>IF('Formato Único de Contratación'!$DH390=0,"",'Formato Único de Contratación'!$DH390)</f>
        <v/>
      </c>
      <c r="Q378" s="253"/>
      <c r="R378" s="253"/>
      <c r="S378" s="253"/>
      <c r="T378" s="253"/>
      <c r="U378" s="253"/>
      <c r="V378" s="253"/>
      <c r="W378" s="256"/>
      <c r="X378" s="253"/>
      <c r="Y378" s="253"/>
      <c r="Z378" s="253"/>
      <c r="AA378" s="256"/>
      <c r="AB378" s="257"/>
      <c r="AC378" s="257"/>
      <c r="AD378" s="257"/>
      <c r="AE378" s="255"/>
      <c r="AF378" s="256" t="str">
        <f>IF(Tabla2[[#This Row],[% DE PARTICIPACIÓN INTEGRANTE '# 3]]="","",Tabla2[[#This Row],[VALOR DEL CONTRATO]]*Tabla2[[#This Row],[% DE PARTICIPACIÓN INTEGRANTE '# 3]])</f>
        <v/>
      </c>
      <c r="AG378" s="253"/>
      <c r="AH378" s="253"/>
      <c r="AI378" s="253"/>
      <c r="AJ378" s="263"/>
      <c r="AK378" s="256" t="str">
        <f>IF(Tabla2[[#This Row],[% DE PARTICIPACIÓN INTEGRANTE '# 4]]="","",Tabla2[[#This Row],[VALOR DEL CONTRATO]]*Tabla2[[#This Row],[% DE PARTICIPACIÓN INTEGRANTE '# 4]])</f>
        <v/>
      </c>
      <c r="AL378" s="257"/>
      <c r="AM378" s="257"/>
      <c r="AN378" s="257"/>
      <c r="AO378" s="255"/>
      <c r="AP378" s="264" t="str">
        <f>IF(Tabla2[[#This Row],[% DE PARTICIPACIÓN INTEGRANTE '# 5]]="","",Tabla2[[#This Row],[VALOR DEL CONTRATO]]*Tabla2[[#This Row],[% DE PARTICIPACIÓN INTEGRANTE '# 5]])</f>
        <v/>
      </c>
      <c r="AQ378" s="257"/>
      <c r="AR378" s="257"/>
      <c r="AS378" s="257"/>
    </row>
    <row r="379" spans="2:45" ht="20.100000000000001" customHeight="1" x14ac:dyDescent="0.25">
      <c r="B379" s="246" t="str">
        <f>IF('Formato Único de Contratación'!$AR391="","",'Formato Único de Contratación'!$AR391)</f>
        <v/>
      </c>
      <c r="C379" s="215" t="str">
        <f>IF('Formato Único de Contratación'!$B391="","",'Formato Único de Contratación'!$B391)</f>
        <v/>
      </c>
      <c r="D379" s="246" t="str">
        <f>IF('Formato Único de Contratación'!$C391="","",'Formato Único de Contratación'!$C391)</f>
        <v/>
      </c>
      <c r="E379" s="246" t="str">
        <f>IF('Formato Único de Contratación'!AQ391="","",'Formato Único de Contratación'!AQ391)</f>
        <v/>
      </c>
      <c r="F379" s="246" t="str">
        <f>IF('Formato Único de Contratación'!AP391="","",'Formato Único de Contratación'!$AP391)</f>
        <v/>
      </c>
      <c r="G379" s="248" t="str">
        <f>IF('Formato Único de Contratación'!$AI391="","",'Formato Único de Contratación'!$AI391)</f>
        <v/>
      </c>
      <c r="H379" s="248" t="str">
        <f>IF('Formato Único de Contratación'!$AO391="","",'Formato Único de Contratación'!$AO391)</f>
        <v/>
      </c>
      <c r="I379" s="248" t="str">
        <f>IF('Formato Único de Contratación'!$BU391="","",'Formato Único de Contratación'!$BU391)</f>
        <v/>
      </c>
      <c r="J379" s="248" t="str">
        <f>IF('Formato Único de Contratación'!$BD391="","",'Formato Único de Contratación'!$BD391)</f>
        <v/>
      </c>
      <c r="K379" s="248" t="str">
        <f>IF('Formato Único de Contratación'!$EE391="","",'Formato Único de Contratación'!$EE391)</f>
        <v/>
      </c>
      <c r="L379" s="248" t="str">
        <f>IF('Formato Único de Contratación'!$Y391="","",'Formato Único de Contratación'!$Y391)</f>
        <v/>
      </c>
      <c r="M379" s="246" t="str">
        <f>IF('Formato Único de Contratación'!$Z391="","",'Formato Único de Contratación'!$Z391)</f>
        <v/>
      </c>
      <c r="N379" s="253"/>
      <c r="O379" s="256" t="str">
        <f>IF('Formato Único de Contratación'!$BB391=0,"",'Formato Único de Contratación'!$BB391)</f>
        <v/>
      </c>
      <c r="P379" s="254" t="str">
        <f>IF('Formato Único de Contratación'!$DH391=0,"",'Formato Único de Contratación'!$DH391)</f>
        <v/>
      </c>
      <c r="Q379" s="253"/>
      <c r="R379" s="253"/>
      <c r="S379" s="253"/>
      <c r="T379" s="253"/>
      <c r="U379" s="253"/>
      <c r="V379" s="253"/>
      <c r="W379" s="256"/>
      <c r="X379" s="253"/>
      <c r="Y379" s="253"/>
      <c r="Z379" s="253"/>
      <c r="AA379" s="256"/>
      <c r="AB379" s="257"/>
      <c r="AC379" s="257"/>
      <c r="AD379" s="257"/>
      <c r="AE379" s="255"/>
      <c r="AF379" s="256" t="str">
        <f>IF(Tabla2[[#This Row],[% DE PARTICIPACIÓN INTEGRANTE '# 3]]="","",Tabla2[[#This Row],[VALOR DEL CONTRATO]]*Tabla2[[#This Row],[% DE PARTICIPACIÓN INTEGRANTE '# 3]])</f>
        <v/>
      </c>
      <c r="AG379" s="253"/>
      <c r="AH379" s="253"/>
      <c r="AI379" s="253"/>
      <c r="AJ379" s="263"/>
      <c r="AK379" s="256" t="str">
        <f>IF(Tabla2[[#This Row],[% DE PARTICIPACIÓN INTEGRANTE '# 4]]="","",Tabla2[[#This Row],[VALOR DEL CONTRATO]]*Tabla2[[#This Row],[% DE PARTICIPACIÓN INTEGRANTE '# 4]])</f>
        <v/>
      </c>
      <c r="AL379" s="257"/>
      <c r="AM379" s="257"/>
      <c r="AN379" s="257"/>
      <c r="AO379" s="255"/>
      <c r="AP379" s="264" t="str">
        <f>IF(Tabla2[[#This Row],[% DE PARTICIPACIÓN INTEGRANTE '# 5]]="","",Tabla2[[#This Row],[VALOR DEL CONTRATO]]*Tabla2[[#This Row],[% DE PARTICIPACIÓN INTEGRANTE '# 5]])</f>
        <v/>
      </c>
      <c r="AQ379" s="257"/>
      <c r="AR379" s="257"/>
      <c r="AS379" s="257"/>
    </row>
    <row r="380" spans="2:45" ht="20.100000000000001" customHeight="1" x14ac:dyDescent="0.25">
      <c r="B380" s="246" t="str">
        <f>IF('Formato Único de Contratación'!$AR392="","",'Formato Único de Contratación'!$AR392)</f>
        <v/>
      </c>
      <c r="C380" s="215" t="str">
        <f>IF('Formato Único de Contratación'!$B392="","",'Formato Único de Contratación'!$B392)</f>
        <v/>
      </c>
      <c r="D380" s="246" t="str">
        <f>IF('Formato Único de Contratación'!$C392="","",'Formato Único de Contratación'!$C392)</f>
        <v/>
      </c>
      <c r="E380" s="246" t="str">
        <f>IF('Formato Único de Contratación'!AQ392="","",'Formato Único de Contratación'!AQ392)</f>
        <v/>
      </c>
      <c r="F380" s="246" t="str">
        <f>IF('Formato Único de Contratación'!AP392="","",'Formato Único de Contratación'!$AP392)</f>
        <v/>
      </c>
      <c r="G380" s="248" t="str">
        <f>IF('Formato Único de Contratación'!$AI392="","",'Formato Único de Contratación'!$AI392)</f>
        <v/>
      </c>
      <c r="H380" s="248" t="str">
        <f>IF('Formato Único de Contratación'!$AO392="","",'Formato Único de Contratación'!$AO392)</f>
        <v/>
      </c>
      <c r="I380" s="248" t="str">
        <f>IF('Formato Único de Contratación'!$BU392="","",'Formato Único de Contratación'!$BU392)</f>
        <v/>
      </c>
      <c r="J380" s="248" t="str">
        <f>IF('Formato Único de Contratación'!$BD392="","",'Formato Único de Contratación'!$BD392)</f>
        <v/>
      </c>
      <c r="K380" s="248" t="str">
        <f>IF('Formato Único de Contratación'!$EE392="","",'Formato Único de Contratación'!$EE392)</f>
        <v/>
      </c>
      <c r="L380" s="248" t="str">
        <f>IF('Formato Único de Contratación'!$Y392="","",'Formato Único de Contratación'!$Y392)</f>
        <v/>
      </c>
      <c r="M380" s="246" t="str">
        <f>IF('Formato Único de Contratación'!$Z392="","",'Formato Único de Contratación'!$Z392)</f>
        <v/>
      </c>
      <c r="N380" s="253"/>
      <c r="O380" s="256" t="str">
        <f>IF('Formato Único de Contratación'!$BB392=0,"",'Formato Único de Contratación'!$BB392)</f>
        <v/>
      </c>
      <c r="P380" s="254" t="str">
        <f>IF('Formato Único de Contratación'!$DH392=0,"",'Formato Único de Contratación'!$DH392)</f>
        <v/>
      </c>
      <c r="Q380" s="253"/>
      <c r="R380" s="253"/>
      <c r="S380" s="253"/>
      <c r="T380" s="253"/>
      <c r="U380" s="253"/>
      <c r="V380" s="253"/>
      <c r="W380" s="256"/>
      <c r="X380" s="253"/>
      <c r="Y380" s="253"/>
      <c r="Z380" s="253"/>
      <c r="AA380" s="256"/>
      <c r="AB380" s="257"/>
      <c r="AC380" s="257"/>
      <c r="AD380" s="257"/>
      <c r="AE380" s="255"/>
      <c r="AF380" s="256" t="str">
        <f>IF(Tabla2[[#This Row],[% DE PARTICIPACIÓN INTEGRANTE '# 3]]="","",Tabla2[[#This Row],[VALOR DEL CONTRATO]]*Tabla2[[#This Row],[% DE PARTICIPACIÓN INTEGRANTE '# 3]])</f>
        <v/>
      </c>
      <c r="AG380" s="253"/>
      <c r="AH380" s="253"/>
      <c r="AI380" s="253"/>
      <c r="AJ380" s="263"/>
      <c r="AK380" s="256" t="str">
        <f>IF(Tabla2[[#This Row],[% DE PARTICIPACIÓN INTEGRANTE '# 4]]="","",Tabla2[[#This Row],[VALOR DEL CONTRATO]]*Tabla2[[#This Row],[% DE PARTICIPACIÓN INTEGRANTE '# 4]])</f>
        <v/>
      </c>
      <c r="AL380" s="257"/>
      <c r="AM380" s="257"/>
      <c r="AN380" s="257"/>
      <c r="AO380" s="255"/>
      <c r="AP380" s="264" t="str">
        <f>IF(Tabla2[[#This Row],[% DE PARTICIPACIÓN INTEGRANTE '# 5]]="","",Tabla2[[#This Row],[VALOR DEL CONTRATO]]*Tabla2[[#This Row],[% DE PARTICIPACIÓN INTEGRANTE '# 5]])</f>
        <v/>
      </c>
      <c r="AQ380" s="257"/>
      <c r="AR380" s="257"/>
      <c r="AS380" s="257"/>
    </row>
    <row r="381" spans="2:45" ht="20.100000000000001" customHeight="1" x14ac:dyDescent="0.25">
      <c r="B381" s="246" t="str">
        <f>IF('Formato Único de Contratación'!$AR393="","",'Formato Único de Contratación'!$AR393)</f>
        <v/>
      </c>
      <c r="C381" s="215" t="str">
        <f>IF('Formato Único de Contratación'!$B393="","",'Formato Único de Contratación'!$B393)</f>
        <v/>
      </c>
      <c r="D381" s="246" t="str">
        <f>IF('Formato Único de Contratación'!$C393="","",'Formato Único de Contratación'!$C393)</f>
        <v/>
      </c>
      <c r="E381" s="246" t="str">
        <f>IF('Formato Único de Contratación'!AQ393="","",'Formato Único de Contratación'!AQ393)</f>
        <v/>
      </c>
      <c r="F381" s="246" t="str">
        <f>IF('Formato Único de Contratación'!AP393="","",'Formato Único de Contratación'!$AP393)</f>
        <v/>
      </c>
      <c r="G381" s="248" t="str">
        <f>IF('Formato Único de Contratación'!$AI393="","",'Formato Único de Contratación'!$AI393)</f>
        <v/>
      </c>
      <c r="H381" s="248" t="str">
        <f>IF('Formato Único de Contratación'!$AO393="","",'Formato Único de Contratación'!$AO393)</f>
        <v/>
      </c>
      <c r="I381" s="248" t="str">
        <f>IF('Formato Único de Contratación'!$BU393="","",'Formato Único de Contratación'!$BU393)</f>
        <v/>
      </c>
      <c r="J381" s="248" t="str">
        <f>IF('Formato Único de Contratación'!$BD393="","",'Formato Único de Contratación'!$BD393)</f>
        <v/>
      </c>
      <c r="K381" s="248" t="str">
        <f>IF('Formato Único de Contratación'!$EE393="","",'Formato Único de Contratación'!$EE393)</f>
        <v/>
      </c>
      <c r="L381" s="248" t="str">
        <f>IF('Formato Único de Contratación'!$Y393="","",'Formato Único de Contratación'!$Y393)</f>
        <v/>
      </c>
      <c r="M381" s="246" t="str">
        <f>IF('Formato Único de Contratación'!$Z393="","",'Formato Único de Contratación'!$Z393)</f>
        <v/>
      </c>
      <c r="N381" s="253"/>
      <c r="O381" s="256" t="str">
        <f>IF('Formato Único de Contratación'!$BB393=0,"",'Formato Único de Contratación'!$BB393)</f>
        <v/>
      </c>
      <c r="P381" s="254" t="str">
        <f>IF('Formato Único de Contratación'!$DH393=0,"",'Formato Único de Contratación'!$DH393)</f>
        <v/>
      </c>
      <c r="Q381" s="253"/>
      <c r="R381" s="253"/>
      <c r="S381" s="253"/>
      <c r="T381" s="253"/>
      <c r="U381" s="253"/>
      <c r="V381" s="253"/>
      <c r="W381" s="256"/>
      <c r="X381" s="253"/>
      <c r="Y381" s="253"/>
      <c r="Z381" s="253"/>
      <c r="AA381" s="256"/>
      <c r="AB381" s="257"/>
      <c r="AC381" s="257"/>
      <c r="AD381" s="257"/>
      <c r="AE381" s="255"/>
      <c r="AF381" s="256" t="str">
        <f>IF(Tabla2[[#This Row],[% DE PARTICIPACIÓN INTEGRANTE '# 3]]="","",Tabla2[[#This Row],[VALOR DEL CONTRATO]]*Tabla2[[#This Row],[% DE PARTICIPACIÓN INTEGRANTE '# 3]])</f>
        <v/>
      </c>
      <c r="AG381" s="253"/>
      <c r="AH381" s="253"/>
      <c r="AI381" s="253"/>
      <c r="AJ381" s="263"/>
      <c r="AK381" s="256" t="str">
        <f>IF(Tabla2[[#This Row],[% DE PARTICIPACIÓN INTEGRANTE '# 4]]="","",Tabla2[[#This Row],[VALOR DEL CONTRATO]]*Tabla2[[#This Row],[% DE PARTICIPACIÓN INTEGRANTE '# 4]])</f>
        <v/>
      </c>
      <c r="AL381" s="257"/>
      <c r="AM381" s="257"/>
      <c r="AN381" s="257"/>
      <c r="AO381" s="255"/>
      <c r="AP381" s="264" t="str">
        <f>IF(Tabla2[[#This Row],[% DE PARTICIPACIÓN INTEGRANTE '# 5]]="","",Tabla2[[#This Row],[VALOR DEL CONTRATO]]*Tabla2[[#This Row],[% DE PARTICIPACIÓN INTEGRANTE '# 5]])</f>
        <v/>
      </c>
      <c r="AQ381" s="257"/>
      <c r="AR381" s="257"/>
      <c r="AS381" s="257"/>
    </row>
    <row r="382" spans="2:45" ht="20.100000000000001" customHeight="1" x14ac:dyDescent="0.25">
      <c r="B382" s="246" t="str">
        <f>IF('Formato Único de Contratación'!$AR394="","",'Formato Único de Contratación'!$AR394)</f>
        <v/>
      </c>
      <c r="C382" s="215" t="str">
        <f>IF('Formato Único de Contratación'!$B394="","",'Formato Único de Contratación'!$B394)</f>
        <v/>
      </c>
      <c r="D382" s="246" t="str">
        <f>IF('Formato Único de Contratación'!$C394="","",'Formato Único de Contratación'!$C394)</f>
        <v/>
      </c>
      <c r="E382" s="246" t="str">
        <f>IF('Formato Único de Contratación'!AQ394="","",'Formato Único de Contratación'!AQ394)</f>
        <v/>
      </c>
      <c r="F382" s="246" t="str">
        <f>IF('Formato Único de Contratación'!AP394="","",'Formato Único de Contratación'!$AP394)</f>
        <v/>
      </c>
      <c r="G382" s="248" t="str">
        <f>IF('Formato Único de Contratación'!$AI394="","",'Formato Único de Contratación'!$AI394)</f>
        <v/>
      </c>
      <c r="H382" s="248" t="str">
        <f>IF('Formato Único de Contratación'!$AO394="","",'Formato Único de Contratación'!$AO394)</f>
        <v/>
      </c>
      <c r="I382" s="248" t="str">
        <f>IF('Formato Único de Contratación'!$BU394="","",'Formato Único de Contratación'!$BU394)</f>
        <v/>
      </c>
      <c r="J382" s="248" t="str">
        <f>IF('Formato Único de Contratación'!$BD394="","",'Formato Único de Contratación'!$BD394)</f>
        <v/>
      </c>
      <c r="K382" s="248" t="str">
        <f>IF('Formato Único de Contratación'!$EE394="","",'Formato Único de Contratación'!$EE394)</f>
        <v/>
      </c>
      <c r="L382" s="248" t="str">
        <f>IF('Formato Único de Contratación'!$Y394="","",'Formato Único de Contratación'!$Y394)</f>
        <v/>
      </c>
      <c r="M382" s="246" t="str">
        <f>IF('Formato Único de Contratación'!$Z394="","",'Formato Único de Contratación'!$Z394)</f>
        <v/>
      </c>
      <c r="N382" s="253"/>
      <c r="O382" s="256" t="str">
        <f>IF('Formato Único de Contratación'!$BB394=0,"",'Formato Único de Contratación'!$BB394)</f>
        <v/>
      </c>
      <c r="P382" s="254" t="str">
        <f>IF('Formato Único de Contratación'!$DH394=0,"",'Formato Único de Contratación'!$DH394)</f>
        <v/>
      </c>
      <c r="Q382" s="253"/>
      <c r="R382" s="253"/>
      <c r="S382" s="253"/>
      <c r="T382" s="253"/>
      <c r="U382" s="253"/>
      <c r="V382" s="253"/>
      <c r="W382" s="256"/>
      <c r="X382" s="253"/>
      <c r="Y382" s="253"/>
      <c r="Z382" s="253"/>
      <c r="AA382" s="256"/>
      <c r="AB382" s="257"/>
      <c r="AC382" s="257"/>
      <c r="AD382" s="257"/>
      <c r="AE382" s="255"/>
      <c r="AF382" s="256" t="str">
        <f>IF(Tabla2[[#This Row],[% DE PARTICIPACIÓN INTEGRANTE '# 3]]="","",Tabla2[[#This Row],[VALOR DEL CONTRATO]]*Tabla2[[#This Row],[% DE PARTICIPACIÓN INTEGRANTE '# 3]])</f>
        <v/>
      </c>
      <c r="AG382" s="253"/>
      <c r="AH382" s="253"/>
      <c r="AI382" s="253"/>
      <c r="AJ382" s="263"/>
      <c r="AK382" s="256" t="str">
        <f>IF(Tabla2[[#This Row],[% DE PARTICIPACIÓN INTEGRANTE '# 4]]="","",Tabla2[[#This Row],[VALOR DEL CONTRATO]]*Tabla2[[#This Row],[% DE PARTICIPACIÓN INTEGRANTE '# 4]])</f>
        <v/>
      </c>
      <c r="AL382" s="257"/>
      <c r="AM382" s="257"/>
      <c r="AN382" s="257"/>
      <c r="AO382" s="255"/>
      <c r="AP382" s="264" t="str">
        <f>IF(Tabla2[[#This Row],[% DE PARTICIPACIÓN INTEGRANTE '# 5]]="","",Tabla2[[#This Row],[VALOR DEL CONTRATO]]*Tabla2[[#This Row],[% DE PARTICIPACIÓN INTEGRANTE '# 5]])</f>
        <v/>
      </c>
      <c r="AQ382" s="257"/>
      <c r="AR382" s="257"/>
      <c r="AS382" s="257"/>
    </row>
    <row r="383" spans="2:45" ht="20.100000000000001" customHeight="1" x14ac:dyDescent="0.25">
      <c r="B383" s="246" t="str">
        <f>IF('Formato Único de Contratación'!$AR395="","",'Formato Único de Contratación'!$AR395)</f>
        <v/>
      </c>
      <c r="C383" s="215" t="str">
        <f>IF('Formato Único de Contratación'!$B395="","",'Formato Único de Contratación'!$B395)</f>
        <v/>
      </c>
      <c r="D383" s="246" t="str">
        <f>IF('Formato Único de Contratación'!$C395="","",'Formato Único de Contratación'!$C395)</f>
        <v/>
      </c>
      <c r="E383" s="246" t="str">
        <f>IF('Formato Único de Contratación'!AQ395="","",'Formato Único de Contratación'!AQ395)</f>
        <v/>
      </c>
      <c r="F383" s="246" t="str">
        <f>IF('Formato Único de Contratación'!AP395="","",'Formato Único de Contratación'!$AP395)</f>
        <v/>
      </c>
      <c r="G383" s="248" t="str">
        <f>IF('Formato Único de Contratación'!$AI395="","",'Formato Único de Contratación'!$AI395)</f>
        <v/>
      </c>
      <c r="H383" s="248" t="str">
        <f>IF('Formato Único de Contratación'!$AO395="","",'Formato Único de Contratación'!$AO395)</f>
        <v/>
      </c>
      <c r="I383" s="248" t="str">
        <f>IF('Formato Único de Contratación'!$BU395="","",'Formato Único de Contratación'!$BU395)</f>
        <v/>
      </c>
      <c r="J383" s="248" t="str">
        <f>IF('Formato Único de Contratación'!$BD395="","",'Formato Único de Contratación'!$BD395)</f>
        <v/>
      </c>
      <c r="K383" s="248" t="str">
        <f>IF('Formato Único de Contratación'!$EE395="","",'Formato Único de Contratación'!$EE395)</f>
        <v/>
      </c>
      <c r="L383" s="248" t="str">
        <f>IF('Formato Único de Contratación'!$Y395="","",'Formato Único de Contratación'!$Y395)</f>
        <v/>
      </c>
      <c r="M383" s="246" t="str">
        <f>IF('Formato Único de Contratación'!$Z395="","",'Formato Único de Contratación'!$Z395)</f>
        <v/>
      </c>
      <c r="N383" s="253"/>
      <c r="O383" s="256" t="str">
        <f>IF('Formato Único de Contratación'!$BB395=0,"",'Formato Único de Contratación'!$BB395)</f>
        <v/>
      </c>
      <c r="P383" s="254" t="str">
        <f>IF('Formato Único de Contratación'!$DH395=0,"",'Formato Único de Contratación'!$DH395)</f>
        <v/>
      </c>
      <c r="Q383" s="253"/>
      <c r="R383" s="253"/>
      <c r="S383" s="253"/>
      <c r="T383" s="253"/>
      <c r="U383" s="253"/>
      <c r="V383" s="253"/>
      <c r="W383" s="256"/>
      <c r="X383" s="253"/>
      <c r="Y383" s="253"/>
      <c r="Z383" s="253"/>
      <c r="AA383" s="256"/>
      <c r="AB383" s="257"/>
      <c r="AC383" s="257"/>
      <c r="AD383" s="257"/>
      <c r="AE383" s="255"/>
      <c r="AF383" s="256" t="str">
        <f>IF(Tabla2[[#This Row],[% DE PARTICIPACIÓN INTEGRANTE '# 3]]="","",Tabla2[[#This Row],[VALOR DEL CONTRATO]]*Tabla2[[#This Row],[% DE PARTICIPACIÓN INTEGRANTE '# 3]])</f>
        <v/>
      </c>
      <c r="AG383" s="253"/>
      <c r="AH383" s="253"/>
      <c r="AI383" s="253"/>
      <c r="AJ383" s="263"/>
      <c r="AK383" s="256" t="str">
        <f>IF(Tabla2[[#This Row],[% DE PARTICIPACIÓN INTEGRANTE '# 4]]="","",Tabla2[[#This Row],[VALOR DEL CONTRATO]]*Tabla2[[#This Row],[% DE PARTICIPACIÓN INTEGRANTE '# 4]])</f>
        <v/>
      </c>
      <c r="AL383" s="257"/>
      <c r="AM383" s="257"/>
      <c r="AN383" s="257"/>
      <c r="AO383" s="255"/>
      <c r="AP383" s="264" t="str">
        <f>IF(Tabla2[[#This Row],[% DE PARTICIPACIÓN INTEGRANTE '# 5]]="","",Tabla2[[#This Row],[VALOR DEL CONTRATO]]*Tabla2[[#This Row],[% DE PARTICIPACIÓN INTEGRANTE '# 5]])</f>
        <v/>
      </c>
      <c r="AQ383" s="257"/>
      <c r="AR383" s="257"/>
      <c r="AS383" s="257"/>
    </row>
    <row r="384" spans="2:45" ht="20.100000000000001" customHeight="1" x14ac:dyDescent="0.25">
      <c r="B384" s="246" t="str">
        <f>IF('Formato Único de Contratación'!$AR396="","",'Formato Único de Contratación'!$AR396)</f>
        <v/>
      </c>
      <c r="C384" s="215" t="str">
        <f>IF('Formato Único de Contratación'!$B396="","",'Formato Único de Contratación'!$B396)</f>
        <v/>
      </c>
      <c r="D384" s="246" t="str">
        <f>IF('Formato Único de Contratación'!$C396="","",'Formato Único de Contratación'!$C396)</f>
        <v/>
      </c>
      <c r="E384" s="246" t="str">
        <f>IF('Formato Único de Contratación'!AQ396="","",'Formato Único de Contratación'!AQ396)</f>
        <v/>
      </c>
      <c r="F384" s="246" t="str">
        <f>IF('Formato Único de Contratación'!AP396="","",'Formato Único de Contratación'!$AP396)</f>
        <v/>
      </c>
      <c r="G384" s="248" t="str">
        <f>IF('Formato Único de Contratación'!$AI396="","",'Formato Único de Contratación'!$AI396)</f>
        <v/>
      </c>
      <c r="H384" s="248" t="str">
        <f>IF('Formato Único de Contratación'!$AO396="","",'Formato Único de Contratación'!$AO396)</f>
        <v/>
      </c>
      <c r="I384" s="248" t="str">
        <f>IF('Formato Único de Contratación'!$BU396="","",'Formato Único de Contratación'!$BU396)</f>
        <v/>
      </c>
      <c r="J384" s="248" t="str">
        <f>IF('Formato Único de Contratación'!$BD396="","",'Formato Único de Contratación'!$BD396)</f>
        <v/>
      </c>
      <c r="K384" s="248" t="str">
        <f>IF('Formato Único de Contratación'!$EE396="","",'Formato Único de Contratación'!$EE396)</f>
        <v/>
      </c>
      <c r="L384" s="248" t="str">
        <f>IF('Formato Único de Contratación'!$Y396="","",'Formato Único de Contratación'!$Y396)</f>
        <v/>
      </c>
      <c r="M384" s="246" t="str">
        <f>IF('Formato Único de Contratación'!$Z396="","",'Formato Único de Contratación'!$Z396)</f>
        <v/>
      </c>
      <c r="N384" s="253"/>
      <c r="O384" s="256" t="str">
        <f>IF('Formato Único de Contratación'!$BB396=0,"",'Formato Único de Contratación'!$BB396)</f>
        <v/>
      </c>
      <c r="P384" s="254" t="str">
        <f>IF('Formato Único de Contratación'!$DH396=0,"",'Formato Único de Contratación'!$DH396)</f>
        <v/>
      </c>
      <c r="Q384" s="253"/>
      <c r="R384" s="253"/>
      <c r="S384" s="253"/>
      <c r="T384" s="253"/>
      <c r="U384" s="253"/>
      <c r="V384" s="253"/>
      <c r="W384" s="256"/>
      <c r="X384" s="253"/>
      <c r="Y384" s="253"/>
      <c r="Z384" s="253"/>
      <c r="AA384" s="256"/>
      <c r="AB384" s="257"/>
      <c r="AC384" s="257"/>
      <c r="AD384" s="257"/>
      <c r="AE384" s="255"/>
      <c r="AF384" s="256" t="str">
        <f>IF(Tabla2[[#This Row],[% DE PARTICIPACIÓN INTEGRANTE '# 3]]="","",Tabla2[[#This Row],[VALOR DEL CONTRATO]]*Tabla2[[#This Row],[% DE PARTICIPACIÓN INTEGRANTE '# 3]])</f>
        <v/>
      </c>
      <c r="AG384" s="253"/>
      <c r="AH384" s="253"/>
      <c r="AI384" s="253"/>
      <c r="AJ384" s="263"/>
      <c r="AK384" s="256" t="str">
        <f>IF(Tabla2[[#This Row],[% DE PARTICIPACIÓN INTEGRANTE '# 4]]="","",Tabla2[[#This Row],[VALOR DEL CONTRATO]]*Tabla2[[#This Row],[% DE PARTICIPACIÓN INTEGRANTE '# 4]])</f>
        <v/>
      </c>
      <c r="AL384" s="257"/>
      <c r="AM384" s="257"/>
      <c r="AN384" s="257"/>
      <c r="AO384" s="255"/>
      <c r="AP384" s="264" t="str">
        <f>IF(Tabla2[[#This Row],[% DE PARTICIPACIÓN INTEGRANTE '# 5]]="","",Tabla2[[#This Row],[VALOR DEL CONTRATO]]*Tabla2[[#This Row],[% DE PARTICIPACIÓN INTEGRANTE '# 5]])</f>
        <v/>
      </c>
      <c r="AQ384" s="257"/>
      <c r="AR384" s="257"/>
      <c r="AS384" s="257"/>
    </row>
    <row r="385" spans="2:45" ht="20.100000000000001" customHeight="1" x14ac:dyDescent="0.25">
      <c r="B385" s="246" t="str">
        <f>IF('Formato Único de Contratación'!$AR397="","",'Formato Único de Contratación'!$AR397)</f>
        <v/>
      </c>
      <c r="C385" s="215" t="str">
        <f>IF('Formato Único de Contratación'!$B397="","",'Formato Único de Contratación'!$B397)</f>
        <v/>
      </c>
      <c r="D385" s="246" t="str">
        <f>IF('Formato Único de Contratación'!$C397="","",'Formato Único de Contratación'!$C397)</f>
        <v/>
      </c>
      <c r="E385" s="246" t="str">
        <f>IF('Formato Único de Contratación'!AQ397="","",'Formato Único de Contratación'!AQ397)</f>
        <v/>
      </c>
      <c r="F385" s="246" t="str">
        <f>IF('Formato Único de Contratación'!AP397="","",'Formato Único de Contratación'!$AP397)</f>
        <v/>
      </c>
      <c r="G385" s="248" t="str">
        <f>IF('Formato Único de Contratación'!$AI397="","",'Formato Único de Contratación'!$AI397)</f>
        <v/>
      </c>
      <c r="H385" s="248" t="str">
        <f>IF('Formato Único de Contratación'!$AO397="","",'Formato Único de Contratación'!$AO397)</f>
        <v/>
      </c>
      <c r="I385" s="248" t="str">
        <f>IF('Formato Único de Contratación'!$BU397="","",'Formato Único de Contratación'!$BU397)</f>
        <v/>
      </c>
      <c r="J385" s="248" t="str">
        <f>IF('Formato Único de Contratación'!$BD397="","",'Formato Único de Contratación'!$BD397)</f>
        <v/>
      </c>
      <c r="K385" s="248" t="str">
        <f>IF('Formato Único de Contratación'!$EE397="","",'Formato Único de Contratación'!$EE397)</f>
        <v/>
      </c>
      <c r="L385" s="248" t="str">
        <f>IF('Formato Único de Contratación'!$Y397="","",'Formato Único de Contratación'!$Y397)</f>
        <v/>
      </c>
      <c r="M385" s="246" t="str">
        <f>IF('Formato Único de Contratación'!$Z397="","",'Formato Único de Contratación'!$Z397)</f>
        <v/>
      </c>
      <c r="N385" s="253"/>
      <c r="O385" s="256" t="str">
        <f>IF('Formato Único de Contratación'!$BB397=0,"",'Formato Único de Contratación'!$BB397)</f>
        <v/>
      </c>
      <c r="P385" s="254" t="str">
        <f>IF('Formato Único de Contratación'!$DH397=0,"",'Formato Único de Contratación'!$DH397)</f>
        <v/>
      </c>
      <c r="Q385" s="253"/>
      <c r="R385" s="253"/>
      <c r="S385" s="253"/>
      <c r="T385" s="253"/>
      <c r="U385" s="253"/>
      <c r="V385" s="253"/>
      <c r="W385" s="256"/>
      <c r="X385" s="253"/>
      <c r="Y385" s="253"/>
      <c r="Z385" s="253"/>
      <c r="AA385" s="256"/>
      <c r="AB385" s="257"/>
      <c r="AC385" s="257"/>
      <c r="AD385" s="257"/>
      <c r="AE385" s="255"/>
      <c r="AF385" s="256" t="str">
        <f>IF(Tabla2[[#This Row],[% DE PARTICIPACIÓN INTEGRANTE '# 3]]="","",Tabla2[[#This Row],[VALOR DEL CONTRATO]]*Tabla2[[#This Row],[% DE PARTICIPACIÓN INTEGRANTE '# 3]])</f>
        <v/>
      </c>
      <c r="AG385" s="253"/>
      <c r="AH385" s="253"/>
      <c r="AI385" s="253"/>
      <c r="AJ385" s="263"/>
      <c r="AK385" s="256" t="str">
        <f>IF(Tabla2[[#This Row],[% DE PARTICIPACIÓN INTEGRANTE '# 4]]="","",Tabla2[[#This Row],[VALOR DEL CONTRATO]]*Tabla2[[#This Row],[% DE PARTICIPACIÓN INTEGRANTE '# 4]])</f>
        <v/>
      </c>
      <c r="AL385" s="257"/>
      <c r="AM385" s="257"/>
      <c r="AN385" s="257"/>
      <c r="AO385" s="255"/>
      <c r="AP385" s="264" t="str">
        <f>IF(Tabla2[[#This Row],[% DE PARTICIPACIÓN INTEGRANTE '# 5]]="","",Tabla2[[#This Row],[VALOR DEL CONTRATO]]*Tabla2[[#This Row],[% DE PARTICIPACIÓN INTEGRANTE '# 5]])</f>
        <v/>
      </c>
      <c r="AQ385" s="257"/>
      <c r="AR385" s="257"/>
      <c r="AS385" s="257"/>
    </row>
  </sheetData>
  <sheetProtection algorithmName="SHA-512" hashValue="iRwurohkRRmjQxpC3fFE8K7X3Ois9mVQDqtEUxwxF9J/EzESGSGY+EmZi7cvHYr8Ojt8DeP0NzvNCJE6lVt8dg==" saltValue="qoISm9gsuEc4oDC1Meqxdw==" spinCount="100000" sheet="1" formatCells="0" formatColumns="0" formatRows="0" insertRows="0" sort="0" autoFilter="0" pivotTables="0"/>
  <mergeCells count="2">
    <mergeCell ref="B2:AS2"/>
    <mergeCell ref="B3:AS3"/>
  </mergeCells>
  <dataValidations xWindow="1822" yWindow="582" count="10">
    <dataValidation allowBlank="1" showInputMessage="1" showErrorMessage="1" prompt="Código(s) separados por comas, del Clasificador de Bienes y Servicios en los que se clasifica el contrato reportado. El (los) código(s) deben ser de 8 digitos y los dos últimos deben ser &quot;00&quot;." sqref="L4"/>
    <dataValidation allowBlank="1" showInputMessage="1" showErrorMessage="1" prompt="Valor del contrato en pesos, sin puntos, ni comas, ni decimales (valor inicial del contrato). " sqref="O4"/>
    <dataValidation allowBlank="1" showInputMessage="1" showErrorMessage="1" prompt="En este valor se incluyen las adiciones o disminuciones a que tuvo lugar el contrato. Si no hubo adiciones ni disminuciones se reportará el mismo valor del contrato. Este valor debe reportarse únicamente cuando el estado del contrato cambie a liquidado." sqref="P4"/>
    <dataValidation allowBlank="1" showInputMessage="1" showErrorMessage="1" prompt="http://www.rues.org.co/RUES_Web/Consultas" sqref="B4"/>
    <dataValidation allowBlank="1" showInputMessage="1" showErrorMessage="1" prompt="Segun lineamientos de la circular 20161640709023" sqref="C4"/>
    <dataValidation operator="greaterThanOrEqual" allowBlank="1" showInputMessage="1" showErrorMessage="1" prompt="Se debe incluir el número de verificación sin guión" sqref="T58 X215:Z373 X5:Z179 X181:Z201 X203:Z212"/>
    <dataValidation type="list" allowBlank="1" showInputMessage="1" showErrorMessage="1" sqref="Q5:Q385">
      <formula1>ESTADO1</formula1>
    </dataValidation>
    <dataValidation type="list" allowBlank="1" showInputMessage="1" showErrorMessage="1" sqref="R5:R385">
      <formula1>ENVIO1</formula1>
    </dataValidation>
    <dataValidation type="list" allowBlank="1" showInputMessage="1" showErrorMessage="1" sqref="N5:N385">
      <formula1>TIPO1</formula1>
    </dataValidation>
    <dataValidation type="date" operator="greaterThanOrEqual" allowBlank="1" showInputMessage="1" showErrorMessage="1" sqref="AR5:AS385">
      <formula1>43831</formula1>
    </dataValidation>
  </dataValidations>
  <pageMargins left="0.7" right="0.7" top="0.75" bottom="0.75" header="0.3" footer="0.3"/>
  <pageSetup orientation="portrait" r:id="rId1"/>
  <ignoredErrors>
    <ignoredError sqref="E5:F5 M5 O5:P5 G5:K5 AF5" calculatedColumn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5"/>
  <sheetViews>
    <sheetView zoomScale="130" zoomScaleNormal="130" workbookViewId="0">
      <selection activeCell="D4" sqref="D4"/>
    </sheetView>
  </sheetViews>
  <sheetFormatPr baseColWidth="10" defaultColWidth="11.42578125" defaultRowHeight="15" x14ac:dyDescent="0.25"/>
  <cols>
    <col min="1" max="1" width="1.7109375" customWidth="1"/>
    <col min="2" max="2" width="39.5703125" bestFit="1" customWidth="1"/>
    <col min="3" max="3" width="6.140625" customWidth="1"/>
    <col min="4" max="4" width="13.5703125" bestFit="1" customWidth="1"/>
  </cols>
  <sheetData>
    <row r="2" spans="2:5" x14ac:dyDescent="0.25">
      <c r="B2" s="25" t="s">
        <v>134</v>
      </c>
      <c r="C2" s="28" t="s">
        <v>266</v>
      </c>
      <c r="D2" s="28" t="s">
        <v>267</v>
      </c>
      <c r="E2" s="28" t="s">
        <v>268</v>
      </c>
    </row>
    <row r="3" spans="2:5" x14ac:dyDescent="0.25">
      <c r="B3" s="22" t="s">
        <v>269</v>
      </c>
      <c r="C3" s="24">
        <f>COUNTIF(Plancontratacion2019[RUBRO
(SE DEBE REPORTARTAR EN SIGEP SERVICIOS PERSONAS NATURALES)],"=102*")</f>
        <v>0</v>
      </c>
      <c r="D3" s="26">
        <f>COUNTA(Plancontratacion2019[FECHA REPORTE SIGEP])</f>
        <v>0</v>
      </c>
      <c r="E3" s="26">
        <f>IF(D3=0,0,D3-C3)</f>
        <v>0</v>
      </c>
    </row>
    <row r="4" spans="2:5" x14ac:dyDescent="0.25">
      <c r="B4" s="22" t="s">
        <v>270</v>
      </c>
      <c r="C4" s="24">
        <f>COUNTIF(Plancontratacion2019[¿EL CONTRATISTA TIENE RUP? (Consultar en página RUES)],"SI")</f>
        <v>0</v>
      </c>
      <c r="D4" s="26">
        <f>COUNTA(#REF!)</f>
        <v>1</v>
      </c>
      <c r="E4" s="26">
        <f>IF(D4=0,0,C4-D4)</f>
        <v>-1</v>
      </c>
    </row>
    <row r="5" spans="2:5" x14ac:dyDescent="0.25">
      <c r="B5" s="21" t="s">
        <v>271</v>
      </c>
      <c r="C5" s="23"/>
      <c r="D5" s="27"/>
      <c r="E5" s="27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00B050"/>
  </sheetPr>
  <dimension ref="A1:K46"/>
  <sheetViews>
    <sheetView zoomScale="85" zoomScaleNormal="85" workbookViewId="0">
      <selection activeCell="D12" sqref="D12"/>
    </sheetView>
  </sheetViews>
  <sheetFormatPr baseColWidth="10" defaultColWidth="0" defaultRowHeight="15" x14ac:dyDescent="0.25"/>
  <cols>
    <col min="1" max="1" width="1.85546875" style="35" customWidth="1"/>
    <col min="2" max="2" width="14.28515625" style="35" customWidth="1"/>
    <col min="3" max="3" width="26.42578125" style="35" customWidth="1"/>
    <col min="4" max="4" width="63.42578125" style="35" customWidth="1"/>
    <col min="5" max="5" width="28.28515625" style="35" customWidth="1"/>
    <col min="6" max="6" width="18.85546875" style="35" customWidth="1"/>
    <col min="7" max="7" width="18.140625" style="35" customWidth="1"/>
    <col min="8" max="8" width="17.85546875" style="35" customWidth="1"/>
    <col min="9" max="9" width="15.7109375" style="35" customWidth="1"/>
    <col min="10" max="10" width="25" style="35" customWidth="1"/>
    <col min="11" max="11" width="1.42578125" style="35" customWidth="1"/>
    <col min="12" max="256" width="0" style="35" hidden="1"/>
    <col min="257" max="257" width="1.85546875" style="35" customWidth="1"/>
    <col min="258" max="258" width="14.28515625" style="35" customWidth="1"/>
    <col min="259" max="259" width="26.42578125" style="35" customWidth="1"/>
    <col min="260" max="260" width="63.42578125" style="35" customWidth="1"/>
    <col min="261" max="261" width="28.28515625" style="35" customWidth="1"/>
    <col min="262" max="262" width="18.85546875" style="35" customWidth="1"/>
    <col min="263" max="263" width="18.140625" style="35" customWidth="1"/>
    <col min="264" max="264" width="17.85546875" style="35" customWidth="1"/>
    <col min="265" max="265" width="15.7109375" style="35" customWidth="1"/>
    <col min="266" max="266" width="25" style="35" customWidth="1"/>
    <col min="267" max="267" width="1.42578125" style="35" customWidth="1"/>
    <col min="268" max="512" width="0" style="35" hidden="1"/>
    <col min="513" max="513" width="1.85546875" style="35" customWidth="1"/>
    <col min="514" max="514" width="14.28515625" style="35" customWidth="1"/>
    <col min="515" max="515" width="26.42578125" style="35" customWidth="1"/>
    <col min="516" max="516" width="63.42578125" style="35" customWidth="1"/>
    <col min="517" max="517" width="28.28515625" style="35" customWidth="1"/>
    <col min="518" max="518" width="18.85546875" style="35" customWidth="1"/>
    <col min="519" max="519" width="18.140625" style="35" customWidth="1"/>
    <col min="520" max="520" width="17.85546875" style="35" customWidth="1"/>
    <col min="521" max="521" width="15.7109375" style="35" customWidth="1"/>
    <col min="522" max="522" width="25" style="35" customWidth="1"/>
    <col min="523" max="523" width="1.42578125" style="35" customWidth="1"/>
    <col min="524" max="768" width="0" style="35" hidden="1"/>
    <col min="769" max="769" width="1.85546875" style="35" customWidth="1"/>
    <col min="770" max="770" width="14.28515625" style="35" customWidth="1"/>
    <col min="771" max="771" width="26.42578125" style="35" customWidth="1"/>
    <col min="772" max="772" width="63.42578125" style="35" customWidth="1"/>
    <col min="773" max="773" width="28.28515625" style="35" customWidth="1"/>
    <col min="774" max="774" width="18.85546875" style="35" customWidth="1"/>
    <col min="775" max="775" width="18.140625" style="35" customWidth="1"/>
    <col min="776" max="776" width="17.85546875" style="35" customWidth="1"/>
    <col min="777" max="777" width="15.7109375" style="35" customWidth="1"/>
    <col min="778" max="778" width="25" style="35" customWidth="1"/>
    <col min="779" max="779" width="1.42578125" style="35" customWidth="1"/>
    <col min="780" max="1024" width="0" style="35" hidden="1"/>
    <col min="1025" max="1025" width="1.85546875" style="35" customWidth="1"/>
    <col min="1026" max="1026" width="14.28515625" style="35" customWidth="1"/>
    <col min="1027" max="1027" width="26.42578125" style="35" customWidth="1"/>
    <col min="1028" max="1028" width="63.42578125" style="35" customWidth="1"/>
    <col min="1029" max="1029" width="28.28515625" style="35" customWidth="1"/>
    <col min="1030" max="1030" width="18.85546875" style="35" customWidth="1"/>
    <col min="1031" max="1031" width="18.140625" style="35" customWidth="1"/>
    <col min="1032" max="1032" width="17.85546875" style="35" customWidth="1"/>
    <col min="1033" max="1033" width="15.7109375" style="35" customWidth="1"/>
    <col min="1034" max="1034" width="25" style="35" customWidth="1"/>
    <col min="1035" max="1035" width="1.42578125" style="35" customWidth="1"/>
    <col min="1036" max="1280" width="0" style="35" hidden="1"/>
    <col min="1281" max="1281" width="1.85546875" style="35" customWidth="1"/>
    <col min="1282" max="1282" width="14.28515625" style="35" customWidth="1"/>
    <col min="1283" max="1283" width="26.42578125" style="35" customWidth="1"/>
    <col min="1284" max="1284" width="63.42578125" style="35" customWidth="1"/>
    <col min="1285" max="1285" width="28.28515625" style="35" customWidth="1"/>
    <col min="1286" max="1286" width="18.85546875" style="35" customWidth="1"/>
    <col min="1287" max="1287" width="18.140625" style="35" customWidth="1"/>
    <col min="1288" max="1288" width="17.85546875" style="35" customWidth="1"/>
    <col min="1289" max="1289" width="15.7109375" style="35" customWidth="1"/>
    <col min="1290" max="1290" width="25" style="35" customWidth="1"/>
    <col min="1291" max="1291" width="1.42578125" style="35" customWidth="1"/>
    <col min="1292" max="1536" width="0" style="35" hidden="1"/>
    <col min="1537" max="1537" width="1.85546875" style="35" customWidth="1"/>
    <col min="1538" max="1538" width="14.28515625" style="35" customWidth="1"/>
    <col min="1539" max="1539" width="26.42578125" style="35" customWidth="1"/>
    <col min="1540" max="1540" width="63.42578125" style="35" customWidth="1"/>
    <col min="1541" max="1541" width="28.28515625" style="35" customWidth="1"/>
    <col min="1542" max="1542" width="18.85546875" style="35" customWidth="1"/>
    <col min="1543" max="1543" width="18.140625" style="35" customWidth="1"/>
    <col min="1544" max="1544" width="17.85546875" style="35" customWidth="1"/>
    <col min="1545" max="1545" width="15.7109375" style="35" customWidth="1"/>
    <col min="1546" max="1546" width="25" style="35" customWidth="1"/>
    <col min="1547" max="1547" width="1.42578125" style="35" customWidth="1"/>
    <col min="1548" max="1792" width="0" style="35" hidden="1"/>
    <col min="1793" max="1793" width="1.85546875" style="35" customWidth="1"/>
    <col min="1794" max="1794" width="14.28515625" style="35" customWidth="1"/>
    <col min="1795" max="1795" width="26.42578125" style="35" customWidth="1"/>
    <col min="1796" max="1796" width="63.42578125" style="35" customWidth="1"/>
    <col min="1797" max="1797" width="28.28515625" style="35" customWidth="1"/>
    <col min="1798" max="1798" width="18.85546875" style="35" customWidth="1"/>
    <col min="1799" max="1799" width="18.140625" style="35" customWidth="1"/>
    <col min="1800" max="1800" width="17.85546875" style="35" customWidth="1"/>
    <col min="1801" max="1801" width="15.7109375" style="35" customWidth="1"/>
    <col min="1802" max="1802" width="25" style="35" customWidth="1"/>
    <col min="1803" max="1803" width="1.42578125" style="35" customWidth="1"/>
    <col min="1804" max="2048" width="0" style="35" hidden="1"/>
    <col min="2049" max="2049" width="1.85546875" style="35" customWidth="1"/>
    <col min="2050" max="2050" width="14.28515625" style="35" customWidth="1"/>
    <col min="2051" max="2051" width="26.42578125" style="35" customWidth="1"/>
    <col min="2052" max="2052" width="63.42578125" style="35" customWidth="1"/>
    <col min="2053" max="2053" width="28.28515625" style="35" customWidth="1"/>
    <col min="2054" max="2054" width="18.85546875" style="35" customWidth="1"/>
    <col min="2055" max="2055" width="18.140625" style="35" customWidth="1"/>
    <col min="2056" max="2056" width="17.85546875" style="35" customWidth="1"/>
    <col min="2057" max="2057" width="15.7109375" style="35" customWidth="1"/>
    <col min="2058" max="2058" width="25" style="35" customWidth="1"/>
    <col min="2059" max="2059" width="1.42578125" style="35" customWidth="1"/>
    <col min="2060" max="2304" width="0" style="35" hidden="1"/>
    <col min="2305" max="2305" width="1.85546875" style="35" customWidth="1"/>
    <col min="2306" max="2306" width="14.28515625" style="35" customWidth="1"/>
    <col min="2307" max="2307" width="26.42578125" style="35" customWidth="1"/>
    <col min="2308" max="2308" width="63.42578125" style="35" customWidth="1"/>
    <col min="2309" max="2309" width="28.28515625" style="35" customWidth="1"/>
    <col min="2310" max="2310" width="18.85546875" style="35" customWidth="1"/>
    <col min="2311" max="2311" width="18.140625" style="35" customWidth="1"/>
    <col min="2312" max="2312" width="17.85546875" style="35" customWidth="1"/>
    <col min="2313" max="2313" width="15.7109375" style="35" customWidth="1"/>
    <col min="2314" max="2314" width="25" style="35" customWidth="1"/>
    <col min="2315" max="2315" width="1.42578125" style="35" customWidth="1"/>
    <col min="2316" max="2560" width="0" style="35" hidden="1"/>
    <col min="2561" max="2561" width="1.85546875" style="35" customWidth="1"/>
    <col min="2562" max="2562" width="14.28515625" style="35" customWidth="1"/>
    <col min="2563" max="2563" width="26.42578125" style="35" customWidth="1"/>
    <col min="2564" max="2564" width="63.42578125" style="35" customWidth="1"/>
    <col min="2565" max="2565" width="28.28515625" style="35" customWidth="1"/>
    <col min="2566" max="2566" width="18.85546875" style="35" customWidth="1"/>
    <col min="2567" max="2567" width="18.140625" style="35" customWidth="1"/>
    <col min="2568" max="2568" width="17.85546875" style="35" customWidth="1"/>
    <col min="2569" max="2569" width="15.7109375" style="35" customWidth="1"/>
    <col min="2570" max="2570" width="25" style="35" customWidth="1"/>
    <col min="2571" max="2571" width="1.42578125" style="35" customWidth="1"/>
    <col min="2572" max="2816" width="0" style="35" hidden="1"/>
    <col min="2817" max="2817" width="1.85546875" style="35" customWidth="1"/>
    <col min="2818" max="2818" width="14.28515625" style="35" customWidth="1"/>
    <col min="2819" max="2819" width="26.42578125" style="35" customWidth="1"/>
    <col min="2820" max="2820" width="63.42578125" style="35" customWidth="1"/>
    <col min="2821" max="2821" width="28.28515625" style="35" customWidth="1"/>
    <col min="2822" max="2822" width="18.85546875" style="35" customWidth="1"/>
    <col min="2823" max="2823" width="18.140625" style="35" customWidth="1"/>
    <col min="2824" max="2824" width="17.85546875" style="35" customWidth="1"/>
    <col min="2825" max="2825" width="15.7109375" style="35" customWidth="1"/>
    <col min="2826" max="2826" width="25" style="35" customWidth="1"/>
    <col min="2827" max="2827" width="1.42578125" style="35" customWidth="1"/>
    <col min="2828" max="3072" width="0" style="35" hidden="1"/>
    <col min="3073" max="3073" width="1.85546875" style="35" customWidth="1"/>
    <col min="3074" max="3074" width="14.28515625" style="35" customWidth="1"/>
    <col min="3075" max="3075" width="26.42578125" style="35" customWidth="1"/>
    <col min="3076" max="3076" width="63.42578125" style="35" customWidth="1"/>
    <col min="3077" max="3077" width="28.28515625" style="35" customWidth="1"/>
    <col min="3078" max="3078" width="18.85546875" style="35" customWidth="1"/>
    <col min="3079" max="3079" width="18.140625" style="35" customWidth="1"/>
    <col min="3080" max="3080" width="17.85546875" style="35" customWidth="1"/>
    <col min="3081" max="3081" width="15.7109375" style="35" customWidth="1"/>
    <col min="3082" max="3082" width="25" style="35" customWidth="1"/>
    <col min="3083" max="3083" width="1.42578125" style="35" customWidth="1"/>
    <col min="3084" max="3328" width="0" style="35" hidden="1"/>
    <col min="3329" max="3329" width="1.85546875" style="35" customWidth="1"/>
    <col min="3330" max="3330" width="14.28515625" style="35" customWidth="1"/>
    <col min="3331" max="3331" width="26.42578125" style="35" customWidth="1"/>
    <col min="3332" max="3332" width="63.42578125" style="35" customWidth="1"/>
    <col min="3333" max="3333" width="28.28515625" style="35" customWidth="1"/>
    <col min="3334" max="3334" width="18.85546875" style="35" customWidth="1"/>
    <col min="3335" max="3335" width="18.140625" style="35" customWidth="1"/>
    <col min="3336" max="3336" width="17.85546875" style="35" customWidth="1"/>
    <col min="3337" max="3337" width="15.7109375" style="35" customWidth="1"/>
    <col min="3338" max="3338" width="25" style="35" customWidth="1"/>
    <col min="3339" max="3339" width="1.42578125" style="35" customWidth="1"/>
    <col min="3340" max="3584" width="0" style="35" hidden="1"/>
    <col min="3585" max="3585" width="1.85546875" style="35" customWidth="1"/>
    <col min="3586" max="3586" width="14.28515625" style="35" customWidth="1"/>
    <col min="3587" max="3587" width="26.42578125" style="35" customWidth="1"/>
    <col min="3588" max="3588" width="63.42578125" style="35" customWidth="1"/>
    <col min="3589" max="3589" width="28.28515625" style="35" customWidth="1"/>
    <col min="3590" max="3590" width="18.85546875" style="35" customWidth="1"/>
    <col min="3591" max="3591" width="18.140625" style="35" customWidth="1"/>
    <col min="3592" max="3592" width="17.85546875" style="35" customWidth="1"/>
    <col min="3593" max="3593" width="15.7109375" style="35" customWidth="1"/>
    <col min="3594" max="3594" width="25" style="35" customWidth="1"/>
    <col min="3595" max="3595" width="1.42578125" style="35" customWidth="1"/>
    <col min="3596" max="3840" width="0" style="35" hidden="1"/>
    <col min="3841" max="3841" width="1.85546875" style="35" customWidth="1"/>
    <col min="3842" max="3842" width="14.28515625" style="35" customWidth="1"/>
    <col min="3843" max="3843" width="26.42578125" style="35" customWidth="1"/>
    <col min="3844" max="3844" width="63.42578125" style="35" customWidth="1"/>
    <col min="3845" max="3845" width="28.28515625" style="35" customWidth="1"/>
    <col min="3846" max="3846" width="18.85546875" style="35" customWidth="1"/>
    <col min="3847" max="3847" width="18.140625" style="35" customWidth="1"/>
    <col min="3848" max="3848" width="17.85546875" style="35" customWidth="1"/>
    <col min="3849" max="3849" width="15.7109375" style="35" customWidth="1"/>
    <col min="3850" max="3850" width="25" style="35" customWidth="1"/>
    <col min="3851" max="3851" width="1.42578125" style="35" customWidth="1"/>
    <col min="3852" max="4096" width="0" style="35" hidden="1"/>
    <col min="4097" max="4097" width="1.85546875" style="35" customWidth="1"/>
    <col min="4098" max="4098" width="14.28515625" style="35" customWidth="1"/>
    <col min="4099" max="4099" width="26.42578125" style="35" customWidth="1"/>
    <col min="4100" max="4100" width="63.42578125" style="35" customWidth="1"/>
    <col min="4101" max="4101" width="28.28515625" style="35" customWidth="1"/>
    <col min="4102" max="4102" width="18.85546875" style="35" customWidth="1"/>
    <col min="4103" max="4103" width="18.140625" style="35" customWidth="1"/>
    <col min="4104" max="4104" width="17.85546875" style="35" customWidth="1"/>
    <col min="4105" max="4105" width="15.7109375" style="35" customWidth="1"/>
    <col min="4106" max="4106" width="25" style="35" customWidth="1"/>
    <col min="4107" max="4107" width="1.42578125" style="35" customWidth="1"/>
    <col min="4108" max="4352" width="0" style="35" hidden="1"/>
    <col min="4353" max="4353" width="1.85546875" style="35" customWidth="1"/>
    <col min="4354" max="4354" width="14.28515625" style="35" customWidth="1"/>
    <col min="4355" max="4355" width="26.42578125" style="35" customWidth="1"/>
    <col min="4356" max="4356" width="63.42578125" style="35" customWidth="1"/>
    <col min="4357" max="4357" width="28.28515625" style="35" customWidth="1"/>
    <col min="4358" max="4358" width="18.85546875" style="35" customWidth="1"/>
    <col min="4359" max="4359" width="18.140625" style="35" customWidth="1"/>
    <col min="4360" max="4360" width="17.85546875" style="35" customWidth="1"/>
    <col min="4361" max="4361" width="15.7109375" style="35" customWidth="1"/>
    <col min="4362" max="4362" width="25" style="35" customWidth="1"/>
    <col min="4363" max="4363" width="1.42578125" style="35" customWidth="1"/>
    <col min="4364" max="4608" width="0" style="35" hidden="1"/>
    <col min="4609" max="4609" width="1.85546875" style="35" customWidth="1"/>
    <col min="4610" max="4610" width="14.28515625" style="35" customWidth="1"/>
    <col min="4611" max="4611" width="26.42578125" style="35" customWidth="1"/>
    <col min="4612" max="4612" width="63.42578125" style="35" customWidth="1"/>
    <col min="4613" max="4613" width="28.28515625" style="35" customWidth="1"/>
    <col min="4614" max="4614" width="18.85546875" style="35" customWidth="1"/>
    <col min="4615" max="4615" width="18.140625" style="35" customWidth="1"/>
    <col min="4616" max="4616" width="17.85546875" style="35" customWidth="1"/>
    <col min="4617" max="4617" width="15.7109375" style="35" customWidth="1"/>
    <col min="4618" max="4618" width="25" style="35" customWidth="1"/>
    <col min="4619" max="4619" width="1.42578125" style="35" customWidth="1"/>
    <col min="4620" max="4864" width="0" style="35" hidden="1"/>
    <col min="4865" max="4865" width="1.85546875" style="35" customWidth="1"/>
    <col min="4866" max="4866" width="14.28515625" style="35" customWidth="1"/>
    <col min="4867" max="4867" width="26.42578125" style="35" customWidth="1"/>
    <col min="4868" max="4868" width="63.42578125" style="35" customWidth="1"/>
    <col min="4869" max="4869" width="28.28515625" style="35" customWidth="1"/>
    <col min="4870" max="4870" width="18.85546875" style="35" customWidth="1"/>
    <col min="4871" max="4871" width="18.140625" style="35" customWidth="1"/>
    <col min="4872" max="4872" width="17.85546875" style="35" customWidth="1"/>
    <col min="4873" max="4873" width="15.7109375" style="35" customWidth="1"/>
    <col min="4874" max="4874" width="25" style="35" customWidth="1"/>
    <col min="4875" max="4875" width="1.42578125" style="35" customWidth="1"/>
    <col min="4876" max="5120" width="0" style="35" hidden="1"/>
    <col min="5121" max="5121" width="1.85546875" style="35" customWidth="1"/>
    <col min="5122" max="5122" width="14.28515625" style="35" customWidth="1"/>
    <col min="5123" max="5123" width="26.42578125" style="35" customWidth="1"/>
    <col min="5124" max="5124" width="63.42578125" style="35" customWidth="1"/>
    <col min="5125" max="5125" width="28.28515625" style="35" customWidth="1"/>
    <col min="5126" max="5126" width="18.85546875" style="35" customWidth="1"/>
    <col min="5127" max="5127" width="18.140625" style="35" customWidth="1"/>
    <col min="5128" max="5128" width="17.85546875" style="35" customWidth="1"/>
    <col min="5129" max="5129" width="15.7109375" style="35" customWidth="1"/>
    <col min="5130" max="5130" width="25" style="35" customWidth="1"/>
    <col min="5131" max="5131" width="1.42578125" style="35" customWidth="1"/>
    <col min="5132" max="5376" width="0" style="35" hidden="1"/>
    <col min="5377" max="5377" width="1.85546875" style="35" customWidth="1"/>
    <col min="5378" max="5378" width="14.28515625" style="35" customWidth="1"/>
    <col min="5379" max="5379" width="26.42578125" style="35" customWidth="1"/>
    <col min="5380" max="5380" width="63.42578125" style="35" customWidth="1"/>
    <col min="5381" max="5381" width="28.28515625" style="35" customWidth="1"/>
    <col min="5382" max="5382" width="18.85546875" style="35" customWidth="1"/>
    <col min="5383" max="5383" width="18.140625" style="35" customWidth="1"/>
    <col min="5384" max="5384" width="17.85546875" style="35" customWidth="1"/>
    <col min="5385" max="5385" width="15.7109375" style="35" customWidth="1"/>
    <col min="5386" max="5386" width="25" style="35" customWidth="1"/>
    <col min="5387" max="5387" width="1.42578125" style="35" customWidth="1"/>
    <col min="5388" max="5632" width="0" style="35" hidden="1"/>
    <col min="5633" max="5633" width="1.85546875" style="35" customWidth="1"/>
    <col min="5634" max="5634" width="14.28515625" style="35" customWidth="1"/>
    <col min="5635" max="5635" width="26.42578125" style="35" customWidth="1"/>
    <col min="5636" max="5636" width="63.42578125" style="35" customWidth="1"/>
    <col min="5637" max="5637" width="28.28515625" style="35" customWidth="1"/>
    <col min="5638" max="5638" width="18.85546875" style="35" customWidth="1"/>
    <col min="5639" max="5639" width="18.140625" style="35" customWidth="1"/>
    <col min="5640" max="5640" width="17.85546875" style="35" customWidth="1"/>
    <col min="5641" max="5641" width="15.7109375" style="35" customWidth="1"/>
    <col min="5642" max="5642" width="25" style="35" customWidth="1"/>
    <col min="5643" max="5643" width="1.42578125" style="35" customWidth="1"/>
    <col min="5644" max="5888" width="0" style="35" hidden="1"/>
    <col min="5889" max="5889" width="1.85546875" style="35" customWidth="1"/>
    <col min="5890" max="5890" width="14.28515625" style="35" customWidth="1"/>
    <col min="5891" max="5891" width="26.42578125" style="35" customWidth="1"/>
    <col min="5892" max="5892" width="63.42578125" style="35" customWidth="1"/>
    <col min="5893" max="5893" width="28.28515625" style="35" customWidth="1"/>
    <col min="5894" max="5894" width="18.85546875" style="35" customWidth="1"/>
    <col min="5895" max="5895" width="18.140625" style="35" customWidth="1"/>
    <col min="5896" max="5896" width="17.85546875" style="35" customWidth="1"/>
    <col min="5897" max="5897" width="15.7109375" style="35" customWidth="1"/>
    <col min="5898" max="5898" width="25" style="35" customWidth="1"/>
    <col min="5899" max="5899" width="1.42578125" style="35" customWidth="1"/>
    <col min="5900" max="6144" width="0" style="35" hidden="1"/>
    <col min="6145" max="6145" width="1.85546875" style="35" customWidth="1"/>
    <col min="6146" max="6146" width="14.28515625" style="35" customWidth="1"/>
    <col min="6147" max="6147" width="26.42578125" style="35" customWidth="1"/>
    <col min="6148" max="6148" width="63.42578125" style="35" customWidth="1"/>
    <col min="6149" max="6149" width="28.28515625" style="35" customWidth="1"/>
    <col min="6150" max="6150" width="18.85546875" style="35" customWidth="1"/>
    <col min="6151" max="6151" width="18.140625" style="35" customWidth="1"/>
    <col min="6152" max="6152" width="17.85546875" style="35" customWidth="1"/>
    <col min="6153" max="6153" width="15.7109375" style="35" customWidth="1"/>
    <col min="6154" max="6154" width="25" style="35" customWidth="1"/>
    <col min="6155" max="6155" width="1.42578125" style="35" customWidth="1"/>
    <col min="6156" max="6400" width="0" style="35" hidden="1"/>
    <col min="6401" max="6401" width="1.85546875" style="35" customWidth="1"/>
    <col min="6402" max="6402" width="14.28515625" style="35" customWidth="1"/>
    <col min="6403" max="6403" width="26.42578125" style="35" customWidth="1"/>
    <col min="6404" max="6404" width="63.42578125" style="35" customWidth="1"/>
    <col min="6405" max="6405" width="28.28515625" style="35" customWidth="1"/>
    <col min="6406" max="6406" width="18.85546875" style="35" customWidth="1"/>
    <col min="6407" max="6407" width="18.140625" style="35" customWidth="1"/>
    <col min="6408" max="6408" width="17.85546875" style="35" customWidth="1"/>
    <col min="6409" max="6409" width="15.7109375" style="35" customWidth="1"/>
    <col min="6410" max="6410" width="25" style="35" customWidth="1"/>
    <col min="6411" max="6411" width="1.42578125" style="35" customWidth="1"/>
    <col min="6412" max="6656" width="0" style="35" hidden="1"/>
    <col min="6657" max="6657" width="1.85546875" style="35" customWidth="1"/>
    <col min="6658" max="6658" width="14.28515625" style="35" customWidth="1"/>
    <col min="6659" max="6659" width="26.42578125" style="35" customWidth="1"/>
    <col min="6660" max="6660" width="63.42578125" style="35" customWidth="1"/>
    <col min="6661" max="6661" width="28.28515625" style="35" customWidth="1"/>
    <col min="6662" max="6662" width="18.85546875" style="35" customWidth="1"/>
    <col min="6663" max="6663" width="18.140625" style="35" customWidth="1"/>
    <col min="6664" max="6664" width="17.85546875" style="35" customWidth="1"/>
    <col min="6665" max="6665" width="15.7109375" style="35" customWidth="1"/>
    <col min="6666" max="6666" width="25" style="35" customWidth="1"/>
    <col min="6667" max="6667" width="1.42578125" style="35" customWidth="1"/>
    <col min="6668" max="6912" width="0" style="35" hidden="1"/>
    <col min="6913" max="6913" width="1.85546875" style="35" customWidth="1"/>
    <col min="6914" max="6914" width="14.28515625" style="35" customWidth="1"/>
    <col min="6915" max="6915" width="26.42578125" style="35" customWidth="1"/>
    <col min="6916" max="6916" width="63.42578125" style="35" customWidth="1"/>
    <col min="6917" max="6917" width="28.28515625" style="35" customWidth="1"/>
    <col min="6918" max="6918" width="18.85546875" style="35" customWidth="1"/>
    <col min="6919" max="6919" width="18.140625" style="35" customWidth="1"/>
    <col min="6920" max="6920" width="17.85546875" style="35" customWidth="1"/>
    <col min="6921" max="6921" width="15.7109375" style="35" customWidth="1"/>
    <col min="6922" max="6922" width="25" style="35" customWidth="1"/>
    <col min="6923" max="6923" width="1.42578125" style="35" customWidth="1"/>
    <col min="6924" max="7168" width="0" style="35" hidden="1"/>
    <col min="7169" max="7169" width="1.85546875" style="35" customWidth="1"/>
    <col min="7170" max="7170" width="14.28515625" style="35" customWidth="1"/>
    <col min="7171" max="7171" width="26.42578125" style="35" customWidth="1"/>
    <col min="7172" max="7172" width="63.42578125" style="35" customWidth="1"/>
    <col min="7173" max="7173" width="28.28515625" style="35" customWidth="1"/>
    <col min="7174" max="7174" width="18.85546875" style="35" customWidth="1"/>
    <col min="7175" max="7175" width="18.140625" style="35" customWidth="1"/>
    <col min="7176" max="7176" width="17.85546875" style="35" customWidth="1"/>
    <col min="7177" max="7177" width="15.7109375" style="35" customWidth="1"/>
    <col min="7178" max="7178" width="25" style="35" customWidth="1"/>
    <col min="7179" max="7179" width="1.42578125" style="35" customWidth="1"/>
    <col min="7180" max="7424" width="0" style="35" hidden="1"/>
    <col min="7425" max="7425" width="1.85546875" style="35" customWidth="1"/>
    <col min="7426" max="7426" width="14.28515625" style="35" customWidth="1"/>
    <col min="7427" max="7427" width="26.42578125" style="35" customWidth="1"/>
    <col min="7428" max="7428" width="63.42578125" style="35" customWidth="1"/>
    <col min="7429" max="7429" width="28.28515625" style="35" customWidth="1"/>
    <col min="7430" max="7430" width="18.85546875" style="35" customWidth="1"/>
    <col min="7431" max="7431" width="18.140625" style="35" customWidth="1"/>
    <col min="7432" max="7432" width="17.85546875" style="35" customWidth="1"/>
    <col min="7433" max="7433" width="15.7109375" style="35" customWidth="1"/>
    <col min="7434" max="7434" width="25" style="35" customWidth="1"/>
    <col min="7435" max="7435" width="1.42578125" style="35" customWidth="1"/>
    <col min="7436" max="7680" width="0" style="35" hidden="1"/>
    <col min="7681" max="7681" width="1.85546875" style="35" customWidth="1"/>
    <col min="7682" max="7682" width="14.28515625" style="35" customWidth="1"/>
    <col min="7683" max="7683" width="26.42578125" style="35" customWidth="1"/>
    <col min="7684" max="7684" width="63.42578125" style="35" customWidth="1"/>
    <col min="7685" max="7685" width="28.28515625" style="35" customWidth="1"/>
    <col min="7686" max="7686" width="18.85546875" style="35" customWidth="1"/>
    <col min="7687" max="7687" width="18.140625" style="35" customWidth="1"/>
    <col min="7688" max="7688" width="17.85546875" style="35" customWidth="1"/>
    <col min="7689" max="7689" width="15.7109375" style="35" customWidth="1"/>
    <col min="7690" max="7690" width="25" style="35" customWidth="1"/>
    <col min="7691" max="7691" width="1.42578125" style="35" customWidth="1"/>
    <col min="7692" max="7936" width="0" style="35" hidden="1"/>
    <col min="7937" max="7937" width="1.85546875" style="35" customWidth="1"/>
    <col min="7938" max="7938" width="14.28515625" style="35" customWidth="1"/>
    <col min="7939" max="7939" width="26.42578125" style="35" customWidth="1"/>
    <col min="7940" max="7940" width="63.42578125" style="35" customWidth="1"/>
    <col min="7941" max="7941" width="28.28515625" style="35" customWidth="1"/>
    <col min="7942" max="7942" width="18.85546875" style="35" customWidth="1"/>
    <col min="7943" max="7943" width="18.140625" style="35" customWidth="1"/>
    <col min="7944" max="7944" width="17.85546875" style="35" customWidth="1"/>
    <col min="7945" max="7945" width="15.7109375" style="35" customWidth="1"/>
    <col min="7946" max="7946" width="25" style="35" customWidth="1"/>
    <col min="7947" max="7947" width="1.42578125" style="35" customWidth="1"/>
    <col min="7948" max="8192" width="0" style="35" hidden="1"/>
    <col min="8193" max="8193" width="1.85546875" style="35" customWidth="1"/>
    <col min="8194" max="8194" width="14.28515625" style="35" customWidth="1"/>
    <col min="8195" max="8195" width="26.42578125" style="35" customWidth="1"/>
    <col min="8196" max="8196" width="63.42578125" style="35" customWidth="1"/>
    <col min="8197" max="8197" width="28.28515625" style="35" customWidth="1"/>
    <col min="8198" max="8198" width="18.85546875" style="35" customWidth="1"/>
    <col min="8199" max="8199" width="18.140625" style="35" customWidth="1"/>
    <col min="8200" max="8200" width="17.85546875" style="35" customWidth="1"/>
    <col min="8201" max="8201" width="15.7109375" style="35" customWidth="1"/>
    <col min="8202" max="8202" width="25" style="35" customWidth="1"/>
    <col min="8203" max="8203" width="1.42578125" style="35" customWidth="1"/>
    <col min="8204" max="8448" width="0" style="35" hidden="1"/>
    <col min="8449" max="8449" width="1.85546875" style="35" customWidth="1"/>
    <col min="8450" max="8450" width="14.28515625" style="35" customWidth="1"/>
    <col min="8451" max="8451" width="26.42578125" style="35" customWidth="1"/>
    <col min="8452" max="8452" width="63.42578125" style="35" customWidth="1"/>
    <col min="8453" max="8453" width="28.28515625" style="35" customWidth="1"/>
    <col min="8454" max="8454" width="18.85546875" style="35" customWidth="1"/>
    <col min="8455" max="8455" width="18.140625" style="35" customWidth="1"/>
    <col min="8456" max="8456" width="17.85546875" style="35" customWidth="1"/>
    <col min="8457" max="8457" width="15.7109375" style="35" customWidth="1"/>
    <col min="8458" max="8458" width="25" style="35" customWidth="1"/>
    <col min="8459" max="8459" width="1.42578125" style="35" customWidth="1"/>
    <col min="8460" max="8704" width="0" style="35" hidden="1"/>
    <col min="8705" max="8705" width="1.85546875" style="35" customWidth="1"/>
    <col min="8706" max="8706" width="14.28515625" style="35" customWidth="1"/>
    <col min="8707" max="8707" width="26.42578125" style="35" customWidth="1"/>
    <col min="8708" max="8708" width="63.42578125" style="35" customWidth="1"/>
    <col min="8709" max="8709" width="28.28515625" style="35" customWidth="1"/>
    <col min="8710" max="8710" width="18.85546875" style="35" customWidth="1"/>
    <col min="8711" max="8711" width="18.140625" style="35" customWidth="1"/>
    <col min="8712" max="8712" width="17.85546875" style="35" customWidth="1"/>
    <col min="8713" max="8713" width="15.7109375" style="35" customWidth="1"/>
    <col min="8714" max="8714" width="25" style="35" customWidth="1"/>
    <col min="8715" max="8715" width="1.42578125" style="35" customWidth="1"/>
    <col min="8716" max="8960" width="0" style="35" hidden="1"/>
    <col min="8961" max="8961" width="1.85546875" style="35" customWidth="1"/>
    <col min="8962" max="8962" width="14.28515625" style="35" customWidth="1"/>
    <col min="8963" max="8963" width="26.42578125" style="35" customWidth="1"/>
    <col min="8964" max="8964" width="63.42578125" style="35" customWidth="1"/>
    <col min="8965" max="8965" width="28.28515625" style="35" customWidth="1"/>
    <col min="8966" max="8966" width="18.85546875" style="35" customWidth="1"/>
    <col min="8967" max="8967" width="18.140625" style="35" customWidth="1"/>
    <col min="8968" max="8968" width="17.85546875" style="35" customWidth="1"/>
    <col min="8969" max="8969" width="15.7109375" style="35" customWidth="1"/>
    <col min="8970" max="8970" width="25" style="35" customWidth="1"/>
    <col min="8971" max="8971" width="1.42578125" style="35" customWidth="1"/>
    <col min="8972" max="9216" width="0" style="35" hidden="1"/>
    <col min="9217" max="9217" width="1.85546875" style="35" customWidth="1"/>
    <col min="9218" max="9218" width="14.28515625" style="35" customWidth="1"/>
    <col min="9219" max="9219" width="26.42578125" style="35" customWidth="1"/>
    <col min="9220" max="9220" width="63.42578125" style="35" customWidth="1"/>
    <col min="9221" max="9221" width="28.28515625" style="35" customWidth="1"/>
    <col min="9222" max="9222" width="18.85546875" style="35" customWidth="1"/>
    <col min="9223" max="9223" width="18.140625" style="35" customWidth="1"/>
    <col min="9224" max="9224" width="17.85546875" style="35" customWidth="1"/>
    <col min="9225" max="9225" width="15.7109375" style="35" customWidth="1"/>
    <col min="9226" max="9226" width="25" style="35" customWidth="1"/>
    <col min="9227" max="9227" width="1.42578125" style="35" customWidth="1"/>
    <col min="9228" max="9472" width="0" style="35" hidden="1"/>
    <col min="9473" max="9473" width="1.85546875" style="35" customWidth="1"/>
    <col min="9474" max="9474" width="14.28515625" style="35" customWidth="1"/>
    <col min="9475" max="9475" width="26.42578125" style="35" customWidth="1"/>
    <col min="9476" max="9476" width="63.42578125" style="35" customWidth="1"/>
    <col min="9477" max="9477" width="28.28515625" style="35" customWidth="1"/>
    <col min="9478" max="9478" width="18.85546875" style="35" customWidth="1"/>
    <col min="9479" max="9479" width="18.140625" style="35" customWidth="1"/>
    <col min="9480" max="9480" width="17.85546875" style="35" customWidth="1"/>
    <col min="9481" max="9481" width="15.7109375" style="35" customWidth="1"/>
    <col min="9482" max="9482" width="25" style="35" customWidth="1"/>
    <col min="9483" max="9483" width="1.42578125" style="35" customWidth="1"/>
    <col min="9484" max="9728" width="0" style="35" hidden="1"/>
    <col min="9729" max="9729" width="1.85546875" style="35" customWidth="1"/>
    <col min="9730" max="9730" width="14.28515625" style="35" customWidth="1"/>
    <col min="9731" max="9731" width="26.42578125" style="35" customWidth="1"/>
    <col min="9732" max="9732" width="63.42578125" style="35" customWidth="1"/>
    <col min="9733" max="9733" width="28.28515625" style="35" customWidth="1"/>
    <col min="9734" max="9734" width="18.85546875" style="35" customWidth="1"/>
    <col min="9735" max="9735" width="18.140625" style="35" customWidth="1"/>
    <col min="9736" max="9736" width="17.85546875" style="35" customWidth="1"/>
    <col min="9737" max="9737" width="15.7109375" style="35" customWidth="1"/>
    <col min="9738" max="9738" width="25" style="35" customWidth="1"/>
    <col min="9739" max="9739" width="1.42578125" style="35" customWidth="1"/>
    <col min="9740" max="9984" width="0" style="35" hidden="1"/>
    <col min="9985" max="9985" width="1.85546875" style="35" customWidth="1"/>
    <col min="9986" max="9986" width="14.28515625" style="35" customWidth="1"/>
    <col min="9987" max="9987" width="26.42578125" style="35" customWidth="1"/>
    <col min="9988" max="9988" width="63.42578125" style="35" customWidth="1"/>
    <col min="9989" max="9989" width="28.28515625" style="35" customWidth="1"/>
    <col min="9990" max="9990" width="18.85546875" style="35" customWidth="1"/>
    <col min="9991" max="9991" width="18.140625" style="35" customWidth="1"/>
    <col min="9992" max="9992" width="17.85546875" style="35" customWidth="1"/>
    <col min="9993" max="9993" width="15.7109375" style="35" customWidth="1"/>
    <col min="9994" max="9994" width="25" style="35" customWidth="1"/>
    <col min="9995" max="9995" width="1.42578125" style="35" customWidth="1"/>
    <col min="9996" max="10240" width="0" style="35" hidden="1"/>
    <col min="10241" max="10241" width="1.85546875" style="35" customWidth="1"/>
    <col min="10242" max="10242" width="14.28515625" style="35" customWidth="1"/>
    <col min="10243" max="10243" width="26.42578125" style="35" customWidth="1"/>
    <col min="10244" max="10244" width="63.42578125" style="35" customWidth="1"/>
    <col min="10245" max="10245" width="28.28515625" style="35" customWidth="1"/>
    <col min="10246" max="10246" width="18.85546875" style="35" customWidth="1"/>
    <col min="10247" max="10247" width="18.140625" style="35" customWidth="1"/>
    <col min="10248" max="10248" width="17.85546875" style="35" customWidth="1"/>
    <col min="10249" max="10249" width="15.7109375" style="35" customWidth="1"/>
    <col min="10250" max="10250" width="25" style="35" customWidth="1"/>
    <col min="10251" max="10251" width="1.42578125" style="35" customWidth="1"/>
    <col min="10252" max="10496" width="0" style="35" hidden="1"/>
    <col min="10497" max="10497" width="1.85546875" style="35" customWidth="1"/>
    <col min="10498" max="10498" width="14.28515625" style="35" customWidth="1"/>
    <col min="10499" max="10499" width="26.42578125" style="35" customWidth="1"/>
    <col min="10500" max="10500" width="63.42578125" style="35" customWidth="1"/>
    <col min="10501" max="10501" width="28.28515625" style="35" customWidth="1"/>
    <col min="10502" max="10502" width="18.85546875" style="35" customWidth="1"/>
    <col min="10503" max="10503" width="18.140625" style="35" customWidth="1"/>
    <col min="10504" max="10504" width="17.85546875" style="35" customWidth="1"/>
    <col min="10505" max="10505" width="15.7109375" style="35" customWidth="1"/>
    <col min="10506" max="10506" width="25" style="35" customWidth="1"/>
    <col min="10507" max="10507" width="1.42578125" style="35" customWidth="1"/>
    <col min="10508" max="10752" width="0" style="35" hidden="1"/>
    <col min="10753" max="10753" width="1.85546875" style="35" customWidth="1"/>
    <col min="10754" max="10754" width="14.28515625" style="35" customWidth="1"/>
    <col min="10755" max="10755" width="26.42578125" style="35" customWidth="1"/>
    <col min="10756" max="10756" width="63.42578125" style="35" customWidth="1"/>
    <col min="10757" max="10757" width="28.28515625" style="35" customWidth="1"/>
    <col min="10758" max="10758" width="18.85546875" style="35" customWidth="1"/>
    <col min="10759" max="10759" width="18.140625" style="35" customWidth="1"/>
    <col min="10760" max="10760" width="17.85546875" style="35" customWidth="1"/>
    <col min="10761" max="10761" width="15.7109375" style="35" customWidth="1"/>
    <col min="10762" max="10762" width="25" style="35" customWidth="1"/>
    <col min="10763" max="10763" width="1.42578125" style="35" customWidth="1"/>
    <col min="10764" max="11008" width="0" style="35" hidden="1"/>
    <col min="11009" max="11009" width="1.85546875" style="35" customWidth="1"/>
    <col min="11010" max="11010" width="14.28515625" style="35" customWidth="1"/>
    <col min="11011" max="11011" width="26.42578125" style="35" customWidth="1"/>
    <col min="11012" max="11012" width="63.42578125" style="35" customWidth="1"/>
    <col min="11013" max="11013" width="28.28515625" style="35" customWidth="1"/>
    <col min="11014" max="11014" width="18.85546875" style="35" customWidth="1"/>
    <col min="11015" max="11015" width="18.140625" style="35" customWidth="1"/>
    <col min="11016" max="11016" width="17.85546875" style="35" customWidth="1"/>
    <col min="11017" max="11017" width="15.7109375" style="35" customWidth="1"/>
    <col min="11018" max="11018" width="25" style="35" customWidth="1"/>
    <col min="11019" max="11019" width="1.42578125" style="35" customWidth="1"/>
    <col min="11020" max="11264" width="0" style="35" hidden="1"/>
    <col min="11265" max="11265" width="1.85546875" style="35" customWidth="1"/>
    <col min="11266" max="11266" width="14.28515625" style="35" customWidth="1"/>
    <col min="11267" max="11267" width="26.42578125" style="35" customWidth="1"/>
    <col min="11268" max="11268" width="63.42578125" style="35" customWidth="1"/>
    <col min="11269" max="11269" width="28.28515625" style="35" customWidth="1"/>
    <col min="11270" max="11270" width="18.85546875" style="35" customWidth="1"/>
    <col min="11271" max="11271" width="18.140625" style="35" customWidth="1"/>
    <col min="11272" max="11272" width="17.85546875" style="35" customWidth="1"/>
    <col min="11273" max="11273" width="15.7109375" style="35" customWidth="1"/>
    <col min="11274" max="11274" width="25" style="35" customWidth="1"/>
    <col min="11275" max="11275" width="1.42578125" style="35" customWidth="1"/>
    <col min="11276" max="11520" width="0" style="35" hidden="1"/>
    <col min="11521" max="11521" width="1.85546875" style="35" customWidth="1"/>
    <col min="11522" max="11522" width="14.28515625" style="35" customWidth="1"/>
    <col min="11523" max="11523" width="26.42578125" style="35" customWidth="1"/>
    <col min="11524" max="11524" width="63.42578125" style="35" customWidth="1"/>
    <col min="11525" max="11525" width="28.28515625" style="35" customWidth="1"/>
    <col min="11526" max="11526" width="18.85546875" style="35" customWidth="1"/>
    <col min="11527" max="11527" width="18.140625" style="35" customWidth="1"/>
    <col min="11528" max="11528" width="17.85546875" style="35" customWidth="1"/>
    <col min="11529" max="11529" width="15.7109375" style="35" customWidth="1"/>
    <col min="11530" max="11530" width="25" style="35" customWidth="1"/>
    <col min="11531" max="11531" width="1.42578125" style="35" customWidth="1"/>
    <col min="11532" max="11776" width="0" style="35" hidden="1"/>
    <col min="11777" max="11777" width="1.85546875" style="35" customWidth="1"/>
    <col min="11778" max="11778" width="14.28515625" style="35" customWidth="1"/>
    <col min="11779" max="11779" width="26.42578125" style="35" customWidth="1"/>
    <col min="11780" max="11780" width="63.42578125" style="35" customWidth="1"/>
    <col min="11781" max="11781" width="28.28515625" style="35" customWidth="1"/>
    <col min="11782" max="11782" width="18.85546875" style="35" customWidth="1"/>
    <col min="11783" max="11783" width="18.140625" style="35" customWidth="1"/>
    <col min="11784" max="11784" width="17.85546875" style="35" customWidth="1"/>
    <col min="11785" max="11785" width="15.7109375" style="35" customWidth="1"/>
    <col min="11786" max="11786" width="25" style="35" customWidth="1"/>
    <col min="11787" max="11787" width="1.42578125" style="35" customWidth="1"/>
    <col min="11788" max="12032" width="0" style="35" hidden="1"/>
    <col min="12033" max="12033" width="1.85546875" style="35" customWidth="1"/>
    <col min="12034" max="12034" width="14.28515625" style="35" customWidth="1"/>
    <col min="12035" max="12035" width="26.42578125" style="35" customWidth="1"/>
    <col min="12036" max="12036" width="63.42578125" style="35" customWidth="1"/>
    <col min="12037" max="12037" width="28.28515625" style="35" customWidth="1"/>
    <col min="12038" max="12038" width="18.85546875" style="35" customWidth="1"/>
    <col min="12039" max="12039" width="18.140625" style="35" customWidth="1"/>
    <col min="12040" max="12040" width="17.85546875" style="35" customWidth="1"/>
    <col min="12041" max="12041" width="15.7109375" style="35" customWidth="1"/>
    <col min="12042" max="12042" width="25" style="35" customWidth="1"/>
    <col min="12043" max="12043" width="1.42578125" style="35" customWidth="1"/>
    <col min="12044" max="12288" width="0" style="35" hidden="1"/>
    <col min="12289" max="12289" width="1.85546875" style="35" customWidth="1"/>
    <col min="12290" max="12290" width="14.28515625" style="35" customWidth="1"/>
    <col min="12291" max="12291" width="26.42578125" style="35" customWidth="1"/>
    <col min="12292" max="12292" width="63.42578125" style="35" customWidth="1"/>
    <col min="12293" max="12293" width="28.28515625" style="35" customWidth="1"/>
    <col min="12294" max="12294" width="18.85546875" style="35" customWidth="1"/>
    <col min="12295" max="12295" width="18.140625" style="35" customWidth="1"/>
    <col min="12296" max="12296" width="17.85546875" style="35" customWidth="1"/>
    <col min="12297" max="12297" width="15.7109375" style="35" customWidth="1"/>
    <col min="12298" max="12298" width="25" style="35" customWidth="1"/>
    <col min="12299" max="12299" width="1.42578125" style="35" customWidth="1"/>
    <col min="12300" max="12544" width="0" style="35" hidden="1"/>
    <col min="12545" max="12545" width="1.85546875" style="35" customWidth="1"/>
    <col min="12546" max="12546" width="14.28515625" style="35" customWidth="1"/>
    <col min="12547" max="12547" width="26.42578125" style="35" customWidth="1"/>
    <col min="12548" max="12548" width="63.42578125" style="35" customWidth="1"/>
    <col min="12549" max="12549" width="28.28515625" style="35" customWidth="1"/>
    <col min="12550" max="12550" width="18.85546875" style="35" customWidth="1"/>
    <col min="12551" max="12551" width="18.140625" style="35" customWidth="1"/>
    <col min="12552" max="12552" width="17.85546875" style="35" customWidth="1"/>
    <col min="12553" max="12553" width="15.7109375" style="35" customWidth="1"/>
    <col min="12554" max="12554" width="25" style="35" customWidth="1"/>
    <col min="12555" max="12555" width="1.42578125" style="35" customWidth="1"/>
    <col min="12556" max="12800" width="0" style="35" hidden="1"/>
    <col min="12801" max="12801" width="1.85546875" style="35" customWidth="1"/>
    <col min="12802" max="12802" width="14.28515625" style="35" customWidth="1"/>
    <col min="12803" max="12803" width="26.42578125" style="35" customWidth="1"/>
    <col min="12804" max="12804" width="63.42578125" style="35" customWidth="1"/>
    <col min="12805" max="12805" width="28.28515625" style="35" customWidth="1"/>
    <col min="12806" max="12806" width="18.85546875" style="35" customWidth="1"/>
    <col min="12807" max="12807" width="18.140625" style="35" customWidth="1"/>
    <col min="12808" max="12808" width="17.85546875" style="35" customWidth="1"/>
    <col min="12809" max="12809" width="15.7109375" style="35" customWidth="1"/>
    <col min="12810" max="12810" width="25" style="35" customWidth="1"/>
    <col min="12811" max="12811" width="1.42578125" style="35" customWidth="1"/>
    <col min="12812" max="13056" width="0" style="35" hidden="1"/>
    <col min="13057" max="13057" width="1.85546875" style="35" customWidth="1"/>
    <col min="13058" max="13058" width="14.28515625" style="35" customWidth="1"/>
    <col min="13059" max="13059" width="26.42578125" style="35" customWidth="1"/>
    <col min="13060" max="13060" width="63.42578125" style="35" customWidth="1"/>
    <col min="13061" max="13061" width="28.28515625" style="35" customWidth="1"/>
    <col min="13062" max="13062" width="18.85546875" style="35" customWidth="1"/>
    <col min="13063" max="13063" width="18.140625" style="35" customWidth="1"/>
    <col min="13064" max="13064" width="17.85546875" style="35" customWidth="1"/>
    <col min="13065" max="13065" width="15.7109375" style="35" customWidth="1"/>
    <col min="13066" max="13066" width="25" style="35" customWidth="1"/>
    <col min="13067" max="13067" width="1.42578125" style="35" customWidth="1"/>
    <col min="13068" max="13312" width="0" style="35" hidden="1"/>
    <col min="13313" max="13313" width="1.85546875" style="35" customWidth="1"/>
    <col min="13314" max="13314" width="14.28515625" style="35" customWidth="1"/>
    <col min="13315" max="13315" width="26.42578125" style="35" customWidth="1"/>
    <col min="13316" max="13316" width="63.42578125" style="35" customWidth="1"/>
    <col min="13317" max="13317" width="28.28515625" style="35" customWidth="1"/>
    <col min="13318" max="13318" width="18.85546875" style="35" customWidth="1"/>
    <col min="13319" max="13319" width="18.140625" style="35" customWidth="1"/>
    <col min="13320" max="13320" width="17.85546875" style="35" customWidth="1"/>
    <col min="13321" max="13321" width="15.7109375" style="35" customWidth="1"/>
    <col min="13322" max="13322" width="25" style="35" customWidth="1"/>
    <col min="13323" max="13323" width="1.42578125" style="35" customWidth="1"/>
    <col min="13324" max="13568" width="0" style="35" hidden="1"/>
    <col min="13569" max="13569" width="1.85546875" style="35" customWidth="1"/>
    <col min="13570" max="13570" width="14.28515625" style="35" customWidth="1"/>
    <col min="13571" max="13571" width="26.42578125" style="35" customWidth="1"/>
    <col min="13572" max="13572" width="63.42578125" style="35" customWidth="1"/>
    <col min="13573" max="13573" width="28.28515625" style="35" customWidth="1"/>
    <col min="13574" max="13574" width="18.85546875" style="35" customWidth="1"/>
    <col min="13575" max="13575" width="18.140625" style="35" customWidth="1"/>
    <col min="13576" max="13576" width="17.85546875" style="35" customWidth="1"/>
    <col min="13577" max="13577" width="15.7109375" style="35" customWidth="1"/>
    <col min="13578" max="13578" width="25" style="35" customWidth="1"/>
    <col min="13579" max="13579" width="1.42578125" style="35" customWidth="1"/>
    <col min="13580" max="13824" width="0" style="35" hidden="1"/>
    <col min="13825" max="13825" width="1.85546875" style="35" customWidth="1"/>
    <col min="13826" max="13826" width="14.28515625" style="35" customWidth="1"/>
    <col min="13827" max="13827" width="26.42578125" style="35" customWidth="1"/>
    <col min="13828" max="13828" width="63.42578125" style="35" customWidth="1"/>
    <col min="13829" max="13829" width="28.28515625" style="35" customWidth="1"/>
    <col min="13830" max="13830" width="18.85546875" style="35" customWidth="1"/>
    <col min="13831" max="13831" width="18.140625" style="35" customWidth="1"/>
    <col min="13832" max="13832" width="17.85546875" style="35" customWidth="1"/>
    <col min="13833" max="13833" width="15.7109375" style="35" customWidth="1"/>
    <col min="13834" max="13834" width="25" style="35" customWidth="1"/>
    <col min="13835" max="13835" width="1.42578125" style="35" customWidth="1"/>
    <col min="13836" max="14080" width="0" style="35" hidden="1"/>
    <col min="14081" max="14081" width="1.85546875" style="35" customWidth="1"/>
    <col min="14082" max="14082" width="14.28515625" style="35" customWidth="1"/>
    <col min="14083" max="14083" width="26.42578125" style="35" customWidth="1"/>
    <col min="14084" max="14084" width="63.42578125" style="35" customWidth="1"/>
    <col min="14085" max="14085" width="28.28515625" style="35" customWidth="1"/>
    <col min="14086" max="14086" width="18.85546875" style="35" customWidth="1"/>
    <col min="14087" max="14087" width="18.140625" style="35" customWidth="1"/>
    <col min="14088" max="14088" width="17.85546875" style="35" customWidth="1"/>
    <col min="14089" max="14089" width="15.7109375" style="35" customWidth="1"/>
    <col min="14090" max="14090" width="25" style="35" customWidth="1"/>
    <col min="14091" max="14091" width="1.42578125" style="35" customWidth="1"/>
    <col min="14092" max="14336" width="0" style="35" hidden="1"/>
    <col min="14337" max="14337" width="1.85546875" style="35" customWidth="1"/>
    <col min="14338" max="14338" width="14.28515625" style="35" customWidth="1"/>
    <col min="14339" max="14339" width="26.42578125" style="35" customWidth="1"/>
    <col min="14340" max="14340" width="63.42578125" style="35" customWidth="1"/>
    <col min="14341" max="14341" width="28.28515625" style="35" customWidth="1"/>
    <col min="14342" max="14342" width="18.85546875" style="35" customWidth="1"/>
    <col min="14343" max="14343" width="18.140625" style="35" customWidth="1"/>
    <col min="14344" max="14344" width="17.85546875" style="35" customWidth="1"/>
    <col min="14345" max="14345" width="15.7109375" style="35" customWidth="1"/>
    <col min="14346" max="14346" width="25" style="35" customWidth="1"/>
    <col min="14347" max="14347" width="1.42578125" style="35" customWidth="1"/>
    <col min="14348" max="14592" width="0" style="35" hidden="1"/>
    <col min="14593" max="14593" width="1.85546875" style="35" customWidth="1"/>
    <col min="14594" max="14594" width="14.28515625" style="35" customWidth="1"/>
    <col min="14595" max="14595" width="26.42578125" style="35" customWidth="1"/>
    <col min="14596" max="14596" width="63.42578125" style="35" customWidth="1"/>
    <col min="14597" max="14597" width="28.28515625" style="35" customWidth="1"/>
    <col min="14598" max="14598" width="18.85546875" style="35" customWidth="1"/>
    <col min="14599" max="14599" width="18.140625" style="35" customWidth="1"/>
    <col min="14600" max="14600" width="17.85546875" style="35" customWidth="1"/>
    <col min="14601" max="14601" width="15.7109375" style="35" customWidth="1"/>
    <col min="14602" max="14602" width="25" style="35" customWidth="1"/>
    <col min="14603" max="14603" width="1.42578125" style="35" customWidth="1"/>
    <col min="14604" max="14848" width="0" style="35" hidden="1"/>
    <col min="14849" max="14849" width="1.85546875" style="35" customWidth="1"/>
    <col min="14850" max="14850" width="14.28515625" style="35" customWidth="1"/>
    <col min="14851" max="14851" width="26.42578125" style="35" customWidth="1"/>
    <col min="14852" max="14852" width="63.42578125" style="35" customWidth="1"/>
    <col min="14853" max="14853" width="28.28515625" style="35" customWidth="1"/>
    <col min="14854" max="14854" width="18.85546875" style="35" customWidth="1"/>
    <col min="14855" max="14855" width="18.140625" style="35" customWidth="1"/>
    <col min="14856" max="14856" width="17.85546875" style="35" customWidth="1"/>
    <col min="14857" max="14857" width="15.7109375" style="35" customWidth="1"/>
    <col min="14858" max="14858" width="25" style="35" customWidth="1"/>
    <col min="14859" max="14859" width="1.42578125" style="35" customWidth="1"/>
    <col min="14860" max="15104" width="0" style="35" hidden="1"/>
    <col min="15105" max="15105" width="1.85546875" style="35" customWidth="1"/>
    <col min="15106" max="15106" width="14.28515625" style="35" customWidth="1"/>
    <col min="15107" max="15107" width="26.42578125" style="35" customWidth="1"/>
    <col min="15108" max="15108" width="63.42578125" style="35" customWidth="1"/>
    <col min="15109" max="15109" width="28.28515625" style="35" customWidth="1"/>
    <col min="15110" max="15110" width="18.85546875" style="35" customWidth="1"/>
    <col min="15111" max="15111" width="18.140625" style="35" customWidth="1"/>
    <col min="15112" max="15112" width="17.85546875" style="35" customWidth="1"/>
    <col min="15113" max="15113" width="15.7109375" style="35" customWidth="1"/>
    <col min="15114" max="15114" width="25" style="35" customWidth="1"/>
    <col min="15115" max="15115" width="1.42578125" style="35" customWidth="1"/>
    <col min="15116" max="15360" width="0" style="35" hidden="1"/>
    <col min="15361" max="15361" width="1.85546875" style="35" customWidth="1"/>
    <col min="15362" max="15362" width="14.28515625" style="35" customWidth="1"/>
    <col min="15363" max="15363" width="26.42578125" style="35" customWidth="1"/>
    <col min="15364" max="15364" width="63.42578125" style="35" customWidth="1"/>
    <col min="15365" max="15365" width="28.28515625" style="35" customWidth="1"/>
    <col min="15366" max="15366" width="18.85546875" style="35" customWidth="1"/>
    <col min="15367" max="15367" width="18.140625" style="35" customWidth="1"/>
    <col min="15368" max="15368" width="17.85546875" style="35" customWidth="1"/>
    <col min="15369" max="15369" width="15.7109375" style="35" customWidth="1"/>
    <col min="15370" max="15370" width="25" style="35" customWidth="1"/>
    <col min="15371" max="15371" width="1.42578125" style="35" customWidth="1"/>
    <col min="15372" max="15616" width="0" style="35" hidden="1"/>
    <col min="15617" max="15617" width="1.85546875" style="35" customWidth="1"/>
    <col min="15618" max="15618" width="14.28515625" style="35" customWidth="1"/>
    <col min="15619" max="15619" width="26.42578125" style="35" customWidth="1"/>
    <col min="15620" max="15620" width="63.42578125" style="35" customWidth="1"/>
    <col min="15621" max="15621" width="28.28515625" style="35" customWidth="1"/>
    <col min="15622" max="15622" width="18.85546875" style="35" customWidth="1"/>
    <col min="15623" max="15623" width="18.140625" style="35" customWidth="1"/>
    <col min="15624" max="15624" width="17.85546875" style="35" customWidth="1"/>
    <col min="15625" max="15625" width="15.7109375" style="35" customWidth="1"/>
    <col min="15626" max="15626" width="25" style="35" customWidth="1"/>
    <col min="15627" max="15627" width="1.42578125" style="35" customWidth="1"/>
    <col min="15628" max="15872" width="0" style="35" hidden="1"/>
    <col min="15873" max="15873" width="1.85546875" style="35" customWidth="1"/>
    <col min="15874" max="15874" width="14.28515625" style="35" customWidth="1"/>
    <col min="15875" max="15875" width="26.42578125" style="35" customWidth="1"/>
    <col min="15876" max="15876" width="63.42578125" style="35" customWidth="1"/>
    <col min="15877" max="15877" width="28.28515625" style="35" customWidth="1"/>
    <col min="15878" max="15878" width="18.85546875" style="35" customWidth="1"/>
    <col min="15879" max="15879" width="18.140625" style="35" customWidth="1"/>
    <col min="15880" max="15880" width="17.85546875" style="35" customWidth="1"/>
    <col min="15881" max="15881" width="15.7109375" style="35" customWidth="1"/>
    <col min="15882" max="15882" width="25" style="35" customWidth="1"/>
    <col min="15883" max="15883" width="1.42578125" style="35" customWidth="1"/>
    <col min="15884" max="16128" width="0" style="35" hidden="1"/>
    <col min="16129" max="16129" width="1.85546875" style="35" customWidth="1"/>
    <col min="16130" max="16130" width="14.28515625" style="35" customWidth="1"/>
    <col min="16131" max="16131" width="26.42578125" style="35" customWidth="1"/>
    <col min="16132" max="16132" width="63.42578125" style="35" customWidth="1"/>
    <col min="16133" max="16133" width="28.28515625" style="35" customWidth="1"/>
    <col min="16134" max="16134" width="18.85546875" style="35" customWidth="1"/>
    <col min="16135" max="16135" width="18.140625" style="35" customWidth="1"/>
    <col min="16136" max="16136" width="17.85546875" style="35" customWidth="1"/>
    <col min="16137" max="16137" width="15.7109375" style="35" customWidth="1"/>
    <col min="16138" max="16138" width="25" style="35" customWidth="1"/>
    <col min="16139" max="16139" width="1.42578125" style="35" customWidth="1"/>
    <col min="16140" max="16384" width="0" style="35" hidden="1"/>
  </cols>
  <sheetData>
    <row r="1" spans="1:11" ht="93" customHeight="1" x14ac:dyDescent="0.25">
      <c r="B1" s="88" t="s">
        <v>272</v>
      </c>
      <c r="C1" s="106"/>
      <c r="D1" s="108" t="e">
        <f>VLOOKUP(C1,Salario_Cer,2,0)</f>
        <v>#N/A</v>
      </c>
      <c r="E1" s="337" t="s">
        <v>273</v>
      </c>
      <c r="F1" s="338"/>
      <c r="G1" s="338"/>
      <c r="H1" s="338"/>
      <c r="I1" s="338"/>
      <c r="J1" s="338"/>
      <c r="K1" s="338"/>
    </row>
    <row r="2" spans="1:11" ht="8.25" customHeight="1" x14ac:dyDescent="0.25">
      <c r="A2" s="89"/>
      <c r="B2" s="90"/>
      <c r="C2" s="91"/>
      <c r="D2" s="89"/>
      <c r="E2" s="89"/>
      <c r="F2" s="89"/>
      <c r="G2" s="89"/>
      <c r="H2" s="89"/>
      <c r="I2" s="89"/>
      <c r="J2" s="89"/>
      <c r="K2" s="89"/>
    </row>
    <row r="3" spans="1:11" ht="24" customHeight="1" x14ac:dyDescent="0.25">
      <c r="A3" s="89"/>
      <c r="B3" s="332" t="s">
        <v>274</v>
      </c>
      <c r="C3" s="333"/>
      <c r="D3" s="334" t="e">
        <f>VLOOKUP(C6,TABLA_2017,41,0)</f>
        <v>#N/A</v>
      </c>
      <c r="E3" s="335"/>
      <c r="F3" s="335"/>
      <c r="G3" s="335"/>
      <c r="H3" s="335"/>
      <c r="I3" s="335"/>
      <c r="J3" s="336"/>
      <c r="K3" s="89"/>
    </row>
    <row r="4" spans="1:11" ht="20.25" customHeight="1" x14ac:dyDescent="0.25">
      <c r="A4" s="89"/>
      <c r="B4" s="332" t="s">
        <v>86</v>
      </c>
      <c r="C4" s="333"/>
      <c r="D4" s="334" t="e">
        <f>VLOOKUP(C6,TABLA_2017,42,0)</f>
        <v>#N/A</v>
      </c>
      <c r="E4" s="335"/>
      <c r="F4" s="335"/>
      <c r="G4" s="335"/>
      <c r="H4" s="335"/>
      <c r="I4" s="335"/>
      <c r="J4" s="336"/>
      <c r="K4" s="89"/>
    </row>
    <row r="5" spans="1:11" ht="37.5" x14ac:dyDescent="0.25">
      <c r="A5" s="89"/>
      <c r="B5" s="92" t="s">
        <v>275</v>
      </c>
      <c r="C5" s="92" t="s">
        <v>276</v>
      </c>
      <c r="D5" s="92" t="s">
        <v>277</v>
      </c>
      <c r="E5" s="92" t="s">
        <v>278</v>
      </c>
      <c r="F5" s="92" t="s">
        <v>279</v>
      </c>
      <c r="G5" s="92" t="s">
        <v>280</v>
      </c>
      <c r="H5" s="92" t="s">
        <v>281</v>
      </c>
      <c r="I5" s="92" t="s">
        <v>2</v>
      </c>
      <c r="J5" s="92" t="s">
        <v>282</v>
      </c>
      <c r="K5" s="89"/>
    </row>
    <row r="6" spans="1:11" ht="298.5" customHeight="1" x14ac:dyDescent="0.25">
      <c r="A6" s="93"/>
      <c r="B6" s="94"/>
      <c r="C6" s="95" t="e">
        <f>VLOOKUP(B6,No_corto_2017,2,0)</f>
        <v>#N/A</v>
      </c>
      <c r="D6" s="96" t="e">
        <f>VLOOKUP(C6,TABLA_2017,25,0)</f>
        <v>#N/A</v>
      </c>
      <c r="E6" s="97" t="e">
        <f>VLOOKUP(C6,TABLA_2017,53,0)</f>
        <v>#N/A</v>
      </c>
      <c r="F6" s="98" t="e">
        <f>VLOOKUP(C6,TABLA_2017,40,0)</f>
        <v>#N/A</v>
      </c>
      <c r="G6" s="98" t="e">
        <f>VLOOKUP(C6,TABLA_2017,55,0)</f>
        <v>#N/A</v>
      </c>
      <c r="H6" s="101" t="e">
        <f>+E6/$D$1</f>
        <v>#N/A</v>
      </c>
      <c r="I6" s="98" t="e">
        <f>VLOOKUP(C6,TABLA_2017,32,0)</f>
        <v>#N/A</v>
      </c>
      <c r="J6" s="98" t="e">
        <f>VLOOKUP(I6,Certificación_2017,2,0)</f>
        <v>#N/A</v>
      </c>
      <c r="K6" s="93"/>
    </row>
    <row r="7" spans="1:11" ht="7.5" customHeight="1" x14ac:dyDescent="0.25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</row>
    <row r="11" spans="1:11" ht="17.25" x14ac:dyDescent="0.3">
      <c r="B11" s="99"/>
    </row>
    <row r="24" spans="5:6" ht="30" x14ac:dyDescent="0.25">
      <c r="E24" s="15" t="s">
        <v>283</v>
      </c>
      <c r="F24" s="15" t="s">
        <v>284</v>
      </c>
    </row>
    <row r="25" spans="5:6" x14ac:dyDescent="0.25">
      <c r="E25" s="104">
        <v>1996</v>
      </c>
      <c r="F25" s="105">
        <v>142125</v>
      </c>
    </row>
    <row r="26" spans="5:6" x14ac:dyDescent="0.25">
      <c r="E26" s="104">
        <v>1997</v>
      </c>
      <c r="F26" s="105">
        <v>172005</v>
      </c>
    </row>
    <row r="27" spans="5:6" x14ac:dyDescent="0.25">
      <c r="E27" s="104">
        <v>1998</v>
      </c>
      <c r="F27" s="105">
        <v>203826</v>
      </c>
    </row>
    <row r="28" spans="5:6" x14ac:dyDescent="0.25">
      <c r="E28" s="104">
        <v>1999</v>
      </c>
      <c r="F28" s="105">
        <v>236460</v>
      </c>
    </row>
    <row r="29" spans="5:6" x14ac:dyDescent="0.25">
      <c r="E29" s="104">
        <v>2000</v>
      </c>
      <c r="F29" s="105">
        <v>260100</v>
      </c>
    </row>
    <row r="30" spans="5:6" x14ac:dyDescent="0.25">
      <c r="E30" s="104">
        <v>2001</v>
      </c>
      <c r="F30" s="105">
        <v>286000</v>
      </c>
    </row>
    <row r="31" spans="5:6" x14ac:dyDescent="0.25">
      <c r="E31" s="104">
        <v>2002</v>
      </c>
      <c r="F31" s="105">
        <v>309000</v>
      </c>
    </row>
    <row r="32" spans="5:6" x14ac:dyDescent="0.25">
      <c r="E32" s="104">
        <v>2003</v>
      </c>
      <c r="F32" s="105">
        <v>332000</v>
      </c>
    </row>
    <row r="33" spans="5:6" x14ac:dyDescent="0.25">
      <c r="E33" s="104">
        <v>2004</v>
      </c>
      <c r="F33" s="105">
        <v>258000</v>
      </c>
    </row>
    <row r="34" spans="5:6" x14ac:dyDescent="0.25">
      <c r="E34" s="104">
        <v>2005</v>
      </c>
      <c r="F34" s="105">
        <v>381500</v>
      </c>
    </row>
    <row r="35" spans="5:6" x14ac:dyDescent="0.25">
      <c r="E35" s="104">
        <v>2006</v>
      </c>
      <c r="F35" s="105">
        <v>408000</v>
      </c>
    </row>
    <row r="36" spans="5:6" x14ac:dyDescent="0.25">
      <c r="E36" s="104">
        <v>2007</v>
      </c>
      <c r="F36" s="105">
        <v>433700</v>
      </c>
    </row>
    <row r="37" spans="5:6" x14ac:dyDescent="0.25">
      <c r="E37" s="104">
        <v>2008</v>
      </c>
      <c r="F37" s="105">
        <v>461500</v>
      </c>
    </row>
    <row r="38" spans="5:6" x14ac:dyDescent="0.25">
      <c r="E38" s="104">
        <v>2009</v>
      </c>
      <c r="F38" s="105">
        <v>496900</v>
      </c>
    </row>
    <row r="39" spans="5:6" x14ac:dyDescent="0.25">
      <c r="E39" s="104">
        <v>2010</v>
      </c>
      <c r="F39" s="105">
        <v>515000</v>
      </c>
    </row>
    <row r="40" spans="5:6" x14ac:dyDescent="0.25">
      <c r="E40" s="104">
        <v>2011</v>
      </c>
      <c r="F40" s="105">
        <v>535600</v>
      </c>
    </row>
    <row r="41" spans="5:6" x14ac:dyDescent="0.25">
      <c r="E41" s="104">
        <v>2012</v>
      </c>
      <c r="F41" s="105">
        <v>566700</v>
      </c>
    </row>
    <row r="42" spans="5:6" x14ac:dyDescent="0.25">
      <c r="E42" s="104">
        <v>2013</v>
      </c>
      <c r="F42" s="105">
        <v>589500</v>
      </c>
    </row>
    <row r="43" spans="5:6" x14ac:dyDescent="0.25">
      <c r="E43" s="104">
        <v>2014</v>
      </c>
      <c r="F43" s="105">
        <v>616000</v>
      </c>
    </row>
    <row r="44" spans="5:6" x14ac:dyDescent="0.25">
      <c r="E44" s="104">
        <v>2015</v>
      </c>
      <c r="F44" s="105">
        <v>644350</v>
      </c>
    </row>
    <row r="45" spans="5:6" x14ac:dyDescent="0.25">
      <c r="E45" s="104">
        <v>2016</v>
      </c>
      <c r="F45" s="105">
        <v>689455</v>
      </c>
    </row>
    <row r="46" spans="5:6" x14ac:dyDescent="0.25">
      <c r="E46" s="104">
        <v>2017</v>
      </c>
      <c r="F46" s="105">
        <v>737717</v>
      </c>
    </row>
  </sheetData>
  <sheetProtection formatCells="0" formatColumns="0" formatRows="0" autoFilter="0"/>
  <mergeCells count="5">
    <mergeCell ref="B3:C3"/>
    <mergeCell ref="D3:J3"/>
    <mergeCell ref="B4:C4"/>
    <mergeCell ref="D4:J4"/>
    <mergeCell ref="E1:K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C1:E99"/>
  <sheetViews>
    <sheetView topLeftCell="B45" workbookViewId="0">
      <selection activeCell="D91" sqref="D91"/>
    </sheetView>
  </sheetViews>
  <sheetFormatPr baseColWidth="10" defaultColWidth="11.42578125" defaultRowHeight="15" x14ac:dyDescent="0.25"/>
  <cols>
    <col min="1" max="3" width="11.42578125" style="35"/>
    <col min="4" max="4" width="48" style="48" customWidth="1"/>
    <col min="5" max="5" width="101.140625" style="35" customWidth="1"/>
    <col min="6" max="16384" width="11.42578125" style="35"/>
  </cols>
  <sheetData>
    <row r="1" spans="3:5" ht="28.5" thickBot="1" x14ac:dyDescent="0.3">
      <c r="C1" s="339" t="s">
        <v>285</v>
      </c>
      <c r="D1" s="340"/>
      <c r="E1" s="341"/>
    </row>
    <row r="2" spans="3:5" ht="15.75" thickBot="1" x14ac:dyDescent="0.3"/>
    <row r="3" spans="3:5" ht="33" customHeight="1" thickBot="1" x14ac:dyDescent="0.3">
      <c r="C3" s="49" t="s">
        <v>56</v>
      </c>
      <c r="D3" s="49" t="s">
        <v>286</v>
      </c>
      <c r="E3" s="49" t="s">
        <v>134</v>
      </c>
    </row>
    <row r="4" spans="3:5" ht="15.75" thickBot="1" x14ac:dyDescent="0.3">
      <c r="C4" s="50">
        <v>1</v>
      </c>
      <c r="D4" s="51" t="s">
        <v>46</v>
      </c>
      <c r="E4" s="52" t="s">
        <v>287</v>
      </c>
    </row>
    <row r="5" spans="3:5" ht="15.75" thickBot="1" x14ac:dyDescent="0.3">
      <c r="C5" s="50">
        <v>2</v>
      </c>
      <c r="D5" s="53" t="s">
        <v>47</v>
      </c>
      <c r="E5" s="54" t="s">
        <v>288</v>
      </c>
    </row>
    <row r="6" spans="3:5" ht="15.75" thickBot="1" x14ac:dyDescent="0.3">
      <c r="C6" s="50">
        <v>3</v>
      </c>
      <c r="D6" s="51" t="s">
        <v>289</v>
      </c>
      <c r="E6" s="52" t="s">
        <v>290</v>
      </c>
    </row>
    <row r="7" spans="3:5" ht="26.25" thickBot="1" x14ac:dyDescent="0.3">
      <c r="C7" s="50">
        <v>4</v>
      </c>
      <c r="D7" s="53" t="s">
        <v>49</v>
      </c>
      <c r="E7" s="54" t="s">
        <v>291</v>
      </c>
    </row>
    <row r="8" spans="3:5" ht="26.25" thickBot="1" x14ac:dyDescent="0.3">
      <c r="C8" s="50">
        <v>5</v>
      </c>
      <c r="D8" s="55" t="s">
        <v>292</v>
      </c>
      <c r="E8" s="54" t="s">
        <v>293</v>
      </c>
    </row>
    <row r="9" spans="3:5" ht="15.75" thickBot="1" x14ac:dyDescent="0.3">
      <c r="C9" s="50">
        <v>6</v>
      </c>
      <c r="D9" s="56" t="s">
        <v>51</v>
      </c>
      <c r="E9" s="54" t="s">
        <v>294</v>
      </c>
    </row>
    <row r="10" spans="3:5" ht="15.75" thickBot="1" x14ac:dyDescent="0.3">
      <c r="C10" s="50">
        <v>7</v>
      </c>
      <c r="D10" s="51" t="s">
        <v>52</v>
      </c>
      <c r="E10" s="52" t="s">
        <v>295</v>
      </c>
    </row>
    <row r="11" spans="3:5" ht="26.25" thickBot="1" x14ac:dyDescent="0.3">
      <c r="C11" s="50">
        <v>8</v>
      </c>
      <c r="D11" s="53" t="s">
        <v>53</v>
      </c>
      <c r="E11" s="54" t="s">
        <v>296</v>
      </c>
    </row>
    <row r="12" spans="3:5" ht="26.25" thickBot="1" x14ac:dyDescent="0.3">
      <c r="C12" s="50">
        <v>9</v>
      </c>
      <c r="D12" s="55" t="s">
        <v>297</v>
      </c>
      <c r="E12" s="54" t="s">
        <v>298</v>
      </c>
    </row>
    <row r="13" spans="3:5" ht="15.75" thickBot="1" x14ac:dyDescent="0.3">
      <c r="C13" s="50">
        <v>10</v>
      </c>
      <c r="D13" s="56" t="s">
        <v>55</v>
      </c>
      <c r="E13" s="54" t="s">
        <v>299</v>
      </c>
    </row>
    <row r="14" spans="3:5" ht="15.75" thickBot="1" x14ac:dyDescent="0.3">
      <c r="C14" s="50">
        <v>11</v>
      </c>
      <c r="D14" s="55" t="s">
        <v>56</v>
      </c>
      <c r="E14" s="52" t="s">
        <v>300</v>
      </c>
    </row>
    <row r="15" spans="3:5" ht="26.25" thickBot="1" x14ac:dyDescent="0.3">
      <c r="C15" s="50">
        <v>12</v>
      </c>
      <c r="D15" s="53" t="s">
        <v>57</v>
      </c>
      <c r="E15" s="54" t="s">
        <v>301</v>
      </c>
    </row>
    <row r="16" spans="3:5" ht="15.75" thickBot="1" x14ac:dyDescent="0.3">
      <c r="C16" s="50">
        <v>13</v>
      </c>
      <c r="D16" s="55" t="s">
        <v>58</v>
      </c>
      <c r="E16" s="54" t="s">
        <v>302</v>
      </c>
    </row>
    <row r="17" spans="3:5" ht="15.75" thickBot="1" x14ac:dyDescent="0.3">
      <c r="C17" s="50">
        <v>14</v>
      </c>
      <c r="D17" s="56" t="s">
        <v>59</v>
      </c>
      <c r="E17" s="54" t="s">
        <v>303</v>
      </c>
    </row>
    <row r="18" spans="3:5" ht="15.75" thickBot="1" x14ac:dyDescent="0.3">
      <c r="C18" s="50">
        <v>15</v>
      </c>
      <c r="D18" s="51" t="s">
        <v>60</v>
      </c>
      <c r="E18" s="52" t="s">
        <v>304</v>
      </c>
    </row>
    <row r="19" spans="3:5" ht="26.25" thickBot="1" x14ac:dyDescent="0.3">
      <c r="C19" s="50">
        <v>16</v>
      </c>
      <c r="D19" s="53" t="s">
        <v>61</v>
      </c>
      <c r="E19" s="54" t="s">
        <v>305</v>
      </c>
    </row>
    <row r="20" spans="3:5" ht="15.75" thickBot="1" x14ac:dyDescent="0.3">
      <c r="C20" s="50">
        <v>17</v>
      </c>
      <c r="D20" s="55" t="s">
        <v>62</v>
      </c>
      <c r="E20" s="54" t="s">
        <v>306</v>
      </c>
    </row>
    <row r="21" spans="3:5" ht="15.75" thickBot="1" x14ac:dyDescent="0.3">
      <c r="C21" s="50">
        <v>18</v>
      </c>
      <c r="D21" s="56" t="s">
        <v>63</v>
      </c>
      <c r="E21" s="54" t="s">
        <v>307</v>
      </c>
    </row>
    <row r="22" spans="3:5" ht="15.75" thickBot="1" x14ac:dyDescent="0.3">
      <c r="C22" s="50">
        <v>19</v>
      </c>
      <c r="D22" s="56" t="s">
        <v>64</v>
      </c>
      <c r="E22" s="52" t="s">
        <v>308</v>
      </c>
    </row>
    <row r="23" spans="3:5" ht="26.25" thickBot="1" x14ac:dyDescent="0.3">
      <c r="C23" s="50">
        <v>20</v>
      </c>
      <c r="D23" s="56" t="s">
        <v>65</v>
      </c>
      <c r="E23" s="54" t="s">
        <v>309</v>
      </c>
    </row>
    <row r="24" spans="3:5" ht="15.75" thickBot="1" x14ac:dyDescent="0.3">
      <c r="C24" s="50">
        <v>21</v>
      </c>
      <c r="D24" s="56" t="s">
        <v>66</v>
      </c>
      <c r="E24" s="54" t="s">
        <v>306</v>
      </c>
    </row>
    <row r="25" spans="3:5" ht="15.75" thickBot="1" x14ac:dyDescent="0.3">
      <c r="C25" s="50">
        <v>22</v>
      </c>
      <c r="D25" s="56" t="s">
        <v>67</v>
      </c>
      <c r="E25" s="54" t="s">
        <v>307</v>
      </c>
    </row>
    <row r="26" spans="3:5" ht="15.75" thickBot="1" x14ac:dyDescent="0.3">
      <c r="C26" s="50">
        <v>23</v>
      </c>
      <c r="D26" s="56" t="s">
        <v>68</v>
      </c>
      <c r="E26" s="54" t="s">
        <v>310</v>
      </c>
    </row>
    <row r="27" spans="3:5" ht="15.75" thickBot="1" x14ac:dyDescent="0.3">
      <c r="C27" s="50">
        <v>24</v>
      </c>
      <c r="D27" s="56" t="s">
        <v>69</v>
      </c>
      <c r="E27" s="54" t="s">
        <v>311</v>
      </c>
    </row>
    <row r="28" spans="3:5" ht="15.75" thickBot="1" x14ac:dyDescent="0.3">
      <c r="C28" s="50">
        <v>25</v>
      </c>
      <c r="D28" s="57" t="s">
        <v>70</v>
      </c>
      <c r="E28" s="54" t="s">
        <v>312</v>
      </c>
    </row>
    <row r="29" spans="3:5" ht="15.75" thickBot="1" x14ac:dyDescent="0.3">
      <c r="C29" s="50">
        <v>26</v>
      </c>
      <c r="D29" s="57" t="s">
        <v>71</v>
      </c>
      <c r="E29" s="54" t="s">
        <v>313</v>
      </c>
    </row>
    <row r="30" spans="3:5" ht="15.75" thickBot="1" x14ac:dyDescent="0.3">
      <c r="C30" s="50">
        <v>27</v>
      </c>
      <c r="D30" s="57" t="s">
        <v>72</v>
      </c>
      <c r="E30" s="54" t="s">
        <v>314</v>
      </c>
    </row>
    <row r="31" spans="3:5" ht="15.75" thickBot="1" x14ac:dyDescent="0.3">
      <c r="C31" s="50">
        <v>28</v>
      </c>
      <c r="D31" s="57" t="s">
        <v>73</v>
      </c>
      <c r="E31" s="54" t="s">
        <v>315</v>
      </c>
    </row>
    <row r="32" spans="3:5" ht="15.75" thickBot="1" x14ac:dyDescent="0.3">
      <c r="C32" s="50">
        <v>29</v>
      </c>
      <c r="D32" s="57" t="s">
        <v>74</v>
      </c>
      <c r="E32" s="54" t="s">
        <v>314</v>
      </c>
    </row>
    <row r="33" spans="3:5" ht="15.75" thickBot="1" x14ac:dyDescent="0.3">
      <c r="C33" s="50">
        <v>30</v>
      </c>
      <c r="D33" s="58" t="s">
        <v>75</v>
      </c>
      <c r="E33" s="54" t="s">
        <v>316</v>
      </c>
    </row>
    <row r="34" spans="3:5" ht="15.75" thickBot="1" x14ac:dyDescent="0.3">
      <c r="C34" s="50">
        <v>31</v>
      </c>
      <c r="D34" s="58" t="s">
        <v>76</v>
      </c>
      <c r="E34" s="54" t="s">
        <v>317</v>
      </c>
    </row>
    <row r="35" spans="3:5" ht="15.75" thickBot="1" x14ac:dyDescent="0.3">
      <c r="C35" s="50">
        <v>32</v>
      </c>
      <c r="D35" s="53" t="s">
        <v>2</v>
      </c>
      <c r="E35" s="54" t="s">
        <v>318</v>
      </c>
    </row>
    <row r="36" spans="3:5" ht="26.25" thickBot="1" x14ac:dyDescent="0.3">
      <c r="C36" s="50">
        <v>33</v>
      </c>
      <c r="D36" s="59" t="s">
        <v>319</v>
      </c>
      <c r="E36" s="54" t="s">
        <v>320</v>
      </c>
    </row>
    <row r="37" spans="3:5" ht="26.25" thickBot="1" x14ac:dyDescent="0.3">
      <c r="C37" s="50">
        <v>34</v>
      </c>
      <c r="D37" s="55" t="s">
        <v>78</v>
      </c>
      <c r="E37" s="52" t="s">
        <v>321</v>
      </c>
    </row>
    <row r="38" spans="3:5" ht="15.75" thickBot="1" x14ac:dyDescent="0.3">
      <c r="C38" s="50">
        <v>35</v>
      </c>
      <c r="D38" s="55" t="s">
        <v>79</v>
      </c>
      <c r="E38" s="54" t="s">
        <v>322</v>
      </c>
    </row>
    <row r="39" spans="3:5" ht="15.75" thickBot="1" x14ac:dyDescent="0.3">
      <c r="C39" s="50">
        <v>36</v>
      </c>
      <c r="D39" s="55" t="s">
        <v>80</v>
      </c>
      <c r="E39" s="54" t="s">
        <v>314</v>
      </c>
    </row>
    <row r="40" spans="3:5" ht="15.75" thickBot="1" x14ac:dyDescent="0.3">
      <c r="C40" s="50">
        <v>37</v>
      </c>
      <c r="D40" s="58" t="s">
        <v>81</v>
      </c>
      <c r="E40" s="54" t="s">
        <v>323</v>
      </c>
    </row>
    <row r="41" spans="3:5" ht="26.25" thickBot="1" x14ac:dyDescent="0.3">
      <c r="C41" s="50">
        <v>38</v>
      </c>
      <c r="D41" s="55" t="s">
        <v>82</v>
      </c>
      <c r="E41" s="54" t="s">
        <v>324</v>
      </c>
    </row>
    <row r="42" spans="3:5" ht="15.75" thickBot="1" x14ac:dyDescent="0.3">
      <c r="C42" s="50">
        <v>39</v>
      </c>
      <c r="D42" s="55" t="s">
        <v>83</v>
      </c>
      <c r="E42" s="54" t="s">
        <v>325</v>
      </c>
    </row>
    <row r="43" spans="3:5" ht="26.25" thickBot="1" x14ac:dyDescent="0.3">
      <c r="C43" s="50">
        <v>40</v>
      </c>
      <c r="D43" s="59" t="s">
        <v>326</v>
      </c>
      <c r="E43" s="54" t="s">
        <v>327</v>
      </c>
    </row>
    <row r="44" spans="3:5" ht="15.75" thickBot="1" x14ac:dyDescent="0.3">
      <c r="C44" s="50">
        <v>41</v>
      </c>
      <c r="D44" s="55" t="s">
        <v>85</v>
      </c>
      <c r="E44" s="54" t="s">
        <v>328</v>
      </c>
    </row>
    <row r="45" spans="3:5" ht="26.25" thickBot="1" x14ac:dyDescent="0.3">
      <c r="C45" s="50">
        <v>42</v>
      </c>
      <c r="D45" s="60" t="s">
        <v>86</v>
      </c>
      <c r="E45" s="52" t="s">
        <v>329</v>
      </c>
    </row>
    <row r="46" spans="3:5" ht="26.25" thickBot="1" x14ac:dyDescent="0.3">
      <c r="C46" s="50">
        <v>43</v>
      </c>
      <c r="D46" s="61" t="s">
        <v>87</v>
      </c>
      <c r="E46" s="54" t="s">
        <v>330</v>
      </c>
    </row>
    <row r="47" spans="3:5" ht="15.75" thickBot="1" x14ac:dyDescent="0.3">
      <c r="C47" s="50">
        <v>44</v>
      </c>
      <c r="D47" s="62" t="s">
        <v>88</v>
      </c>
      <c r="E47" s="54" t="s">
        <v>331</v>
      </c>
    </row>
    <row r="48" spans="3:5" ht="15.75" thickBot="1" x14ac:dyDescent="0.3">
      <c r="C48" s="50">
        <v>45</v>
      </c>
      <c r="D48" s="63" t="s">
        <v>332</v>
      </c>
      <c r="E48" s="52" t="s">
        <v>333</v>
      </c>
    </row>
    <row r="49" spans="3:5" ht="15.75" thickBot="1" x14ac:dyDescent="0.3">
      <c r="C49" s="50">
        <v>46</v>
      </c>
      <c r="D49" s="62" t="s">
        <v>90</v>
      </c>
      <c r="E49" s="54" t="s">
        <v>334</v>
      </c>
    </row>
    <row r="50" spans="3:5" ht="15.75" thickBot="1" x14ac:dyDescent="0.3">
      <c r="C50" s="50">
        <v>47</v>
      </c>
      <c r="D50" s="64" t="s">
        <v>91</v>
      </c>
      <c r="E50" s="54" t="s">
        <v>335</v>
      </c>
    </row>
    <row r="51" spans="3:5" ht="15.75" thickBot="1" x14ac:dyDescent="0.3">
      <c r="C51" s="50">
        <v>48</v>
      </c>
      <c r="D51" s="62" t="s">
        <v>92</v>
      </c>
      <c r="E51" s="54" t="s">
        <v>336</v>
      </c>
    </row>
    <row r="52" spans="3:5" ht="15.75" thickBot="1" x14ac:dyDescent="0.3">
      <c r="C52" s="50">
        <v>49</v>
      </c>
      <c r="D52" s="62" t="s">
        <v>93</v>
      </c>
      <c r="E52" s="54" t="s">
        <v>337</v>
      </c>
    </row>
    <row r="53" spans="3:5" ht="15.75" thickBot="1" x14ac:dyDescent="0.3">
      <c r="C53" s="50">
        <v>50</v>
      </c>
      <c r="D53" s="56" t="s">
        <v>338</v>
      </c>
      <c r="E53" s="54" t="s">
        <v>339</v>
      </c>
    </row>
    <row r="54" spans="3:5" ht="15.75" thickBot="1" x14ac:dyDescent="0.3">
      <c r="C54" s="50">
        <v>51</v>
      </c>
      <c r="D54" s="56" t="s">
        <v>340</v>
      </c>
      <c r="E54" s="54" t="s">
        <v>341</v>
      </c>
    </row>
    <row r="55" spans="3:5" ht="15.75" thickBot="1" x14ac:dyDescent="0.3">
      <c r="C55" s="50">
        <v>52</v>
      </c>
      <c r="D55" s="56" t="s">
        <v>342</v>
      </c>
      <c r="E55" s="54" t="s">
        <v>343</v>
      </c>
    </row>
    <row r="56" spans="3:5" ht="15.75" thickBot="1" x14ac:dyDescent="0.3">
      <c r="C56" s="50">
        <v>53</v>
      </c>
      <c r="D56" s="56" t="s">
        <v>97</v>
      </c>
      <c r="E56" s="54" t="s">
        <v>344</v>
      </c>
    </row>
    <row r="57" spans="3:5" ht="15.75" thickBot="1" x14ac:dyDescent="0.3">
      <c r="C57" s="50">
        <v>54</v>
      </c>
      <c r="D57" s="53" t="s">
        <v>98</v>
      </c>
      <c r="E57" s="54" t="s">
        <v>345</v>
      </c>
    </row>
    <row r="58" spans="3:5" ht="26.25" thickBot="1" x14ac:dyDescent="0.3">
      <c r="C58" s="50">
        <v>55</v>
      </c>
      <c r="D58" s="65" t="s">
        <v>346</v>
      </c>
      <c r="E58" s="54" t="s">
        <v>347</v>
      </c>
    </row>
    <row r="59" spans="3:5" ht="15.75" thickBot="1" x14ac:dyDescent="0.3">
      <c r="C59" s="50">
        <v>56</v>
      </c>
      <c r="D59" s="60" t="s">
        <v>100</v>
      </c>
      <c r="E59" s="54" t="s">
        <v>348</v>
      </c>
    </row>
    <row r="60" spans="3:5" ht="26.25" thickBot="1" x14ac:dyDescent="0.3">
      <c r="C60" s="50">
        <v>57</v>
      </c>
      <c r="D60" s="66" t="s">
        <v>349</v>
      </c>
      <c r="E60" s="54" t="s">
        <v>350</v>
      </c>
    </row>
    <row r="61" spans="3:5" ht="15.75" thickBot="1" x14ac:dyDescent="0.3">
      <c r="C61" s="50">
        <v>58</v>
      </c>
      <c r="D61" s="55" t="s">
        <v>102</v>
      </c>
      <c r="E61" s="54" t="s">
        <v>314</v>
      </c>
    </row>
    <row r="62" spans="3:5" ht="15.75" thickBot="1" x14ac:dyDescent="0.3">
      <c r="C62" s="50">
        <v>59</v>
      </c>
      <c r="D62" s="55" t="s">
        <v>351</v>
      </c>
      <c r="E62" s="54" t="s">
        <v>352</v>
      </c>
    </row>
    <row r="63" spans="3:5" ht="15.75" thickBot="1" x14ac:dyDescent="0.3">
      <c r="C63" s="50">
        <v>60</v>
      </c>
      <c r="D63" s="67" t="s">
        <v>104</v>
      </c>
      <c r="E63" s="52" t="s">
        <v>353</v>
      </c>
    </row>
    <row r="64" spans="3:5" ht="15.75" thickBot="1" x14ac:dyDescent="0.3">
      <c r="C64" s="50">
        <v>61</v>
      </c>
      <c r="D64" s="53" t="s">
        <v>105</v>
      </c>
      <c r="E64" s="54" t="s">
        <v>354</v>
      </c>
    </row>
    <row r="65" spans="3:5" ht="15.75" thickBot="1" x14ac:dyDescent="0.3">
      <c r="C65" s="50">
        <v>62</v>
      </c>
      <c r="D65" s="53" t="s">
        <v>106</v>
      </c>
      <c r="E65" s="54" t="s">
        <v>355</v>
      </c>
    </row>
    <row r="66" spans="3:5" ht="15.75" thickBot="1" x14ac:dyDescent="0.3">
      <c r="C66" s="50">
        <v>63</v>
      </c>
      <c r="D66" s="67" t="s">
        <v>107</v>
      </c>
      <c r="E66" s="52" t="s">
        <v>356</v>
      </c>
    </row>
    <row r="67" spans="3:5" ht="15.75" thickBot="1" x14ac:dyDescent="0.3">
      <c r="C67" s="50">
        <v>64</v>
      </c>
      <c r="D67" s="53" t="s">
        <v>108</v>
      </c>
      <c r="E67" s="54" t="s">
        <v>357</v>
      </c>
    </row>
    <row r="68" spans="3:5" ht="15.75" thickBot="1" x14ac:dyDescent="0.3">
      <c r="C68" s="50">
        <v>65</v>
      </c>
      <c r="D68" s="67" t="s">
        <v>109</v>
      </c>
      <c r="E68" s="54" t="s">
        <v>358</v>
      </c>
    </row>
    <row r="69" spans="3:5" ht="15.75" thickBot="1" x14ac:dyDescent="0.3">
      <c r="C69" s="50">
        <v>66</v>
      </c>
      <c r="D69" s="51" t="s">
        <v>110</v>
      </c>
      <c r="E69" s="54" t="s">
        <v>359</v>
      </c>
    </row>
    <row r="70" spans="3:5" ht="15.75" thickBot="1" x14ac:dyDescent="0.3">
      <c r="C70" s="50">
        <v>67</v>
      </c>
      <c r="D70" s="55" t="s">
        <v>111</v>
      </c>
      <c r="E70" s="54" t="s">
        <v>360</v>
      </c>
    </row>
    <row r="71" spans="3:5" ht="15.75" thickBot="1" x14ac:dyDescent="0.3">
      <c r="C71" s="50">
        <v>68</v>
      </c>
      <c r="D71" s="55" t="s">
        <v>112</v>
      </c>
      <c r="E71" s="54" t="s">
        <v>314</v>
      </c>
    </row>
    <row r="72" spans="3:5" ht="26.25" thickBot="1" x14ac:dyDescent="0.3">
      <c r="C72" s="50">
        <v>69</v>
      </c>
      <c r="D72" s="53" t="s">
        <v>361</v>
      </c>
      <c r="E72" s="54" t="s">
        <v>362</v>
      </c>
    </row>
    <row r="73" spans="3:5" ht="26.25" thickBot="1" x14ac:dyDescent="0.3">
      <c r="C73" s="50">
        <v>70</v>
      </c>
      <c r="D73" s="53" t="s">
        <v>114</v>
      </c>
      <c r="E73" s="54" t="s">
        <v>363</v>
      </c>
    </row>
    <row r="74" spans="3:5" ht="26.25" thickBot="1" x14ac:dyDescent="0.3">
      <c r="C74" s="50">
        <v>71</v>
      </c>
      <c r="D74" s="60" t="s">
        <v>115</v>
      </c>
      <c r="E74" s="54" t="s">
        <v>348</v>
      </c>
    </row>
    <row r="75" spans="3:5" ht="26.25" thickBot="1" x14ac:dyDescent="0.3">
      <c r="C75" s="50">
        <v>72</v>
      </c>
      <c r="D75" s="53" t="s">
        <v>116</v>
      </c>
      <c r="E75" s="54" t="s">
        <v>364</v>
      </c>
    </row>
    <row r="76" spans="3:5" ht="15.75" thickBot="1" x14ac:dyDescent="0.3">
      <c r="C76" s="50">
        <v>73</v>
      </c>
      <c r="D76" s="67" t="s">
        <v>117</v>
      </c>
      <c r="E76" s="54" t="s">
        <v>365</v>
      </c>
    </row>
    <row r="77" spans="3:5" ht="15.75" thickBot="1" x14ac:dyDescent="0.3">
      <c r="C77" s="50">
        <v>74</v>
      </c>
      <c r="D77" s="53" t="s">
        <v>118</v>
      </c>
      <c r="E77" s="54" t="s">
        <v>366</v>
      </c>
    </row>
    <row r="78" spans="3:5" ht="15.75" thickBot="1" x14ac:dyDescent="0.3">
      <c r="C78" s="50">
        <v>75</v>
      </c>
      <c r="D78" s="53" t="s">
        <v>119</v>
      </c>
      <c r="E78" s="54" t="s">
        <v>367</v>
      </c>
    </row>
    <row r="79" spans="3:5" ht="15.75" thickBot="1" x14ac:dyDescent="0.3">
      <c r="C79" s="50">
        <v>76</v>
      </c>
      <c r="D79" s="56" t="s">
        <v>120</v>
      </c>
      <c r="E79" s="54" t="s">
        <v>368</v>
      </c>
    </row>
    <row r="80" spans="3:5" ht="15.75" thickBot="1" x14ac:dyDescent="0.3">
      <c r="C80" s="50">
        <v>77</v>
      </c>
      <c r="D80" s="53" t="s">
        <v>121</v>
      </c>
      <c r="E80" s="54" t="s">
        <v>369</v>
      </c>
    </row>
    <row r="81" spans="3:5" ht="15.75" thickBot="1" x14ac:dyDescent="0.3">
      <c r="C81" s="50">
        <v>78</v>
      </c>
      <c r="D81" s="53" t="s">
        <v>137</v>
      </c>
      <c r="E81" s="54" t="s">
        <v>348</v>
      </c>
    </row>
    <row r="82" spans="3:5" ht="15.75" thickBot="1" x14ac:dyDescent="0.3">
      <c r="C82" s="50">
        <v>79</v>
      </c>
      <c r="D82" s="57" t="s">
        <v>158</v>
      </c>
      <c r="E82" s="54" t="s">
        <v>370</v>
      </c>
    </row>
    <row r="83" spans="3:5" ht="26.25" thickBot="1" x14ac:dyDescent="0.3">
      <c r="C83" s="50">
        <v>80</v>
      </c>
      <c r="D83" s="60" t="s">
        <v>159</v>
      </c>
      <c r="E83" s="52" t="s">
        <v>371</v>
      </c>
    </row>
    <row r="84" spans="3:5" ht="15.75" thickBot="1" x14ac:dyDescent="0.3">
      <c r="C84" s="50">
        <v>81</v>
      </c>
      <c r="D84" s="57" t="s">
        <v>160</v>
      </c>
      <c r="E84" s="54" t="s">
        <v>372</v>
      </c>
    </row>
    <row r="85" spans="3:5" ht="15.75" thickBot="1" x14ac:dyDescent="0.3">
      <c r="C85" s="50">
        <v>82</v>
      </c>
      <c r="D85" s="53" t="s">
        <v>138</v>
      </c>
      <c r="E85" s="54" t="s">
        <v>373</v>
      </c>
    </row>
    <row r="86" spans="3:5" ht="15.75" thickBot="1" x14ac:dyDescent="0.3">
      <c r="C86" s="50">
        <v>83</v>
      </c>
      <c r="D86" s="56" t="s">
        <v>139</v>
      </c>
      <c r="E86" s="54" t="s">
        <v>374</v>
      </c>
    </row>
    <row r="87" spans="3:5" ht="15.75" thickBot="1" x14ac:dyDescent="0.3">
      <c r="C87" s="50">
        <v>84</v>
      </c>
      <c r="D87" s="56" t="s">
        <v>375</v>
      </c>
      <c r="E87" s="54" t="s">
        <v>376</v>
      </c>
    </row>
    <row r="88" spans="3:5" ht="15.75" thickBot="1" x14ac:dyDescent="0.3">
      <c r="C88" s="50">
        <v>85</v>
      </c>
      <c r="D88" s="56" t="s">
        <v>155</v>
      </c>
      <c r="E88" s="54" t="s">
        <v>348</v>
      </c>
    </row>
    <row r="89" spans="3:5" ht="15.75" thickBot="1" x14ac:dyDescent="0.3">
      <c r="C89" s="50">
        <v>86</v>
      </c>
      <c r="D89" s="56" t="s">
        <v>377</v>
      </c>
      <c r="E89" s="54" t="s">
        <v>348</v>
      </c>
    </row>
    <row r="90" spans="3:5" ht="15.75" thickBot="1" x14ac:dyDescent="0.3">
      <c r="C90" s="50">
        <v>87</v>
      </c>
      <c r="D90" s="56" t="s">
        <v>157</v>
      </c>
      <c r="E90" s="54" t="s">
        <v>348</v>
      </c>
    </row>
    <row r="91" spans="3:5" ht="15.75" thickBot="1" x14ac:dyDescent="0.3">
      <c r="C91" s="50">
        <v>88</v>
      </c>
      <c r="D91" s="56" t="s">
        <v>378</v>
      </c>
      <c r="E91" s="54" t="s">
        <v>379</v>
      </c>
    </row>
    <row r="92" spans="3:5" ht="15.75" thickBot="1" x14ac:dyDescent="0.3">
      <c r="C92" s="50">
        <v>89</v>
      </c>
      <c r="D92" s="56" t="s">
        <v>173</v>
      </c>
      <c r="E92" s="54" t="s">
        <v>380</v>
      </c>
    </row>
    <row r="93" spans="3:5" ht="15.75" thickBot="1" x14ac:dyDescent="0.3">
      <c r="C93" s="50">
        <v>90</v>
      </c>
      <c r="D93" s="56" t="s">
        <v>174</v>
      </c>
      <c r="E93" s="54" t="s">
        <v>314</v>
      </c>
    </row>
    <row r="94" spans="3:5" ht="15.75" thickBot="1" x14ac:dyDescent="0.3">
      <c r="C94" s="50">
        <v>91</v>
      </c>
      <c r="D94" s="56" t="s">
        <v>175</v>
      </c>
      <c r="E94" s="54" t="s">
        <v>381</v>
      </c>
    </row>
    <row r="95" spans="3:5" ht="15.75" thickBot="1" x14ac:dyDescent="0.3">
      <c r="C95" s="50">
        <v>92</v>
      </c>
      <c r="D95" s="57" t="s">
        <v>176</v>
      </c>
      <c r="E95" s="54" t="s">
        <v>382</v>
      </c>
    </row>
    <row r="96" spans="3:5" ht="15.75" thickBot="1" x14ac:dyDescent="0.3">
      <c r="C96" s="50">
        <v>93</v>
      </c>
      <c r="D96" s="57" t="s">
        <v>177</v>
      </c>
      <c r="E96" s="54" t="s">
        <v>383</v>
      </c>
    </row>
    <row r="97" spans="3:5" ht="15.75" thickBot="1" x14ac:dyDescent="0.3">
      <c r="C97" s="50">
        <v>94</v>
      </c>
      <c r="D97" s="53" t="s">
        <v>178</v>
      </c>
      <c r="E97" s="54" t="s">
        <v>384</v>
      </c>
    </row>
    <row r="98" spans="3:5" ht="26.25" thickBot="1" x14ac:dyDescent="0.3">
      <c r="C98" s="50">
        <v>95</v>
      </c>
      <c r="D98" s="53" t="s">
        <v>179</v>
      </c>
      <c r="E98" s="54" t="s">
        <v>385</v>
      </c>
    </row>
    <row r="99" spans="3:5" ht="26.25" thickBot="1" x14ac:dyDescent="0.3">
      <c r="C99" s="50">
        <v>96</v>
      </c>
      <c r="D99" s="53" t="s">
        <v>180</v>
      </c>
      <c r="E99" s="54" t="s">
        <v>386</v>
      </c>
    </row>
  </sheetData>
  <sheetProtection password="CA9C" sheet="1" objects="1" scenarios="1" selectLockedCells="1" autoFilter="0" selectUnlockedCells="1"/>
  <mergeCells count="1">
    <mergeCell ref="C1:E1"/>
  </mergeCells>
  <conditionalFormatting sqref="D33:D34">
    <cfRule type="containsText" dxfId="1" priority="1" stopIfTrue="1" operator="containsText" text="LIQUIDADO">
      <formula>NOT(ISERROR(SEARCH("LIQUIDADO",D33)))</formula>
    </cfRule>
  </conditionalFormatting>
  <dataValidations count="12">
    <dataValidation operator="greaterThanOrEqual" allowBlank="1" showInputMessage="1" showErrorMessage="1" prompt="Colocar Nombre Convenio en caso de que los recursos del proceso provengan de alguno de ellos" sqref="D27"/>
    <dataValidation allowBlank="1" showInputMessage="1" showErrorMessage="1" prompt="Si existe acta de inicio, registrar su fecha" sqref="D57"/>
    <dataValidation allowBlank="1" showInputMessage="1" showErrorMessage="1" prompt="Número del contrato asignado por el SECOP." sqref="D5"/>
    <dataValidation allowBlank="1" showInputMessage="1" showErrorMessage="1" prompt="Registrar la causa principal que generó el modificatorio del contrato (registrar únicamente la del último modificatorio)." sqref="D71"/>
    <dataValidation allowBlank="1" showInputMessage="1" showErrorMessage="1" prompt="Colocar de la forma mas detallada posible las modificaciones realizadas al contrato" sqref="D70"/>
    <dataValidation type="whole" allowBlank="1" showInputMessage="1" showErrorMessage="1" prompt="Colocar el numero de modificatorios realizados al contrato" sqref="D69">
      <formula1>1</formula1>
      <formula2>20</formula2>
    </dataValidation>
    <dataValidation allowBlank="1" showInputMessage="1" showErrorMessage="1" prompt="Plazo para la realización del acta de liquidación" sqref="D60"/>
    <dataValidation allowBlank="1" showInputMessage="1" showErrorMessage="1" prompt="SE DEBE CUMPLIR LO ESTABLECIDO SEGUN LA CIRCULAR 20161640709023 DEL 05 DE SEPTIEMBRE DE 2016." sqref="D4"/>
    <dataValidation allowBlank="1" showInputMessage="1" showErrorMessage="1" prompt="Colocar la fecha de la ultima poliza en vencer" sqref="D98"/>
    <dataValidation allowBlank="1" showInputMessage="1" showErrorMessage="1" prompt="Seleccionar el trimestre en el que se reporto" sqref="D96"/>
    <dataValidation allowBlank="1" showInputMessage="1" showErrorMessage="1" prompt="Fecha en la cual se registro el contrato " sqref="D95"/>
    <dataValidation allowBlank="1" showInputMessage="1" showErrorMessage="1" prompt="Colocar detalladamente en que consistio el incumplimiento" sqref="D94"/>
  </dataValidations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1:H39"/>
  <sheetViews>
    <sheetView workbookViewId="0">
      <selection activeCell="G12" sqref="G12"/>
    </sheetView>
  </sheetViews>
  <sheetFormatPr baseColWidth="10" defaultColWidth="11.42578125" defaultRowHeight="15" x14ac:dyDescent="0.25"/>
  <cols>
    <col min="1" max="2" width="11.42578125" style="35"/>
    <col min="3" max="3" width="29.5703125" style="35" customWidth="1"/>
    <col min="4" max="4" width="47.7109375" style="35" bestFit="1" customWidth="1"/>
    <col min="5" max="5" width="11.42578125" style="35"/>
    <col min="6" max="6" width="14.7109375" style="35" customWidth="1"/>
    <col min="7" max="7" width="18.85546875" style="35" customWidth="1"/>
    <col min="8" max="8" width="41.85546875" style="35" customWidth="1"/>
    <col min="9" max="16384" width="11.42578125" style="35"/>
  </cols>
  <sheetData>
    <row r="1" spans="2:8" ht="28.5" thickBot="1" x14ac:dyDescent="0.3">
      <c r="B1" s="339" t="s">
        <v>387</v>
      </c>
      <c r="C1" s="340"/>
      <c r="D1" s="341"/>
      <c r="F1" s="339" t="s">
        <v>388</v>
      </c>
      <c r="G1" s="340"/>
      <c r="H1" s="341"/>
    </row>
    <row r="2" spans="2:8" ht="15.75" thickBot="1" x14ac:dyDescent="0.3">
      <c r="C2" s="48"/>
    </row>
    <row r="3" spans="2:8" ht="15.75" thickBot="1" x14ac:dyDescent="0.3">
      <c r="B3" s="49" t="s">
        <v>56</v>
      </c>
      <c r="C3" s="49" t="s">
        <v>286</v>
      </c>
      <c r="D3" s="49" t="s">
        <v>134</v>
      </c>
      <c r="F3" s="49" t="s">
        <v>56</v>
      </c>
      <c r="G3" s="49" t="s">
        <v>286</v>
      </c>
      <c r="H3" s="49" t="s">
        <v>134</v>
      </c>
    </row>
    <row r="4" spans="2:8" ht="15.75" thickBot="1" x14ac:dyDescent="0.3">
      <c r="B4" s="68">
        <v>1</v>
      </c>
      <c r="C4" s="69" t="s">
        <v>224</v>
      </c>
      <c r="D4" s="70" t="s">
        <v>348</v>
      </c>
      <c r="F4" s="68">
        <v>1</v>
      </c>
      <c r="G4" s="69" t="s">
        <v>389</v>
      </c>
      <c r="H4" s="54" t="s">
        <v>390</v>
      </c>
    </row>
    <row r="5" spans="2:8" ht="26.25" thickBot="1" x14ac:dyDescent="0.3">
      <c r="B5" s="68">
        <v>2</v>
      </c>
      <c r="C5" s="69" t="s">
        <v>391</v>
      </c>
      <c r="D5" s="70" t="s">
        <v>348</v>
      </c>
      <c r="F5" s="68">
        <v>2</v>
      </c>
      <c r="G5" s="69" t="s">
        <v>275</v>
      </c>
      <c r="H5" s="54" t="s">
        <v>392</v>
      </c>
    </row>
    <row r="6" spans="2:8" ht="26.25" thickBot="1" x14ac:dyDescent="0.3">
      <c r="B6" s="68">
        <v>3</v>
      </c>
      <c r="C6" s="69" t="s">
        <v>393</v>
      </c>
      <c r="D6" s="71" t="s">
        <v>394</v>
      </c>
    </row>
    <row r="7" spans="2:8" ht="26.25" thickBot="1" x14ac:dyDescent="0.3">
      <c r="B7" s="68">
        <v>4</v>
      </c>
      <c r="C7" s="69" t="s">
        <v>395</v>
      </c>
      <c r="D7" s="71" t="s">
        <v>394</v>
      </c>
    </row>
    <row r="8" spans="2:8" ht="26.25" thickBot="1" x14ac:dyDescent="0.3">
      <c r="B8" s="68">
        <v>5</v>
      </c>
      <c r="C8" s="69" t="s">
        <v>396</v>
      </c>
      <c r="D8" s="71" t="s">
        <v>394</v>
      </c>
    </row>
    <row r="9" spans="2:8" ht="26.25" thickBot="1" x14ac:dyDescent="0.3">
      <c r="B9" s="68">
        <v>6</v>
      </c>
      <c r="C9" s="69" t="s">
        <v>397</v>
      </c>
      <c r="D9" s="71" t="s">
        <v>394</v>
      </c>
    </row>
    <row r="10" spans="2:8" ht="39.75" thickBot="1" x14ac:dyDescent="0.3">
      <c r="B10" s="68">
        <v>7</v>
      </c>
      <c r="C10" s="69" t="s">
        <v>225</v>
      </c>
      <c r="D10" s="70" t="s">
        <v>398</v>
      </c>
    </row>
    <row r="12" spans="2:8" ht="15.75" thickBot="1" x14ac:dyDescent="0.3"/>
    <row r="13" spans="2:8" ht="28.5" thickBot="1" x14ac:dyDescent="0.3">
      <c r="B13" s="339" t="s">
        <v>399</v>
      </c>
      <c r="C13" s="340"/>
      <c r="D13" s="341"/>
    </row>
    <row r="14" spans="2:8" ht="15.75" thickBot="1" x14ac:dyDescent="0.3">
      <c r="C14" s="48"/>
    </row>
    <row r="15" spans="2:8" ht="15.75" thickBot="1" x14ac:dyDescent="0.3">
      <c r="B15" s="72" t="s">
        <v>56</v>
      </c>
      <c r="C15" s="72" t="s">
        <v>286</v>
      </c>
      <c r="D15" s="72" t="s">
        <v>134</v>
      </c>
    </row>
    <row r="16" spans="2:8" ht="26.25" thickBot="1" x14ac:dyDescent="0.3">
      <c r="B16" s="73">
        <v>1</v>
      </c>
      <c r="C16" s="74" t="s">
        <v>233</v>
      </c>
      <c r="D16" s="70" t="s">
        <v>348</v>
      </c>
    </row>
    <row r="17" spans="2:4" ht="15.75" thickBot="1" x14ac:dyDescent="0.3">
      <c r="B17" s="73">
        <v>2</v>
      </c>
      <c r="C17" s="74" t="s">
        <v>234</v>
      </c>
      <c r="D17" s="70" t="s">
        <v>348</v>
      </c>
    </row>
    <row r="18" spans="2:4" ht="26.25" thickBot="1" x14ac:dyDescent="0.3">
      <c r="B18" s="73">
        <v>3</v>
      </c>
      <c r="C18" s="74" t="s">
        <v>47</v>
      </c>
      <c r="D18" s="70" t="s">
        <v>348</v>
      </c>
    </row>
    <row r="19" spans="2:4" ht="15.75" thickBot="1" x14ac:dyDescent="0.3">
      <c r="B19" s="73">
        <v>4</v>
      </c>
      <c r="C19" s="74" t="s">
        <v>235</v>
      </c>
      <c r="D19" s="70" t="s">
        <v>348</v>
      </c>
    </row>
    <row r="20" spans="2:4" ht="15.75" thickBot="1" x14ac:dyDescent="0.3">
      <c r="B20" s="73">
        <v>5</v>
      </c>
      <c r="C20" s="74" t="s">
        <v>236</v>
      </c>
      <c r="D20" s="70" t="s">
        <v>348</v>
      </c>
    </row>
    <row r="21" spans="2:4" ht="15.75" thickBot="1" x14ac:dyDescent="0.3">
      <c r="B21" s="73">
        <v>6</v>
      </c>
      <c r="C21" s="74" t="s">
        <v>237</v>
      </c>
      <c r="D21" s="70" t="s">
        <v>348</v>
      </c>
    </row>
    <row r="22" spans="2:4" ht="26.25" thickBot="1" x14ac:dyDescent="0.3">
      <c r="B22" s="73">
        <v>7</v>
      </c>
      <c r="C22" s="74" t="s">
        <v>238</v>
      </c>
      <c r="D22" s="70" t="s">
        <v>348</v>
      </c>
    </row>
    <row r="23" spans="2:4" ht="15.75" thickBot="1" x14ac:dyDescent="0.3">
      <c r="B23" s="73">
        <v>8</v>
      </c>
      <c r="C23" s="74" t="s">
        <v>239</v>
      </c>
      <c r="D23" s="70" t="s">
        <v>348</v>
      </c>
    </row>
    <row r="24" spans="2:4" ht="26.25" thickBot="1" x14ac:dyDescent="0.3">
      <c r="B24" s="73">
        <v>9</v>
      </c>
      <c r="C24" s="74" t="s">
        <v>240</v>
      </c>
      <c r="D24" s="70" t="s">
        <v>348</v>
      </c>
    </row>
    <row r="25" spans="2:4" ht="26.25" thickBot="1" x14ac:dyDescent="0.3">
      <c r="B25" s="73">
        <v>10</v>
      </c>
      <c r="C25" s="74" t="s">
        <v>241</v>
      </c>
      <c r="D25" s="70" t="s">
        <v>348</v>
      </c>
    </row>
    <row r="26" spans="2:4" ht="39.75" thickBot="1" x14ac:dyDescent="0.3">
      <c r="B26" s="73">
        <v>11</v>
      </c>
      <c r="C26" s="74" t="s">
        <v>242</v>
      </c>
      <c r="D26" s="70" t="s">
        <v>400</v>
      </c>
    </row>
    <row r="27" spans="2:4" ht="26.25" thickBot="1" x14ac:dyDescent="0.3">
      <c r="B27" s="73">
        <v>12</v>
      </c>
      <c r="C27" s="74" t="s">
        <v>243</v>
      </c>
      <c r="D27" s="70" t="s">
        <v>348</v>
      </c>
    </row>
    <row r="28" spans="2:4" ht="15.75" thickBot="1" x14ac:dyDescent="0.3">
      <c r="B28" s="73">
        <v>13</v>
      </c>
      <c r="C28" s="74" t="s">
        <v>244</v>
      </c>
      <c r="D28" s="70" t="s">
        <v>314</v>
      </c>
    </row>
    <row r="29" spans="2:4" ht="15.75" thickBot="1" x14ac:dyDescent="0.3">
      <c r="B29" s="73">
        <v>14</v>
      </c>
      <c r="C29" s="74" t="s">
        <v>245</v>
      </c>
      <c r="D29" s="70" t="s">
        <v>348</v>
      </c>
    </row>
    <row r="30" spans="2:4" ht="26.25" thickBot="1" x14ac:dyDescent="0.3">
      <c r="B30" s="73">
        <v>15</v>
      </c>
      <c r="C30" s="74" t="s">
        <v>246</v>
      </c>
      <c r="D30" s="70" t="s">
        <v>348</v>
      </c>
    </row>
    <row r="31" spans="2:4" ht="26.25" thickBot="1" x14ac:dyDescent="0.3">
      <c r="B31" s="73">
        <v>16</v>
      </c>
      <c r="C31" s="74" t="s">
        <v>247</v>
      </c>
      <c r="D31" s="70" t="s">
        <v>314</v>
      </c>
    </row>
    <row r="32" spans="2:4" ht="15.75" thickBot="1" x14ac:dyDescent="0.3">
      <c r="B32" s="73">
        <v>17</v>
      </c>
      <c r="C32" s="74" t="s">
        <v>248</v>
      </c>
      <c r="D32" s="70" t="s">
        <v>314</v>
      </c>
    </row>
    <row r="33" spans="2:4" ht="27" thickBot="1" x14ac:dyDescent="0.3">
      <c r="B33" s="73">
        <v>18</v>
      </c>
      <c r="C33" s="74" t="s">
        <v>401</v>
      </c>
      <c r="D33" s="70" t="s">
        <v>402</v>
      </c>
    </row>
    <row r="34" spans="2:4" ht="52.5" thickBot="1" x14ac:dyDescent="0.3">
      <c r="B34" s="73">
        <v>19</v>
      </c>
      <c r="C34" s="74" t="s">
        <v>251</v>
      </c>
      <c r="D34" s="75" t="s">
        <v>329</v>
      </c>
    </row>
    <row r="35" spans="2:4" ht="27" thickBot="1" x14ac:dyDescent="0.3">
      <c r="B35" s="73">
        <v>20</v>
      </c>
      <c r="C35" s="74" t="s">
        <v>252</v>
      </c>
      <c r="D35" s="70" t="s">
        <v>403</v>
      </c>
    </row>
    <row r="36" spans="2:4" ht="26.25" thickBot="1" x14ac:dyDescent="0.3">
      <c r="B36" s="73">
        <v>21</v>
      </c>
      <c r="C36" s="74" t="s">
        <v>253</v>
      </c>
      <c r="D36" s="70" t="s">
        <v>348</v>
      </c>
    </row>
    <row r="37" spans="2:4" ht="27" thickBot="1" x14ac:dyDescent="0.3">
      <c r="B37" s="73">
        <v>22</v>
      </c>
      <c r="C37" s="74" t="s">
        <v>254</v>
      </c>
      <c r="D37" s="70" t="s">
        <v>404</v>
      </c>
    </row>
    <row r="38" spans="2:4" ht="27" thickBot="1" x14ac:dyDescent="0.3">
      <c r="B38" s="73">
        <v>23</v>
      </c>
      <c r="C38" s="74" t="s">
        <v>255</v>
      </c>
      <c r="D38" s="70" t="s">
        <v>405</v>
      </c>
    </row>
    <row r="39" spans="2:4" ht="39" thickBot="1" x14ac:dyDescent="0.3">
      <c r="B39" s="73">
        <v>24</v>
      </c>
      <c r="C39" s="74" t="s">
        <v>256</v>
      </c>
      <c r="D39" s="70" t="s">
        <v>406</v>
      </c>
    </row>
  </sheetData>
  <sheetProtection password="CA9C" sheet="1" objects="1" scenarios="1" selectLockedCells="1" autoFilter="0" selectUnlockedCells="1"/>
  <mergeCells count="3">
    <mergeCell ref="B1:D1"/>
    <mergeCell ref="B13:D13"/>
    <mergeCell ref="F1:H1"/>
  </mergeCells>
  <dataValidations count="5">
    <dataValidation allowBlank="1" showInputMessage="1" showErrorMessage="1" prompt="Código(s) separados por comas, del Clasificador de Bienes y Servicios en los que se clasifica el contrato reportado. El (los) código(s) deben ser de 8 digitos y los dos últimos deben ser &quot;00&quot;." sqref="C26"/>
    <dataValidation allowBlank="1" showInputMessage="1" showErrorMessage="1" prompt="Valor del contrato en pesos, sin puntos, ni comas, ni decimales (valor inicial del contrato). " sqref="C29"/>
    <dataValidation allowBlank="1" showInputMessage="1" showErrorMessage="1" prompt="En este valor se incluyen las adiciones o disminuciones a que tuvo lugar el contrato. Si no hubo adiciones ni disminuciones se reportará el mismo valor del contrato. Este valor debe reportarse únicamente cuando el estado del contrato cambie a liquidado." sqref="C30"/>
    <dataValidation allowBlank="1" showInputMessage="1" showErrorMessage="1" prompt="http://www.rues.org.co/RUES_Web/Consultas" sqref="C16"/>
    <dataValidation allowBlank="1" showInputMessage="1" showErrorMessage="1" prompt="Segun lineamientos de la circular 20161640709023" sqref="C17"/>
  </dataValidation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P12063"/>
  <sheetViews>
    <sheetView zoomScale="85" zoomScaleNormal="85" workbookViewId="0">
      <selection activeCell="A3" sqref="A3"/>
    </sheetView>
  </sheetViews>
  <sheetFormatPr baseColWidth="10" defaultColWidth="11.42578125" defaultRowHeight="15" x14ac:dyDescent="0.25"/>
  <cols>
    <col min="1" max="1" width="17.28515625" bestFit="1" customWidth="1"/>
    <col min="2" max="2" width="1.7109375" customWidth="1"/>
    <col min="3" max="3" width="24.28515625" bestFit="1" customWidth="1"/>
    <col min="4" max="4" width="1.42578125" customWidth="1"/>
    <col min="5" max="5" width="21.7109375" bestFit="1" customWidth="1"/>
    <col min="6" max="6" width="3" customWidth="1"/>
    <col min="7" max="7" width="21.7109375" bestFit="1" customWidth="1"/>
    <col min="8" max="8" width="4" customWidth="1"/>
    <col min="9" max="9" width="24.5703125" bestFit="1" customWidth="1"/>
    <col min="10" max="10" width="16.7109375" customWidth="1"/>
    <col min="11" max="11" width="3.85546875" customWidth="1"/>
    <col min="12" max="12" width="18" customWidth="1"/>
    <col min="13" max="13" width="2" customWidth="1"/>
    <col min="14" max="14" width="35.7109375" customWidth="1"/>
    <col min="15" max="15" width="14.42578125" customWidth="1"/>
    <col min="16" max="16" width="5.5703125" customWidth="1"/>
    <col min="17" max="17" width="27.5703125" bestFit="1" customWidth="1"/>
    <col min="18" max="18" width="4.42578125" customWidth="1"/>
    <col min="19" max="19" width="44.28515625" bestFit="1" customWidth="1"/>
    <col min="20" max="20" width="2.7109375" customWidth="1"/>
    <col min="21" max="21" width="19.28515625" bestFit="1" customWidth="1"/>
    <col min="22" max="22" width="4.140625" customWidth="1"/>
    <col min="23" max="23" width="36.85546875" customWidth="1"/>
    <col min="24" max="24" width="3.7109375" customWidth="1"/>
    <col min="27" max="27" width="3.85546875" customWidth="1"/>
    <col min="28" max="28" width="16.140625" customWidth="1"/>
    <col min="30" max="30" width="6.28515625" customWidth="1"/>
    <col min="31" max="31" width="35.7109375" customWidth="1"/>
    <col min="32" max="32" width="8.7109375" customWidth="1"/>
    <col min="35" max="35" width="5.42578125" customWidth="1"/>
    <col min="36" max="36" width="35.28515625" bestFit="1" customWidth="1"/>
  </cols>
  <sheetData>
    <row r="1" spans="1:42" ht="15.75" thickBot="1" x14ac:dyDescent="0.3">
      <c r="A1" s="2" t="s">
        <v>407</v>
      </c>
      <c r="B1" s="35"/>
      <c r="C1" s="2" t="s">
        <v>72</v>
      </c>
      <c r="D1" s="35"/>
      <c r="E1" s="2" t="s">
        <v>73</v>
      </c>
      <c r="F1" s="35"/>
      <c r="G1" s="2" t="s">
        <v>408</v>
      </c>
      <c r="H1" s="35"/>
      <c r="I1" s="2" t="s">
        <v>102</v>
      </c>
      <c r="J1" s="2" t="s">
        <v>409</v>
      </c>
      <c r="K1" s="35"/>
      <c r="L1" s="2" t="s">
        <v>2</v>
      </c>
      <c r="M1" s="35"/>
      <c r="N1" s="2" t="s">
        <v>410</v>
      </c>
      <c r="O1" s="2" t="s">
        <v>411</v>
      </c>
      <c r="P1" s="35"/>
      <c r="Q1" s="2" t="s">
        <v>412</v>
      </c>
      <c r="R1" s="35"/>
      <c r="S1" s="2" t="s">
        <v>413</v>
      </c>
      <c r="T1" s="35"/>
      <c r="U1" s="2" t="s">
        <v>244</v>
      </c>
      <c r="V1" s="35"/>
      <c r="W1" s="2" t="s">
        <v>414</v>
      </c>
      <c r="X1" s="35"/>
      <c r="Y1" s="2" t="s">
        <v>415</v>
      </c>
      <c r="Z1" s="2" t="s">
        <v>105</v>
      </c>
      <c r="AA1" s="35"/>
      <c r="AB1" s="35"/>
      <c r="AC1" s="35"/>
      <c r="AD1" s="35"/>
      <c r="AE1" s="40" t="s">
        <v>416</v>
      </c>
      <c r="AF1" s="35"/>
      <c r="AG1" s="147" t="s">
        <v>417</v>
      </c>
      <c r="AH1" s="35"/>
      <c r="AI1" s="342" t="s">
        <v>418</v>
      </c>
      <c r="AJ1" s="342"/>
      <c r="AK1" s="35"/>
      <c r="AL1" s="342" t="s">
        <v>388</v>
      </c>
      <c r="AM1" s="342"/>
      <c r="AN1" s="35"/>
      <c r="AO1" s="343" t="s">
        <v>272</v>
      </c>
      <c r="AP1" s="343"/>
    </row>
    <row r="2" spans="1:42" ht="25.5" x14ac:dyDescent="0.25">
      <c r="A2" s="35" t="s">
        <v>190</v>
      </c>
      <c r="B2" s="35"/>
      <c r="C2" s="3" t="s">
        <v>191</v>
      </c>
      <c r="D2" s="35"/>
      <c r="E2" s="35" t="s">
        <v>419</v>
      </c>
      <c r="F2" s="35"/>
      <c r="G2" s="35" t="s">
        <v>193</v>
      </c>
      <c r="H2" s="35"/>
      <c r="I2" s="35" t="s">
        <v>420</v>
      </c>
      <c r="J2" s="35" t="s">
        <v>421</v>
      </c>
      <c r="K2" s="35"/>
      <c r="L2" s="15" t="s">
        <v>3</v>
      </c>
      <c r="M2" s="35"/>
      <c r="N2" s="35" t="s">
        <v>422</v>
      </c>
      <c r="O2" s="4">
        <v>43831</v>
      </c>
      <c r="P2" s="35"/>
      <c r="Q2" s="4" t="s">
        <v>423</v>
      </c>
      <c r="R2" s="35"/>
      <c r="S2" s="35" t="s">
        <v>259</v>
      </c>
      <c r="T2" s="35"/>
      <c r="U2" s="35" t="s">
        <v>257</v>
      </c>
      <c r="V2" s="35"/>
      <c r="W2" s="13" t="s">
        <v>196</v>
      </c>
      <c r="X2" s="35"/>
      <c r="Y2" s="19" t="s">
        <v>424</v>
      </c>
      <c r="Z2" s="4">
        <v>43831</v>
      </c>
      <c r="AA2" s="35"/>
      <c r="AB2" s="39" t="s">
        <v>425</v>
      </c>
      <c r="AC2" s="39" t="s">
        <v>180</v>
      </c>
      <c r="AD2" s="35"/>
      <c r="AE2" s="41" t="s">
        <v>426</v>
      </c>
      <c r="AF2" s="35"/>
      <c r="AG2" s="148">
        <v>1</v>
      </c>
      <c r="AH2" s="35"/>
      <c r="AI2" s="35" t="str">
        <f>MID(AJ2,1,6)</f>
        <v>0</v>
      </c>
      <c r="AJ2" s="35">
        <f>+'Formato Único de Contratación'!B17</f>
        <v>0</v>
      </c>
      <c r="AK2" s="35"/>
      <c r="AL2" s="100" t="s">
        <v>195</v>
      </c>
      <c r="AM2" s="35" t="s">
        <v>427</v>
      </c>
      <c r="AN2" s="35"/>
      <c r="AO2" s="107">
        <v>2000</v>
      </c>
      <c r="AP2" s="107">
        <v>260100</v>
      </c>
    </row>
    <row r="3" spans="1:42" x14ac:dyDescent="0.25">
      <c r="A3" s="35" t="s">
        <v>199</v>
      </c>
      <c r="B3" s="35"/>
      <c r="C3" s="35" t="s">
        <v>200</v>
      </c>
      <c r="D3" s="35"/>
      <c r="E3" s="35" t="s">
        <v>203</v>
      </c>
      <c r="F3" s="35"/>
      <c r="G3" s="35" t="s">
        <v>428</v>
      </c>
      <c r="H3" s="35"/>
      <c r="I3" s="35" t="s">
        <v>215</v>
      </c>
      <c r="J3" s="35" t="s">
        <v>429</v>
      </c>
      <c r="K3" s="35"/>
      <c r="L3" s="148" t="s">
        <v>430</v>
      </c>
      <c r="M3" s="35"/>
      <c r="N3" s="35" t="s">
        <v>431</v>
      </c>
      <c r="O3" s="4">
        <v>43832</v>
      </c>
      <c r="P3" s="35"/>
      <c r="Q3" s="4" t="s">
        <v>432</v>
      </c>
      <c r="R3" s="35"/>
      <c r="S3" s="35" t="s">
        <v>433</v>
      </c>
      <c r="T3" s="35"/>
      <c r="U3" s="35" t="s">
        <v>434</v>
      </c>
      <c r="V3" s="35"/>
      <c r="W3" s="14" t="s">
        <v>435</v>
      </c>
      <c r="X3" s="35"/>
      <c r="Y3" s="12" t="s">
        <v>436</v>
      </c>
      <c r="Z3" s="4">
        <v>43832</v>
      </c>
      <c r="AA3" s="35"/>
      <c r="AB3" s="142" t="s">
        <v>437</v>
      </c>
      <c r="AC3" s="143" t="s">
        <v>210</v>
      </c>
      <c r="AD3" s="35"/>
      <c r="AE3" s="42" t="s">
        <v>438</v>
      </c>
      <c r="AF3" s="35"/>
      <c r="AG3" s="148">
        <v>2</v>
      </c>
      <c r="AH3" s="35"/>
      <c r="AI3" s="35" t="str">
        <f t="shared" ref="AI3:AI66" si="0">MID(AJ3,1,6)</f>
        <v>0</v>
      </c>
      <c r="AJ3" s="35">
        <f>+'Formato Único de Contratación'!B18</f>
        <v>0</v>
      </c>
      <c r="AK3" s="35"/>
      <c r="AL3" s="100" t="s">
        <v>439</v>
      </c>
      <c r="AM3" s="35" t="s">
        <v>440</v>
      </c>
      <c r="AN3" s="35"/>
      <c r="AO3" s="107">
        <v>2001</v>
      </c>
      <c r="AP3" s="107">
        <v>286000</v>
      </c>
    </row>
    <row r="4" spans="1:42" x14ac:dyDescent="0.25">
      <c r="A4" s="35" t="s">
        <v>181</v>
      </c>
      <c r="B4" s="35"/>
      <c r="C4" s="35" t="s">
        <v>182</v>
      </c>
      <c r="D4" s="35"/>
      <c r="E4" s="35" t="s">
        <v>441</v>
      </c>
      <c r="F4" s="35"/>
      <c r="G4" s="35" t="s">
        <v>194</v>
      </c>
      <c r="H4" s="35"/>
      <c r="I4" s="35" t="s">
        <v>442</v>
      </c>
      <c r="J4" s="35" t="s">
        <v>262</v>
      </c>
      <c r="K4" s="35"/>
      <c r="L4" s="148" t="s">
        <v>218</v>
      </c>
      <c r="M4" s="35"/>
      <c r="N4" s="35" t="s">
        <v>443</v>
      </c>
      <c r="O4" s="4">
        <v>43833</v>
      </c>
      <c r="P4" s="35"/>
      <c r="Q4" s="4" t="s">
        <v>258</v>
      </c>
      <c r="R4" s="35"/>
      <c r="S4" s="35" t="s">
        <v>444</v>
      </c>
      <c r="T4" s="35"/>
      <c r="U4" s="35" t="s">
        <v>261</v>
      </c>
      <c r="V4" s="35"/>
      <c r="W4" s="14" t="s">
        <v>445</v>
      </c>
      <c r="X4" s="35"/>
      <c r="Y4" s="12" t="s">
        <v>446</v>
      </c>
      <c r="Z4" s="4">
        <v>43833</v>
      </c>
      <c r="AA4" s="35"/>
      <c r="AB4" s="142" t="s">
        <v>447</v>
      </c>
      <c r="AC4" s="143" t="s">
        <v>448</v>
      </c>
      <c r="AD4" s="35"/>
      <c r="AE4" s="42" t="s">
        <v>208</v>
      </c>
      <c r="AF4" s="35"/>
      <c r="AG4" s="148">
        <v>3</v>
      </c>
      <c r="AH4" s="35"/>
      <c r="AI4" s="35" t="str">
        <f t="shared" si="0"/>
        <v>0</v>
      </c>
      <c r="AJ4" s="35">
        <f>+'Formato Único de Contratación'!B19</f>
        <v>0</v>
      </c>
      <c r="AK4" s="35"/>
      <c r="AL4" s="100" t="s">
        <v>430</v>
      </c>
      <c r="AM4" s="35" t="s">
        <v>388</v>
      </c>
      <c r="AN4" s="35"/>
      <c r="AO4" s="107">
        <v>2002</v>
      </c>
      <c r="AP4" s="107">
        <v>309000</v>
      </c>
    </row>
    <row r="5" spans="1:42" ht="45" x14ac:dyDescent="0.25">
      <c r="A5" s="35"/>
      <c r="B5" s="35"/>
      <c r="C5" s="35" t="s">
        <v>187</v>
      </c>
      <c r="D5" s="35"/>
      <c r="E5" s="35" t="s">
        <v>183</v>
      </c>
      <c r="F5" s="35"/>
      <c r="G5" s="35" t="s">
        <v>204</v>
      </c>
      <c r="H5" s="35"/>
      <c r="I5" s="35" t="s">
        <v>217</v>
      </c>
      <c r="J5" s="35" t="s">
        <v>449</v>
      </c>
      <c r="K5" s="35"/>
      <c r="L5" s="148" t="s">
        <v>195</v>
      </c>
      <c r="M5" s="35"/>
      <c r="N5" s="35" t="s">
        <v>450</v>
      </c>
      <c r="O5" s="4">
        <v>43834</v>
      </c>
      <c r="P5" s="35"/>
      <c r="Q5" s="4" t="s">
        <v>451</v>
      </c>
      <c r="R5" s="35"/>
      <c r="S5" s="35"/>
      <c r="T5" s="35"/>
      <c r="U5" s="35"/>
      <c r="V5" s="35"/>
      <c r="W5" s="14" t="s">
        <v>452</v>
      </c>
      <c r="X5" s="35"/>
      <c r="Y5" s="12" t="s">
        <v>453</v>
      </c>
      <c r="Z5" s="4">
        <v>43834</v>
      </c>
      <c r="AA5" s="35"/>
      <c r="AB5" s="142" t="s">
        <v>454</v>
      </c>
      <c r="AC5" s="143" t="s">
        <v>424</v>
      </c>
      <c r="AD5" s="35"/>
      <c r="AE5" s="42" t="s">
        <v>455</v>
      </c>
      <c r="AF5" s="35"/>
      <c r="AG5" s="148">
        <v>4</v>
      </c>
      <c r="AH5" s="35"/>
      <c r="AI5" s="35" t="str">
        <f t="shared" si="0"/>
        <v>0</v>
      </c>
      <c r="AJ5" s="35">
        <f>+'Formato Único de Contratación'!B20</f>
        <v>0</v>
      </c>
      <c r="AK5" s="35"/>
      <c r="AL5" s="35" t="s">
        <v>456</v>
      </c>
      <c r="AM5" s="35" t="s">
        <v>427</v>
      </c>
      <c r="AN5" s="35"/>
      <c r="AO5" s="107">
        <v>2003</v>
      </c>
      <c r="AP5" s="107">
        <v>332000</v>
      </c>
    </row>
    <row r="6" spans="1:42" ht="30" x14ac:dyDescent="0.25">
      <c r="A6" s="35"/>
      <c r="B6" s="35"/>
      <c r="C6" s="35" t="s">
        <v>220</v>
      </c>
      <c r="D6" s="35"/>
      <c r="E6" s="35" t="s">
        <v>219</v>
      </c>
      <c r="F6" s="35"/>
      <c r="G6" s="35" t="s">
        <v>188</v>
      </c>
      <c r="H6" s="35"/>
      <c r="I6" s="35" t="s">
        <v>457</v>
      </c>
      <c r="J6" s="35" t="s">
        <v>458</v>
      </c>
      <c r="K6" s="35"/>
      <c r="L6" s="141" t="s">
        <v>459</v>
      </c>
      <c r="M6" s="35"/>
      <c r="N6" s="35" t="s">
        <v>460</v>
      </c>
      <c r="O6" s="4">
        <v>43835</v>
      </c>
      <c r="P6" s="35"/>
      <c r="Q6" s="4" t="s">
        <v>461</v>
      </c>
      <c r="R6" s="35"/>
      <c r="S6" s="35"/>
      <c r="T6" s="35"/>
      <c r="U6" s="35"/>
      <c r="V6" s="35"/>
      <c r="W6" s="14" t="s">
        <v>462</v>
      </c>
      <c r="X6" s="35"/>
      <c r="Y6" s="12" t="s">
        <v>463</v>
      </c>
      <c r="Z6" s="4">
        <v>43835</v>
      </c>
      <c r="AA6" s="35"/>
      <c r="AB6" s="142" t="s">
        <v>464</v>
      </c>
      <c r="AC6" s="143" t="s">
        <v>436</v>
      </c>
      <c r="AD6" s="35"/>
      <c r="AE6" s="42" t="s">
        <v>465</v>
      </c>
      <c r="AF6" s="35"/>
      <c r="AG6" s="148">
        <v>5</v>
      </c>
      <c r="AH6" s="35"/>
      <c r="AI6" s="35" t="str">
        <f t="shared" si="0"/>
        <v>0</v>
      </c>
      <c r="AJ6" s="35">
        <f>+'Formato Único de Contratación'!B21</f>
        <v>0</v>
      </c>
      <c r="AK6" s="35"/>
      <c r="AL6" s="100" t="s">
        <v>198</v>
      </c>
      <c r="AM6" s="35" t="s">
        <v>427</v>
      </c>
      <c r="AN6" s="35"/>
      <c r="AO6" s="107">
        <v>2004</v>
      </c>
      <c r="AP6" s="107">
        <v>358000</v>
      </c>
    </row>
    <row r="7" spans="1:42" ht="30" x14ac:dyDescent="0.25">
      <c r="A7" s="35"/>
      <c r="B7" s="35"/>
      <c r="C7" s="35" t="s">
        <v>212</v>
      </c>
      <c r="D7" s="35"/>
      <c r="E7" s="35" t="s">
        <v>201</v>
      </c>
      <c r="F7" s="35"/>
      <c r="G7" s="35" t="s">
        <v>466</v>
      </c>
      <c r="H7" s="35"/>
      <c r="I7" s="35" t="s">
        <v>467</v>
      </c>
      <c r="J7" s="35" t="s">
        <v>468</v>
      </c>
      <c r="K7" s="35"/>
      <c r="L7" s="148" t="s">
        <v>221</v>
      </c>
      <c r="M7" s="35"/>
      <c r="N7" s="35" t="s">
        <v>469</v>
      </c>
      <c r="O7" s="4">
        <v>43836</v>
      </c>
      <c r="P7" s="35"/>
      <c r="Q7" s="4" t="s">
        <v>470</v>
      </c>
      <c r="R7" s="35"/>
      <c r="S7" s="35"/>
      <c r="T7" s="35"/>
      <c r="U7" s="35"/>
      <c r="V7" s="35"/>
      <c r="W7" s="14" t="s">
        <v>471</v>
      </c>
      <c r="X7" s="35"/>
      <c r="Y7" s="12" t="s">
        <v>472</v>
      </c>
      <c r="Z7" s="4">
        <v>43836</v>
      </c>
      <c r="AA7" s="35"/>
      <c r="AB7" s="142" t="s">
        <v>473</v>
      </c>
      <c r="AC7" s="143" t="s">
        <v>446</v>
      </c>
      <c r="AD7" s="35"/>
      <c r="AE7" s="42" t="s">
        <v>474</v>
      </c>
      <c r="AF7" s="35"/>
      <c r="AG7" s="148">
        <v>6</v>
      </c>
      <c r="AH7" s="35"/>
      <c r="AI7" s="35" t="str">
        <f t="shared" si="0"/>
        <v>0</v>
      </c>
      <c r="AJ7" s="35">
        <f>+'Formato Único de Contratación'!B22</f>
        <v>0</v>
      </c>
      <c r="AK7" s="35"/>
      <c r="AL7" s="35"/>
      <c r="AM7" s="35"/>
      <c r="AN7" s="35"/>
      <c r="AO7" s="107">
        <v>2005</v>
      </c>
      <c r="AP7" s="107">
        <v>381500</v>
      </c>
    </row>
    <row r="8" spans="1:42" ht="30" x14ac:dyDescent="0.25">
      <c r="A8" s="35"/>
      <c r="B8" s="35"/>
      <c r="C8" s="35" t="s">
        <v>206</v>
      </c>
      <c r="D8" s="35"/>
      <c r="E8" s="35" t="s">
        <v>213</v>
      </c>
      <c r="F8" s="35"/>
      <c r="G8" s="35" t="s">
        <v>184</v>
      </c>
      <c r="H8" s="35"/>
      <c r="I8" s="35" t="s">
        <v>475</v>
      </c>
      <c r="J8" s="35" t="s">
        <v>476</v>
      </c>
      <c r="K8" s="35"/>
      <c r="L8" s="148" t="s">
        <v>198</v>
      </c>
      <c r="M8" s="35"/>
      <c r="N8" s="35" t="s">
        <v>477</v>
      </c>
      <c r="O8" s="4">
        <v>43837</v>
      </c>
      <c r="P8" s="35"/>
      <c r="Q8" s="35"/>
      <c r="R8" s="35"/>
      <c r="S8" s="35"/>
      <c r="T8" s="35"/>
      <c r="U8" s="35"/>
      <c r="V8" s="35"/>
      <c r="W8" s="14" t="s">
        <v>478</v>
      </c>
      <c r="X8" s="35"/>
      <c r="Y8" s="12" t="s">
        <v>479</v>
      </c>
      <c r="Z8" s="4">
        <v>43837</v>
      </c>
      <c r="AA8" s="35"/>
      <c r="AB8" s="142" t="s">
        <v>480</v>
      </c>
      <c r="AC8" s="143" t="s">
        <v>453</v>
      </c>
      <c r="AD8" s="35"/>
      <c r="AE8" s="42" t="s">
        <v>481</v>
      </c>
      <c r="AF8" s="35"/>
      <c r="AG8" s="148">
        <v>7</v>
      </c>
      <c r="AH8" s="35"/>
      <c r="AI8" s="35" t="str">
        <f t="shared" si="0"/>
        <v>0</v>
      </c>
      <c r="AJ8" s="35">
        <f>+'Formato Único de Contratación'!B23</f>
        <v>0</v>
      </c>
      <c r="AK8" s="35"/>
      <c r="AL8" s="35"/>
      <c r="AM8" s="35"/>
      <c r="AN8" s="35"/>
      <c r="AO8" s="107">
        <v>2006</v>
      </c>
      <c r="AP8" s="107">
        <v>408000</v>
      </c>
    </row>
    <row r="9" spans="1:42" x14ac:dyDescent="0.25">
      <c r="A9" s="35"/>
      <c r="B9" s="35"/>
      <c r="C9" s="35" t="s">
        <v>223</v>
      </c>
      <c r="D9" s="35"/>
      <c r="E9" s="35" t="s">
        <v>482</v>
      </c>
      <c r="F9" s="35"/>
      <c r="G9" s="35" t="s">
        <v>207</v>
      </c>
      <c r="H9" s="35"/>
      <c r="I9" s="35" t="s">
        <v>189</v>
      </c>
      <c r="J9" s="35" t="s">
        <v>260</v>
      </c>
      <c r="K9" s="35"/>
      <c r="L9" s="35"/>
      <c r="M9" s="35"/>
      <c r="N9" s="35" t="s">
        <v>483</v>
      </c>
      <c r="O9" s="4">
        <v>43838</v>
      </c>
      <c r="P9" s="35"/>
      <c r="Q9" s="35"/>
      <c r="R9" s="35"/>
      <c r="S9" s="35"/>
      <c r="T9" s="35"/>
      <c r="U9" s="35"/>
      <c r="V9" s="35"/>
      <c r="W9" s="35"/>
      <c r="X9" s="35"/>
      <c r="Y9" s="12" t="s">
        <v>202</v>
      </c>
      <c r="Z9" s="4">
        <v>43838</v>
      </c>
      <c r="AA9" s="35"/>
      <c r="AB9" s="142" t="s">
        <v>484</v>
      </c>
      <c r="AC9" s="143" t="s">
        <v>463</v>
      </c>
      <c r="AD9" s="35"/>
      <c r="AE9" s="42" t="s">
        <v>485</v>
      </c>
      <c r="AF9" s="35"/>
      <c r="AG9" s="148">
        <v>8</v>
      </c>
      <c r="AH9" s="35"/>
      <c r="AI9" s="35" t="str">
        <f t="shared" si="0"/>
        <v>0</v>
      </c>
      <c r="AJ9" s="35">
        <f>+'Formato Único de Contratación'!B24</f>
        <v>0</v>
      </c>
      <c r="AK9" s="35"/>
      <c r="AL9" s="35"/>
      <c r="AM9" s="35"/>
      <c r="AN9" s="35"/>
      <c r="AO9" s="107">
        <v>2007</v>
      </c>
      <c r="AP9" s="107">
        <v>433700</v>
      </c>
    </row>
    <row r="10" spans="1:42" x14ac:dyDescent="0.25">
      <c r="A10" s="35"/>
      <c r="B10" s="35"/>
      <c r="C10" s="35"/>
      <c r="D10" s="35"/>
      <c r="E10" s="35" t="s">
        <v>486</v>
      </c>
      <c r="F10" s="35"/>
      <c r="G10" s="35" t="s">
        <v>487</v>
      </c>
      <c r="H10" s="35"/>
      <c r="I10" s="35" t="s">
        <v>488</v>
      </c>
      <c r="J10" s="35" t="s">
        <v>489</v>
      </c>
      <c r="K10" s="35"/>
      <c r="L10" s="35"/>
      <c r="M10" s="35"/>
      <c r="N10" s="35" t="s">
        <v>490</v>
      </c>
      <c r="O10" s="4">
        <v>43839</v>
      </c>
      <c r="P10" s="35"/>
      <c r="Q10" s="35"/>
      <c r="R10" s="35"/>
      <c r="S10" s="35"/>
      <c r="T10" s="35"/>
      <c r="U10" s="35"/>
      <c r="V10" s="35"/>
      <c r="W10" s="35"/>
      <c r="X10" s="35"/>
      <c r="Y10" s="12" t="s">
        <v>491</v>
      </c>
      <c r="Z10" s="4">
        <v>43839</v>
      </c>
      <c r="AA10" s="35"/>
      <c r="AB10" s="142" t="s">
        <v>492</v>
      </c>
      <c r="AC10" s="143" t="s">
        <v>472</v>
      </c>
      <c r="AD10" s="35"/>
      <c r="AE10" s="42" t="s">
        <v>493</v>
      </c>
      <c r="AF10" s="35"/>
      <c r="AG10" s="148">
        <v>9</v>
      </c>
      <c r="AH10" s="35"/>
      <c r="AI10" s="35" t="str">
        <f t="shared" si="0"/>
        <v>0</v>
      </c>
      <c r="AJ10" s="35">
        <f>+'Formato Único de Contratación'!B25</f>
        <v>0</v>
      </c>
      <c r="AK10" s="35"/>
      <c r="AL10" s="35"/>
      <c r="AM10" s="35"/>
      <c r="AN10" s="35"/>
      <c r="AO10" s="107">
        <v>2008</v>
      </c>
      <c r="AP10" s="107">
        <v>461500</v>
      </c>
    </row>
    <row r="11" spans="1:42" x14ac:dyDescent="0.25">
      <c r="A11" s="35"/>
      <c r="B11" s="35"/>
      <c r="C11" s="35"/>
      <c r="D11" s="35"/>
      <c r="E11" s="35"/>
      <c r="F11" s="35"/>
      <c r="G11" s="35"/>
      <c r="H11" s="35"/>
      <c r="I11" s="35" t="s">
        <v>205</v>
      </c>
      <c r="J11" s="35" t="s">
        <v>494</v>
      </c>
      <c r="K11" s="35"/>
      <c r="L11" s="35"/>
      <c r="M11" s="35"/>
      <c r="N11" s="35" t="s">
        <v>495</v>
      </c>
      <c r="O11" s="4">
        <v>43840</v>
      </c>
      <c r="P11" s="35"/>
      <c r="Q11" s="35"/>
      <c r="R11" s="35"/>
      <c r="S11" s="35"/>
      <c r="T11" s="35"/>
      <c r="U11" s="35"/>
      <c r="V11" s="35"/>
      <c r="W11" s="35"/>
      <c r="X11" s="35"/>
      <c r="Y11" s="12" t="s">
        <v>496</v>
      </c>
      <c r="Z11" s="4">
        <v>43840</v>
      </c>
      <c r="AA11" s="35"/>
      <c r="AB11" s="142" t="s">
        <v>497</v>
      </c>
      <c r="AC11" s="143" t="s">
        <v>479</v>
      </c>
      <c r="AD11" s="35"/>
      <c r="AE11" s="42" t="s">
        <v>498</v>
      </c>
      <c r="AF11" s="35"/>
      <c r="AG11" s="148">
        <v>10</v>
      </c>
      <c r="AH11" s="35"/>
      <c r="AI11" s="35" t="str">
        <f t="shared" si="0"/>
        <v>0</v>
      </c>
      <c r="AJ11" s="35">
        <f>+'Formato Único de Contratación'!B26</f>
        <v>0</v>
      </c>
      <c r="AK11" s="35"/>
      <c r="AL11" s="35"/>
      <c r="AM11" s="35"/>
      <c r="AN11" s="35"/>
      <c r="AO11" s="107">
        <v>2009</v>
      </c>
      <c r="AP11" s="107">
        <v>496900</v>
      </c>
    </row>
    <row r="12" spans="1:42" x14ac:dyDescent="0.25">
      <c r="A12" s="35"/>
      <c r="B12" s="35"/>
      <c r="C12" s="35"/>
      <c r="D12" s="35"/>
      <c r="E12" s="35"/>
      <c r="F12" s="35"/>
      <c r="G12" s="35"/>
      <c r="H12" s="35"/>
      <c r="I12" s="35" t="s">
        <v>265</v>
      </c>
      <c r="J12" s="35" t="s">
        <v>499</v>
      </c>
      <c r="K12" s="35"/>
      <c r="L12" s="35"/>
      <c r="M12" s="35"/>
      <c r="N12" s="4">
        <v>43831</v>
      </c>
      <c r="O12" s="4">
        <v>43841</v>
      </c>
      <c r="P12" s="35"/>
      <c r="Q12" s="35"/>
      <c r="R12" s="35"/>
      <c r="S12" s="35"/>
      <c r="T12" s="35"/>
      <c r="U12" s="35"/>
      <c r="V12" s="35"/>
      <c r="W12" s="35"/>
      <c r="X12" s="35"/>
      <c r="Y12" s="12" t="s">
        <v>500</v>
      </c>
      <c r="Z12" s="4">
        <v>43841</v>
      </c>
      <c r="AA12" s="35"/>
      <c r="AB12" s="142" t="s">
        <v>501</v>
      </c>
      <c r="AC12" s="143" t="s">
        <v>496</v>
      </c>
      <c r="AD12" s="35"/>
      <c r="AE12" s="35"/>
      <c r="AF12" s="35"/>
      <c r="AG12" s="148">
        <v>11</v>
      </c>
      <c r="AH12" s="35"/>
      <c r="AI12" s="35" t="str">
        <f t="shared" si="0"/>
        <v>0</v>
      </c>
      <c r="AJ12" s="35">
        <f>+'Formato Único de Contratación'!B27</f>
        <v>0</v>
      </c>
      <c r="AK12" s="35"/>
      <c r="AL12" s="35"/>
      <c r="AM12" s="35"/>
      <c r="AN12" s="35"/>
      <c r="AO12" s="107">
        <v>2010</v>
      </c>
      <c r="AP12" s="107">
        <v>515000</v>
      </c>
    </row>
    <row r="13" spans="1:42" x14ac:dyDescent="0.25">
      <c r="A13" s="35"/>
      <c r="B13" s="35"/>
      <c r="C13" s="35"/>
      <c r="D13" s="35"/>
      <c r="E13" s="35"/>
      <c r="F13" s="35"/>
      <c r="G13" s="35"/>
      <c r="H13" s="35"/>
      <c r="I13" s="35" t="s">
        <v>502</v>
      </c>
      <c r="J13" s="35" t="s">
        <v>502</v>
      </c>
      <c r="K13" s="35"/>
      <c r="L13" s="35"/>
      <c r="M13" s="35"/>
      <c r="N13" s="4">
        <v>43832</v>
      </c>
      <c r="O13" s="4">
        <v>43842</v>
      </c>
      <c r="P13" s="35"/>
      <c r="Q13" s="35"/>
      <c r="R13" s="35"/>
      <c r="S13" s="35"/>
      <c r="T13" s="35"/>
      <c r="U13" s="35"/>
      <c r="V13" s="35"/>
      <c r="W13" s="35"/>
      <c r="X13" s="35"/>
      <c r="Y13" s="12" t="s">
        <v>503</v>
      </c>
      <c r="Z13" s="4">
        <v>43842</v>
      </c>
      <c r="AA13" s="35"/>
      <c r="AB13" s="142" t="s">
        <v>504</v>
      </c>
      <c r="AC13" s="143" t="s">
        <v>491</v>
      </c>
      <c r="AD13" s="35"/>
      <c r="AE13" s="42"/>
      <c r="AF13" s="35"/>
      <c r="AG13" s="148">
        <v>12</v>
      </c>
      <c r="AH13" s="35"/>
      <c r="AI13" s="35" t="str">
        <f t="shared" si="0"/>
        <v>0</v>
      </c>
      <c r="AJ13" s="35">
        <f>+'Formato Único de Contratación'!B28</f>
        <v>0</v>
      </c>
      <c r="AK13" s="35"/>
      <c r="AL13" s="35"/>
      <c r="AM13" s="35"/>
      <c r="AN13" s="35"/>
      <c r="AO13" s="107">
        <v>2011</v>
      </c>
      <c r="AP13" s="107">
        <v>535600</v>
      </c>
    </row>
    <row r="14" spans="1:42" x14ac:dyDescent="0.25">
      <c r="A14" s="35"/>
      <c r="B14" s="35"/>
      <c r="C14" s="35"/>
      <c r="D14" s="35"/>
      <c r="E14" s="35"/>
      <c r="F14" s="35"/>
      <c r="G14" s="35"/>
      <c r="H14" s="35"/>
      <c r="I14" s="35" t="s">
        <v>186</v>
      </c>
      <c r="J14" s="35" t="s">
        <v>186</v>
      </c>
      <c r="K14" s="35"/>
      <c r="L14" s="35"/>
      <c r="M14" s="35"/>
      <c r="N14" s="4">
        <v>43833</v>
      </c>
      <c r="O14" s="4">
        <v>43843</v>
      </c>
      <c r="P14" s="35"/>
      <c r="Q14" s="35"/>
      <c r="R14" s="35"/>
      <c r="S14" s="35"/>
      <c r="T14" s="35"/>
      <c r="U14" s="35"/>
      <c r="V14" s="35"/>
      <c r="W14" s="35"/>
      <c r="X14" s="35"/>
      <c r="Y14" s="12" t="s">
        <v>505</v>
      </c>
      <c r="Z14" s="4">
        <v>43843</v>
      </c>
      <c r="AA14" s="35"/>
      <c r="AB14" s="142" t="s">
        <v>506</v>
      </c>
      <c r="AC14" s="143" t="s">
        <v>202</v>
      </c>
      <c r="AD14" s="35"/>
      <c r="AE14" s="35"/>
      <c r="AF14" s="35"/>
      <c r="AG14" s="35"/>
      <c r="AH14" s="35"/>
      <c r="AI14" s="35" t="str">
        <f t="shared" si="0"/>
        <v>0</v>
      </c>
      <c r="AJ14" s="35">
        <f>+'Formato Único de Contratación'!B29</f>
        <v>0</v>
      </c>
      <c r="AK14" s="35"/>
      <c r="AL14" s="35"/>
      <c r="AM14" s="35"/>
      <c r="AN14" s="35"/>
      <c r="AO14" s="107">
        <v>2012</v>
      </c>
      <c r="AP14" s="107">
        <v>566700</v>
      </c>
    </row>
    <row r="15" spans="1:42" x14ac:dyDescent="0.25">
      <c r="A15" s="35"/>
      <c r="B15" s="35"/>
      <c r="C15" s="35"/>
      <c r="D15" s="35"/>
      <c r="E15" s="35"/>
      <c r="F15" s="35"/>
      <c r="G15" s="35"/>
      <c r="H15" s="35"/>
      <c r="I15" s="35" t="s">
        <v>216</v>
      </c>
      <c r="J15" s="35"/>
      <c r="K15" s="35"/>
      <c r="L15" s="35"/>
      <c r="M15" s="35"/>
      <c r="N15" s="4">
        <v>43834</v>
      </c>
      <c r="O15" s="4">
        <v>43844</v>
      </c>
      <c r="P15" s="35"/>
      <c r="Q15" s="35"/>
      <c r="R15" s="35"/>
      <c r="S15" s="35"/>
      <c r="T15" s="35"/>
      <c r="U15" s="35"/>
      <c r="V15" s="35"/>
      <c r="W15" s="35"/>
      <c r="X15" s="35"/>
      <c r="Y15" s="12" t="s">
        <v>507</v>
      </c>
      <c r="Z15" s="4">
        <v>43844</v>
      </c>
      <c r="AA15" s="35"/>
      <c r="AB15" s="142" t="s">
        <v>508</v>
      </c>
      <c r="AC15" s="143" t="s">
        <v>500</v>
      </c>
      <c r="AD15" s="35"/>
      <c r="AE15" s="35"/>
      <c r="AF15" s="35"/>
      <c r="AG15" s="35"/>
      <c r="AH15" s="35"/>
      <c r="AI15" s="35" t="str">
        <f t="shared" si="0"/>
        <v>0</v>
      </c>
      <c r="AJ15" s="35">
        <f>+'Formato Único de Contratación'!B30</f>
        <v>0</v>
      </c>
      <c r="AK15" s="35"/>
      <c r="AL15" s="35"/>
      <c r="AM15" s="35"/>
      <c r="AN15" s="35"/>
      <c r="AO15" s="107">
        <v>2013</v>
      </c>
      <c r="AP15" s="107">
        <v>589500</v>
      </c>
    </row>
    <row r="16" spans="1:42" x14ac:dyDescent="0.25">
      <c r="A16" s="35"/>
      <c r="B16" s="35"/>
      <c r="C16" s="35"/>
      <c r="D16" s="35"/>
      <c r="E16" s="35"/>
      <c r="F16" s="35"/>
      <c r="G16" s="35"/>
      <c r="H16" s="35"/>
      <c r="I16" s="35" t="s">
        <v>509</v>
      </c>
      <c r="J16" s="35" t="s">
        <v>510</v>
      </c>
      <c r="K16" s="35"/>
      <c r="L16" s="35"/>
      <c r="M16" s="35"/>
      <c r="N16" s="4">
        <v>43835</v>
      </c>
      <c r="O16" s="4">
        <v>43845</v>
      </c>
      <c r="P16" s="35"/>
      <c r="Q16" s="35"/>
      <c r="R16" s="35"/>
      <c r="S16" s="35"/>
      <c r="T16" s="35"/>
      <c r="U16" s="35"/>
      <c r="V16" s="35"/>
      <c r="W16" s="35"/>
      <c r="X16" s="35"/>
      <c r="Y16" s="12" t="s">
        <v>511</v>
      </c>
      <c r="Z16" s="4">
        <v>43845</v>
      </c>
      <c r="AA16" s="35"/>
      <c r="AB16" s="142" t="s">
        <v>512</v>
      </c>
      <c r="AC16" s="143" t="s">
        <v>503</v>
      </c>
      <c r="AD16" s="35"/>
      <c r="AE16" s="42"/>
      <c r="AF16" s="35"/>
      <c r="AG16" s="35"/>
      <c r="AH16" s="35"/>
      <c r="AI16" s="35" t="str">
        <f t="shared" si="0"/>
        <v>0</v>
      </c>
      <c r="AJ16" s="35">
        <f>+'Formato Único de Contratación'!B31</f>
        <v>0</v>
      </c>
      <c r="AK16" s="35"/>
      <c r="AL16" s="35"/>
      <c r="AM16" s="35"/>
      <c r="AN16" s="35"/>
      <c r="AO16" s="107">
        <v>2014</v>
      </c>
      <c r="AP16" s="107">
        <v>616000</v>
      </c>
    </row>
    <row r="17" spans="9:42" x14ac:dyDescent="0.25">
      <c r="I17" s="35" t="s">
        <v>513</v>
      </c>
      <c r="J17" s="35" t="s">
        <v>263</v>
      </c>
      <c r="K17" s="35"/>
      <c r="L17" s="35"/>
      <c r="M17" s="35"/>
      <c r="N17" s="4">
        <v>43836</v>
      </c>
      <c r="O17" s="4">
        <v>43846</v>
      </c>
      <c r="P17" s="35"/>
      <c r="Q17" s="35"/>
      <c r="R17" s="35"/>
      <c r="S17" s="35"/>
      <c r="T17" s="35"/>
      <c r="U17" s="35"/>
      <c r="V17" s="35"/>
      <c r="W17" s="35"/>
      <c r="X17" s="35"/>
      <c r="Y17" s="12" t="s">
        <v>514</v>
      </c>
      <c r="Z17" s="4">
        <v>43846</v>
      </c>
      <c r="AA17" s="35"/>
      <c r="AB17" s="142" t="s">
        <v>515</v>
      </c>
      <c r="AC17" s="143" t="s">
        <v>511</v>
      </c>
      <c r="AD17" s="35"/>
      <c r="AE17" s="42"/>
      <c r="AF17" s="35"/>
      <c r="AG17" s="35"/>
      <c r="AH17" s="35"/>
      <c r="AI17" s="35" t="str">
        <f t="shared" si="0"/>
        <v>0</v>
      </c>
      <c r="AJ17" s="35">
        <f>+'Formato Único de Contratación'!B32</f>
        <v>0</v>
      </c>
      <c r="AK17" s="35"/>
      <c r="AL17" s="35"/>
      <c r="AM17" s="35"/>
      <c r="AN17" s="35"/>
      <c r="AO17" s="107">
        <v>2015</v>
      </c>
      <c r="AP17" s="107">
        <v>644350</v>
      </c>
    </row>
    <row r="18" spans="9:42" x14ac:dyDescent="0.25">
      <c r="I18" s="35" t="s">
        <v>516</v>
      </c>
      <c r="J18" s="35" t="s">
        <v>264</v>
      </c>
      <c r="K18" s="35"/>
      <c r="L18" s="35"/>
      <c r="M18" s="35"/>
      <c r="N18" s="4">
        <v>43837</v>
      </c>
      <c r="O18" s="4">
        <v>43847</v>
      </c>
      <c r="P18" s="35"/>
      <c r="Q18" s="35"/>
      <c r="R18" s="35"/>
      <c r="S18" s="35"/>
      <c r="T18" s="35"/>
      <c r="U18" s="35"/>
      <c r="V18" s="35"/>
      <c r="W18" s="35"/>
      <c r="X18" s="35"/>
      <c r="Y18" s="12" t="s">
        <v>517</v>
      </c>
      <c r="Z18" s="4">
        <v>43847</v>
      </c>
      <c r="AA18" s="35"/>
      <c r="AB18" s="142" t="s">
        <v>518</v>
      </c>
      <c r="AC18" s="143" t="s">
        <v>222</v>
      </c>
      <c r="AD18" s="35"/>
      <c r="AE18" s="35"/>
      <c r="AF18" s="35"/>
      <c r="AG18" s="35"/>
      <c r="AH18" s="35"/>
      <c r="AI18" s="35" t="str">
        <f t="shared" si="0"/>
        <v>0</v>
      </c>
      <c r="AJ18" s="35">
        <f>+'Formato Único de Contratación'!B33</f>
        <v>0</v>
      </c>
      <c r="AK18" s="35"/>
      <c r="AL18" s="35"/>
      <c r="AM18" s="35"/>
      <c r="AN18" s="35"/>
      <c r="AO18" s="107">
        <v>2016</v>
      </c>
      <c r="AP18" s="107">
        <v>689455</v>
      </c>
    </row>
    <row r="19" spans="9:42" x14ac:dyDescent="0.25">
      <c r="I19" s="35" t="s">
        <v>519</v>
      </c>
      <c r="J19" s="35" t="s">
        <v>520</v>
      </c>
      <c r="K19" s="35"/>
      <c r="L19" s="35"/>
      <c r="M19" s="35"/>
      <c r="N19" s="4">
        <v>43838</v>
      </c>
      <c r="O19" s="4">
        <v>43848</v>
      </c>
      <c r="P19" s="35"/>
      <c r="Q19" s="35"/>
      <c r="R19" s="35"/>
      <c r="S19" s="35"/>
      <c r="T19" s="35"/>
      <c r="U19" s="35"/>
      <c r="V19" s="35"/>
      <c r="W19" s="35"/>
      <c r="X19" s="35"/>
      <c r="Y19" s="12" t="s">
        <v>209</v>
      </c>
      <c r="Z19" s="4">
        <v>43848</v>
      </c>
      <c r="AA19" s="35"/>
      <c r="AB19" s="142" t="s">
        <v>521</v>
      </c>
      <c r="AC19" s="143" t="s">
        <v>211</v>
      </c>
      <c r="AD19" s="35"/>
      <c r="AE19" s="42"/>
      <c r="AF19" s="35"/>
      <c r="AG19" s="35"/>
      <c r="AH19" s="35"/>
      <c r="AI19" s="35" t="str">
        <f t="shared" si="0"/>
        <v>0</v>
      </c>
      <c r="AJ19" s="35">
        <f>+'Formato Único de Contratación'!B34</f>
        <v>0</v>
      </c>
      <c r="AK19" s="35"/>
      <c r="AL19" s="35"/>
      <c r="AM19" s="35"/>
      <c r="AN19" s="35"/>
      <c r="AO19" s="107">
        <v>2017</v>
      </c>
      <c r="AP19" s="107">
        <v>737717</v>
      </c>
    </row>
    <row r="20" spans="9:42" x14ac:dyDescent="0.25">
      <c r="I20" s="35" t="s">
        <v>522</v>
      </c>
      <c r="J20" s="35" t="s">
        <v>523</v>
      </c>
      <c r="K20" s="35"/>
      <c r="L20" s="35"/>
      <c r="M20" s="35"/>
      <c r="N20" s="4">
        <v>43839</v>
      </c>
      <c r="O20" s="4">
        <v>43849</v>
      </c>
      <c r="P20" s="35"/>
      <c r="Q20" s="35"/>
      <c r="R20" s="35"/>
      <c r="S20" s="35"/>
      <c r="T20" s="35"/>
      <c r="U20" s="35"/>
      <c r="V20" s="35"/>
      <c r="W20" s="35"/>
      <c r="X20" s="35"/>
      <c r="Y20" s="12" t="s">
        <v>185</v>
      </c>
      <c r="Z20" s="4">
        <v>43849</v>
      </c>
      <c r="AA20" s="35"/>
      <c r="AB20" s="142" t="s">
        <v>524</v>
      </c>
      <c r="AC20" s="143" t="s">
        <v>505</v>
      </c>
      <c r="AD20" s="35"/>
      <c r="AE20" s="35"/>
      <c r="AF20" s="35"/>
      <c r="AG20" s="35"/>
      <c r="AH20" s="35"/>
      <c r="AI20" s="35" t="str">
        <f t="shared" si="0"/>
        <v>0</v>
      </c>
      <c r="AJ20" s="35">
        <f>+'Formato Único de Contratación'!B35</f>
        <v>0</v>
      </c>
      <c r="AK20" s="35"/>
      <c r="AL20" s="35"/>
      <c r="AM20" s="35"/>
      <c r="AN20" s="35"/>
      <c r="AO20" s="107">
        <v>2018</v>
      </c>
      <c r="AP20" s="107">
        <v>781242</v>
      </c>
    </row>
    <row r="21" spans="9:42" x14ac:dyDescent="0.25">
      <c r="I21" s="35"/>
      <c r="J21" s="35"/>
      <c r="K21" s="35"/>
      <c r="L21" s="35"/>
      <c r="M21" s="35"/>
      <c r="N21" s="4">
        <v>43840</v>
      </c>
      <c r="O21" s="4">
        <v>43850</v>
      </c>
      <c r="P21" s="35"/>
      <c r="Q21" s="35"/>
      <c r="R21" s="35"/>
      <c r="S21" s="35"/>
      <c r="T21" s="35"/>
      <c r="U21" s="35"/>
      <c r="V21" s="35"/>
      <c r="W21" s="35"/>
      <c r="X21" s="35"/>
      <c r="Y21" s="12" t="s">
        <v>197</v>
      </c>
      <c r="Z21" s="4">
        <v>43850</v>
      </c>
      <c r="AA21" s="35"/>
      <c r="AB21" s="142" t="s">
        <v>525</v>
      </c>
      <c r="AC21" s="143" t="s">
        <v>507</v>
      </c>
      <c r="AD21" s="35"/>
      <c r="AE21" s="43"/>
      <c r="AF21" s="35"/>
      <c r="AG21" s="35"/>
      <c r="AH21" s="35"/>
      <c r="AI21" s="35" t="str">
        <f t="shared" si="0"/>
        <v>0</v>
      </c>
      <c r="AJ21" s="35">
        <f>+'Formato Único de Contratación'!B36</f>
        <v>0</v>
      </c>
      <c r="AK21" s="35"/>
      <c r="AL21" s="35"/>
      <c r="AM21" s="35"/>
      <c r="AN21" s="35"/>
      <c r="AO21" s="107">
        <v>2019</v>
      </c>
      <c r="AP21" s="107">
        <v>828116</v>
      </c>
    </row>
    <row r="22" spans="9:42" x14ac:dyDescent="0.25">
      <c r="I22" s="35"/>
      <c r="J22" s="35"/>
      <c r="K22" s="35"/>
      <c r="L22" s="35"/>
      <c r="M22" s="35"/>
      <c r="N22" s="4">
        <v>43841</v>
      </c>
      <c r="O22" s="4">
        <v>43851</v>
      </c>
      <c r="P22" s="35"/>
      <c r="Q22" s="35"/>
      <c r="R22" s="35"/>
      <c r="S22" s="35"/>
      <c r="T22" s="35"/>
      <c r="U22" s="35"/>
      <c r="V22" s="35"/>
      <c r="W22" s="35"/>
      <c r="X22" s="35"/>
      <c r="Y22" s="12" t="s">
        <v>192</v>
      </c>
      <c r="Z22" s="4">
        <v>43851</v>
      </c>
      <c r="AA22" s="35"/>
      <c r="AB22" s="142" t="s">
        <v>539</v>
      </c>
      <c r="AC22" s="143"/>
      <c r="AD22" s="35"/>
      <c r="AE22" s="43"/>
      <c r="AF22" s="35"/>
      <c r="AG22" s="35"/>
      <c r="AH22" s="35"/>
      <c r="AI22" s="35" t="str">
        <f t="shared" si="0"/>
        <v>0</v>
      </c>
      <c r="AJ22" s="35">
        <f>+'Formato Único de Contratación'!B37</f>
        <v>0</v>
      </c>
      <c r="AK22" s="35"/>
      <c r="AL22" s="35"/>
      <c r="AM22" s="35"/>
      <c r="AN22" s="35"/>
      <c r="AO22" s="35"/>
      <c r="AP22" s="35"/>
    </row>
    <row r="23" spans="9:42" x14ac:dyDescent="0.25">
      <c r="I23" s="35"/>
      <c r="J23" s="35"/>
      <c r="K23" s="35"/>
      <c r="L23" s="35"/>
      <c r="M23" s="35"/>
      <c r="N23" s="4">
        <v>43842</v>
      </c>
      <c r="O23" s="4">
        <v>43852</v>
      </c>
      <c r="P23" s="35"/>
      <c r="Q23" s="35"/>
      <c r="R23" s="35"/>
      <c r="S23" s="35"/>
      <c r="T23" s="35"/>
      <c r="U23" s="35"/>
      <c r="V23" s="35"/>
      <c r="W23" s="35"/>
      <c r="X23" s="35"/>
      <c r="Y23" s="146" t="s">
        <v>1</v>
      </c>
      <c r="Z23" s="4">
        <v>43852</v>
      </c>
      <c r="AA23" s="35"/>
      <c r="AB23" s="35"/>
      <c r="AC23" s="35"/>
      <c r="AD23" s="35"/>
      <c r="AE23" s="43"/>
      <c r="AF23" s="35"/>
      <c r="AG23" s="35"/>
      <c r="AH23" s="35"/>
      <c r="AI23" s="35" t="str">
        <f t="shared" si="0"/>
        <v>0</v>
      </c>
      <c r="AJ23" s="35">
        <f>+'Formato Único de Contratación'!B38</f>
        <v>0</v>
      </c>
      <c r="AK23" s="35"/>
      <c r="AL23" s="35"/>
      <c r="AM23" s="35"/>
      <c r="AN23" s="35"/>
      <c r="AO23" s="35"/>
      <c r="AP23" s="35"/>
    </row>
    <row r="24" spans="9:42" x14ac:dyDescent="0.25">
      <c r="I24" s="35"/>
      <c r="J24" s="35"/>
      <c r="K24" s="35"/>
      <c r="L24" s="35"/>
      <c r="M24" s="35"/>
      <c r="N24" s="4">
        <v>43843</v>
      </c>
      <c r="O24" s="4">
        <v>43853</v>
      </c>
      <c r="P24" s="35"/>
      <c r="Q24" s="35"/>
      <c r="R24" s="35"/>
      <c r="S24" s="35"/>
      <c r="T24" s="35"/>
      <c r="U24" s="35"/>
      <c r="V24" s="35"/>
      <c r="W24" s="35"/>
      <c r="X24" s="35"/>
      <c r="Y24" s="12" t="s">
        <v>526</v>
      </c>
      <c r="Z24" s="4">
        <v>43853</v>
      </c>
      <c r="AA24" s="35"/>
      <c r="AB24" s="35"/>
      <c r="AC24" s="35"/>
      <c r="AD24" s="35"/>
      <c r="AE24" s="43"/>
      <c r="AF24" s="35"/>
      <c r="AG24" s="35"/>
      <c r="AH24" s="35"/>
      <c r="AI24" s="35" t="str">
        <f t="shared" si="0"/>
        <v>0</v>
      </c>
      <c r="AJ24" s="35">
        <f>+'Formato Único de Contratación'!B39</f>
        <v>0</v>
      </c>
      <c r="AK24" s="35"/>
      <c r="AL24" s="35"/>
      <c r="AM24" s="35"/>
      <c r="AN24" s="35"/>
      <c r="AO24" s="35"/>
      <c r="AP24" s="35"/>
    </row>
    <row r="25" spans="9:42" x14ac:dyDescent="0.25">
      <c r="I25" s="35"/>
      <c r="J25" s="35"/>
      <c r="K25" s="35"/>
      <c r="L25" s="35"/>
      <c r="M25" s="35"/>
      <c r="N25" s="4">
        <v>43844</v>
      </c>
      <c r="O25" s="4">
        <v>43854</v>
      </c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4">
        <v>43854</v>
      </c>
      <c r="AA25" s="35"/>
      <c r="AB25" s="35"/>
      <c r="AC25" s="35"/>
      <c r="AD25" s="35"/>
      <c r="AE25" s="43"/>
      <c r="AF25" s="35"/>
      <c r="AG25" s="35"/>
      <c r="AH25" s="35"/>
      <c r="AI25" s="35" t="str">
        <f t="shared" si="0"/>
        <v>0</v>
      </c>
      <c r="AJ25" s="35">
        <f>+'Formato Único de Contratación'!B40</f>
        <v>0</v>
      </c>
      <c r="AK25" s="35"/>
      <c r="AL25" s="35"/>
      <c r="AM25" s="35"/>
      <c r="AN25" s="35"/>
      <c r="AO25" s="35"/>
      <c r="AP25" s="35"/>
    </row>
    <row r="26" spans="9:42" x14ac:dyDescent="0.25">
      <c r="I26" s="35"/>
      <c r="J26" s="35"/>
      <c r="K26" s="35"/>
      <c r="L26" s="35"/>
      <c r="M26" s="35"/>
      <c r="N26" s="4">
        <v>43845</v>
      </c>
      <c r="O26" s="4">
        <v>43855</v>
      </c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4">
        <v>43855</v>
      </c>
      <c r="AA26" s="35"/>
      <c r="AB26" s="35"/>
      <c r="AC26" s="35"/>
      <c r="AD26" s="35"/>
      <c r="AE26" s="43"/>
      <c r="AF26" s="35"/>
      <c r="AG26" s="35"/>
      <c r="AH26" s="35"/>
      <c r="AI26" s="35" t="str">
        <f t="shared" si="0"/>
        <v>0</v>
      </c>
      <c r="AJ26" s="35">
        <f>+'Formato Único de Contratación'!B41</f>
        <v>0</v>
      </c>
      <c r="AK26" s="35"/>
      <c r="AL26" s="35"/>
      <c r="AM26" s="35"/>
      <c r="AN26" s="35"/>
      <c r="AO26" s="35"/>
      <c r="AP26" s="35"/>
    </row>
    <row r="27" spans="9:42" x14ac:dyDescent="0.25">
      <c r="I27" s="35"/>
      <c r="J27" s="35"/>
      <c r="K27" s="35"/>
      <c r="L27" s="35"/>
      <c r="M27" s="35"/>
      <c r="N27" s="4">
        <v>43846</v>
      </c>
      <c r="O27" s="4">
        <v>43856</v>
      </c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4">
        <v>43856</v>
      </c>
      <c r="AA27" s="35"/>
      <c r="AB27" s="35"/>
      <c r="AC27" s="35"/>
      <c r="AD27" s="35"/>
      <c r="AE27" s="43"/>
      <c r="AF27" s="35"/>
      <c r="AG27" s="35"/>
      <c r="AH27" s="35"/>
      <c r="AI27" s="35" t="str">
        <f t="shared" si="0"/>
        <v>0</v>
      </c>
      <c r="AJ27" s="35">
        <f>+'Formato Único de Contratación'!B42</f>
        <v>0</v>
      </c>
      <c r="AK27" s="35"/>
      <c r="AL27" s="35"/>
      <c r="AM27" s="35"/>
      <c r="AN27" s="35"/>
      <c r="AO27" s="35"/>
      <c r="AP27" s="35"/>
    </row>
    <row r="28" spans="9:42" x14ac:dyDescent="0.25">
      <c r="I28" s="35"/>
      <c r="J28" s="35"/>
      <c r="K28" s="35"/>
      <c r="L28" s="35"/>
      <c r="M28" s="35"/>
      <c r="N28" s="4">
        <v>43847</v>
      </c>
      <c r="O28" s="4">
        <v>43857</v>
      </c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4">
        <v>43857</v>
      </c>
      <c r="AA28" s="35"/>
      <c r="AB28" s="35"/>
      <c r="AC28" s="35"/>
      <c r="AD28" s="35"/>
      <c r="AE28" s="43"/>
      <c r="AF28" s="35"/>
      <c r="AG28" s="35"/>
      <c r="AH28" s="35"/>
      <c r="AI28" s="35" t="str">
        <f t="shared" si="0"/>
        <v>0</v>
      </c>
      <c r="AJ28" s="35">
        <f>+'Formato Único de Contratación'!B43</f>
        <v>0</v>
      </c>
      <c r="AK28" s="35"/>
      <c r="AL28" s="35"/>
      <c r="AM28" s="35"/>
      <c r="AN28" s="35"/>
      <c r="AO28" s="35"/>
      <c r="AP28" s="35"/>
    </row>
    <row r="29" spans="9:42" x14ac:dyDescent="0.25">
      <c r="I29" s="35"/>
      <c r="J29" s="35"/>
      <c r="K29" s="35"/>
      <c r="L29" s="35"/>
      <c r="M29" s="35"/>
      <c r="N29" s="4">
        <v>43848</v>
      </c>
      <c r="O29" s="4">
        <v>43858</v>
      </c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4">
        <v>43858</v>
      </c>
      <c r="AA29" s="35"/>
      <c r="AB29" s="35"/>
      <c r="AC29" s="35"/>
      <c r="AD29" s="35"/>
      <c r="AE29" s="43"/>
      <c r="AF29" s="35"/>
      <c r="AG29" s="35"/>
      <c r="AH29" s="35"/>
      <c r="AI29" s="35" t="str">
        <f t="shared" si="0"/>
        <v>0</v>
      </c>
      <c r="AJ29" s="35">
        <f>+'Formato Único de Contratación'!B44</f>
        <v>0</v>
      </c>
      <c r="AK29" s="35"/>
      <c r="AL29" s="35"/>
      <c r="AM29" s="35"/>
      <c r="AN29" s="35"/>
      <c r="AO29" s="35"/>
      <c r="AP29" s="35"/>
    </row>
    <row r="30" spans="9:42" x14ac:dyDescent="0.25">
      <c r="I30" s="35"/>
      <c r="J30" s="35"/>
      <c r="K30" s="35"/>
      <c r="L30" s="35"/>
      <c r="M30" s="35"/>
      <c r="N30" s="4">
        <v>43849</v>
      </c>
      <c r="O30" s="4">
        <v>43859</v>
      </c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4">
        <v>43859</v>
      </c>
      <c r="AA30" s="35"/>
      <c r="AB30" s="35"/>
      <c r="AC30" s="35"/>
      <c r="AD30" s="35"/>
      <c r="AE30" s="43"/>
      <c r="AF30" s="35"/>
      <c r="AG30" s="35"/>
      <c r="AH30" s="35"/>
      <c r="AI30" s="35" t="str">
        <f t="shared" si="0"/>
        <v>0</v>
      </c>
      <c r="AJ30" s="35">
        <f>+'Formato Único de Contratación'!B45</f>
        <v>0</v>
      </c>
      <c r="AK30" s="35"/>
      <c r="AL30" s="35"/>
      <c r="AM30" s="35"/>
      <c r="AN30" s="35"/>
      <c r="AO30" s="35"/>
      <c r="AP30" s="35"/>
    </row>
    <row r="31" spans="9:42" x14ac:dyDescent="0.25">
      <c r="I31" s="35"/>
      <c r="J31" s="35"/>
      <c r="K31" s="35"/>
      <c r="L31" s="35"/>
      <c r="M31" s="35"/>
      <c r="N31" s="4">
        <v>43850</v>
      </c>
      <c r="O31" s="4">
        <v>43860</v>
      </c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4">
        <v>43860</v>
      </c>
      <c r="AA31" s="35"/>
      <c r="AB31" s="35"/>
      <c r="AC31" s="35"/>
      <c r="AD31" s="35"/>
      <c r="AE31" s="43"/>
      <c r="AF31" s="35"/>
      <c r="AG31" s="35"/>
      <c r="AH31" s="35"/>
      <c r="AI31" s="35" t="str">
        <f t="shared" si="0"/>
        <v>0</v>
      </c>
      <c r="AJ31" s="35">
        <f>+'Formato Único de Contratación'!B46</f>
        <v>0</v>
      </c>
      <c r="AK31" s="35"/>
      <c r="AL31" s="35"/>
      <c r="AM31" s="35"/>
      <c r="AN31" s="35"/>
      <c r="AO31" s="35"/>
      <c r="AP31" s="35"/>
    </row>
    <row r="32" spans="9:42" x14ac:dyDescent="0.25">
      <c r="I32" s="35"/>
      <c r="J32" s="35"/>
      <c r="K32" s="35"/>
      <c r="L32" s="35"/>
      <c r="M32" s="35"/>
      <c r="N32" s="4">
        <v>43851</v>
      </c>
      <c r="O32" s="4">
        <v>43861</v>
      </c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4">
        <v>43861</v>
      </c>
      <c r="AA32" s="35"/>
      <c r="AB32" s="35"/>
      <c r="AC32" s="35"/>
      <c r="AD32" s="35"/>
      <c r="AE32" s="43"/>
      <c r="AF32" s="35"/>
      <c r="AG32" s="35"/>
      <c r="AH32" s="35"/>
      <c r="AI32" s="35" t="str">
        <f t="shared" si="0"/>
        <v>0</v>
      </c>
      <c r="AJ32" s="35">
        <f>+'Formato Único de Contratación'!B47</f>
        <v>0</v>
      </c>
      <c r="AK32" s="35"/>
      <c r="AL32" s="35"/>
      <c r="AM32" s="35"/>
      <c r="AN32" s="35"/>
      <c r="AO32" s="35"/>
      <c r="AP32" s="35"/>
    </row>
    <row r="33" spans="14:36" x14ac:dyDescent="0.25">
      <c r="N33" s="4">
        <v>43852</v>
      </c>
      <c r="O33" s="4">
        <v>43862</v>
      </c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4">
        <v>43862</v>
      </c>
      <c r="AA33" s="35"/>
      <c r="AB33" s="35"/>
      <c r="AC33" s="35"/>
      <c r="AD33" s="35"/>
      <c r="AE33" s="43"/>
      <c r="AF33" s="35"/>
      <c r="AG33" s="35"/>
      <c r="AH33" s="35"/>
      <c r="AI33" s="35" t="str">
        <f t="shared" si="0"/>
        <v>0</v>
      </c>
      <c r="AJ33" s="35">
        <f>+'Formato Único de Contratación'!B48</f>
        <v>0</v>
      </c>
    </row>
    <row r="34" spans="14:36" x14ac:dyDescent="0.25">
      <c r="N34" s="4">
        <v>43853</v>
      </c>
      <c r="O34" s="4">
        <v>43863</v>
      </c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4">
        <v>43863</v>
      </c>
      <c r="AA34" s="35"/>
      <c r="AB34" s="35"/>
      <c r="AC34" s="35"/>
      <c r="AD34" s="35"/>
      <c r="AE34" s="43"/>
      <c r="AF34" s="35"/>
      <c r="AG34" s="35"/>
      <c r="AH34" s="35"/>
      <c r="AI34" s="35" t="str">
        <f t="shared" si="0"/>
        <v>0</v>
      </c>
      <c r="AJ34" s="35">
        <f>+'Formato Único de Contratación'!B49</f>
        <v>0</v>
      </c>
    </row>
    <row r="35" spans="14:36" x14ac:dyDescent="0.25">
      <c r="N35" s="4">
        <v>43854</v>
      </c>
      <c r="O35" s="4">
        <v>43864</v>
      </c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4">
        <v>43864</v>
      </c>
      <c r="AA35" s="35"/>
      <c r="AB35" s="35"/>
      <c r="AC35" s="35"/>
      <c r="AD35" s="35"/>
      <c r="AE35" s="43"/>
      <c r="AF35" s="35"/>
      <c r="AG35" s="35"/>
      <c r="AH35" s="35"/>
      <c r="AI35" s="35" t="str">
        <f t="shared" si="0"/>
        <v>0</v>
      </c>
      <c r="AJ35" s="35">
        <f>+'Formato Único de Contratación'!B50</f>
        <v>0</v>
      </c>
    </row>
    <row r="36" spans="14:36" x14ac:dyDescent="0.25">
      <c r="N36" s="4">
        <v>43855</v>
      </c>
      <c r="O36" s="4">
        <v>43865</v>
      </c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4">
        <v>43865</v>
      </c>
      <c r="AA36" s="35"/>
      <c r="AB36" s="35"/>
      <c r="AC36" s="35"/>
      <c r="AD36" s="35"/>
      <c r="AE36" s="43"/>
      <c r="AF36" s="35"/>
      <c r="AG36" s="35"/>
      <c r="AH36" s="35"/>
      <c r="AI36" s="35" t="str">
        <f t="shared" si="0"/>
        <v>0</v>
      </c>
      <c r="AJ36" s="35">
        <f>+'Formato Único de Contratación'!B51</f>
        <v>0</v>
      </c>
    </row>
    <row r="37" spans="14:36" x14ac:dyDescent="0.25">
      <c r="N37" s="4">
        <v>43856</v>
      </c>
      <c r="O37" s="4">
        <v>43866</v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4">
        <v>43866</v>
      </c>
      <c r="AA37" s="35"/>
      <c r="AB37" s="35"/>
      <c r="AC37" s="35"/>
      <c r="AD37" s="35"/>
      <c r="AE37" s="43"/>
      <c r="AF37" s="35"/>
      <c r="AG37" s="35"/>
      <c r="AH37" s="35"/>
      <c r="AI37" s="35" t="str">
        <f t="shared" si="0"/>
        <v>0</v>
      </c>
      <c r="AJ37" s="35">
        <f>+'Formato Único de Contratación'!B52</f>
        <v>0</v>
      </c>
    </row>
    <row r="38" spans="14:36" x14ac:dyDescent="0.25">
      <c r="N38" s="4">
        <v>43857</v>
      </c>
      <c r="O38" s="4">
        <v>43867</v>
      </c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4">
        <v>43867</v>
      </c>
      <c r="AA38" s="35"/>
      <c r="AB38" s="35"/>
      <c r="AC38" s="35"/>
      <c r="AD38" s="35"/>
      <c r="AE38" s="43"/>
      <c r="AF38" s="35"/>
      <c r="AG38" s="35"/>
      <c r="AH38" s="35"/>
      <c r="AI38" s="35" t="str">
        <f t="shared" si="0"/>
        <v>0</v>
      </c>
      <c r="AJ38" s="35">
        <f>+'Formato Único de Contratación'!B53</f>
        <v>0</v>
      </c>
    </row>
    <row r="39" spans="14:36" x14ac:dyDescent="0.25">
      <c r="N39" s="4">
        <v>43858</v>
      </c>
      <c r="O39" s="4">
        <v>43868</v>
      </c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4">
        <v>43868</v>
      </c>
      <c r="AA39" s="35"/>
      <c r="AB39" s="35"/>
      <c r="AC39" s="35"/>
      <c r="AD39" s="35"/>
      <c r="AE39" s="43"/>
      <c r="AF39" s="35"/>
      <c r="AG39" s="35"/>
      <c r="AH39" s="35"/>
      <c r="AI39" s="35" t="str">
        <f t="shared" si="0"/>
        <v>0</v>
      </c>
      <c r="AJ39" s="35">
        <f>+'Formato Único de Contratación'!B54</f>
        <v>0</v>
      </c>
    </row>
    <row r="40" spans="14:36" x14ac:dyDescent="0.25">
      <c r="N40" s="4">
        <v>43859</v>
      </c>
      <c r="O40" s="4">
        <v>43869</v>
      </c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4">
        <v>43869</v>
      </c>
      <c r="AA40" s="35"/>
      <c r="AB40" s="35"/>
      <c r="AC40" s="35"/>
      <c r="AD40" s="35"/>
      <c r="AE40" s="43"/>
      <c r="AF40" s="35"/>
      <c r="AG40" s="35"/>
      <c r="AH40" s="35"/>
      <c r="AI40" s="35" t="str">
        <f t="shared" si="0"/>
        <v>0</v>
      </c>
      <c r="AJ40" s="35">
        <f>+'Formato Único de Contratación'!B55</f>
        <v>0</v>
      </c>
    </row>
    <row r="41" spans="14:36" x14ac:dyDescent="0.25">
      <c r="N41" s="4">
        <v>43860</v>
      </c>
      <c r="O41" s="4">
        <v>43870</v>
      </c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4">
        <v>43870</v>
      </c>
      <c r="AA41" s="35"/>
      <c r="AB41" s="35"/>
      <c r="AC41" s="35"/>
      <c r="AD41" s="35"/>
      <c r="AE41" s="43"/>
      <c r="AF41" s="35"/>
      <c r="AG41" s="35"/>
      <c r="AH41" s="35"/>
      <c r="AI41" s="35" t="str">
        <f t="shared" si="0"/>
        <v>0</v>
      </c>
      <c r="AJ41" s="35">
        <f>+'Formato Único de Contratación'!B56</f>
        <v>0</v>
      </c>
    </row>
    <row r="42" spans="14:36" x14ac:dyDescent="0.25">
      <c r="N42" s="4">
        <v>43861</v>
      </c>
      <c r="O42" s="4">
        <v>43871</v>
      </c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4">
        <v>43871</v>
      </c>
      <c r="AA42" s="35"/>
      <c r="AB42" s="35"/>
      <c r="AC42" s="35"/>
      <c r="AD42" s="35"/>
      <c r="AE42" s="43"/>
      <c r="AF42" s="35"/>
      <c r="AG42" s="35"/>
      <c r="AH42" s="35"/>
      <c r="AI42" s="35" t="str">
        <f t="shared" si="0"/>
        <v>0</v>
      </c>
      <c r="AJ42" s="35">
        <f>+'Formato Único de Contratación'!B57</f>
        <v>0</v>
      </c>
    </row>
    <row r="43" spans="14:36" x14ac:dyDescent="0.25">
      <c r="N43" s="4">
        <v>43862</v>
      </c>
      <c r="O43" s="4">
        <v>43872</v>
      </c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4">
        <v>43872</v>
      </c>
      <c r="AA43" s="35"/>
      <c r="AB43" s="35"/>
      <c r="AC43" s="35"/>
      <c r="AD43" s="35"/>
      <c r="AE43" s="43"/>
      <c r="AF43" s="35"/>
      <c r="AG43" s="35"/>
      <c r="AH43" s="35"/>
      <c r="AI43" s="35" t="str">
        <f t="shared" si="0"/>
        <v>0</v>
      </c>
      <c r="AJ43" s="35">
        <f>+'Formato Único de Contratación'!B58</f>
        <v>0</v>
      </c>
    </row>
    <row r="44" spans="14:36" x14ac:dyDescent="0.25">
      <c r="N44" s="4">
        <v>43863</v>
      </c>
      <c r="O44" s="4">
        <v>43873</v>
      </c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4">
        <v>43873</v>
      </c>
      <c r="AA44" s="35"/>
      <c r="AB44" s="35"/>
      <c r="AC44" s="35"/>
      <c r="AD44" s="35"/>
      <c r="AE44" s="44"/>
      <c r="AF44" s="35"/>
      <c r="AG44" s="35"/>
      <c r="AH44" s="35"/>
      <c r="AI44" s="35" t="str">
        <f t="shared" si="0"/>
        <v>0</v>
      </c>
      <c r="AJ44" s="35">
        <f>+'Formato Único de Contratación'!B59</f>
        <v>0</v>
      </c>
    </row>
    <row r="45" spans="14:36" x14ac:dyDescent="0.25">
      <c r="N45" s="4">
        <v>43864</v>
      </c>
      <c r="O45" s="4">
        <v>43874</v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4">
        <v>43874</v>
      </c>
      <c r="AA45" s="35"/>
      <c r="AB45" s="35"/>
      <c r="AC45" s="35"/>
      <c r="AD45" s="35"/>
      <c r="AE45" s="35"/>
      <c r="AF45" s="35"/>
      <c r="AG45" s="35"/>
      <c r="AH45" s="35"/>
      <c r="AI45" s="35" t="str">
        <f t="shared" si="0"/>
        <v>0</v>
      </c>
      <c r="AJ45" s="35">
        <f>+'Formato Único de Contratación'!B60</f>
        <v>0</v>
      </c>
    </row>
    <row r="46" spans="14:36" x14ac:dyDescent="0.25">
      <c r="N46" s="4">
        <v>43865</v>
      </c>
      <c r="O46" s="4">
        <v>43875</v>
      </c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4">
        <v>43875</v>
      </c>
      <c r="AA46" s="35"/>
      <c r="AB46" s="35"/>
      <c r="AC46" s="35"/>
      <c r="AD46" s="35"/>
      <c r="AE46" s="35"/>
      <c r="AF46" s="35"/>
      <c r="AG46" s="35"/>
      <c r="AH46" s="35"/>
      <c r="AI46" s="35" t="str">
        <f t="shared" si="0"/>
        <v>0</v>
      </c>
      <c r="AJ46" s="35">
        <f>+'Formato Único de Contratación'!B62</f>
        <v>0</v>
      </c>
    </row>
    <row r="47" spans="14:36" x14ac:dyDescent="0.25">
      <c r="N47" s="4">
        <v>43866</v>
      </c>
      <c r="O47" s="4">
        <v>43876</v>
      </c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4">
        <v>43876</v>
      </c>
      <c r="AA47" s="35"/>
      <c r="AB47" s="35"/>
      <c r="AC47" s="35"/>
      <c r="AD47" s="35"/>
      <c r="AE47" s="35"/>
      <c r="AF47" s="35"/>
      <c r="AG47" s="35"/>
      <c r="AH47" s="35"/>
      <c r="AI47" s="35" t="str">
        <f t="shared" si="0"/>
        <v>0</v>
      </c>
      <c r="AJ47" s="35">
        <f>+'Formato Único de Contratación'!B63</f>
        <v>0</v>
      </c>
    </row>
    <row r="48" spans="14:36" x14ac:dyDescent="0.25">
      <c r="N48" s="4">
        <v>43867</v>
      </c>
      <c r="O48" s="4">
        <v>43877</v>
      </c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4">
        <v>43877</v>
      </c>
      <c r="AA48" s="35"/>
      <c r="AB48" s="35"/>
      <c r="AC48" s="35"/>
      <c r="AD48" s="35"/>
      <c r="AE48" s="35"/>
      <c r="AF48" s="35"/>
      <c r="AG48" s="35"/>
      <c r="AH48" s="35"/>
      <c r="AI48" s="35" t="str">
        <f t="shared" si="0"/>
        <v>0</v>
      </c>
      <c r="AJ48" s="35">
        <f>+'Formato Único de Contratación'!B64</f>
        <v>0</v>
      </c>
    </row>
    <row r="49" spans="14:36" x14ac:dyDescent="0.25">
      <c r="N49" s="4">
        <v>43868</v>
      </c>
      <c r="O49" s="4">
        <v>43878</v>
      </c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4">
        <v>43878</v>
      </c>
      <c r="AA49" s="35"/>
      <c r="AB49" s="35"/>
      <c r="AC49" s="35"/>
      <c r="AD49" s="35"/>
      <c r="AE49" s="35"/>
      <c r="AF49" s="35"/>
      <c r="AG49" s="35"/>
      <c r="AH49" s="35"/>
      <c r="AI49" s="35" t="str">
        <f t="shared" si="0"/>
        <v>0</v>
      </c>
      <c r="AJ49" s="35">
        <f>+'Formato Único de Contratación'!B65</f>
        <v>0</v>
      </c>
    </row>
    <row r="50" spans="14:36" x14ac:dyDescent="0.25">
      <c r="N50" s="4">
        <v>43869</v>
      </c>
      <c r="O50" s="4">
        <v>43879</v>
      </c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4">
        <v>43879</v>
      </c>
      <c r="AA50" s="35"/>
      <c r="AB50" s="35"/>
      <c r="AC50" s="35"/>
      <c r="AD50" s="35"/>
      <c r="AE50" s="35"/>
      <c r="AF50" s="35"/>
      <c r="AG50" s="35"/>
      <c r="AH50" s="35"/>
      <c r="AI50" s="35" t="str">
        <f t="shared" si="0"/>
        <v>0</v>
      </c>
      <c r="AJ50" s="35">
        <f>+'Formato Único de Contratación'!B66</f>
        <v>0</v>
      </c>
    </row>
    <row r="51" spans="14:36" x14ac:dyDescent="0.25">
      <c r="N51" s="4">
        <v>43870</v>
      </c>
      <c r="O51" s="4">
        <v>43880</v>
      </c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4">
        <v>43880</v>
      </c>
      <c r="AA51" s="35"/>
      <c r="AB51" s="35"/>
      <c r="AC51" s="35"/>
      <c r="AD51" s="35"/>
      <c r="AE51" s="35"/>
      <c r="AF51" s="35"/>
      <c r="AG51" s="35"/>
      <c r="AH51" s="35"/>
      <c r="AI51" s="35" t="str">
        <f t="shared" si="0"/>
        <v>0</v>
      </c>
      <c r="AJ51" s="35">
        <f>+'Formato Único de Contratación'!B67</f>
        <v>0</v>
      </c>
    </row>
    <row r="52" spans="14:36" x14ac:dyDescent="0.25">
      <c r="N52" s="4">
        <v>43871</v>
      </c>
      <c r="O52" s="4">
        <v>43881</v>
      </c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4">
        <v>43881</v>
      </c>
      <c r="AA52" s="35"/>
      <c r="AB52" s="35"/>
      <c r="AC52" s="35"/>
      <c r="AD52" s="35"/>
      <c r="AE52" s="35"/>
      <c r="AF52" s="35"/>
      <c r="AG52" s="35"/>
      <c r="AH52" s="35"/>
      <c r="AI52" s="35" t="str">
        <f t="shared" si="0"/>
        <v>0</v>
      </c>
      <c r="AJ52" s="35">
        <f>+'Formato Único de Contratación'!B68</f>
        <v>0</v>
      </c>
    </row>
    <row r="53" spans="14:36" x14ac:dyDescent="0.25">
      <c r="N53" s="4">
        <v>43872</v>
      </c>
      <c r="O53" s="4">
        <v>43882</v>
      </c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4">
        <v>43882</v>
      </c>
      <c r="AA53" s="35"/>
      <c r="AB53" s="35"/>
      <c r="AC53" s="35"/>
      <c r="AD53" s="35"/>
      <c r="AE53" s="35"/>
      <c r="AF53" s="35"/>
      <c r="AG53" s="35"/>
      <c r="AH53" s="35"/>
      <c r="AI53" s="35" t="str">
        <f t="shared" si="0"/>
        <v>0</v>
      </c>
      <c r="AJ53" s="35">
        <f>+'Formato Único de Contratación'!B69</f>
        <v>0</v>
      </c>
    </row>
    <row r="54" spans="14:36" x14ac:dyDescent="0.25">
      <c r="N54" s="4">
        <v>43873</v>
      </c>
      <c r="O54" s="4">
        <v>43883</v>
      </c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4">
        <v>43883</v>
      </c>
      <c r="AA54" s="35"/>
      <c r="AB54" s="35"/>
      <c r="AC54" s="35"/>
      <c r="AD54" s="35"/>
      <c r="AE54" s="35"/>
      <c r="AF54" s="35"/>
      <c r="AG54" s="35"/>
      <c r="AH54" s="35"/>
      <c r="AI54" s="35" t="str">
        <f t="shared" si="0"/>
        <v>0</v>
      </c>
      <c r="AJ54" s="35">
        <f>+'Formato Único de Contratación'!B70</f>
        <v>0</v>
      </c>
    </row>
    <row r="55" spans="14:36" x14ac:dyDescent="0.25">
      <c r="N55" s="4">
        <v>43874</v>
      </c>
      <c r="O55" s="4">
        <v>43884</v>
      </c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4">
        <v>43884</v>
      </c>
      <c r="AA55" s="35"/>
      <c r="AB55" s="35"/>
      <c r="AC55" s="35"/>
      <c r="AD55" s="35"/>
      <c r="AE55" s="35"/>
      <c r="AF55" s="35"/>
      <c r="AG55" s="35"/>
      <c r="AH55" s="35"/>
      <c r="AI55" s="35" t="str">
        <f t="shared" si="0"/>
        <v>0</v>
      </c>
      <c r="AJ55" s="35">
        <f>+'Formato Único de Contratación'!B71</f>
        <v>0</v>
      </c>
    </row>
    <row r="56" spans="14:36" x14ac:dyDescent="0.25">
      <c r="N56" s="4">
        <v>43875</v>
      </c>
      <c r="O56" s="4">
        <v>43885</v>
      </c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4">
        <v>43885</v>
      </c>
      <c r="AA56" s="35"/>
      <c r="AB56" s="35"/>
      <c r="AC56" s="35"/>
      <c r="AD56" s="35"/>
      <c r="AE56" s="35"/>
      <c r="AF56" s="35"/>
      <c r="AG56" s="35"/>
      <c r="AH56" s="35"/>
      <c r="AI56" s="35" t="str">
        <f t="shared" si="0"/>
        <v>0</v>
      </c>
      <c r="AJ56" s="35">
        <f>+'Formato Único de Contratación'!B72</f>
        <v>0</v>
      </c>
    </row>
    <row r="57" spans="14:36" x14ac:dyDescent="0.25">
      <c r="N57" s="4">
        <v>43876</v>
      </c>
      <c r="O57" s="4">
        <v>43886</v>
      </c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4">
        <v>43886</v>
      </c>
      <c r="AA57" s="35"/>
      <c r="AB57" s="35"/>
      <c r="AC57" s="35"/>
      <c r="AD57" s="35"/>
      <c r="AE57" s="35"/>
      <c r="AF57" s="35"/>
      <c r="AG57" s="35"/>
      <c r="AH57" s="35"/>
      <c r="AI57" s="35" t="str">
        <f t="shared" si="0"/>
        <v>0</v>
      </c>
      <c r="AJ57" s="35">
        <f>+'Formato Único de Contratación'!B74</f>
        <v>0</v>
      </c>
    </row>
    <row r="58" spans="14:36" x14ac:dyDescent="0.25">
      <c r="N58" s="4">
        <v>43877</v>
      </c>
      <c r="O58" s="4">
        <v>43887</v>
      </c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4">
        <v>43887</v>
      </c>
      <c r="AA58" s="35"/>
      <c r="AB58" s="35"/>
      <c r="AC58" s="35"/>
      <c r="AD58" s="35"/>
      <c r="AE58" s="35"/>
      <c r="AF58" s="35"/>
      <c r="AG58" s="35"/>
      <c r="AH58" s="35"/>
      <c r="AI58" s="35" t="str">
        <f t="shared" si="0"/>
        <v>0</v>
      </c>
      <c r="AJ58" s="35">
        <f>+'Formato Único de Contratación'!B75</f>
        <v>0</v>
      </c>
    </row>
    <row r="59" spans="14:36" x14ac:dyDescent="0.25">
      <c r="N59" s="4">
        <v>43878</v>
      </c>
      <c r="O59" s="4">
        <v>43888</v>
      </c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4">
        <v>43888</v>
      </c>
      <c r="AA59" s="35"/>
      <c r="AB59" s="35"/>
      <c r="AC59" s="35"/>
      <c r="AD59" s="35"/>
      <c r="AE59" s="35"/>
      <c r="AF59" s="35"/>
      <c r="AG59" s="35"/>
      <c r="AH59" s="35"/>
      <c r="AI59" s="35" t="str">
        <f t="shared" si="0"/>
        <v>0</v>
      </c>
      <c r="AJ59" s="35">
        <f>+'Formato Único de Contratación'!B76</f>
        <v>0</v>
      </c>
    </row>
    <row r="60" spans="14:36" x14ac:dyDescent="0.25">
      <c r="N60" s="4">
        <v>43879</v>
      </c>
      <c r="O60" s="4">
        <v>43889</v>
      </c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4">
        <v>43889</v>
      </c>
      <c r="AA60" s="35"/>
      <c r="AB60" s="35"/>
      <c r="AC60" s="35"/>
      <c r="AD60" s="35"/>
      <c r="AE60" s="35"/>
      <c r="AF60" s="35"/>
      <c r="AG60" s="35"/>
      <c r="AH60" s="35"/>
      <c r="AI60" s="35" t="str">
        <f t="shared" si="0"/>
        <v>0</v>
      </c>
      <c r="AJ60" s="35">
        <f>+'Formato Único de Contratación'!B77</f>
        <v>0</v>
      </c>
    </row>
    <row r="61" spans="14:36" x14ac:dyDescent="0.25">
      <c r="N61" s="4">
        <v>43880</v>
      </c>
      <c r="O61" s="4">
        <v>43890</v>
      </c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4">
        <v>43891</v>
      </c>
      <c r="AA61" s="35"/>
      <c r="AB61" s="35"/>
      <c r="AC61" s="35"/>
      <c r="AD61" s="35"/>
      <c r="AE61" s="35"/>
      <c r="AF61" s="35"/>
      <c r="AG61" s="35"/>
      <c r="AH61" s="35"/>
      <c r="AI61" s="35" t="str">
        <f t="shared" si="0"/>
        <v>0</v>
      </c>
      <c r="AJ61" s="35">
        <f>+'Formato Único de Contratación'!B78</f>
        <v>0</v>
      </c>
    </row>
    <row r="62" spans="14:36" x14ac:dyDescent="0.25">
      <c r="N62" s="4">
        <v>43881</v>
      </c>
      <c r="O62" s="4">
        <v>43891</v>
      </c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4">
        <v>43892</v>
      </c>
      <c r="AA62" s="35"/>
      <c r="AB62" s="35"/>
      <c r="AC62" s="35"/>
      <c r="AD62" s="35"/>
      <c r="AE62" s="35"/>
      <c r="AF62" s="35"/>
      <c r="AG62" s="35"/>
      <c r="AH62" s="35"/>
      <c r="AI62" s="35" t="str">
        <f t="shared" si="0"/>
        <v>0</v>
      </c>
      <c r="AJ62" s="35">
        <f>+'Formato Único de Contratación'!B79</f>
        <v>0</v>
      </c>
    </row>
    <row r="63" spans="14:36" x14ac:dyDescent="0.25">
      <c r="N63" s="4">
        <v>43882</v>
      </c>
      <c r="O63" s="4">
        <v>43892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4">
        <v>43893</v>
      </c>
      <c r="AA63" s="35"/>
      <c r="AB63" s="35"/>
      <c r="AC63" s="35"/>
      <c r="AD63" s="35"/>
      <c r="AE63" s="35"/>
      <c r="AF63" s="35"/>
      <c r="AG63" s="35"/>
      <c r="AH63" s="35"/>
      <c r="AI63" s="35" t="e">
        <f t="shared" si="0"/>
        <v>#REF!</v>
      </c>
      <c r="AJ63" s="35" t="e">
        <f>+'Formato Único de Contratación'!#REF!</f>
        <v>#REF!</v>
      </c>
    </row>
    <row r="64" spans="14:36" x14ac:dyDescent="0.25">
      <c r="N64" s="4">
        <v>43883</v>
      </c>
      <c r="O64" s="4">
        <v>43893</v>
      </c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4">
        <v>43894</v>
      </c>
      <c r="AA64" s="35"/>
      <c r="AB64" s="35"/>
      <c r="AC64" s="35"/>
      <c r="AD64" s="35"/>
      <c r="AE64" s="35"/>
      <c r="AF64" s="35"/>
      <c r="AG64" s="35"/>
      <c r="AH64" s="35"/>
      <c r="AI64" s="35" t="str">
        <f t="shared" si="0"/>
        <v>0</v>
      </c>
      <c r="AJ64" s="35">
        <f>+'Formato Único de Contratación'!B80</f>
        <v>0</v>
      </c>
    </row>
    <row r="65" spans="14:36" x14ac:dyDescent="0.25">
      <c r="N65" s="4">
        <v>43884</v>
      </c>
      <c r="O65" s="4">
        <v>43894</v>
      </c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4">
        <v>43895</v>
      </c>
      <c r="AA65" s="35"/>
      <c r="AB65" s="35"/>
      <c r="AC65" s="35"/>
      <c r="AD65" s="35"/>
      <c r="AE65" s="35"/>
      <c r="AF65" s="35"/>
      <c r="AG65" s="35"/>
      <c r="AH65" s="35"/>
      <c r="AI65" s="35" t="str">
        <f t="shared" si="0"/>
        <v>0</v>
      </c>
      <c r="AJ65" s="35">
        <f>+'Formato Único de Contratación'!B81</f>
        <v>0</v>
      </c>
    </row>
    <row r="66" spans="14:36" x14ac:dyDescent="0.25">
      <c r="N66" s="4">
        <v>43885</v>
      </c>
      <c r="O66" s="4">
        <v>43895</v>
      </c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4">
        <v>43896</v>
      </c>
      <c r="AA66" s="35"/>
      <c r="AB66" s="35"/>
      <c r="AC66" s="35"/>
      <c r="AD66" s="35"/>
      <c r="AE66" s="35"/>
      <c r="AF66" s="35"/>
      <c r="AG66" s="35"/>
      <c r="AH66" s="35"/>
      <c r="AI66" s="35" t="str">
        <f t="shared" si="0"/>
        <v>0</v>
      </c>
      <c r="AJ66" s="35">
        <f>+'Formato Único de Contratación'!B82</f>
        <v>0</v>
      </c>
    </row>
    <row r="67" spans="14:36" x14ac:dyDescent="0.25">
      <c r="N67" s="4">
        <v>43886</v>
      </c>
      <c r="O67" s="4">
        <v>43896</v>
      </c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4">
        <v>43897</v>
      </c>
      <c r="AA67" s="35"/>
      <c r="AB67" s="35"/>
      <c r="AC67" s="35"/>
      <c r="AD67" s="35"/>
      <c r="AE67" s="35"/>
      <c r="AF67" s="35"/>
      <c r="AG67" s="35"/>
      <c r="AH67" s="35"/>
      <c r="AI67" s="35" t="str">
        <f t="shared" ref="AI67:AI130" si="1">MID(AJ67,1,6)</f>
        <v>0</v>
      </c>
      <c r="AJ67" s="35">
        <f>+'Formato Único de Contratación'!B83</f>
        <v>0</v>
      </c>
    </row>
    <row r="68" spans="14:36" x14ac:dyDescent="0.25">
      <c r="N68" s="4">
        <v>43887</v>
      </c>
      <c r="O68" s="4">
        <v>43897</v>
      </c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4">
        <v>43898</v>
      </c>
      <c r="AA68" s="35"/>
      <c r="AB68" s="35"/>
      <c r="AC68" s="35"/>
      <c r="AD68" s="35"/>
      <c r="AE68" s="35"/>
      <c r="AF68" s="35"/>
      <c r="AG68" s="35"/>
      <c r="AH68" s="35"/>
      <c r="AI68" s="35" t="str">
        <f t="shared" si="1"/>
        <v>0</v>
      </c>
      <c r="AJ68" s="35">
        <f>+'Formato Único de Contratación'!B84</f>
        <v>0</v>
      </c>
    </row>
    <row r="69" spans="14:36" x14ac:dyDescent="0.25">
      <c r="N69" s="4">
        <v>43888</v>
      </c>
      <c r="O69" s="4">
        <v>43898</v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4">
        <v>43899</v>
      </c>
      <c r="AA69" s="35"/>
      <c r="AB69" s="35"/>
      <c r="AC69" s="35"/>
      <c r="AD69" s="35"/>
      <c r="AE69" s="35"/>
      <c r="AF69" s="35"/>
      <c r="AG69" s="35"/>
      <c r="AH69" s="35"/>
      <c r="AI69" s="35" t="str">
        <f t="shared" si="1"/>
        <v>0</v>
      </c>
      <c r="AJ69" s="35">
        <f>+'Formato Único de Contratación'!B85</f>
        <v>0</v>
      </c>
    </row>
    <row r="70" spans="14:36" x14ac:dyDescent="0.25">
      <c r="N70" s="4">
        <v>43889</v>
      </c>
      <c r="O70" s="4">
        <v>43899</v>
      </c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4">
        <v>43900</v>
      </c>
      <c r="AA70" s="35"/>
      <c r="AB70" s="35"/>
      <c r="AC70" s="35"/>
      <c r="AD70" s="35"/>
      <c r="AE70" s="35"/>
      <c r="AF70" s="35"/>
      <c r="AG70" s="35"/>
      <c r="AH70" s="35"/>
      <c r="AI70" s="35" t="str">
        <f t="shared" si="1"/>
        <v>0</v>
      </c>
      <c r="AJ70" s="35">
        <f>+'Formato Único de Contratación'!B86</f>
        <v>0</v>
      </c>
    </row>
    <row r="71" spans="14:36" x14ac:dyDescent="0.25">
      <c r="N71" s="4">
        <v>43891</v>
      </c>
      <c r="O71" s="4">
        <v>43900</v>
      </c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4">
        <v>43901</v>
      </c>
      <c r="AA71" s="35"/>
      <c r="AB71" s="35"/>
      <c r="AC71" s="35"/>
      <c r="AD71" s="35"/>
      <c r="AE71" s="35"/>
      <c r="AF71" s="35"/>
      <c r="AG71" s="35"/>
      <c r="AH71" s="35"/>
      <c r="AI71" s="35" t="str">
        <f t="shared" si="1"/>
        <v>0</v>
      </c>
      <c r="AJ71" s="35">
        <f>+'Formato Único de Contratación'!B87</f>
        <v>0</v>
      </c>
    </row>
    <row r="72" spans="14:36" x14ac:dyDescent="0.25">
      <c r="N72" s="4">
        <v>43892</v>
      </c>
      <c r="O72" s="4">
        <v>43901</v>
      </c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4">
        <v>43902</v>
      </c>
      <c r="AA72" s="35"/>
      <c r="AB72" s="35"/>
      <c r="AC72" s="35"/>
      <c r="AD72" s="35"/>
      <c r="AE72" s="35"/>
      <c r="AF72" s="35"/>
      <c r="AG72" s="35"/>
      <c r="AH72" s="35"/>
      <c r="AI72" s="35" t="str">
        <f t="shared" si="1"/>
        <v>0</v>
      </c>
      <c r="AJ72" s="35">
        <f>+'Formato Único de Contratación'!B88</f>
        <v>0</v>
      </c>
    </row>
    <row r="73" spans="14:36" x14ac:dyDescent="0.25">
      <c r="N73" s="4">
        <v>43893</v>
      </c>
      <c r="O73" s="4">
        <v>43902</v>
      </c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4">
        <v>43903</v>
      </c>
      <c r="AA73" s="35"/>
      <c r="AB73" s="35"/>
      <c r="AC73" s="35"/>
      <c r="AD73" s="35"/>
      <c r="AE73" s="35"/>
      <c r="AF73" s="35"/>
      <c r="AG73" s="35"/>
      <c r="AH73" s="35"/>
      <c r="AI73" s="35" t="str">
        <f t="shared" si="1"/>
        <v>0</v>
      </c>
      <c r="AJ73" s="35">
        <f>+'Formato Único de Contratación'!B89</f>
        <v>0</v>
      </c>
    </row>
    <row r="74" spans="14:36" x14ac:dyDescent="0.25">
      <c r="N74" s="4">
        <v>43894</v>
      </c>
      <c r="O74" s="4">
        <v>43903</v>
      </c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4">
        <v>43904</v>
      </c>
      <c r="AA74" s="35"/>
      <c r="AB74" s="35"/>
      <c r="AC74" s="35"/>
      <c r="AD74" s="35"/>
      <c r="AE74" s="35"/>
      <c r="AF74" s="35"/>
      <c r="AG74" s="35"/>
      <c r="AH74" s="35"/>
      <c r="AI74" s="35" t="str">
        <f t="shared" si="1"/>
        <v>0</v>
      </c>
      <c r="AJ74" s="35">
        <f>+'Formato Único de Contratación'!B90</f>
        <v>0</v>
      </c>
    </row>
    <row r="75" spans="14:36" x14ac:dyDescent="0.25">
      <c r="N75" s="4">
        <v>43895</v>
      </c>
      <c r="O75" s="4">
        <v>43904</v>
      </c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4">
        <v>43905</v>
      </c>
      <c r="AA75" s="35"/>
      <c r="AB75" s="35"/>
      <c r="AC75" s="35"/>
      <c r="AD75" s="35"/>
      <c r="AE75" s="35"/>
      <c r="AF75" s="35"/>
      <c r="AG75" s="35"/>
      <c r="AH75" s="35"/>
      <c r="AI75" s="35" t="str">
        <f t="shared" si="1"/>
        <v>0</v>
      </c>
      <c r="AJ75" s="35">
        <f>+'Formato Único de Contratación'!B91</f>
        <v>0</v>
      </c>
    </row>
    <row r="76" spans="14:36" x14ac:dyDescent="0.25">
      <c r="N76" s="4">
        <v>43896</v>
      </c>
      <c r="O76" s="4">
        <v>43905</v>
      </c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4">
        <v>43906</v>
      </c>
      <c r="AA76" s="35"/>
      <c r="AB76" s="35"/>
      <c r="AC76" s="35"/>
      <c r="AD76" s="35"/>
      <c r="AE76" s="35"/>
      <c r="AF76" s="35"/>
      <c r="AG76" s="35"/>
      <c r="AH76" s="35"/>
      <c r="AI76" s="35" t="str">
        <f t="shared" si="1"/>
        <v>0</v>
      </c>
      <c r="AJ76" s="35">
        <f>+'Formato Único de Contratación'!B92</f>
        <v>0</v>
      </c>
    </row>
    <row r="77" spans="14:36" x14ac:dyDescent="0.25">
      <c r="N77" s="4">
        <v>43897</v>
      </c>
      <c r="O77" s="4">
        <v>43906</v>
      </c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4">
        <v>43907</v>
      </c>
      <c r="AA77" s="35"/>
      <c r="AB77" s="35"/>
      <c r="AC77" s="35"/>
      <c r="AD77" s="35"/>
      <c r="AE77" s="35"/>
      <c r="AF77" s="35"/>
      <c r="AG77" s="35"/>
      <c r="AH77" s="35"/>
      <c r="AI77" s="35" t="str">
        <f t="shared" si="1"/>
        <v>0</v>
      </c>
      <c r="AJ77" s="35">
        <f>+'Formato Único de Contratación'!B93</f>
        <v>0</v>
      </c>
    </row>
    <row r="78" spans="14:36" x14ac:dyDescent="0.25">
      <c r="N78" s="4">
        <v>43898</v>
      </c>
      <c r="O78" s="4">
        <v>43907</v>
      </c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4">
        <v>43908</v>
      </c>
      <c r="AA78" s="35"/>
      <c r="AB78" s="35"/>
      <c r="AC78" s="35"/>
      <c r="AD78" s="35"/>
      <c r="AE78" s="35"/>
      <c r="AF78" s="35"/>
      <c r="AG78" s="35"/>
      <c r="AH78" s="35"/>
      <c r="AI78" s="35" t="str">
        <f t="shared" si="1"/>
        <v>0</v>
      </c>
      <c r="AJ78" s="35">
        <f>+'Formato Único de Contratación'!B94</f>
        <v>0</v>
      </c>
    </row>
    <row r="79" spans="14:36" x14ac:dyDescent="0.25">
      <c r="N79" s="4">
        <v>43899</v>
      </c>
      <c r="O79" s="4">
        <v>43908</v>
      </c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4">
        <v>43909</v>
      </c>
      <c r="AA79" s="35"/>
      <c r="AB79" s="35"/>
      <c r="AC79" s="35"/>
      <c r="AD79" s="35"/>
      <c r="AE79" s="35"/>
      <c r="AF79" s="35"/>
      <c r="AG79" s="35"/>
      <c r="AH79" s="35"/>
      <c r="AI79" s="35" t="str">
        <f t="shared" si="1"/>
        <v>0</v>
      </c>
      <c r="AJ79" s="35">
        <f>+'Formato Único de Contratación'!B95</f>
        <v>0</v>
      </c>
    </row>
    <row r="80" spans="14:36" x14ac:dyDescent="0.25">
      <c r="N80" s="4">
        <v>43900</v>
      </c>
      <c r="O80" s="4">
        <v>43909</v>
      </c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4">
        <v>43910</v>
      </c>
      <c r="AA80" s="35"/>
      <c r="AB80" s="35"/>
      <c r="AC80" s="35"/>
      <c r="AD80" s="35"/>
      <c r="AE80" s="35"/>
      <c r="AF80" s="35"/>
      <c r="AG80" s="35"/>
      <c r="AH80" s="35"/>
      <c r="AI80" s="35" t="str">
        <f t="shared" si="1"/>
        <v>0</v>
      </c>
      <c r="AJ80" s="35">
        <f>+'Formato Único de Contratación'!B96</f>
        <v>0</v>
      </c>
    </row>
    <row r="81" spans="14:36" x14ac:dyDescent="0.25">
      <c r="N81" s="4">
        <v>43901</v>
      </c>
      <c r="O81" s="4">
        <v>43910</v>
      </c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4">
        <v>43911</v>
      </c>
      <c r="AA81" s="35"/>
      <c r="AB81" s="35"/>
      <c r="AC81" s="35"/>
      <c r="AD81" s="35"/>
      <c r="AE81" s="35"/>
      <c r="AF81" s="35"/>
      <c r="AG81" s="35"/>
      <c r="AH81" s="35"/>
      <c r="AI81" s="35" t="str">
        <f t="shared" si="1"/>
        <v>0</v>
      </c>
      <c r="AJ81" s="35">
        <f>+'Formato Único de Contratación'!B97</f>
        <v>0</v>
      </c>
    </row>
    <row r="82" spans="14:36" x14ac:dyDescent="0.25">
      <c r="N82" s="4">
        <v>43902</v>
      </c>
      <c r="O82" s="4">
        <v>43911</v>
      </c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4">
        <v>43912</v>
      </c>
      <c r="AA82" s="35"/>
      <c r="AB82" s="35"/>
      <c r="AC82" s="35"/>
      <c r="AD82" s="35"/>
      <c r="AE82" s="35"/>
      <c r="AF82" s="35"/>
      <c r="AG82" s="35"/>
      <c r="AH82" s="35"/>
      <c r="AI82" s="35" t="str">
        <f t="shared" si="1"/>
        <v>0</v>
      </c>
      <c r="AJ82" s="35">
        <f>+'Formato Único de Contratación'!B98</f>
        <v>0</v>
      </c>
    </row>
    <row r="83" spans="14:36" x14ac:dyDescent="0.25">
      <c r="N83" s="4">
        <v>43903</v>
      </c>
      <c r="O83" s="4">
        <v>43912</v>
      </c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4">
        <v>43913</v>
      </c>
      <c r="AA83" s="35"/>
      <c r="AB83" s="35"/>
      <c r="AC83" s="35"/>
      <c r="AD83" s="35"/>
      <c r="AE83" s="35"/>
      <c r="AF83" s="35"/>
      <c r="AG83" s="35"/>
      <c r="AH83" s="35"/>
      <c r="AI83" s="35" t="str">
        <f t="shared" si="1"/>
        <v>0</v>
      </c>
      <c r="AJ83" s="35">
        <f>+'Formato Único de Contratación'!B99</f>
        <v>0</v>
      </c>
    </row>
    <row r="84" spans="14:36" x14ac:dyDescent="0.25">
      <c r="N84" s="4">
        <v>43904</v>
      </c>
      <c r="O84" s="4">
        <v>43913</v>
      </c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4">
        <v>43914</v>
      </c>
      <c r="AA84" s="35"/>
      <c r="AB84" s="35"/>
      <c r="AC84" s="35"/>
      <c r="AD84" s="35"/>
      <c r="AE84" s="35"/>
      <c r="AF84" s="35"/>
      <c r="AG84" s="35"/>
      <c r="AH84" s="35"/>
      <c r="AI84" s="35" t="str">
        <f t="shared" si="1"/>
        <v>0</v>
      </c>
      <c r="AJ84" s="35">
        <f>+'Formato Único de Contratación'!B100</f>
        <v>0</v>
      </c>
    </row>
    <row r="85" spans="14:36" x14ac:dyDescent="0.25">
      <c r="N85" s="4">
        <v>43905</v>
      </c>
      <c r="O85" s="4">
        <v>43914</v>
      </c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4">
        <v>43915</v>
      </c>
      <c r="AA85" s="35"/>
      <c r="AB85" s="35"/>
      <c r="AC85" s="35"/>
      <c r="AD85" s="35"/>
      <c r="AE85" s="35"/>
      <c r="AF85" s="35"/>
      <c r="AG85" s="35"/>
      <c r="AH85" s="35"/>
      <c r="AI85" s="35" t="str">
        <f t="shared" si="1"/>
        <v>0</v>
      </c>
      <c r="AJ85" s="35">
        <f>+'Formato Único de Contratación'!B101</f>
        <v>0</v>
      </c>
    </row>
    <row r="86" spans="14:36" x14ac:dyDescent="0.25">
      <c r="N86" s="4">
        <v>43906</v>
      </c>
      <c r="O86" s="4">
        <v>43915</v>
      </c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4">
        <v>43916</v>
      </c>
      <c r="AA86" s="35"/>
      <c r="AB86" s="35"/>
      <c r="AC86" s="35"/>
      <c r="AD86" s="35"/>
      <c r="AE86" s="35"/>
      <c r="AF86" s="35"/>
      <c r="AG86" s="35"/>
      <c r="AH86" s="35"/>
      <c r="AI86" s="35" t="str">
        <f t="shared" si="1"/>
        <v>0</v>
      </c>
      <c r="AJ86" s="35">
        <f>+'Formato Único de Contratación'!B102</f>
        <v>0</v>
      </c>
    </row>
    <row r="87" spans="14:36" x14ac:dyDescent="0.25">
      <c r="N87" s="4">
        <v>43907</v>
      </c>
      <c r="O87" s="4">
        <v>43916</v>
      </c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4">
        <v>43917</v>
      </c>
      <c r="AA87" s="35"/>
      <c r="AB87" s="35"/>
      <c r="AC87" s="35"/>
      <c r="AD87" s="35"/>
      <c r="AE87" s="35"/>
      <c r="AF87" s="35"/>
      <c r="AG87" s="35"/>
      <c r="AH87" s="35"/>
      <c r="AI87" s="35" t="str">
        <f t="shared" si="1"/>
        <v>0</v>
      </c>
      <c r="AJ87" s="35">
        <f>+'Formato Único de Contratación'!B103</f>
        <v>0</v>
      </c>
    </row>
    <row r="88" spans="14:36" x14ac:dyDescent="0.25">
      <c r="N88" s="4">
        <v>43908</v>
      </c>
      <c r="O88" s="4">
        <v>43917</v>
      </c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4">
        <v>43918</v>
      </c>
      <c r="AA88" s="35"/>
      <c r="AB88" s="35"/>
      <c r="AC88" s="35"/>
      <c r="AD88" s="35"/>
      <c r="AE88" s="35"/>
      <c r="AF88" s="35"/>
      <c r="AG88" s="35"/>
      <c r="AH88" s="35"/>
      <c r="AI88" s="35" t="str">
        <f t="shared" si="1"/>
        <v>0</v>
      </c>
      <c r="AJ88" s="35">
        <f>+'Formato Único de Contratación'!B104</f>
        <v>0</v>
      </c>
    </row>
    <row r="89" spans="14:36" x14ac:dyDescent="0.25">
      <c r="N89" s="4">
        <v>43909</v>
      </c>
      <c r="O89" s="4">
        <v>43918</v>
      </c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4">
        <v>43919</v>
      </c>
      <c r="AA89" s="35"/>
      <c r="AB89" s="35"/>
      <c r="AC89" s="35"/>
      <c r="AD89" s="35"/>
      <c r="AE89" s="35"/>
      <c r="AF89" s="35"/>
      <c r="AG89" s="35"/>
      <c r="AH89" s="35"/>
      <c r="AI89" s="35" t="str">
        <f t="shared" si="1"/>
        <v>0</v>
      </c>
      <c r="AJ89" s="35">
        <f>+'Formato Único de Contratación'!B105</f>
        <v>0</v>
      </c>
    </row>
    <row r="90" spans="14:36" x14ac:dyDescent="0.25">
      <c r="N90" s="4">
        <v>43910</v>
      </c>
      <c r="O90" s="4">
        <v>43919</v>
      </c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4">
        <v>43920</v>
      </c>
      <c r="AA90" s="35"/>
      <c r="AB90" s="35"/>
      <c r="AC90" s="35"/>
      <c r="AD90" s="35"/>
      <c r="AE90" s="35"/>
      <c r="AF90" s="35"/>
      <c r="AG90" s="35"/>
      <c r="AH90" s="35"/>
      <c r="AI90" s="35" t="str">
        <f t="shared" si="1"/>
        <v>0</v>
      </c>
      <c r="AJ90" s="35">
        <f>+'Formato Único de Contratación'!B106</f>
        <v>0</v>
      </c>
    </row>
    <row r="91" spans="14:36" x14ac:dyDescent="0.25">
      <c r="N91" s="4">
        <v>43911</v>
      </c>
      <c r="O91" s="4">
        <v>43920</v>
      </c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4">
        <v>43921</v>
      </c>
      <c r="AA91" s="35"/>
      <c r="AB91" s="35"/>
      <c r="AC91" s="35"/>
      <c r="AD91" s="35"/>
      <c r="AE91" s="35"/>
      <c r="AF91" s="35"/>
      <c r="AG91" s="35"/>
      <c r="AH91" s="35"/>
      <c r="AI91" s="35" t="str">
        <f t="shared" si="1"/>
        <v>0</v>
      </c>
      <c r="AJ91" s="35">
        <f>+'Formato Único de Contratación'!B107</f>
        <v>0</v>
      </c>
    </row>
    <row r="92" spans="14:36" x14ac:dyDescent="0.25">
      <c r="N92" s="4">
        <v>43912</v>
      </c>
      <c r="O92" s="4">
        <v>43921</v>
      </c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4">
        <v>43922</v>
      </c>
      <c r="AA92" s="35"/>
      <c r="AB92" s="35"/>
      <c r="AC92" s="35"/>
      <c r="AD92" s="35"/>
      <c r="AE92" s="35"/>
      <c r="AF92" s="35"/>
      <c r="AG92" s="35"/>
      <c r="AH92" s="35"/>
      <c r="AI92" s="35" t="str">
        <f t="shared" si="1"/>
        <v>0</v>
      </c>
      <c r="AJ92" s="35">
        <f>+'Formato Único de Contratación'!B108</f>
        <v>0</v>
      </c>
    </row>
    <row r="93" spans="14:36" x14ac:dyDescent="0.25">
      <c r="N93" s="4">
        <v>43913</v>
      </c>
      <c r="O93" s="4">
        <v>43922</v>
      </c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4">
        <v>43923</v>
      </c>
      <c r="AA93" s="35"/>
      <c r="AB93" s="35"/>
      <c r="AC93" s="35"/>
      <c r="AD93" s="35"/>
      <c r="AE93" s="35"/>
      <c r="AF93" s="35"/>
      <c r="AG93" s="35"/>
      <c r="AH93" s="35"/>
      <c r="AI93" s="35" t="str">
        <f t="shared" si="1"/>
        <v>0</v>
      </c>
      <c r="AJ93" s="35">
        <f>+'Formato Único de Contratación'!B109</f>
        <v>0</v>
      </c>
    </row>
    <row r="94" spans="14:36" x14ac:dyDescent="0.25">
      <c r="N94" s="4">
        <v>43914</v>
      </c>
      <c r="O94" s="4">
        <v>43923</v>
      </c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4">
        <v>43924</v>
      </c>
      <c r="AA94" s="35"/>
      <c r="AB94" s="35"/>
      <c r="AC94" s="35"/>
      <c r="AD94" s="35"/>
      <c r="AE94" s="35"/>
      <c r="AF94" s="35"/>
      <c r="AG94" s="35"/>
      <c r="AH94" s="35"/>
      <c r="AI94" s="35" t="str">
        <f t="shared" si="1"/>
        <v>0</v>
      </c>
      <c r="AJ94" s="35">
        <f>+'Formato Único de Contratación'!B110</f>
        <v>0</v>
      </c>
    </row>
    <row r="95" spans="14:36" x14ac:dyDescent="0.25">
      <c r="N95" s="4">
        <v>43915</v>
      </c>
      <c r="O95" s="4">
        <v>43924</v>
      </c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4">
        <v>43925</v>
      </c>
      <c r="AA95" s="35"/>
      <c r="AB95" s="35"/>
      <c r="AC95" s="35"/>
      <c r="AD95" s="35"/>
      <c r="AE95" s="35"/>
      <c r="AF95" s="35"/>
      <c r="AG95" s="35"/>
      <c r="AH95" s="35"/>
      <c r="AI95" s="35" t="str">
        <f t="shared" si="1"/>
        <v>0</v>
      </c>
      <c r="AJ95" s="35">
        <f>+'Formato Único de Contratación'!B111</f>
        <v>0</v>
      </c>
    </row>
    <row r="96" spans="14:36" x14ac:dyDescent="0.25">
      <c r="N96" s="4">
        <v>43916</v>
      </c>
      <c r="O96" s="4">
        <v>43925</v>
      </c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4">
        <v>43926</v>
      </c>
      <c r="AA96" s="35"/>
      <c r="AB96" s="35"/>
      <c r="AC96" s="35"/>
      <c r="AD96" s="35"/>
      <c r="AE96" s="35"/>
      <c r="AF96" s="35"/>
      <c r="AG96" s="35"/>
      <c r="AH96" s="35"/>
      <c r="AI96" s="35" t="str">
        <f t="shared" si="1"/>
        <v>0</v>
      </c>
      <c r="AJ96" s="35">
        <f>+'Formato Único de Contratación'!B112</f>
        <v>0</v>
      </c>
    </row>
    <row r="97" spans="14:36" x14ac:dyDescent="0.25">
      <c r="N97" s="4">
        <v>43917</v>
      </c>
      <c r="O97" s="4">
        <v>43926</v>
      </c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4">
        <v>43927</v>
      </c>
      <c r="AA97" s="35"/>
      <c r="AB97" s="35"/>
      <c r="AC97" s="35"/>
      <c r="AD97" s="35"/>
      <c r="AE97" s="35"/>
      <c r="AF97" s="35"/>
      <c r="AG97" s="35"/>
      <c r="AH97" s="35"/>
      <c r="AI97" s="35" t="str">
        <f t="shared" si="1"/>
        <v>0</v>
      </c>
      <c r="AJ97" s="35">
        <f>+'Formato Único de Contratación'!B113</f>
        <v>0</v>
      </c>
    </row>
    <row r="98" spans="14:36" x14ac:dyDescent="0.25">
      <c r="N98" s="4">
        <v>43918</v>
      </c>
      <c r="O98" s="4">
        <v>43927</v>
      </c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4">
        <v>43928</v>
      </c>
      <c r="AA98" s="35"/>
      <c r="AB98" s="35"/>
      <c r="AC98" s="35"/>
      <c r="AD98" s="35"/>
      <c r="AE98" s="35"/>
      <c r="AF98" s="35"/>
      <c r="AG98" s="35"/>
      <c r="AH98" s="35"/>
      <c r="AI98" s="35" t="str">
        <f t="shared" si="1"/>
        <v>0</v>
      </c>
      <c r="AJ98" s="35">
        <f>+'Formato Único de Contratación'!B114</f>
        <v>0</v>
      </c>
    </row>
    <row r="99" spans="14:36" x14ac:dyDescent="0.25">
      <c r="N99" s="4">
        <v>43919</v>
      </c>
      <c r="O99" s="4">
        <v>43928</v>
      </c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4">
        <v>43929</v>
      </c>
      <c r="AA99" s="35"/>
      <c r="AB99" s="35"/>
      <c r="AC99" s="35"/>
      <c r="AD99" s="35"/>
      <c r="AE99" s="35"/>
      <c r="AF99" s="35"/>
      <c r="AG99" s="35"/>
      <c r="AH99" s="35"/>
      <c r="AI99" s="35" t="str">
        <f t="shared" si="1"/>
        <v>0</v>
      </c>
      <c r="AJ99" s="35">
        <f>+'Formato Único de Contratación'!B115</f>
        <v>0</v>
      </c>
    </row>
    <row r="100" spans="14:36" x14ac:dyDescent="0.25">
      <c r="N100" s="4">
        <v>43920</v>
      </c>
      <c r="O100" s="4">
        <v>43929</v>
      </c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4">
        <v>43930</v>
      </c>
      <c r="AA100" s="35"/>
      <c r="AB100" s="35"/>
      <c r="AC100" s="35"/>
      <c r="AD100" s="35"/>
      <c r="AE100" s="35"/>
      <c r="AF100" s="35"/>
      <c r="AG100" s="35"/>
      <c r="AH100" s="35"/>
      <c r="AI100" s="35" t="str">
        <f t="shared" si="1"/>
        <v>0</v>
      </c>
      <c r="AJ100" s="35">
        <f>+'Formato Único de Contratación'!B116</f>
        <v>0</v>
      </c>
    </row>
    <row r="101" spans="14:36" x14ac:dyDescent="0.25">
      <c r="N101" s="4">
        <v>43921</v>
      </c>
      <c r="O101" s="4">
        <v>43930</v>
      </c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4">
        <v>43931</v>
      </c>
      <c r="AA101" s="35"/>
      <c r="AB101" s="35"/>
      <c r="AC101" s="35"/>
      <c r="AD101" s="35"/>
      <c r="AE101" s="35"/>
      <c r="AF101" s="35"/>
      <c r="AG101" s="35"/>
      <c r="AH101" s="35"/>
      <c r="AI101" s="35" t="str">
        <f t="shared" si="1"/>
        <v>0</v>
      </c>
      <c r="AJ101" s="35">
        <f>+'Formato Único de Contratación'!B117</f>
        <v>0</v>
      </c>
    </row>
    <row r="102" spans="14:36" x14ac:dyDescent="0.25">
      <c r="N102" s="4">
        <v>43922</v>
      </c>
      <c r="O102" s="4">
        <v>43931</v>
      </c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4">
        <v>43932</v>
      </c>
      <c r="AA102" s="35"/>
      <c r="AB102" s="35"/>
      <c r="AC102" s="35"/>
      <c r="AD102" s="35"/>
      <c r="AE102" s="35"/>
      <c r="AF102" s="35"/>
      <c r="AG102" s="35"/>
      <c r="AH102" s="35"/>
      <c r="AI102" s="35" t="str">
        <f t="shared" si="1"/>
        <v>0</v>
      </c>
      <c r="AJ102" s="35">
        <f>+'Formato Único de Contratación'!B118</f>
        <v>0</v>
      </c>
    </row>
    <row r="103" spans="14:36" x14ac:dyDescent="0.25">
      <c r="N103" s="4">
        <v>43923</v>
      </c>
      <c r="O103" s="4">
        <v>43932</v>
      </c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4">
        <v>43933</v>
      </c>
      <c r="AA103" s="35"/>
      <c r="AB103" s="35"/>
      <c r="AC103" s="35"/>
      <c r="AD103" s="35"/>
      <c r="AE103" s="35"/>
      <c r="AF103" s="35"/>
      <c r="AG103" s="35"/>
      <c r="AH103" s="35"/>
      <c r="AI103" s="35" t="str">
        <f t="shared" si="1"/>
        <v>0</v>
      </c>
      <c r="AJ103" s="35">
        <f>+'Formato Único de Contratación'!B119</f>
        <v>0</v>
      </c>
    </row>
    <row r="104" spans="14:36" x14ac:dyDescent="0.25">
      <c r="N104" s="4">
        <v>43924</v>
      </c>
      <c r="O104" s="4">
        <v>43933</v>
      </c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4">
        <v>43934</v>
      </c>
      <c r="AA104" s="35"/>
      <c r="AB104" s="35"/>
      <c r="AC104" s="35"/>
      <c r="AD104" s="35"/>
      <c r="AE104" s="35"/>
      <c r="AF104" s="35"/>
      <c r="AG104" s="35"/>
      <c r="AH104" s="35"/>
      <c r="AI104" s="35" t="str">
        <f t="shared" si="1"/>
        <v>0</v>
      </c>
      <c r="AJ104" s="35">
        <f>+'Formato Único de Contratación'!B120</f>
        <v>0</v>
      </c>
    </row>
    <row r="105" spans="14:36" x14ac:dyDescent="0.25">
      <c r="N105" s="4">
        <v>43925</v>
      </c>
      <c r="O105" s="4">
        <v>43934</v>
      </c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4">
        <v>43935</v>
      </c>
      <c r="AA105" s="35"/>
      <c r="AB105" s="35"/>
      <c r="AC105" s="35"/>
      <c r="AD105" s="35"/>
      <c r="AE105" s="35"/>
      <c r="AF105" s="35"/>
      <c r="AG105" s="35"/>
      <c r="AH105" s="35"/>
      <c r="AI105" s="35" t="str">
        <f t="shared" si="1"/>
        <v>0</v>
      </c>
      <c r="AJ105" s="35">
        <f>+'Formato Único de Contratación'!B121</f>
        <v>0</v>
      </c>
    </row>
    <row r="106" spans="14:36" x14ac:dyDescent="0.25">
      <c r="N106" s="4">
        <v>43926</v>
      </c>
      <c r="O106" s="4">
        <v>43935</v>
      </c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4">
        <v>43936</v>
      </c>
      <c r="AA106" s="35"/>
      <c r="AB106" s="35"/>
      <c r="AC106" s="35"/>
      <c r="AD106" s="35"/>
      <c r="AE106" s="35"/>
      <c r="AF106" s="35"/>
      <c r="AG106" s="35"/>
      <c r="AH106" s="35"/>
      <c r="AI106" s="35" t="str">
        <f t="shared" si="1"/>
        <v>0</v>
      </c>
      <c r="AJ106" s="35">
        <f>+'Formato Único de Contratación'!B122</f>
        <v>0</v>
      </c>
    </row>
    <row r="107" spans="14:36" x14ac:dyDescent="0.25">
      <c r="N107" s="4">
        <v>43927</v>
      </c>
      <c r="O107" s="4">
        <v>43936</v>
      </c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4">
        <v>43937</v>
      </c>
      <c r="AA107" s="35"/>
      <c r="AB107" s="35"/>
      <c r="AC107" s="35"/>
      <c r="AD107" s="35"/>
      <c r="AE107" s="35"/>
      <c r="AF107" s="35"/>
      <c r="AG107" s="35"/>
      <c r="AH107" s="35"/>
      <c r="AI107" s="35" t="str">
        <f t="shared" si="1"/>
        <v>0</v>
      </c>
      <c r="AJ107" s="35">
        <f>+'Formato Único de Contratación'!B123</f>
        <v>0</v>
      </c>
    </row>
    <row r="108" spans="14:36" x14ac:dyDescent="0.25">
      <c r="N108" s="4">
        <v>43928</v>
      </c>
      <c r="O108" s="4">
        <v>43937</v>
      </c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4">
        <v>43938</v>
      </c>
      <c r="AA108" s="35"/>
      <c r="AB108" s="35"/>
      <c r="AC108" s="35"/>
      <c r="AD108" s="35"/>
      <c r="AE108" s="35"/>
      <c r="AF108" s="35"/>
      <c r="AG108" s="35"/>
      <c r="AH108" s="35"/>
      <c r="AI108" s="35" t="str">
        <f t="shared" si="1"/>
        <v>0</v>
      </c>
      <c r="AJ108" s="35">
        <f>+'Formato Único de Contratación'!B124</f>
        <v>0</v>
      </c>
    </row>
    <row r="109" spans="14:36" x14ac:dyDescent="0.25">
      <c r="N109" s="4">
        <v>43929</v>
      </c>
      <c r="O109" s="4">
        <v>43938</v>
      </c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4">
        <v>43939</v>
      </c>
      <c r="AA109" s="35"/>
      <c r="AB109" s="35"/>
      <c r="AC109" s="35"/>
      <c r="AD109" s="35"/>
      <c r="AE109" s="35"/>
      <c r="AF109" s="35"/>
      <c r="AG109" s="35"/>
      <c r="AH109" s="35"/>
      <c r="AI109" s="35" t="str">
        <f t="shared" si="1"/>
        <v>0</v>
      </c>
      <c r="AJ109" s="35">
        <f>+'Formato Único de Contratación'!B125</f>
        <v>0</v>
      </c>
    </row>
    <row r="110" spans="14:36" x14ac:dyDescent="0.25">
      <c r="N110" s="4">
        <v>43930</v>
      </c>
      <c r="O110" s="4">
        <v>43939</v>
      </c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4">
        <v>43940</v>
      </c>
      <c r="AA110" s="35"/>
      <c r="AB110" s="35"/>
      <c r="AC110" s="35"/>
      <c r="AD110" s="35"/>
      <c r="AE110" s="35"/>
      <c r="AF110" s="35"/>
      <c r="AG110" s="35"/>
      <c r="AH110" s="35"/>
      <c r="AI110" s="35" t="str">
        <f t="shared" si="1"/>
        <v>0</v>
      </c>
      <c r="AJ110" s="35">
        <f>+'Formato Único de Contratación'!B126</f>
        <v>0</v>
      </c>
    </row>
    <row r="111" spans="14:36" x14ac:dyDescent="0.25">
      <c r="N111" s="4">
        <v>43931</v>
      </c>
      <c r="O111" s="4">
        <v>43940</v>
      </c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4">
        <v>43941</v>
      </c>
      <c r="AA111" s="35"/>
      <c r="AB111" s="35"/>
      <c r="AC111" s="35"/>
      <c r="AD111" s="35"/>
      <c r="AE111" s="35"/>
      <c r="AF111" s="35"/>
      <c r="AG111" s="35"/>
      <c r="AH111" s="35"/>
      <c r="AI111" s="35" t="str">
        <f t="shared" si="1"/>
        <v>0</v>
      </c>
      <c r="AJ111" s="35">
        <f>+'Formato Único de Contratación'!B127</f>
        <v>0</v>
      </c>
    </row>
    <row r="112" spans="14:36" x14ac:dyDescent="0.25">
      <c r="N112" s="4">
        <v>43932</v>
      </c>
      <c r="O112" s="4">
        <v>43941</v>
      </c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4">
        <v>43942</v>
      </c>
      <c r="AA112" s="35"/>
      <c r="AB112" s="35"/>
      <c r="AC112" s="35"/>
      <c r="AD112" s="35"/>
      <c r="AE112" s="35"/>
      <c r="AF112" s="35"/>
      <c r="AG112" s="35"/>
      <c r="AH112" s="35"/>
      <c r="AI112" s="35" t="str">
        <f t="shared" si="1"/>
        <v>0</v>
      </c>
      <c r="AJ112" s="35">
        <f>+'Formato Único de Contratación'!B128</f>
        <v>0</v>
      </c>
    </row>
    <row r="113" spans="14:36" x14ac:dyDescent="0.25">
      <c r="N113" s="4">
        <v>43933</v>
      </c>
      <c r="O113" s="4">
        <v>43942</v>
      </c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4">
        <v>43943</v>
      </c>
      <c r="AA113" s="35"/>
      <c r="AB113" s="35"/>
      <c r="AC113" s="35"/>
      <c r="AD113" s="35"/>
      <c r="AE113" s="35"/>
      <c r="AF113" s="35"/>
      <c r="AG113" s="35"/>
      <c r="AH113" s="35"/>
      <c r="AI113" s="35" t="str">
        <f t="shared" si="1"/>
        <v>0</v>
      </c>
      <c r="AJ113" s="35">
        <f>+'Formato Único de Contratación'!B129</f>
        <v>0</v>
      </c>
    </row>
    <row r="114" spans="14:36" x14ac:dyDescent="0.25">
      <c r="N114" s="4">
        <v>43934</v>
      </c>
      <c r="O114" s="4">
        <v>43943</v>
      </c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4">
        <v>43944</v>
      </c>
      <c r="AA114" s="35"/>
      <c r="AB114" s="35"/>
      <c r="AC114" s="35"/>
      <c r="AD114" s="35"/>
      <c r="AE114" s="35"/>
      <c r="AF114" s="35"/>
      <c r="AG114" s="35"/>
      <c r="AH114" s="35"/>
      <c r="AI114" s="35" t="str">
        <f t="shared" si="1"/>
        <v>0</v>
      </c>
      <c r="AJ114" s="35">
        <f>+'Formato Único de Contratación'!B130</f>
        <v>0</v>
      </c>
    </row>
    <row r="115" spans="14:36" x14ac:dyDescent="0.25">
      <c r="N115" s="4">
        <v>43935</v>
      </c>
      <c r="O115" s="4">
        <v>43944</v>
      </c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4">
        <v>43945</v>
      </c>
      <c r="AA115" s="35"/>
      <c r="AB115" s="35"/>
      <c r="AC115" s="35"/>
      <c r="AD115" s="35"/>
      <c r="AE115" s="35"/>
      <c r="AF115" s="35"/>
      <c r="AG115" s="35"/>
      <c r="AH115" s="35"/>
      <c r="AI115" s="35" t="str">
        <f t="shared" si="1"/>
        <v>0</v>
      </c>
      <c r="AJ115" s="35">
        <f>+'Formato Único de Contratación'!B131</f>
        <v>0</v>
      </c>
    </row>
    <row r="116" spans="14:36" x14ac:dyDescent="0.25">
      <c r="N116" s="4">
        <v>43936</v>
      </c>
      <c r="O116" s="4">
        <v>43945</v>
      </c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4">
        <v>43946</v>
      </c>
      <c r="AA116" s="35"/>
      <c r="AB116" s="35"/>
      <c r="AC116" s="35"/>
      <c r="AD116" s="35"/>
      <c r="AE116" s="35"/>
      <c r="AF116" s="35"/>
      <c r="AG116" s="35"/>
      <c r="AH116" s="35"/>
      <c r="AI116" s="35" t="str">
        <f t="shared" si="1"/>
        <v>0</v>
      </c>
      <c r="AJ116" s="35">
        <f>+'Formato Único de Contratación'!B132</f>
        <v>0</v>
      </c>
    </row>
    <row r="117" spans="14:36" x14ac:dyDescent="0.25">
      <c r="N117" s="4">
        <v>43937</v>
      </c>
      <c r="O117" s="4">
        <v>43946</v>
      </c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4">
        <v>43947</v>
      </c>
      <c r="AA117" s="35"/>
      <c r="AB117" s="35"/>
      <c r="AC117" s="35"/>
      <c r="AD117" s="35"/>
      <c r="AE117" s="35"/>
      <c r="AF117" s="35"/>
      <c r="AG117" s="35"/>
      <c r="AH117" s="35"/>
      <c r="AI117" s="35" t="str">
        <f t="shared" si="1"/>
        <v>0</v>
      </c>
      <c r="AJ117" s="35">
        <f>+'Formato Único de Contratación'!B133</f>
        <v>0</v>
      </c>
    </row>
    <row r="118" spans="14:36" x14ac:dyDescent="0.25">
      <c r="N118" s="4">
        <v>43938</v>
      </c>
      <c r="O118" s="4">
        <v>43947</v>
      </c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4">
        <v>43948</v>
      </c>
      <c r="AA118" s="35"/>
      <c r="AB118" s="35"/>
      <c r="AC118" s="35"/>
      <c r="AD118" s="35"/>
      <c r="AE118" s="35"/>
      <c r="AF118" s="35"/>
      <c r="AG118" s="35"/>
      <c r="AH118" s="35"/>
      <c r="AI118" s="35" t="str">
        <f t="shared" si="1"/>
        <v>0</v>
      </c>
      <c r="AJ118" s="35">
        <f>+'Formato Único de Contratación'!B134</f>
        <v>0</v>
      </c>
    </row>
    <row r="119" spans="14:36" x14ac:dyDescent="0.25">
      <c r="N119" s="4">
        <v>43939</v>
      </c>
      <c r="O119" s="4">
        <v>43948</v>
      </c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4">
        <v>43949</v>
      </c>
      <c r="AA119" s="35"/>
      <c r="AB119" s="35"/>
      <c r="AC119" s="35"/>
      <c r="AD119" s="35"/>
      <c r="AE119" s="35"/>
      <c r="AF119" s="35"/>
      <c r="AG119" s="35"/>
      <c r="AH119" s="35"/>
      <c r="AI119" s="35" t="str">
        <f t="shared" si="1"/>
        <v>0</v>
      </c>
      <c r="AJ119" s="35">
        <f>+'Formato Único de Contratación'!B135</f>
        <v>0</v>
      </c>
    </row>
    <row r="120" spans="14:36" x14ac:dyDescent="0.25">
      <c r="N120" s="4">
        <v>43940</v>
      </c>
      <c r="O120" s="4">
        <v>43949</v>
      </c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4">
        <v>43950</v>
      </c>
      <c r="AA120" s="35"/>
      <c r="AB120" s="35"/>
      <c r="AC120" s="35"/>
      <c r="AD120" s="35"/>
      <c r="AE120" s="35"/>
      <c r="AF120" s="35"/>
      <c r="AG120" s="35"/>
      <c r="AH120" s="35"/>
      <c r="AI120" s="35" t="str">
        <f t="shared" si="1"/>
        <v>0</v>
      </c>
      <c r="AJ120" s="35">
        <f>+'Formato Único de Contratación'!B136</f>
        <v>0</v>
      </c>
    </row>
    <row r="121" spans="14:36" x14ac:dyDescent="0.25">
      <c r="N121" s="4">
        <v>43941</v>
      </c>
      <c r="O121" s="4">
        <v>43950</v>
      </c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4">
        <v>43951</v>
      </c>
      <c r="AA121" s="35"/>
      <c r="AB121" s="35"/>
      <c r="AC121" s="35"/>
      <c r="AD121" s="35"/>
      <c r="AE121" s="35"/>
      <c r="AF121" s="35"/>
      <c r="AG121" s="35"/>
      <c r="AH121" s="35"/>
      <c r="AI121" s="35" t="str">
        <f t="shared" si="1"/>
        <v>0</v>
      </c>
      <c r="AJ121" s="35">
        <f>+'Formato Único de Contratación'!B137</f>
        <v>0</v>
      </c>
    </row>
    <row r="122" spans="14:36" x14ac:dyDescent="0.25">
      <c r="N122" s="4">
        <v>43942</v>
      </c>
      <c r="O122" s="4">
        <v>43951</v>
      </c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4">
        <v>43952</v>
      </c>
      <c r="AA122" s="35"/>
      <c r="AB122" s="35"/>
      <c r="AC122" s="35"/>
      <c r="AD122" s="35"/>
      <c r="AE122" s="35"/>
      <c r="AF122" s="35"/>
      <c r="AG122" s="35"/>
      <c r="AH122" s="35"/>
      <c r="AI122" s="35" t="str">
        <f t="shared" si="1"/>
        <v>0</v>
      </c>
      <c r="AJ122" s="35">
        <f>+'Formato Único de Contratación'!B138</f>
        <v>0</v>
      </c>
    </row>
    <row r="123" spans="14:36" x14ac:dyDescent="0.25">
      <c r="N123" s="4">
        <v>43943</v>
      </c>
      <c r="O123" s="4">
        <v>43952</v>
      </c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4">
        <v>43953</v>
      </c>
      <c r="AA123" s="35"/>
      <c r="AB123" s="35"/>
      <c r="AC123" s="35"/>
      <c r="AD123" s="35"/>
      <c r="AE123" s="35"/>
      <c r="AF123" s="35"/>
      <c r="AG123" s="35"/>
      <c r="AH123" s="35"/>
      <c r="AI123" s="35" t="str">
        <f t="shared" si="1"/>
        <v>0</v>
      </c>
      <c r="AJ123" s="35">
        <f>+'Formato Único de Contratación'!B139</f>
        <v>0</v>
      </c>
    </row>
    <row r="124" spans="14:36" x14ac:dyDescent="0.25">
      <c r="N124" s="4">
        <v>43944</v>
      </c>
      <c r="O124" s="4">
        <v>43953</v>
      </c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4">
        <v>43954</v>
      </c>
      <c r="AA124" s="35"/>
      <c r="AB124" s="35"/>
      <c r="AC124" s="35"/>
      <c r="AD124" s="35"/>
      <c r="AE124" s="35"/>
      <c r="AF124" s="35"/>
      <c r="AG124" s="35"/>
      <c r="AH124" s="35"/>
      <c r="AI124" s="35" t="str">
        <f t="shared" si="1"/>
        <v>0</v>
      </c>
      <c r="AJ124" s="35">
        <f>+'Formato Único de Contratación'!B140</f>
        <v>0</v>
      </c>
    </row>
    <row r="125" spans="14:36" x14ac:dyDescent="0.25">
      <c r="N125" s="4">
        <v>43945</v>
      </c>
      <c r="O125" s="4">
        <v>43954</v>
      </c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4">
        <v>43955</v>
      </c>
      <c r="AA125" s="35"/>
      <c r="AB125" s="35"/>
      <c r="AC125" s="35"/>
      <c r="AD125" s="35"/>
      <c r="AE125" s="35"/>
      <c r="AF125" s="35"/>
      <c r="AG125" s="35"/>
      <c r="AH125" s="35"/>
      <c r="AI125" s="35" t="str">
        <f t="shared" si="1"/>
        <v>0</v>
      </c>
      <c r="AJ125" s="35">
        <f>+'Formato Único de Contratación'!B141</f>
        <v>0</v>
      </c>
    </row>
    <row r="126" spans="14:36" x14ac:dyDescent="0.25">
      <c r="N126" s="4">
        <v>43946</v>
      </c>
      <c r="O126" s="4">
        <v>43955</v>
      </c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4">
        <v>43956</v>
      </c>
      <c r="AA126" s="35"/>
      <c r="AB126" s="35"/>
      <c r="AC126" s="35"/>
      <c r="AD126" s="35"/>
      <c r="AE126" s="35"/>
      <c r="AF126" s="35"/>
      <c r="AG126" s="35"/>
      <c r="AH126" s="35"/>
      <c r="AI126" s="35" t="str">
        <f t="shared" si="1"/>
        <v>0</v>
      </c>
      <c r="AJ126" s="35">
        <f>+'Formato Único de Contratación'!B142</f>
        <v>0</v>
      </c>
    </row>
    <row r="127" spans="14:36" x14ac:dyDescent="0.25">
      <c r="N127" s="4">
        <v>43947</v>
      </c>
      <c r="O127" s="4">
        <v>43956</v>
      </c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4">
        <v>43957</v>
      </c>
      <c r="AA127" s="35"/>
      <c r="AB127" s="35"/>
      <c r="AC127" s="35"/>
      <c r="AD127" s="35"/>
      <c r="AE127" s="35"/>
      <c r="AF127" s="35"/>
      <c r="AG127" s="35"/>
      <c r="AH127" s="35"/>
      <c r="AI127" s="35" t="str">
        <f t="shared" si="1"/>
        <v>0</v>
      </c>
      <c r="AJ127" s="35">
        <f>+'Formato Único de Contratación'!B143</f>
        <v>0</v>
      </c>
    </row>
    <row r="128" spans="14:36" x14ac:dyDescent="0.25">
      <c r="N128" s="4">
        <v>43948</v>
      </c>
      <c r="O128" s="4">
        <v>43957</v>
      </c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4">
        <v>43958</v>
      </c>
      <c r="AA128" s="35"/>
      <c r="AB128" s="35"/>
      <c r="AC128" s="35"/>
      <c r="AD128" s="35"/>
      <c r="AE128" s="35"/>
      <c r="AF128" s="35"/>
      <c r="AG128" s="35"/>
      <c r="AH128" s="35"/>
      <c r="AI128" s="35" t="str">
        <f t="shared" si="1"/>
        <v>0</v>
      </c>
      <c r="AJ128" s="35">
        <f>+'Formato Único de Contratación'!B144</f>
        <v>0</v>
      </c>
    </row>
    <row r="129" spans="14:36" x14ac:dyDescent="0.25">
      <c r="N129" s="4">
        <v>43949</v>
      </c>
      <c r="O129" s="4">
        <v>43958</v>
      </c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4">
        <v>43959</v>
      </c>
      <c r="AA129" s="35"/>
      <c r="AB129" s="35"/>
      <c r="AC129" s="35"/>
      <c r="AD129" s="35"/>
      <c r="AE129" s="35"/>
      <c r="AF129" s="35"/>
      <c r="AG129" s="35"/>
      <c r="AH129" s="35"/>
      <c r="AI129" s="35" t="str">
        <f t="shared" si="1"/>
        <v>0</v>
      </c>
      <c r="AJ129" s="35">
        <f>+'Formato Único de Contratación'!B145</f>
        <v>0</v>
      </c>
    </row>
    <row r="130" spans="14:36" x14ac:dyDescent="0.25">
      <c r="N130" s="4">
        <v>43950</v>
      </c>
      <c r="O130" s="4">
        <v>43959</v>
      </c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4">
        <v>43960</v>
      </c>
      <c r="AA130" s="35"/>
      <c r="AB130" s="35"/>
      <c r="AC130" s="35"/>
      <c r="AD130" s="35"/>
      <c r="AE130" s="35"/>
      <c r="AF130" s="35"/>
      <c r="AG130" s="35"/>
      <c r="AH130" s="35"/>
      <c r="AI130" s="35" t="str">
        <f t="shared" si="1"/>
        <v>0</v>
      </c>
      <c r="AJ130" s="35">
        <f>+'Formato Único de Contratación'!B146</f>
        <v>0</v>
      </c>
    </row>
    <row r="131" spans="14:36" x14ac:dyDescent="0.25">
      <c r="N131" s="4">
        <v>43951</v>
      </c>
      <c r="O131" s="4">
        <v>43960</v>
      </c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4">
        <v>43961</v>
      </c>
      <c r="AA131" s="35"/>
      <c r="AB131" s="35"/>
      <c r="AC131" s="35"/>
      <c r="AD131" s="35"/>
      <c r="AE131" s="35"/>
      <c r="AF131" s="35"/>
      <c r="AG131" s="35"/>
      <c r="AH131" s="35"/>
      <c r="AI131" s="35" t="str">
        <f t="shared" ref="AI131:AI194" si="2">MID(AJ131,1,6)</f>
        <v>0</v>
      </c>
      <c r="AJ131" s="35">
        <f>+'Formato Único de Contratación'!B147</f>
        <v>0</v>
      </c>
    </row>
    <row r="132" spans="14:36" x14ac:dyDescent="0.25">
      <c r="N132" s="4">
        <v>43952</v>
      </c>
      <c r="O132" s="4">
        <v>43961</v>
      </c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4">
        <v>43962</v>
      </c>
      <c r="AA132" s="35"/>
      <c r="AB132" s="35"/>
      <c r="AC132" s="35"/>
      <c r="AD132" s="35"/>
      <c r="AE132" s="35"/>
      <c r="AF132" s="35"/>
      <c r="AG132" s="35"/>
      <c r="AH132" s="35"/>
      <c r="AI132" s="35" t="str">
        <f t="shared" si="2"/>
        <v>0</v>
      </c>
      <c r="AJ132" s="35">
        <f>+'Formato Único de Contratación'!B148</f>
        <v>0</v>
      </c>
    </row>
    <row r="133" spans="14:36" x14ac:dyDescent="0.25">
      <c r="N133" s="4">
        <v>43953</v>
      </c>
      <c r="O133" s="4">
        <v>43962</v>
      </c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4">
        <v>43963</v>
      </c>
      <c r="AA133" s="35"/>
      <c r="AB133" s="35"/>
      <c r="AC133" s="35"/>
      <c r="AD133" s="35"/>
      <c r="AE133" s="35"/>
      <c r="AF133" s="35"/>
      <c r="AG133" s="35"/>
      <c r="AH133" s="35"/>
      <c r="AI133" s="35" t="str">
        <f t="shared" si="2"/>
        <v>0</v>
      </c>
      <c r="AJ133" s="35">
        <f>+'Formato Único de Contratación'!B149</f>
        <v>0</v>
      </c>
    </row>
    <row r="134" spans="14:36" x14ac:dyDescent="0.25">
      <c r="N134" s="4">
        <v>43954</v>
      </c>
      <c r="O134" s="4">
        <v>43963</v>
      </c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4">
        <v>43964</v>
      </c>
      <c r="AA134" s="35"/>
      <c r="AB134" s="35"/>
      <c r="AC134" s="35"/>
      <c r="AD134" s="35"/>
      <c r="AE134" s="35"/>
      <c r="AF134" s="35"/>
      <c r="AG134" s="35"/>
      <c r="AH134" s="35"/>
      <c r="AI134" s="35" t="str">
        <f t="shared" si="2"/>
        <v>0</v>
      </c>
      <c r="AJ134" s="35">
        <f>+'Formato Único de Contratación'!B150</f>
        <v>0</v>
      </c>
    </row>
    <row r="135" spans="14:36" x14ac:dyDescent="0.25">
      <c r="N135" s="4">
        <v>43955</v>
      </c>
      <c r="O135" s="4">
        <v>43964</v>
      </c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4">
        <v>43965</v>
      </c>
      <c r="AA135" s="35"/>
      <c r="AB135" s="35"/>
      <c r="AC135" s="35"/>
      <c r="AD135" s="35"/>
      <c r="AE135" s="35"/>
      <c r="AF135" s="35"/>
      <c r="AG135" s="35"/>
      <c r="AH135" s="35"/>
      <c r="AI135" s="35" t="str">
        <f t="shared" si="2"/>
        <v>0</v>
      </c>
      <c r="AJ135" s="35">
        <f>+'Formato Único de Contratación'!B151</f>
        <v>0</v>
      </c>
    </row>
    <row r="136" spans="14:36" x14ac:dyDescent="0.25">
      <c r="N136" s="4">
        <v>43956</v>
      </c>
      <c r="O136" s="4">
        <v>43965</v>
      </c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4">
        <v>43966</v>
      </c>
      <c r="AA136" s="35"/>
      <c r="AB136" s="35"/>
      <c r="AC136" s="35"/>
      <c r="AD136" s="35"/>
      <c r="AE136" s="35"/>
      <c r="AF136" s="35"/>
      <c r="AG136" s="35"/>
      <c r="AH136" s="35"/>
      <c r="AI136" s="35" t="str">
        <f t="shared" si="2"/>
        <v>0</v>
      </c>
      <c r="AJ136" s="35">
        <f>+'Formato Único de Contratación'!B152</f>
        <v>0</v>
      </c>
    </row>
    <row r="137" spans="14:36" x14ac:dyDescent="0.25">
      <c r="N137" s="4">
        <v>43957</v>
      </c>
      <c r="O137" s="4">
        <v>43966</v>
      </c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4">
        <v>43967</v>
      </c>
      <c r="AA137" s="35"/>
      <c r="AB137" s="35"/>
      <c r="AC137" s="35"/>
      <c r="AD137" s="35"/>
      <c r="AE137" s="35"/>
      <c r="AF137" s="35"/>
      <c r="AG137" s="35"/>
      <c r="AH137" s="35"/>
      <c r="AI137" s="35" t="str">
        <f t="shared" si="2"/>
        <v>0</v>
      </c>
      <c r="AJ137" s="35">
        <f>+'Formato Único de Contratación'!B153</f>
        <v>0</v>
      </c>
    </row>
    <row r="138" spans="14:36" x14ac:dyDescent="0.25">
      <c r="N138" s="4">
        <v>43958</v>
      </c>
      <c r="O138" s="4">
        <v>43967</v>
      </c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4">
        <v>43968</v>
      </c>
      <c r="AA138" s="35"/>
      <c r="AB138" s="35"/>
      <c r="AC138" s="35"/>
      <c r="AD138" s="35"/>
      <c r="AE138" s="35"/>
      <c r="AF138" s="35"/>
      <c r="AG138" s="35"/>
      <c r="AH138" s="35"/>
      <c r="AI138" s="35" t="str">
        <f t="shared" si="2"/>
        <v>0</v>
      </c>
      <c r="AJ138" s="35">
        <f>+'Formato Único de Contratación'!B154</f>
        <v>0</v>
      </c>
    </row>
    <row r="139" spans="14:36" x14ac:dyDescent="0.25">
      <c r="N139" s="4">
        <v>43959</v>
      </c>
      <c r="O139" s="4">
        <v>43968</v>
      </c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4">
        <v>43969</v>
      </c>
      <c r="AA139" s="35"/>
      <c r="AB139" s="35"/>
      <c r="AC139" s="35"/>
      <c r="AD139" s="35"/>
      <c r="AE139" s="35"/>
      <c r="AF139" s="35"/>
      <c r="AG139" s="35"/>
      <c r="AH139" s="35"/>
      <c r="AI139" s="35" t="str">
        <f t="shared" si="2"/>
        <v>0</v>
      </c>
      <c r="AJ139" s="35">
        <f>+'Formato Único de Contratación'!B155</f>
        <v>0</v>
      </c>
    </row>
    <row r="140" spans="14:36" x14ac:dyDescent="0.25">
      <c r="N140" s="4">
        <v>43960</v>
      </c>
      <c r="O140" s="4">
        <v>43969</v>
      </c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4">
        <v>43970</v>
      </c>
      <c r="AA140" s="35"/>
      <c r="AB140" s="35"/>
      <c r="AC140" s="35"/>
      <c r="AD140" s="35"/>
      <c r="AE140" s="35"/>
      <c r="AF140" s="35"/>
      <c r="AG140" s="35"/>
      <c r="AH140" s="35"/>
      <c r="AI140" s="35" t="str">
        <f t="shared" si="2"/>
        <v>0</v>
      </c>
      <c r="AJ140" s="35">
        <f>+'Formato Único de Contratación'!B156</f>
        <v>0</v>
      </c>
    </row>
    <row r="141" spans="14:36" x14ac:dyDescent="0.25">
      <c r="N141" s="4">
        <v>43961</v>
      </c>
      <c r="O141" s="4">
        <v>43970</v>
      </c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4">
        <v>43971</v>
      </c>
      <c r="AA141" s="35"/>
      <c r="AB141" s="35"/>
      <c r="AC141" s="35"/>
      <c r="AD141" s="35"/>
      <c r="AE141" s="35"/>
      <c r="AF141" s="35"/>
      <c r="AG141" s="35"/>
      <c r="AH141" s="35"/>
      <c r="AI141" s="35" t="str">
        <f t="shared" si="2"/>
        <v>0</v>
      </c>
      <c r="AJ141" s="35">
        <f>+'Formato Único de Contratación'!B157</f>
        <v>0</v>
      </c>
    </row>
    <row r="142" spans="14:36" x14ac:dyDescent="0.25">
      <c r="N142" s="4">
        <v>43962</v>
      </c>
      <c r="O142" s="4">
        <v>43971</v>
      </c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4">
        <v>43972</v>
      </c>
      <c r="AA142" s="35"/>
      <c r="AB142" s="35"/>
      <c r="AC142" s="35"/>
      <c r="AD142" s="35"/>
      <c r="AE142" s="35"/>
      <c r="AF142" s="35"/>
      <c r="AG142" s="35"/>
      <c r="AH142" s="35"/>
      <c r="AI142" s="35" t="str">
        <f t="shared" si="2"/>
        <v>0</v>
      </c>
      <c r="AJ142" s="35">
        <f>+'Formato Único de Contratación'!B158</f>
        <v>0</v>
      </c>
    </row>
    <row r="143" spans="14:36" x14ac:dyDescent="0.25">
      <c r="N143" s="4">
        <v>43963</v>
      </c>
      <c r="O143" s="4">
        <v>43972</v>
      </c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4">
        <v>43973</v>
      </c>
      <c r="AA143" s="35"/>
      <c r="AB143" s="35"/>
      <c r="AC143" s="35"/>
      <c r="AD143" s="35"/>
      <c r="AE143" s="35"/>
      <c r="AF143" s="35"/>
      <c r="AG143" s="35"/>
      <c r="AH143" s="35"/>
      <c r="AI143" s="35" t="str">
        <f t="shared" si="2"/>
        <v>0</v>
      </c>
      <c r="AJ143" s="35">
        <f>+'Formato Único de Contratación'!B159</f>
        <v>0</v>
      </c>
    </row>
    <row r="144" spans="14:36" x14ac:dyDescent="0.25">
      <c r="N144" s="4">
        <v>43964</v>
      </c>
      <c r="O144" s="4">
        <v>43973</v>
      </c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4">
        <v>43974</v>
      </c>
      <c r="AA144" s="35"/>
      <c r="AB144" s="35"/>
      <c r="AC144" s="35"/>
      <c r="AD144" s="35"/>
      <c r="AE144" s="35"/>
      <c r="AF144" s="35"/>
      <c r="AG144" s="35"/>
      <c r="AH144" s="35"/>
      <c r="AI144" s="35" t="e">
        <f t="shared" si="2"/>
        <v>#REF!</v>
      </c>
      <c r="AJ144" s="35" t="e">
        <f>+'Formato Único de Contratación'!#REF!</f>
        <v>#REF!</v>
      </c>
    </row>
    <row r="145" spans="14:36" x14ac:dyDescent="0.25">
      <c r="N145" s="4">
        <v>43965</v>
      </c>
      <c r="O145" s="4">
        <v>43974</v>
      </c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4">
        <v>43975</v>
      </c>
      <c r="AA145" s="35"/>
      <c r="AB145" s="35"/>
      <c r="AC145" s="35"/>
      <c r="AD145" s="35"/>
      <c r="AE145" s="35"/>
      <c r="AF145" s="35"/>
      <c r="AG145" s="35"/>
      <c r="AH145" s="35"/>
      <c r="AI145" s="35" t="e">
        <f t="shared" si="2"/>
        <v>#REF!</v>
      </c>
      <c r="AJ145" s="35" t="e">
        <f>+'Formato Único de Contratación'!#REF!</f>
        <v>#REF!</v>
      </c>
    </row>
    <row r="146" spans="14:36" x14ac:dyDescent="0.25">
      <c r="N146" s="4">
        <v>43966</v>
      </c>
      <c r="O146" s="4">
        <v>43975</v>
      </c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4">
        <v>43976</v>
      </c>
      <c r="AA146" s="35"/>
      <c r="AB146" s="35"/>
      <c r="AC146" s="35"/>
      <c r="AD146" s="35"/>
      <c r="AE146" s="35"/>
      <c r="AF146" s="35"/>
      <c r="AG146" s="35"/>
      <c r="AH146" s="35"/>
      <c r="AI146" s="35" t="str">
        <f t="shared" si="2"/>
        <v>0</v>
      </c>
      <c r="AJ146" s="35">
        <f>+'Formato Único de Contratación'!B160</f>
        <v>0</v>
      </c>
    </row>
    <row r="147" spans="14:36" x14ac:dyDescent="0.25">
      <c r="N147" s="4">
        <v>43967</v>
      </c>
      <c r="O147" s="4">
        <v>43976</v>
      </c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4">
        <v>43977</v>
      </c>
      <c r="AA147" s="35"/>
      <c r="AB147" s="35"/>
      <c r="AC147" s="35"/>
      <c r="AD147" s="35"/>
      <c r="AE147" s="35"/>
      <c r="AF147" s="35"/>
      <c r="AG147" s="35"/>
      <c r="AH147" s="35"/>
      <c r="AI147" s="35" t="str">
        <f t="shared" si="2"/>
        <v>0</v>
      </c>
      <c r="AJ147" s="35">
        <f>+'Formato Único de Contratación'!B161</f>
        <v>0</v>
      </c>
    </row>
    <row r="148" spans="14:36" x14ac:dyDescent="0.25">
      <c r="N148" s="4">
        <v>43968</v>
      </c>
      <c r="O148" s="4">
        <v>43977</v>
      </c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4">
        <v>43978</v>
      </c>
      <c r="AA148" s="35"/>
      <c r="AB148" s="35"/>
      <c r="AC148" s="35"/>
      <c r="AD148" s="35"/>
      <c r="AE148" s="35"/>
      <c r="AF148" s="35"/>
      <c r="AG148" s="35"/>
      <c r="AH148" s="35"/>
      <c r="AI148" s="35" t="str">
        <f t="shared" si="2"/>
        <v>0</v>
      </c>
      <c r="AJ148" s="35">
        <f>+'Formato Único de Contratación'!B162</f>
        <v>0</v>
      </c>
    </row>
    <row r="149" spans="14:36" x14ac:dyDescent="0.25">
      <c r="N149" s="4">
        <v>43969</v>
      </c>
      <c r="O149" s="4">
        <v>43978</v>
      </c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4">
        <v>43979</v>
      </c>
      <c r="AA149" s="35"/>
      <c r="AB149" s="35"/>
      <c r="AC149" s="35"/>
      <c r="AD149" s="35"/>
      <c r="AE149" s="35"/>
      <c r="AF149" s="35"/>
      <c r="AG149" s="35"/>
      <c r="AH149" s="35"/>
      <c r="AI149" s="35" t="str">
        <f t="shared" si="2"/>
        <v>0</v>
      </c>
      <c r="AJ149" s="35">
        <f>+'Formato Único de Contratación'!B163</f>
        <v>0</v>
      </c>
    </row>
    <row r="150" spans="14:36" x14ac:dyDescent="0.25">
      <c r="N150" s="4">
        <v>43970</v>
      </c>
      <c r="O150" s="4">
        <v>43979</v>
      </c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4">
        <v>43980</v>
      </c>
      <c r="AA150" s="35"/>
      <c r="AB150" s="35"/>
      <c r="AC150" s="35"/>
      <c r="AD150" s="35"/>
      <c r="AE150" s="35"/>
      <c r="AF150" s="35"/>
      <c r="AG150" s="35"/>
      <c r="AH150" s="35"/>
      <c r="AI150" s="35" t="str">
        <f t="shared" si="2"/>
        <v>0</v>
      </c>
      <c r="AJ150" s="35">
        <f>+'Formato Único de Contratación'!B164</f>
        <v>0</v>
      </c>
    </row>
    <row r="151" spans="14:36" x14ac:dyDescent="0.25">
      <c r="N151" s="4">
        <v>43971</v>
      </c>
      <c r="O151" s="4">
        <v>43980</v>
      </c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4">
        <v>43981</v>
      </c>
      <c r="AA151" s="35"/>
      <c r="AB151" s="35"/>
      <c r="AC151" s="35"/>
      <c r="AD151" s="35"/>
      <c r="AE151" s="35"/>
      <c r="AF151" s="35"/>
      <c r="AG151" s="35"/>
      <c r="AH151" s="35"/>
      <c r="AI151" s="35" t="str">
        <f t="shared" si="2"/>
        <v>0</v>
      </c>
      <c r="AJ151" s="35">
        <f>+'Formato Único de Contratación'!B165</f>
        <v>0</v>
      </c>
    </row>
    <row r="152" spans="14:36" x14ac:dyDescent="0.25">
      <c r="N152" s="4">
        <v>43972</v>
      </c>
      <c r="O152" s="4">
        <v>43981</v>
      </c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4">
        <v>43982</v>
      </c>
      <c r="AA152" s="35"/>
      <c r="AB152" s="35"/>
      <c r="AC152" s="35"/>
      <c r="AD152" s="35"/>
      <c r="AE152" s="35"/>
      <c r="AF152" s="35"/>
      <c r="AG152" s="35"/>
      <c r="AH152" s="35"/>
      <c r="AI152" s="35" t="str">
        <f t="shared" si="2"/>
        <v>0</v>
      </c>
      <c r="AJ152" s="35">
        <f>+'Formato Único de Contratación'!B166</f>
        <v>0</v>
      </c>
    </row>
    <row r="153" spans="14:36" x14ac:dyDescent="0.25">
      <c r="N153" s="4">
        <v>43973</v>
      </c>
      <c r="O153" s="4">
        <v>43982</v>
      </c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4">
        <v>43983</v>
      </c>
      <c r="AA153" s="35"/>
      <c r="AB153" s="35"/>
      <c r="AC153" s="35"/>
      <c r="AD153" s="35"/>
      <c r="AE153" s="35"/>
      <c r="AF153" s="35"/>
      <c r="AG153" s="35"/>
      <c r="AH153" s="35"/>
      <c r="AI153" s="35" t="str">
        <f t="shared" si="2"/>
        <v>0</v>
      </c>
      <c r="AJ153" s="35">
        <f>+'Formato Único de Contratación'!B167</f>
        <v>0</v>
      </c>
    </row>
    <row r="154" spans="14:36" x14ac:dyDescent="0.25">
      <c r="N154" s="4">
        <v>43974</v>
      </c>
      <c r="O154" s="4">
        <v>43983</v>
      </c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4">
        <v>43984</v>
      </c>
      <c r="AA154" s="35"/>
      <c r="AB154" s="35"/>
      <c r="AC154" s="35"/>
      <c r="AD154" s="35"/>
      <c r="AE154" s="35"/>
      <c r="AF154" s="35"/>
      <c r="AG154" s="35"/>
      <c r="AH154" s="35"/>
      <c r="AI154" s="35" t="str">
        <f t="shared" si="2"/>
        <v>0</v>
      </c>
      <c r="AJ154" s="35">
        <f>+'Formato Único de Contratación'!B168</f>
        <v>0</v>
      </c>
    </row>
    <row r="155" spans="14:36" x14ac:dyDescent="0.25">
      <c r="N155" s="4">
        <v>43975</v>
      </c>
      <c r="O155" s="4">
        <v>43984</v>
      </c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4">
        <v>43985</v>
      </c>
      <c r="AA155" s="35"/>
      <c r="AB155" s="35"/>
      <c r="AC155" s="35"/>
      <c r="AD155" s="35"/>
      <c r="AE155" s="35"/>
      <c r="AF155" s="35"/>
      <c r="AG155" s="35"/>
      <c r="AH155" s="35"/>
      <c r="AI155" s="35" t="str">
        <f t="shared" si="2"/>
        <v>0</v>
      </c>
      <c r="AJ155" s="35">
        <f>+'Formato Único de Contratación'!B169</f>
        <v>0</v>
      </c>
    </row>
    <row r="156" spans="14:36" x14ac:dyDescent="0.25">
      <c r="N156" s="4">
        <v>43976</v>
      </c>
      <c r="O156" s="4">
        <v>43985</v>
      </c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4">
        <v>43986</v>
      </c>
      <c r="AA156" s="35"/>
      <c r="AB156" s="35"/>
      <c r="AC156" s="35"/>
      <c r="AD156" s="35"/>
      <c r="AE156" s="35"/>
      <c r="AF156" s="35"/>
      <c r="AG156" s="35"/>
      <c r="AH156" s="35"/>
      <c r="AI156" s="35" t="str">
        <f t="shared" si="2"/>
        <v>0</v>
      </c>
      <c r="AJ156" s="35">
        <f>+'Formato Único de Contratación'!B170</f>
        <v>0</v>
      </c>
    </row>
    <row r="157" spans="14:36" x14ac:dyDescent="0.25">
      <c r="N157" s="4">
        <v>43977</v>
      </c>
      <c r="O157" s="4">
        <v>43986</v>
      </c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4">
        <v>43987</v>
      </c>
      <c r="AA157" s="35"/>
      <c r="AB157" s="35"/>
      <c r="AC157" s="35"/>
      <c r="AD157" s="35"/>
      <c r="AE157" s="35"/>
      <c r="AF157" s="35"/>
      <c r="AG157" s="35"/>
      <c r="AH157" s="35"/>
      <c r="AI157" s="35" t="str">
        <f t="shared" si="2"/>
        <v>0</v>
      </c>
      <c r="AJ157" s="35">
        <f>+'Formato Único de Contratación'!B171</f>
        <v>0</v>
      </c>
    </row>
    <row r="158" spans="14:36" x14ac:dyDescent="0.25">
      <c r="N158" s="4">
        <v>43978</v>
      </c>
      <c r="O158" s="4">
        <v>43987</v>
      </c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4">
        <v>43988</v>
      </c>
      <c r="AA158" s="35"/>
      <c r="AB158" s="35"/>
      <c r="AC158" s="35"/>
      <c r="AD158" s="35"/>
      <c r="AE158" s="35"/>
      <c r="AF158" s="35"/>
      <c r="AG158" s="35"/>
      <c r="AH158" s="35"/>
      <c r="AI158" s="35" t="str">
        <f t="shared" si="2"/>
        <v>0</v>
      </c>
      <c r="AJ158" s="35">
        <f>+'Formato Único de Contratación'!B172</f>
        <v>0</v>
      </c>
    </row>
    <row r="159" spans="14:36" x14ac:dyDescent="0.25">
      <c r="N159" s="4">
        <v>43979</v>
      </c>
      <c r="O159" s="4">
        <v>43988</v>
      </c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4">
        <v>43989</v>
      </c>
      <c r="AA159" s="35"/>
      <c r="AB159" s="35"/>
      <c r="AC159" s="35"/>
      <c r="AD159" s="35"/>
      <c r="AE159" s="35"/>
      <c r="AF159" s="35"/>
      <c r="AG159" s="35"/>
      <c r="AH159" s="35"/>
      <c r="AI159" s="35" t="str">
        <f t="shared" si="2"/>
        <v>0</v>
      </c>
      <c r="AJ159" s="35">
        <f>+'Formato Único de Contratación'!B173</f>
        <v>0</v>
      </c>
    </row>
    <row r="160" spans="14:36" x14ac:dyDescent="0.25">
      <c r="N160" s="4">
        <v>43980</v>
      </c>
      <c r="O160" s="4">
        <v>43989</v>
      </c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4">
        <v>43990</v>
      </c>
      <c r="AA160" s="35"/>
      <c r="AB160" s="35"/>
      <c r="AC160" s="35"/>
      <c r="AD160" s="35"/>
      <c r="AE160" s="35"/>
      <c r="AF160" s="35"/>
      <c r="AG160" s="35"/>
      <c r="AH160" s="35"/>
      <c r="AI160" s="35" t="str">
        <f t="shared" si="2"/>
        <v>0</v>
      </c>
      <c r="AJ160" s="35">
        <f>+'Formato Único de Contratación'!B191</f>
        <v>0</v>
      </c>
    </row>
    <row r="161" spans="14:36" x14ac:dyDescent="0.25">
      <c r="N161" s="4">
        <v>43981</v>
      </c>
      <c r="O161" s="4">
        <v>43990</v>
      </c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4">
        <v>43991</v>
      </c>
      <c r="AA161" s="35"/>
      <c r="AB161" s="35"/>
      <c r="AC161" s="35"/>
      <c r="AD161" s="35"/>
      <c r="AE161" s="35"/>
      <c r="AF161" s="35"/>
      <c r="AG161" s="35"/>
      <c r="AH161" s="35"/>
      <c r="AI161" s="35" t="str">
        <f t="shared" si="2"/>
        <v>0</v>
      </c>
      <c r="AJ161" s="35">
        <f>+'Formato Único de Contratación'!B192</f>
        <v>0</v>
      </c>
    </row>
    <row r="162" spans="14:36" x14ac:dyDescent="0.25">
      <c r="N162" s="4">
        <v>43982</v>
      </c>
      <c r="O162" s="4">
        <v>43991</v>
      </c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4">
        <v>43992</v>
      </c>
      <c r="AA162" s="35"/>
      <c r="AB162" s="35"/>
      <c r="AC162" s="35"/>
      <c r="AD162" s="35"/>
      <c r="AE162" s="35"/>
      <c r="AF162" s="35"/>
      <c r="AG162" s="35"/>
      <c r="AH162" s="35"/>
      <c r="AI162" s="35" t="str">
        <f t="shared" si="2"/>
        <v>0</v>
      </c>
      <c r="AJ162" s="35">
        <f>+'Formato Único de Contratación'!B193</f>
        <v>0</v>
      </c>
    </row>
    <row r="163" spans="14:36" x14ac:dyDescent="0.25">
      <c r="N163" s="4">
        <v>43983</v>
      </c>
      <c r="O163" s="4">
        <v>43992</v>
      </c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4">
        <v>43993</v>
      </c>
      <c r="AA163" s="35"/>
      <c r="AB163" s="35"/>
      <c r="AC163" s="35"/>
      <c r="AD163" s="35"/>
      <c r="AE163" s="35"/>
      <c r="AF163" s="35"/>
      <c r="AG163" s="35"/>
      <c r="AH163" s="35"/>
      <c r="AI163" s="35" t="str">
        <f t="shared" si="2"/>
        <v>0</v>
      </c>
      <c r="AJ163" s="35">
        <f>+'Formato Único de Contratación'!B194</f>
        <v>0</v>
      </c>
    </row>
    <row r="164" spans="14:36" x14ac:dyDescent="0.25">
      <c r="N164" s="4">
        <v>43984</v>
      </c>
      <c r="O164" s="4">
        <v>43993</v>
      </c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4">
        <v>43994</v>
      </c>
      <c r="AA164" s="35"/>
      <c r="AB164" s="35"/>
      <c r="AC164" s="35"/>
      <c r="AD164" s="35"/>
      <c r="AE164" s="35"/>
      <c r="AF164" s="35"/>
      <c r="AG164" s="35"/>
      <c r="AH164" s="35"/>
      <c r="AI164" s="35" t="str">
        <f t="shared" si="2"/>
        <v>0</v>
      </c>
      <c r="AJ164" s="35">
        <f>+'Formato Único de Contratación'!B195</f>
        <v>0</v>
      </c>
    </row>
    <row r="165" spans="14:36" x14ac:dyDescent="0.25">
      <c r="N165" s="4">
        <v>43985</v>
      </c>
      <c r="O165" s="4">
        <v>43994</v>
      </c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4">
        <v>43995</v>
      </c>
      <c r="AA165" s="35"/>
      <c r="AB165" s="35"/>
      <c r="AC165" s="35"/>
      <c r="AD165" s="35"/>
      <c r="AE165" s="35"/>
      <c r="AF165" s="35"/>
      <c r="AG165" s="35"/>
      <c r="AH165" s="35"/>
      <c r="AI165" s="35" t="str">
        <f t="shared" si="2"/>
        <v>0</v>
      </c>
      <c r="AJ165" s="35">
        <f>+'Formato Único de Contratación'!B196</f>
        <v>0</v>
      </c>
    </row>
    <row r="166" spans="14:36" x14ac:dyDescent="0.25">
      <c r="N166" s="4">
        <v>43986</v>
      </c>
      <c r="O166" s="4">
        <v>43995</v>
      </c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4">
        <v>43996</v>
      </c>
      <c r="AA166" s="35"/>
      <c r="AB166" s="35"/>
      <c r="AC166" s="35"/>
      <c r="AD166" s="35"/>
      <c r="AE166" s="35"/>
      <c r="AF166" s="35"/>
      <c r="AG166" s="35"/>
      <c r="AH166" s="35"/>
      <c r="AI166" s="35" t="str">
        <f t="shared" si="2"/>
        <v>0</v>
      </c>
      <c r="AJ166" s="35">
        <f>+'Formato Único de Contratación'!B197</f>
        <v>0</v>
      </c>
    </row>
    <row r="167" spans="14:36" x14ac:dyDescent="0.25">
      <c r="N167" s="4">
        <v>43987</v>
      </c>
      <c r="O167" s="4">
        <v>43996</v>
      </c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4">
        <v>43997</v>
      </c>
      <c r="AA167" s="35"/>
      <c r="AB167" s="35"/>
      <c r="AC167" s="35"/>
      <c r="AD167" s="35"/>
      <c r="AE167" s="35"/>
      <c r="AF167" s="35"/>
      <c r="AG167" s="35"/>
      <c r="AH167" s="35"/>
      <c r="AI167" s="35" t="str">
        <f t="shared" si="2"/>
        <v>0</v>
      </c>
      <c r="AJ167" s="35">
        <f>+'Formato Único de Contratación'!B198</f>
        <v>0</v>
      </c>
    </row>
    <row r="168" spans="14:36" x14ac:dyDescent="0.25">
      <c r="N168" s="4">
        <v>43988</v>
      </c>
      <c r="O168" s="4">
        <v>43997</v>
      </c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4">
        <v>43998</v>
      </c>
      <c r="AA168" s="35"/>
      <c r="AB168" s="35"/>
      <c r="AC168" s="35"/>
      <c r="AD168" s="35"/>
      <c r="AE168" s="35"/>
      <c r="AF168" s="35"/>
      <c r="AG168" s="35"/>
      <c r="AH168" s="35"/>
      <c r="AI168" s="35" t="str">
        <f t="shared" si="2"/>
        <v>0</v>
      </c>
      <c r="AJ168" s="35">
        <f>+'Formato Único de Contratación'!B199</f>
        <v>0</v>
      </c>
    </row>
    <row r="169" spans="14:36" x14ac:dyDescent="0.25">
      <c r="N169" s="4">
        <v>43989</v>
      </c>
      <c r="O169" s="4">
        <v>43998</v>
      </c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4">
        <v>43999</v>
      </c>
      <c r="AA169" s="35"/>
      <c r="AB169" s="35"/>
      <c r="AC169" s="35"/>
      <c r="AD169" s="35"/>
      <c r="AE169" s="35"/>
      <c r="AF169" s="35"/>
      <c r="AG169" s="35"/>
      <c r="AH169" s="35"/>
      <c r="AI169" s="35" t="str">
        <f t="shared" si="2"/>
        <v>0</v>
      </c>
      <c r="AJ169" s="35">
        <f>+'Formato Único de Contratación'!B200</f>
        <v>0</v>
      </c>
    </row>
    <row r="170" spans="14:36" x14ac:dyDescent="0.25">
      <c r="N170" s="4">
        <v>43990</v>
      </c>
      <c r="O170" s="4">
        <v>43999</v>
      </c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4">
        <v>44000</v>
      </c>
      <c r="AA170" s="35"/>
      <c r="AB170" s="35"/>
      <c r="AC170" s="35"/>
      <c r="AD170" s="35"/>
      <c r="AE170" s="35"/>
      <c r="AF170" s="35"/>
      <c r="AG170" s="35"/>
      <c r="AH170" s="35"/>
      <c r="AI170" s="35" t="str">
        <f t="shared" si="2"/>
        <v>0</v>
      </c>
      <c r="AJ170" s="35">
        <f>+'Formato Único de Contratación'!B201</f>
        <v>0</v>
      </c>
    </row>
    <row r="171" spans="14:36" x14ac:dyDescent="0.25">
      <c r="N171" s="4">
        <v>43991</v>
      </c>
      <c r="O171" s="4">
        <v>44000</v>
      </c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4">
        <v>44001</v>
      </c>
      <c r="AA171" s="35"/>
      <c r="AB171" s="35"/>
      <c r="AC171" s="35"/>
      <c r="AD171" s="35"/>
      <c r="AE171" s="35"/>
      <c r="AF171" s="35"/>
      <c r="AG171" s="35"/>
      <c r="AH171" s="35"/>
      <c r="AI171" s="35" t="str">
        <f t="shared" si="2"/>
        <v>0</v>
      </c>
      <c r="AJ171" s="35">
        <f>+'Formato Único de Contratación'!B202</f>
        <v>0</v>
      </c>
    </row>
    <row r="172" spans="14:36" x14ac:dyDescent="0.25">
      <c r="N172" s="4">
        <v>43992</v>
      </c>
      <c r="O172" s="4">
        <v>44001</v>
      </c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4">
        <v>44002</v>
      </c>
      <c r="AA172" s="35"/>
      <c r="AB172" s="35"/>
      <c r="AC172" s="35"/>
      <c r="AD172" s="35"/>
      <c r="AE172" s="35"/>
      <c r="AF172" s="35"/>
      <c r="AG172" s="35"/>
      <c r="AH172" s="35"/>
      <c r="AI172" s="35" t="str">
        <f t="shared" si="2"/>
        <v>0</v>
      </c>
      <c r="AJ172" s="35">
        <f>+'Formato Único de Contratación'!B203</f>
        <v>0</v>
      </c>
    </row>
    <row r="173" spans="14:36" x14ac:dyDescent="0.25">
      <c r="N173" s="4">
        <v>43993</v>
      </c>
      <c r="O173" s="4">
        <v>44002</v>
      </c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4">
        <v>44003</v>
      </c>
      <c r="AA173" s="35"/>
      <c r="AB173" s="35"/>
      <c r="AC173" s="35"/>
      <c r="AD173" s="35"/>
      <c r="AE173" s="35"/>
      <c r="AF173" s="35"/>
      <c r="AG173" s="35"/>
      <c r="AH173" s="35"/>
      <c r="AI173" s="35" t="str">
        <f t="shared" si="2"/>
        <v>0</v>
      </c>
      <c r="AJ173" s="35">
        <f>+'Formato Único de Contratación'!B204</f>
        <v>0</v>
      </c>
    </row>
    <row r="174" spans="14:36" x14ac:dyDescent="0.25">
      <c r="N174" s="4">
        <v>43994</v>
      </c>
      <c r="O174" s="4">
        <v>44003</v>
      </c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4">
        <v>44004</v>
      </c>
      <c r="AA174" s="35"/>
      <c r="AB174" s="35"/>
      <c r="AC174" s="35"/>
      <c r="AD174" s="35"/>
      <c r="AE174" s="35"/>
      <c r="AF174" s="35"/>
      <c r="AG174" s="35"/>
      <c r="AH174" s="35"/>
      <c r="AI174" s="35" t="str">
        <f t="shared" si="2"/>
        <v>0</v>
      </c>
      <c r="AJ174" s="35">
        <f>+'Formato Único de Contratación'!B205</f>
        <v>0</v>
      </c>
    </row>
    <row r="175" spans="14:36" x14ac:dyDescent="0.25">
      <c r="N175" s="4">
        <v>43995</v>
      </c>
      <c r="O175" s="4">
        <v>44004</v>
      </c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4">
        <v>44005</v>
      </c>
      <c r="AA175" s="35"/>
      <c r="AB175" s="35"/>
      <c r="AC175" s="35"/>
      <c r="AD175" s="35"/>
      <c r="AE175" s="35"/>
      <c r="AF175" s="35"/>
      <c r="AG175" s="35"/>
      <c r="AH175" s="35"/>
      <c r="AI175" s="35" t="str">
        <f t="shared" si="2"/>
        <v>0</v>
      </c>
      <c r="AJ175" s="35">
        <f>+'Formato Único de Contratación'!B206</f>
        <v>0</v>
      </c>
    </row>
    <row r="176" spans="14:36" x14ac:dyDescent="0.25">
      <c r="N176" s="4">
        <v>43996</v>
      </c>
      <c r="O176" s="4">
        <v>44005</v>
      </c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4">
        <v>44006</v>
      </c>
      <c r="AA176" s="35"/>
      <c r="AB176" s="35"/>
      <c r="AC176" s="35"/>
      <c r="AD176" s="35"/>
      <c r="AE176" s="35"/>
      <c r="AF176" s="35"/>
      <c r="AG176" s="35"/>
      <c r="AH176" s="35"/>
      <c r="AI176" s="35" t="str">
        <f t="shared" si="2"/>
        <v>0</v>
      </c>
      <c r="AJ176" s="35">
        <f>+'Formato Único de Contratación'!B207</f>
        <v>0</v>
      </c>
    </row>
    <row r="177" spans="14:36" x14ac:dyDescent="0.25">
      <c r="N177" s="4">
        <v>43997</v>
      </c>
      <c r="O177" s="4">
        <v>44006</v>
      </c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4">
        <v>44007</v>
      </c>
      <c r="AA177" s="35"/>
      <c r="AB177" s="35"/>
      <c r="AC177" s="35"/>
      <c r="AD177" s="35"/>
      <c r="AE177" s="35"/>
      <c r="AF177" s="35"/>
      <c r="AG177" s="35"/>
      <c r="AH177" s="35"/>
      <c r="AI177" s="35" t="str">
        <f t="shared" si="2"/>
        <v>0</v>
      </c>
      <c r="AJ177" s="35">
        <f>+'Formato Único de Contratación'!B208</f>
        <v>0</v>
      </c>
    </row>
    <row r="178" spans="14:36" x14ac:dyDescent="0.25">
      <c r="N178" s="4">
        <v>43998</v>
      </c>
      <c r="O178" s="4">
        <v>44007</v>
      </c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4">
        <v>44008</v>
      </c>
      <c r="AA178" s="35"/>
      <c r="AB178" s="35"/>
      <c r="AC178" s="35"/>
      <c r="AD178" s="35"/>
      <c r="AE178" s="35"/>
      <c r="AF178" s="35"/>
      <c r="AG178" s="35"/>
      <c r="AH178" s="35"/>
      <c r="AI178" s="35" t="str">
        <f t="shared" si="2"/>
        <v>0</v>
      </c>
      <c r="AJ178" s="35">
        <f>+'Formato Único de Contratación'!B209</f>
        <v>0</v>
      </c>
    </row>
    <row r="179" spans="14:36" x14ac:dyDescent="0.25">
      <c r="N179" s="4">
        <v>43999</v>
      </c>
      <c r="O179" s="4">
        <v>44008</v>
      </c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4">
        <v>44009</v>
      </c>
      <c r="AA179" s="35"/>
      <c r="AB179" s="35"/>
      <c r="AC179" s="35"/>
      <c r="AD179" s="35"/>
      <c r="AE179" s="35"/>
      <c r="AF179" s="35"/>
      <c r="AG179" s="35"/>
      <c r="AH179" s="35"/>
      <c r="AI179" s="35" t="str">
        <f t="shared" si="2"/>
        <v>0</v>
      </c>
      <c r="AJ179" s="35">
        <f>+'Formato Único de Contratación'!B210</f>
        <v>0</v>
      </c>
    </row>
    <row r="180" spans="14:36" x14ac:dyDescent="0.25">
      <c r="N180" s="4">
        <v>44000</v>
      </c>
      <c r="O180" s="4">
        <v>44009</v>
      </c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4">
        <v>44010</v>
      </c>
      <c r="AA180" s="35"/>
      <c r="AB180" s="35"/>
      <c r="AC180" s="35"/>
      <c r="AD180" s="35"/>
      <c r="AE180" s="35"/>
      <c r="AF180" s="35"/>
      <c r="AG180" s="35"/>
      <c r="AH180" s="35"/>
      <c r="AI180" s="35" t="str">
        <f t="shared" si="2"/>
        <v>0</v>
      </c>
      <c r="AJ180" s="35">
        <f>+'Formato Único de Contratación'!B211</f>
        <v>0</v>
      </c>
    </row>
    <row r="181" spans="14:36" x14ac:dyDescent="0.25">
      <c r="N181" s="4">
        <v>44001</v>
      </c>
      <c r="O181" s="4">
        <v>44010</v>
      </c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4">
        <v>44011</v>
      </c>
      <c r="AA181" s="35"/>
      <c r="AB181" s="35"/>
      <c r="AC181" s="35"/>
      <c r="AD181" s="35"/>
      <c r="AE181" s="35"/>
      <c r="AF181" s="35"/>
      <c r="AG181" s="35"/>
      <c r="AH181" s="35"/>
      <c r="AI181" s="35" t="str">
        <f t="shared" si="2"/>
        <v>0</v>
      </c>
      <c r="AJ181" s="35">
        <f>+'Formato Único de Contratación'!B212</f>
        <v>0</v>
      </c>
    </row>
    <row r="182" spans="14:36" x14ac:dyDescent="0.25">
      <c r="N182" s="4">
        <v>44002</v>
      </c>
      <c r="O182" s="4">
        <v>44011</v>
      </c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4">
        <v>44012</v>
      </c>
      <c r="AA182" s="35"/>
      <c r="AB182" s="35"/>
      <c r="AC182" s="35"/>
      <c r="AD182" s="35"/>
      <c r="AE182" s="35"/>
      <c r="AF182" s="35"/>
      <c r="AG182" s="35"/>
      <c r="AH182" s="35"/>
      <c r="AI182" s="35" t="str">
        <f t="shared" si="2"/>
        <v>0</v>
      </c>
      <c r="AJ182" s="35">
        <f>+'Formato Único de Contratación'!B213</f>
        <v>0</v>
      </c>
    </row>
    <row r="183" spans="14:36" x14ac:dyDescent="0.25">
      <c r="N183" s="4">
        <v>44003</v>
      </c>
      <c r="O183" s="4">
        <v>44012</v>
      </c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4">
        <v>44013</v>
      </c>
      <c r="AA183" s="35"/>
      <c r="AB183" s="35"/>
      <c r="AC183" s="35"/>
      <c r="AD183" s="35"/>
      <c r="AE183" s="35"/>
      <c r="AF183" s="35"/>
      <c r="AG183" s="35"/>
      <c r="AH183" s="35"/>
      <c r="AI183" s="35" t="str">
        <f t="shared" si="2"/>
        <v>0</v>
      </c>
      <c r="AJ183" s="35">
        <f>+'Formato Único de Contratación'!B214</f>
        <v>0</v>
      </c>
    </row>
    <row r="184" spans="14:36" x14ac:dyDescent="0.25">
      <c r="N184" s="4">
        <v>44004</v>
      </c>
      <c r="O184" s="4">
        <v>44013</v>
      </c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4">
        <v>44014</v>
      </c>
      <c r="AA184" s="35"/>
      <c r="AB184" s="35"/>
      <c r="AC184" s="35"/>
      <c r="AD184" s="35"/>
      <c r="AE184" s="35"/>
      <c r="AF184" s="35"/>
      <c r="AG184" s="35"/>
      <c r="AH184" s="35"/>
      <c r="AI184" s="35" t="str">
        <f t="shared" si="2"/>
        <v>0</v>
      </c>
      <c r="AJ184" s="35">
        <f>+'Formato Único de Contratación'!B215</f>
        <v>0</v>
      </c>
    </row>
    <row r="185" spans="14:36" x14ac:dyDescent="0.25">
      <c r="N185" s="4">
        <v>44005</v>
      </c>
      <c r="O185" s="4">
        <v>44014</v>
      </c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4">
        <v>44015</v>
      </c>
      <c r="AA185" s="35"/>
      <c r="AB185" s="35"/>
      <c r="AC185" s="35"/>
      <c r="AD185" s="35"/>
      <c r="AE185" s="35"/>
      <c r="AF185" s="35"/>
      <c r="AG185" s="35"/>
      <c r="AH185" s="35"/>
      <c r="AI185" s="35" t="str">
        <f t="shared" si="2"/>
        <v>0</v>
      </c>
      <c r="AJ185" s="35">
        <f>+'Formato Único de Contratación'!B216</f>
        <v>0</v>
      </c>
    </row>
    <row r="186" spans="14:36" x14ac:dyDescent="0.25">
      <c r="N186" s="4">
        <v>44006</v>
      </c>
      <c r="O186" s="4">
        <v>44015</v>
      </c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4">
        <v>44016</v>
      </c>
      <c r="AA186" s="35"/>
      <c r="AB186" s="35"/>
      <c r="AC186" s="35"/>
      <c r="AD186" s="35"/>
      <c r="AE186" s="35"/>
      <c r="AF186" s="35"/>
      <c r="AG186" s="35"/>
      <c r="AH186" s="35"/>
      <c r="AI186" s="35" t="e">
        <f t="shared" si="2"/>
        <v>#REF!</v>
      </c>
      <c r="AJ186" s="35" t="e">
        <f>+'Formato Único de Contratación'!#REF!</f>
        <v>#REF!</v>
      </c>
    </row>
    <row r="187" spans="14:36" x14ac:dyDescent="0.25">
      <c r="N187" s="4">
        <v>44007</v>
      </c>
      <c r="O187" s="4">
        <v>44016</v>
      </c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4">
        <v>44017</v>
      </c>
      <c r="AA187" s="35"/>
      <c r="AB187" s="35"/>
      <c r="AC187" s="35"/>
      <c r="AD187" s="35"/>
      <c r="AE187" s="35"/>
      <c r="AF187" s="35"/>
      <c r="AG187" s="35"/>
      <c r="AH187" s="35"/>
      <c r="AI187" s="35" t="e">
        <f t="shared" si="2"/>
        <v>#REF!</v>
      </c>
      <c r="AJ187" s="35" t="e">
        <f>+'Formato Único de Contratación'!#REF!</f>
        <v>#REF!</v>
      </c>
    </row>
    <row r="188" spans="14:36" x14ac:dyDescent="0.25">
      <c r="N188" s="4">
        <v>44008</v>
      </c>
      <c r="O188" s="4">
        <v>44017</v>
      </c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4">
        <v>44018</v>
      </c>
      <c r="AA188" s="35"/>
      <c r="AB188" s="35"/>
      <c r="AC188" s="35"/>
      <c r="AD188" s="35"/>
      <c r="AE188" s="35"/>
      <c r="AF188" s="35"/>
      <c r="AG188" s="35"/>
      <c r="AH188" s="35"/>
      <c r="AI188" s="35" t="str">
        <f t="shared" si="2"/>
        <v>0</v>
      </c>
      <c r="AJ188" s="35">
        <f>+'Formato Único de Contratación'!B217</f>
        <v>0</v>
      </c>
    </row>
    <row r="189" spans="14:36" x14ac:dyDescent="0.25">
      <c r="N189" s="4">
        <v>44009</v>
      </c>
      <c r="O189" s="4">
        <v>44018</v>
      </c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4">
        <v>44019</v>
      </c>
      <c r="AA189" s="35"/>
      <c r="AB189" s="35"/>
      <c r="AC189" s="35"/>
      <c r="AD189" s="35"/>
      <c r="AE189" s="35"/>
      <c r="AF189" s="35"/>
      <c r="AG189" s="35"/>
      <c r="AH189" s="35"/>
      <c r="AI189" s="35" t="e">
        <f t="shared" si="2"/>
        <v>#REF!</v>
      </c>
      <c r="AJ189" s="35" t="e">
        <f>+'Formato Único de Contratación'!#REF!</f>
        <v>#REF!</v>
      </c>
    </row>
    <row r="190" spans="14:36" x14ac:dyDescent="0.25">
      <c r="N190" s="4">
        <v>44010</v>
      </c>
      <c r="O190" s="4">
        <v>44019</v>
      </c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4">
        <v>44020</v>
      </c>
      <c r="AA190" s="35"/>
      <c r="AB190" s="35"/>
      <c r="AC190" s="35"/>
      <c r="AD190" s="35"/>
      <c r="AE190" s="35"/>
      <c r="AF190" s="35"/>
      <c r="AG190" s="35"/>
      <c r="AH190" s="35"/>
      <c r="AI190" s="35" t="e">
        <f t="shared" si="2"/>
        <v>#REF!</v>
      </c>
      <c r="AJ190" s="35" t="e">
        <f>+'Formato Único de Contratación'!#REF!</f>
        <v>#REF!</v>
      </c>
    </row>
    <row r="191" spans="14:36" x14ac:dyDescent="0.25">
      <c r="N191" s="4">
        <v>44011</v>
      </c>
      <c r="O191" s="4">
        <v>44020</v>
      </c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4">
        <v>44021</v>
      </c>
      <c r="AA191" s="35"/>
      <c r="AB191" s="35"/>
      <c r="AC191" s="35"/>
      <c r="AD191" s="35"/>
      <c r="AE191" s="35"/>
      <c r="AF191" s="35"/>
      <c r="AG191" s="35"/>
      <c r="AH191" s="35"/>
      <c r="AI191" s="35" t="str">
        <f t="shared" si="2"/>
        <v>0</v>
      </c>
      <c r="AJ191" s="35">
        <f>+'Formato Único de Contratación'!B218</f>
        <v>0</v>
      </c>
    </row>
    <row r="192" spans="14:36" x14ac:dyDescent="0.25">
      <c r="N192" s="4">
        <v>44012</v>
      </c>
      <c r="O192" s="4">
        <v>44021</v>
      </c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4">
        <v>44022</v>
      </c>
      <c r="AA192" s="35"/>
      <c r="AB192" s="35"/>
      <c r="AC192" s="35"/>
      <c r="AD192" s="35"/>
      <c r="AE192" s="35"/>
      <c r="AF192" s="35"/>
      <c r="AG192" s="35"/>
      <c r="AH192" s="35"/>
      <c r="AI192" s="35" t="str">
        <f t="shared" si="2"/>
        <v>0</v>
      </c>
      <c r="AJ192" s="35">
        <f>+'Formato Único de Contratación'!B219</f>
        <v>0</v>
      </c>
    </row>
    <row r="193" spans="14:36" x14ac:dyDescent="0.25">
      <c r="N193" s="4">
        <v>44013</v>
      </c>
      <c r="O193" s="4">
        <v>44022</v>
      </c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4">
        <v>44023</v>
      </c>
      <c r="AA193" s="35"/>
      <c r="AB193" s="35"/>
      <c r="AC193" s="35"/>
      <c r="AD193" s="35"/>
      <c r="AE193" s="35"/>
      <c r="AF193" s="35"/>
      <c r="AG193" s="35"/>
      <c r="AH193" s="35"/>
      <c r="AI193" s="35" t="str">
        <f t="shared" si="2"/>
        <v>0</v>
      </c>
      <c r="AJ193" s="35">
        <f>+'Formato Único de Contratación'!B220</f>
        <v>0</v>
      </c>
    </row>
    <row r="194" spans="14:36" x14ac:dyDescent="0.25">
      <c r="N194" s="4">
        <v>44014</v>
      </c>
      <c r="O194" s="4">
        <v>44023</v>
      </c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4">
        <v>44024</v>
      </c>
      <c r="AA194" s="35"/>
      <c r="AB194" s="35"/>
      <c r="AC194" s="35"/>
      <c r="AD194" s="35"/>
      <c r="AE194" s="35"/>
      <c r="AF194" s="35"/>
      <c r="AG194" s="35"/>
      <c r="AH194" s="35"/>
      <c r="AI194" s="35" t="str">
        <f t="shared" si="2"/>
        <v>0</v>
      </c>
      <c r="AJ194" s="35">
        <f>+'Formato Único de Contratación'!B221</f>
        <v>0</v>
      </c>
    </row>
    <row r="195" spans="14:36" x14ac:dyDescent="0.25">
      <c r="N195" s="4">
        <v>44015</v>
      </c>
      <c r="O195" s="4">
        <v>44024</v>
      </c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4">
        <v>44025</v>
      </c>
      <c r="AA195" s="35"/>
      <c r="AB195" s="35"/>
      <c r="AC195" s="35"/>
      <c r="AD195" s="35"/>
      <c r="AE195" s="35"/>
      <c r="AF195" s="35"/>
      <c r="AG195" s="35"/>
      <c r="AH195" s="35"/>
      <c r="AI195" s="35" t="str">
        <f t="shared" ref="AI195:AI258" si="3">MID(AJ195,1,6)</f>
        <v>0</v>
      </c>
      <c r="AJ195" s="35">
        <f>+'Formato Único de Contratación'!B222</f>
        <v>0</v>
      </c>
    </row>
    <row r="196" spans="14:36" x14ac:dyDescent="0.25">
      <c r="N196" s="4">
        <v>44016</v>
      </c>
      <c r="O196" s="4">
        <v>44025</v>
      </c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4">
        <v>44026</v>
      </c>
      <c r="AA196" s="35"/>
      <c r="AB196" s="35"/>
      <c r="AC196" s="35"/>
      <c r="AD196" s="35"/>
      <c r="AE196" s="35"/>
      <c r="AF196" s="35"/>
      <c r="AG196" s="35"/>
      <c r="AH196" s="35"/>
      <c r="AI196" s="35" t="str">
        <f t="shared" si="3"/>
        <v>0</v>
      </c>
      <c r="AJ196" s="35">
        <f>+'Formato Único de Contratación'!B223</f>
        <v>0</v>
      </c>
    </row>
    <row r="197" spans="14:36" x14ac:dyDescent="0.25">
      <c r="N197" s="4">
        <v>44017</v>
      </c>
      <c r="O197" s="4">
        <v>44026</v>
      </c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4">
        <v>44027</v>
      </c>
      <c r="AA197" s="35"/>
      <c r="AB197" s="35"/>
      <c r="AC197" s="35"/>
      <c r="AD197" s="35"/>
      <c r="AE197" s="35"/>
      <c r="AF197" s="35"/>
      <c r="AG197" s="35"/>
      <c r="AH197" s="35"/>
      <c r="AI197" s="35" t="str">
        <f t="shared" si="3"/>
        <v>0</v>
      </c>
      <c r="AJ197" s="35">
        <f>+'Formato Único de Contratación'!B224</f>
        <v>0</v>
      </c>
    </row>
    <row r="198" spans="14:36" x14ac:dyDescent="0.25">
      <c r="N198" s="4">
        <v>44018</v>
      </c>
      <c r="O198" s="4">
        <v>44027</v>
      </c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4">
        <v>44028</v>
      </c>
      <c r="AA198" s="35"/>
      <c r="AB198" s="35"/>
      <c r="AC198" s="35"/>
      <c r="AD198" s="35"/>
      <c r="AE198" s="35"/>
      <c r="AF198" s="35"/>
      <c r="AG198" s="35"/>
      <c r="AH198" s="35"/>
      <c r="AI198" s="35" t="str">
        <f t="shared" si="3"/>
        <v>0</v>
      </c>
      <c r="AJ198" s="35">
        <f>+'Formato Único de Contratación'!B225</f>
        <v>0</v>
      </c>
    </row>
    <row r="199" spans="14:36" x14ac:dyDescent="0.25">
      <c r="N199" s="4">
        <v>44019</v>
      </c>
      <c r="O199" s="4">
        <v>44028</v>
      </c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4">
        <v>44029</v>
      </c>
      <c r="AA199" s="35"/>
      <c r="AB199" s="35"/>
      <c r="AC199" s="35"/>
      <c r="AD199" s="35"/>
      <c r="AE199" s="35"/>
      <c r="AF199" s="35"/>
      <c r="AG199" s="35"/>
      <c r="AH199" s="35"/>
      <c r="AI199" s="35" t="str">
        <f t="shared" si="3"/>
        <v>0</v>
      </c>
      <c r="AJ199" s="35">
        <f>+'Formato Único de Contratación'!B226</f>
        <v>0</v>
      </c>
    </row>
    <row r="200" spans="14:36" x14ac:dyDescent="0.25">
      <c r="N200" s="4">
        <v>44020</v>
      </c>
      <c r="O200" s="4">
        <v>44029</v>
      </c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4">
        <v>44030</v>
      </c>
      <c r="AA200" s="35"/>
      <c r="AB200" s="35"/>
      <c r="AC200" s="35"/>
      <c r="AD200" s="35"/>
      <c r="AE200" s="35"/>
      <c r="AF200" s="35"/>
      <c r="AG200" s="35"/>
      <c r="AH200" s="35"/>
      <c r="AI200" s="35" t="str">
        <f t="shared" si="3"/>
        <v>0</v>
      </c>
      <c r="AJ200" s="35">
        <f>+'Formato Único de Contratación'!B227</f>
        <v>0</v>
      </c>
    </row>
    <row r="201" spans="14:36" x14ac:dyDescent="0.25">
      <c r="N201" s="4">
        <v>44021</v>
      </c>
      <c r="O201" s="4">
        <v>44030</v>
      </c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4">
        <v>44031</v>
      </c>
      <c r="AA201" s="35"/>
      <c r="AB201" s="35"/>
      <c r="AC201" s="35"/>
      <c r="AD201" s="35"/>
      <c r="AE201" s="35"/>
      <c r="AF201" s="35"/>
      <c r="AG201" s="35"/>
      <c r="AH201" s="35"/>
      <c r="AI201" s="35" t="str">
        <f t="shared" si="3"/>
        <v>0</v>
      </c>
      <c r="AJ201" s="35">
        <f>+'Formato Único de Contratación'!B228</f>
        <v>0</v>
      </c>
    </row>
    <row r="202" spans="14:36" x14ac:dyDescent="0.25">
      <c r="N202" s="4">
        <v>44022</v>
      </c>
      <c r="O202" s="4">
        <v>44031</v>
      </c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4">
        <v>44032</v>
      </c>
      <c r="AA202" s="35"/>
      <c r="AB202" s="35"/>
      <c r="AC202" s="35"/>
      <c r="AD202" s="35"/>
      <c r="AE202" s="35"/>
      <c r="AF202" s="35"/>
      <c r="AG202" s="35"/>
      <c r="AH202" s="35"/>
      <c r="AI202" s="35" t="str">
        <f t="shared" si="3"/>
        <v>0</v>
      </c>
      <c r="AJ202" s="35">
        <f>+'Formato Único de Contratación'!B229</f>
        <v>0</v>
      </c>
    </row>
    <row r="203" spans="14:36" x14ac:dyDescent="0.25">
      <c r="N203" s="4">
        <v>44023</v>
      </c>
      <c r="O203" s="4">
        <v>44032</v>
      </c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4">
        <v>44033</v>
      </c>
      <c r="AA203" s="35"/>
      <c r="AB203" s="35"/>
      <c r="AC203" s="35"/>
      <c r="AD203" s="35"/>
      <c r="AE203" s="35"/>
      <c r="AF203" s="35"/>
      <c r="AG203" s="35"/>
      <c r="AH203" s="35"/>
      <c r="AI203" s="35" t="str">
        <f t="shared" si="3"/>
        <v>0</v>
      </c>
      <c r="AJ203" s="35">
        <f>+'Formato Único de Contratación'!B230</f>
        <v>0</v>
      </c>
    </row>
    <row r="204" spans="14:36" x14ac:dyDescent="0.25">
      <c r="N204" s="4">
        <v>44024</v>
      </c>
      <c r="O204" s="4">
        <v>44033</v>
      </c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4">
        <v>44034</v>
      </c>
      <c r="AA204" s="35"/>
      <c r="AB204" s="35"/>
      <c r="AC204" s="35"/>
      <c r="AD204" s="35"/>
      <c r="AE204" s="35"/>
      <c r="AF204" s="35"/>
      <c r="AG204" s="35"/>
      <c r="AH204" s="35"/>
      <c r="AI204" s="35" t="str">
        <f t="shared" si="3"/>
        <v>0</v>
      </c>
      <c r="AJ204" s="35">
        <f>+'Formato Único de Contratación'!B231</f>
        <v>0</v>
      </c>
    </row>
    <row r="205" spans="14:36" x14ac:dyDescent="0.25">
      <c r="N205" s="4">
        <v>44025</v>
      </c>
      <c r="O205" s="4">
        <v>44034</v>
      </c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4">
        <v>44035</v>
      </c>
      <c r="AA205" s="35"/>
      <c r="AB205" s="35"/>
      <c r="AC205" s="35"/>
      <c r="AD205" s="35"/>
      <c r="AE205" s="35"/>
      <c r="AF205" s="35"/>
      <c r="AG205" s="35"/>
      <c r="AH205" s="35"/>
      <c r="AI205" s="35" t="str">
        <f t="shared" si="3"/>
        <v>0</v>
      </c>
      <c r="AJ205" s="35">
        <f>+'Formato Único de Contratación'!B232</f>
        <v>0</v>
      </c>
    </row>
    <row r="206" spans="14:36" x14ac:dyDescent="0.25">
      <c r="N206" s="4">
        <v>44026</v>
      </c>
      <c r="O206" s="4">
        <v>44035</v>
      </c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4">
        <v>44036</v>
      </c>
      <c r="AA206" s="35"/>
      <c r="AB206" s="35"/>
      <c r="AC206" s="35"/>
      <c r="AD206" s="35"/>
      <c r="AE206" s="35"/>
      <c r="AF206" s="35"/>
      <c r="AG206" s="35"/>
      <c r="AH206" s="35"/>
      <c r="AI206" s="35" t="str">
        <f t="shared" si="3"/>
        <v>0</v>
      </c>
      <c r="AJ206" s="35">
        <f>+'Formato Único de Contratación'!B233</f>
        <v>0</v>
      </c>
    </row>
    <row r="207" spans="14:36" x14ac:dyDescent="0.25">
      <c r="N207" s="4">
        <v>44027</v>
      </c>
      <c r="O207" s="4">
        <v>44036</v>
      </c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4">
        <v>44037</v>
      </c>
      <c r="AA207" s="35"/>
      <c r="AB207" s="35"/>
      <c r="AC207" s="35"/>
      <c r="AD207" s="35"/>
      <c r="AE207" s="35"/>
      <c r="AF207" s="35"/>
      <c r="AG207" s="35"/>
      <c r="AH207" s="35"/>
      <c r="AI207" s="35" t="str">
        <f t="shared" si="3"/>
        <v>0</v>
      </c>
      <c r="AJ207" s="35">
        <f>+'Formato Único de Contratación'!B234</f>
        <v>0</v>
      </c>
    </row>
    <row r="208" spans="14:36" x14ac:dyDescent="0.25">
      <c r="N208" s="4">
        <v>44028</v>
      </c>
      <c r="O208" s="4">
        <v>44037</v>
      </c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4">
        <v>44038</v>
      </c>
      <c r="AA208" s="35"/>
      <c r="AB208" s="35"/>
      <c r="AC208" s="35"/>
      <c r="AD208" s="35"/>
      <c r="AE208" s="35"/>
      <c r="AF208" s="35"/>
      <c r="AG208" s="35"/>
      <c r="AH208" s="35"/>
      <c r="AI208" s="35" t="str">
        <f t="shared" si="3"/>
        <v>0</v>
      </c>
      <c r="AJ208" s="35">
        <f>+'Formato Único de Contratación'!B235</f>
        <v>0</v>
      </c>
    </row>
    <row r="209" spans="14:36" x14ac:dyDescent="0.25">
      <c r="N209" s="4">
        <v>44029</v>
      </c>
      <c r="O209" s="4">
        <v>44038</v>
      </c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4">
        <v>44039</v>
      </c>
      <c r="AA209" s="35"/>
      <c r="AB209" s="35"/>
      <c r="AC209" s="35"/>
      <c r="AD209" s="35"/>
      <c r="AE209" s="35"/>
      <c r="AF209" s="35"/>
      <c r="AG209" s="35"/>
      <c r="AH209" s="35"/>
      <c r="AI209" s="35" t="str">
        <f t="shared" si="3"/>
        <v>0</v>
      </c>
      <c r="AJ209" s="35">
        <f>+'Formato Único de Contratación'!B236</f>
        <v>0</v>
      </c>
    </row>
    <row r="210" spans="14:36" x14ac:dyDescent="0.25">
      <c r="N210" s="4">
        <v>44030</v>
      </c>
      <c r="O210" s="4">
        <v>44039</v>
      </c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4">
        <v>44040</v>
      </c>
      <c r="AA210" s="35"/>
      <c r="AB210" s="35"/>
      <c r="AC210" s="35"/>
      <c r="AD210" s="35"/>
      <c r="AE210" s="35"/>
      <c r="AF210" s="35"/>
      <c r="AG210" s="35"/>
      <c r="AH210" s="35"/>
      <c r="AI210" s="35" t="str">
        <f t="shared" si="3"/>
        <v>0</v>
      </c>
      <c r="AJ210" s="35">
        <f>+'Formato Único de Contratación'!B237</f>
        <v>0</v>
      </c>
    </row>
    <row r="211" spans="14:36" x14ac:dyDescent="0.25">
      <c r="N211" s="4">
        <v>44031</v>
      </c>
      <c r="O211" s="4">
        <v>44040</v>
      </c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4">
        <v>44041</v>
      </c>
      <c r="AA211" s="35"/>
      <c r="AB211" s="35"/>
      <c r="AC211" s="35"/>
      <c r="AD211" s="35"/>
      <c r="AE211" s="35"/>
      <c r="AF211" s="35"/>
      <c r="AG211" s="35"/>
      <c r="AH211" s="35"/>
      <c r="AI211" s="35" t="str">
        <f t="shared" si="3"/>
        <v>0</v>
      </c>
      <c r="AJ211" s="35">
        <f>+'Formato Único de Contratación'!B238</f>
        <v>0</v>
      </c>
    </row>
    <row r="212" spans="14:36" x14ac:dyDescent="0.25">
      <c r="N212" s="4">
        <v>44032</v>
      </c>
      <c r="O212" s="4">
        <v>44041</v>
      </c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4">
        <v>44042</v>
      </c>
      <c r="AA212" s="35"/>
      <c r="AB212" s="35"/>
      <c r="AC212" s="35"/>
      <c r="AD212" s="35"/>
      <c r="AE212" s="35"/>
      <c r="AF212" s="35"/>
      <c r="AG212" s="35"/>
      <c r="AH212" s="35"/>
      <c r="AI212" s="35" t="str">
        <f t="shared" si="3"/>
        <v>0</v>
      </c>
      <c r="AJ212" s="35">
        <f>+'Formato Único de Contratación'!B239</f>
        <v>0</v>
      </c>
    </row>
    <row r="213" spans="14:36" x14ac:dyDescent="0.25">
      <c r="N213" s="4">
        <v>44033</v>
      </c>
      <c r="O213" s="4">
        <v>44042</v>
      </c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4">
        <v>44043</v>
      </c>
      <c r="AA213" s="35"/>
      <c r="AB213" s="35"/>
      <c r="AC213" s="35"/>
      <c r="AD213" s="35"/>
      <c r="AE213" s="35"/>
      <c r="AF213" s="35"/>
      <c r="AG213" s="35"/>
      <c r="AH213" s="35"/>
      <c r="AI213" s="35" t="str">
        <f t="shared" si="3"/>
        <v>0</v>
      </c>
      <c r="AJ213" s="35">
        <f>+'Formato Único de Contratación'!B240</f>
        <v>0</v>
      </c>
    </row>
    <row r="214" spans="14:36" x14ac:dyDescent="0.25">
      <c r="N214" s="4">
        <v>44034</v>
      </c>
      <c r="O214" s="4">
        <v>44043</v>
      </c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4">
        <v>44044</v>
      </c>
      <c r="AA214" s="35"/>
      <c r="AB214" s="35"/>
      <c r="AC214" s="35"/>
      <c r="AD214" s="35"/>
      <c r="AE214" s="35"/>
      <c r="AF214" s="35"/>
      <c r="AG214" s="35"/>
      <c r="AH214" s="35"/>
      <c r="AI214" s="35" t="str">
        <f t="shared" si="3"/>
        <v>0</v>
      </c>
      <c r="AJ214" s="35">
        <f>+'Formato Único de Contratación'!B241</f>
        <v>0</v>
      </c>
    </row>
    <row r="215" spans="14:36" x14ac:dyDescent="0.25">
      <c r="N215" s="4">
        <v>44035</v>
      </c>
      <c r="O215" s="4">
        <v>44044</v>
      </c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4">
        <v>44045</v>
      </c>
      <c r="AA215" s="35"/>
      <c r="AB215" s="35"/>
      <c r="AC215" s="35"/>
      <c r="AD215" s="35"/>
      <c r="AE215" s="35"/>
      <c r="AF215" s="35"/>
      <c r="AG215" s="35"/>
      <c r="AH215" s="35"/>
      <c r="AI215" s="35" t="str">
        <f t="shared" si="3"/>
        <v>0</v>
      </c>
      <c r="AJ215" s="35">
        <f>+'Formato Único de Contratación'!B242</f>
        <v>0</v>
      </c>
    </row>
    <row r="216" spans="14:36" x14ac:dyDescent="0.25">
      <c r="N216" s="4">
        <v>44036</v>
      </c>
      <c r="O216" s="4">
        <v>44045</v>
      </c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4">
        <v>44046</v>
      </c>
      <c r="AA216" s="35"/>
      <c r="AB216" s="35"/>
      <c r="AC216" s="35"/>
      <c r="AD216" s="35"/>
      <c r="AE216" s="35"/>
      <c r="AF216" s="35"/>
      <c r="AG216" s="35"/>
      <c r="AH216" s="35"/>
      <c r="AI216" s="35" t="str">
        <f t="shared" si="3"/>
        <v>0</v>
      </c>
      <c r="AJ216" s="35">
        <f>+'Formato Único de Contratación'!B243</f>
        <v>0</v>
      </c>
    </row>
    <row r="217" spans="14:36" x14ac:dyDescent="0.25">
      <c r="N217" s="4">
        <v>44037</v>
      </c>
      <c r="O217" s="4">
        <v>44046</v>
      </c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4">
        <v>44047</v>
      </c>
      <c r="AA217" s="35"/>
      <c r="AB217" s="35"/>
      <c r="AC217" s="35"/>
      <c r="AD217" s="35"/>
      <c r="AE217" s="35"/>
      <c r="AF217" s="35"/>
      <c r="AG217" s="35"/>
      <c r="AH217" s="35"/>
      <c r="AI217" s="35" t="str">
        <f t="shared" si="3"/>
        <v>0</v>
      </c>
      <c r="AJ217" s="35">
        <f>+'Formato Único de Contratación'!B244</f>
        <v>0</v>
      </c>
    </row>
    <row r="218" spans="14:36" x14ac:dyDescent="0.25">
      <c r="N218" s="4">
        <v>44038</v>
      </c>
      <c r="O218" s="4">
        <v>44047</v>
      </c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4">
        <v>44048</v>
      </c>
      <c r="AA218" s="35"/>
      <c r="AB218" s="35"/>
      <c r="AC218" s="35"/>
      <c r="AD218" s="35"/>
      <c r="AE218" s="35"/>
      <c r="AF218" s="35"/>
      <c r="AG218" s="35"/>
      <c r="AH218" s="35"/>
      <c r="AI218" s="35" t="str">
        <f t="shared" si="3"/>
        <v>0</v>
      </c>
      <c r="AJ218" s="35">
        <f>+'Formato Único de Contratación'!B245</f>
        <v>0</v>
      </c>
    </row>
    <row r="219" spans="14:36" x14ac:dyDescent="0.25">
      <c r="N219" s="4">
        <v>44039</v>
      </c>
      <c r="O219" s="4">
        <v>44048</v>
      </c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4">
        <v>44049</v>
      </c>
      <c r="AA219" s="35"/>
      <c r="AB219" s="35"/>
      <c r="AC219" s="35"/>
      <c r="AD219" s="35"/>
      <c r="AE219" s="35"/>
      <c r="AF219" s="35"/>
      <c r="AG219" s="35"/>
      <c r="AH219" s="35"/>
      <c r="AI219" s="35" t="str">
        <f t="shared" si="3"/>
        <v>0</v>
      </c>
      <c r="AJ219" s="35">
        <f>+'Formato Único de Contratación'!B247</f>
        <v>0</v>
      </c>
    </row>
    <row r="220" spans="14:36" x14ac:dyDescent="0.25">
      <c r="N220" s="4">
        <v>44040</v>
      </c>
      <c r="O220" s="4">
        <v>44049</v>
      </c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4">
        <v>44050</v>
      </c>
      <c r="AA220" s="35"/>
      <c r="AB220" s="35"/>
      <c r="AC220" s="35"/>
      <c r="AD220" s="35"/>
      <c r="AE220" s="35"/>
      <c r="AF220" s="35"/>
      <c r="AG220" s="35"/>
      <c r="AH220" s="35"/>
      <c r="AI220" s="35" t="str">
        <f t="shared" si="3"/>
        <v>0</v>
      </c>
      <c r="AJ220" s="35">
        <f>+'Formato Único de Contratación'!B248</f>
        <v>0</v>
      </c>
    </row>
    <row r="221" spans="14:36" x14ac:dyDescent="0.25">
      <c r="N221" s="4">
        <v>44041</v>
      </c>
      <c r="O221" s="4">
        <v>44050</v>
      </c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4">
        <v>44051</v>
      </c>
      <c r="AA221" s="35"/>
      <c r="AB221" s="35"/>
      <c r="AC221" s="35"/>
      <c r="AD221" s="35"/>
      <c r="AE221" s="35"/>
      <c r="AF221" s="35"/>
      <c r="AG221" s="35"/>
      <c r="AH221" s="35"/>
      <c r="AI221" s="35" t="str">
        <f t="shared" si="3"/>
        <v>0</v>
      </c>
      <c r="AJ221" s="35">
        <f>+'Formato Único de Contratación'!B249</f>
        <v>0</v>
      </c>
    </row>
    <row r="222" spans="14:36" x14ac:dyDescent="0.25">
      <c r="N222" s="4">
        <v>44042</v>
      </c>
      <c r="O222" s="4">
        <v>44051</v>
      </c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4">
        <v>44052</v>
      </c>
      <c r="AA222" s="35"/>
      <c r="AB222" s="35"/>
      <c r="AC222" s="35"/>
      <c r="AD222" s="35"/>
      <c r="AE222" s="35"/>
      <c r="AF222" s="35"/>
      <c r="AG222" s="35"/>
      <c r="AH222" s="35"/>
      <c r="AI222" s="35" t="str">
        <f t="shared" si="3"/>
        <v>0</v>
      </c>
      <c r="AJ222" s="35">
        <f>+'Formato Único de Contratación'!B250</f>
        <v>0</v>
      </c>
    </row>
    <row r="223" spans="14:36" x14ac:dyDescent="0.25">
      <c r="N223" s="4">
        <v>44043</v>
      </c>
      <c r="O223" s="4">
        <v>44052</v>
      </c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4">
        <v>44053</v>
      </c>
      <c r="AA223" s="35"/>
      <c r="AB223" s="35"/>
      <c r="AC223" s="35"/>
      <c r="AD223" s="35"/>
      <c r="AE223" s="35"/>
      <c r="AF223" s="35"/>
      <c r="AG223" s="35"/>
      <c r="AH223" s="35"/>
      <c r="AI223" s="35" t="str">
        <f t="shared" si="3"/>
        <v>0</v>
      </c>
      <c r="AJ223" s="35">
        <f>+'Formato Único de Contratación'!B251</f>
        <v>0</v>
      </c>
    </row>
    <row r="224" spans="14:36" x14ac:dyDescent="0.25">
      <c r="N224" s="4">
        <v>44044</v>
      </c>
      <c r="O224" s="4">
        <v>44053</v>
      </c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4">
        <v>44054</v>
      </c>
      <c r="AA224" s="35"/>
      <c r="AB224" s="35"/>
      <c r="AC224" s="35"/>
      <c r="AD224" s="35"/>
      <c r="AE224" s="35"/>
      <c r="AF224" s="35"/>
      <c r="AG224" s="35"/>
      <c r="AH224" s="35"/>
      <c r="AI224" s="35" t="str">
        <f t="shared" si="3"/>
        <v>0</v>
      </c>
      <c r="AJ224" s="35">
        <f>+'Formato Único de Contratación'!B252</f>
        <v>0</v>
      </c>
    </row>
    <row r="225" spans="14:36" x14ac:dyDescent="0.25">
      <c r="N225" s="4">
        <v>44045</v>
      </c>
      <c r="O225" s="4">
        <v>44054</v>
      </c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4">
        <v>44055</v>
      </c>
      <c r="AA225" s="35"/>
      <c r="AB225" s="35"/>
      <c r="AC225" s="35"/>
      <c r="AD225" s="35"/>
      <c r="AE225" s="35"/>
      <c r="AF225" s="35"/>
      <c r="AG225" s="35"/>
      <c r="AH225" s="35"/>
      <c r="AI225" s="35" t="str">
        <f t="shared" si="3"/>
        <v>0</v>
      </c>
      <c r="AJ225" s="35">
        <f>+'Formato Único de Contratación'!B253</f>
        <v>0</v>
      </c>
    </row>
    <row r="226" spans="14:36" x14ac:dyDescent="0.25">
      <c r="N226" s="4">
        <v>44046</v>
      </c>
      <c r="O226" s="4">
        <v>44055</v>
      </c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4">
        <v>44056</v>
      </c>
      <c r="AA226" s="35"/>
      <c r="AB226" s="35"/>
      <c r="AC226" s="35"/>
      <c r="AD226" s="35"/>
      <c r="AE226" s="35"/>
      <c r="AF226" s="35"/>
      <c r="AG226" s="35"/>
      <c r="AH226" s="35"/>
      <c r="AI226" s="35" t="str">
        <f t="shared" si="3"/>
        <v>0</v>
      </c>
      <c r="AJ226" s="35">
        <f>+'Formato Único de Contratación'!B254</f>
        <v>0</v>
      </c>
    </row>
    <row r="227" spans="14:36" x14ac:dyDescent="0.25">
      <c r="N227" s="4">
        <v>44047</v>
      </c>
      <c r="O227" s="4">
        <v>44056</v>
      </c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4">
        <v>44057</v>
      </c>
      <c r="AA227" s="35"/>
      <c r="AB227" s="35"/>
      <c r="AC227" s="35"/>
      <c r="AD227" s="35"/>
      <c r="AE227" s="35"/>
      <c r="AF227" s="35"/>
      <c r="AG227" s="35"/>
      <c r="AH227" s="35"/>
      <c r="AI227" s="35" t="str">
        <f t="shared" si="3"/>
        <v>0</v>
      </c>
      <c r="AJ227" s="35">
        <f>+'Formato Único de Contratación'!B255</f>
        <v>0</v>
      </c>
    </row>
    <row r="228" spans="14:36" x14ac:dyDescent="0.25">
      <c r="N228" s="4">
        <v>44048</v>
      </c>
      <c r="O228" s="4">
        <v>44057</v>
      </c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4">
        <v>44058</v>
      </c>
      <c r="AA228" s="35"/>
      <c r="AB228" s="35"/>
      <c r="AC228" s="35"/>
      <c r="AD228" s="35"/>
      <c r="AE228" s="35"/>
      <c r="AF228" s="35"/>
      <c r="AG228" s="35"/>
      <c r="AH228" s="35"/>
      <c r="AI228" s="35" t="str">
        <f t="shared" si="3"/>
        <v>0</v>
      </c>
      <c r="AJ228" s="35">
        <f>+'Formato Único de Contratación'!B256</f>
        <v>0</v>
      </c>
    </row>
    <row r="229" spans="14:36" x14ac:dyDescent="0.25">
      <c r="N229" s="4">
        <v>44049</v>
      </c>
      <c r="O229" s="4">
        <v>44058</v>
      </c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4">
        <v>44059</v>
      </c>
      <c r="AA229" s="35"/>
      <c r="AB229" s="35"/>
      <c r="AC229" s="35"/>
      <c r="AD229" s="35"/>
      <c r="AE229" s="35"/>
      <c r="AF229" s="35"/>
      <c r="AG229" s="35"/>
      <c r="AH229" s="35"/>
      <c r="AI229" s="35" t="str">
        <f t="shared" si="3"/>
        <v>0</v>
      </c>
      <c r="AJ229" s="35">
        <f>+'Formato Único de Contratación'!B257</f>
        <v>0</v>
      </c>
    </row>
    <row r="230" spans="14:36" x14ac:dyDescent="0.25">
      <c r="N230" s="4">
        <v>44050</v>
      </c>
      <c r="O230" s="4">
        <v>44059</v>
      </c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4">
        <v>44060</v>
      </c>
      <c r="AA230" s="35"/>
      <c r="AB230" s="35"/>
      <c r="AC230" s="35"/>
      <c r="AD230" s="35"/>
      <c r="AE230" s="35"/>
      <c r="AF230" s="35"/>
      <c r="AG230" s="35"/>
      <c r="AH230" s="35"/>
      <c r="AI230" s="35" t="str">
        <f t="shared" si="3"/>
        <v>0</v>
      </c>
      <c r="AJ230" s="35">
        <f>+'Formato Único de Contratación'!B258</f>
        <v>0</v>
      </c>
    </row>
    <row r="231" spans="14:36" x14ac:dyDescent="0.25">
      <c r="N231" s="4">
        <v>44051</v>
      </c>
      <c r="O231" s="4">
        <v>44060</v>
      </c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4">
        <v>44061</v>
      </c>
      <c r="AA231" s="35"/>
      <c r="AB231" s="35"/>
      <c r="AC231" s="35"/>
      <c r="AD231" s="35"/>
      <c r="AE231" s="35"/>
      <c r="AF231" s="35"/>
      <c r="AG231" s="35"/>
      <c r="AH231" s="35"/>
      <c r="AI231" s="35" t="str">
        <f t="shared" si="3"/>
        <v>0</v>
      </c>
      <c r="AJ231" s="35">
        <f>+'Formato Único de Contratación'!B259</f>
        <v>0</v>
      </c>
    </row>
    <row r="232" spans="14:36" x14ac:dyDescent="0.25">
      <c r="N232" s="4">
        <v>44052</v>
      </c>
      <c r="O232" s="4">
        <v>44061</v>
      </c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4">
        <v>44062</v>
      </c>
      <c r="AA232" s="35"/>
      <c r="AB232" s="35"/>
      <c r="AC232" s="35"/>
      <c r="AD232" s="35"/>
      <c r="AE232" s="35"/>
      <c r="AF232" s="35"/>
      <c r="AG232" s="35"/>
      <c r="AH232" s="35"/>
      <c r="AI232" s="35" t="str">
        <f t="shared" si="3"/>
        <v>0</v>
      </c>
      <c r="AJ232" s="35">
        <f>+'Formato Único de Contratación'!B260</f>
        <v>0</v>
      </c>
    </row>
    <row r="233" spans="14:36" x14ac:dyDescent="0.25">
      <c r="N233" s="4">
        <v>44053</v>
      </c>
      <c r="O233" s="4">
        <v>44062</v>
      </c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4">
        <v>44063</v>
      </c>
      <c r="AA233" s="35"/>
      <c r="AB233" s="35"/>
      <c r="AC233" s="35"/>
      <c r="AD233" s="35"/>
      <c r="AE233" s="35"/>
      <c r="AF233" s="35"/>
      <c r="AG233" s="35"/>
      <c r="AH233" s="35"/>
      <c r="AI233" s="35" t="str">
        <f t="shared" si="3"/>
        <v>0</v>
      </c>
      <c r="AJ233" s="35">
        <f>+'Formato Único de Contratación'!B261</f>
        <v>0</v>
      </c>
    </row>
    <row r="234" spans="14:36" x14ac:dyDescent="0.25">
      <c r="N234" s="4">
        <v>44054</v>
      </c>
      <c r="O234" s="4">
        <v>44063</v>
      </c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4">
        <v>44064</v>
      </c>
      <c r="AA234" s="35"/>
      <c r="AB234" s="35"/>
      <c r="AC234" s="35"/>
      <c r="AD234" s="35"/>
      <c r="AE234" s="35"/>
      <c r="AF234" s="35"/>
      <c r="AG234" s="35"/>
      <c r="AH234" s="35"/>
      <c r="AI234" s="35" t="str">
        <f t="shared" si="3"/>
        <v>0</v>
      </c>
      <c r="AJ234" s="35">
        <f>+'Formato Único de Contratación'!B262</f>
        <v>0</v>
      </c>
    </row>
    <row r="235" spans="14:36" x14ac:dyDescent="0.25">
      <c r="N235" s="4">
        <v>44055</v>
      </c>
      <c r="O235" s="4">
        <v>44064</v>
      </c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4">
        <v>44065</v>
      </c>
      <c r="AA235" s="35"/>
      <c r="AB235" s="35"/>
      <c r="AC235" s="35"/>
      <c r="AD235" s="35"/>
      <c r="AE235" s="35"/>
      <c r="AF235" s="35"/>
      <c r="AG235" s="35"/>
      <c r="AH235" s="35"/>
      <c r="AI235" s="35" t="e">
        <f t="shared" si="3"/>
        <v>#REF!</v>
      </c>
      <c r="AJ235" s="35" t="e">
        <f>+'Formato Único de Contratación'!#REF!</f>
        <v>#REF!</v>
      </c>
    </row>
    <row r="236" spans="14:36" x14ac:dyDescent="0.25">
      <c r="N236" s="4">
        <v>44056</v>
      </c>
      <c r="O236" s="4">
        <v>44065</v>
      </c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4">
        <v>44066</v>
      </c>
      <c r="AA236" s="35"/>
      <c r="AB236" s="35"/>
      <c r="AC236" s="35"/>
      <c r="AD236" s="35"/>
      <c r="AE236" s="35"/>
      <c r="AF236" s="35"/>
      <c r="AG236" s="35"/>
      <c r="AH236" s="35"/>
      <c r="AI236" s="35" t="str">
        <f t="shared" si="3"/>
        <v>0</v>
      </c>
      <c r="AJ236" s="35">
        <f>+'Formato Único de Contratación'!B263</f>
        <v>0</v>
      </c>
    </row>
    <row r="237" spans="14:36" x14ac:dyDescent="0.25">
      <c r="N237" s="4">
        <v>44057</v>
      </c>
      <c r="O237" s="4">
        <v>44066</v>
      </c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4">
        <v>44067</v>
      </c>
      <c r="AA237" s="35"/>
      <c r="AB237" s="35"/>
      <c r="AC237" s="35"/>
      <c r="AD237" s="35"/>
      <c r="AE237" s="35"/>
      <c r="AF237" s="35"/>
      <c r="AG237" s="35"/>
      <c r="AH237" s="35"/>
      <c r="AI237" s="35" t="str">
        <f t="shared" si="3"/>
        <v>0</v>
      </c>
      <c r="AJ237" s="35">
        <f>+'Formato Único de Contratación'!B264</f>
        <v>0</v>
      </c>
    </row>
    <row r="238" spans="14:36" x14ac:dyDescent="0.25">
      <c r="N238" s="4">
        <v>44058</v>
      </c>
      <c r="O238" s="4">
        <v>44067</v>
      </c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4">
        <v>44068</v>
      </c>
      <c r="AA238" s="35"/>
      <c r="AB238" s="35"/>
      <c r="AC238" s="35"/>
      <c r="AD238" s="35"/>
      <c r="AE238" s="35"/>
      <c r="AF238" s="35"/>
      <c r="AG238" s="35"/>
      <c r="AH238" s="35"/>
      <c r="AI238" s="35" t="str">
        <f t="shared" si="3"/>
        <v>0</v>
      </c>
      <c r="AJ238" s="35">
        <f>+'Formato Único de Contratación'!B265</f>
        <v>0</v>
      </c>
    </row>
    <row r="239" spans="14:36" x14ac:dyDescent="0.25">
      <c r="N239" s="4">
        <v>44059</v>
      </c>
      <c r="O239" s="4">
        <v>44068</v>
      </c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4">
        <v>44069</v>
      </c>
      <c r="AA239" s="35"/>
      <c r="AB239" s="35"/>
      <c r="AC239" s="35"/>
      <c r="AD239" s="35"/>
      <c r="AE239" s="35"/>
      <c r="AF239" s="35"/>
      <c r="AG239" s="35"/>
      <c r="AH239" s="35"/>
      <c r="AI239" s="35" t="str">
        <f t="shared" si="3"/>
        <v>0</v>
      </c>
      <c r="AJ239" s="35">
        <f>+'Formato Único de Contratación'!B266</f>
        <v>0</v>
      </c>
    </row>
    <row r="240" spans="14:36" x14ac:dyDescent="0.25">
      <c r="N240" s="4">
        <v>44060</v>
      </c>
      <c r="O240" s="4">
        <v>44069</v>
      </c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4">
        <v>44070</v>
      </c>
      <c r="AA240" s="35"/>
      <c r="AB240" s="35"/>
      <c r="AC240" s="35"/>
      <c r="AD240" s="35"/>
      <c r="AE240" s="35"/>
      <c r="AF240" s="35"/>
      <c r="AG240" s="35"/>
      <c r="AH240" s="35"/>
      <c r="AI240" s="35" t="str">
        <f t="shared" si="3"/>
        <v>0</v>
      </c>
      <c r="AJ240" s="35">
        <f>+'Formato Único de Contratación'!B267</f>
        <v>0</v>
      </c>
    </row>
    <row r="241" spans="14:36" x14ac:dyDescent="0.25">
      <c r="N241" s="4">
        <v>44061</v>
      </c>
      <c r="O241" s="4">
        <v>44070</v>
      </c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4">
        <v>44071</v>
      </c>
      <c r="AA241" s="35"/>
      <c r="AB241" s="35"/>
      <c r="AC241" s="35"/>
      <c r="AD241" s="35"/>
      <c r="AE241" s="35"/>
      <c r="AF241" s="35"/>
      <c r="AG241" s="35"/>
      <c r="AH241" s="35"/>
      <c r="AI241" s="35" t="str">
        <f t="shared" si="3"/>
        <v>0</v>
      </c>
      <c r="AJ241" s="35">
        <f>+'Formato Único de Contratación'!B268</f>
        <v>0</v>
      </c>
    </row>
    <row r="242" spans="14:36" x14ac:dyDescent="0.25">
      <c r="N242" s="4">
        <v>44062</v>
      </c>
      <c r="O242" s="4">
        <v>44071</v>
      </c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4">
        <v>44072</v>
      </c>
      <c r="AA242" s="35"/>
      <c r="AB242" s="35"/>
      <c r="AC242" s="35"/>
      <c r="AD242" s="35"/>
      <c r="AE242" s="35"/>
      <c r="AF242" s="35"/>
      <c r="AG242" s="35"/>
      <c r="AH242" s="35"/>
      <c r="AI242" s="35" t="str">
        <f t="shared" si="3"/>
        <v>0</v>
      </c>
      <c r="AJ242" s="35">
        <f>+'Formato Único de Contratación'!B269</f>
        <v>0</v>
      </c>
    </row>
    <row r="243" spans="14:36" x14ac:dyDescent="0.25">
      <c r="N243" s="4">
        <v>44063</v>
      </c>
      <c r="O243" s="4">
        <v>44072</v>
      </c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4">
        <v>44073</v>
      </c>
      <c r="AA243" s="35"/>
      <c r="AB243" s="35"/>
      <c r="AC243" s="35"/>
      <c r="AD243" s="35"/>
      <c r="AE243" s="35"/>
      <c r="AF243" s="35"/>
      <c r="AG243" s="35"/>
      <c r="AH243" s="35"/>
      <c r="AI243" s="35" t="str">
        <f t="shared" si="3"/>
        <v>0</v>
      </c>
      <c r="AJ243" s="35">
        <f>+'Formato Único de Contratación'!B270</f>
        <v>0</v>
      </c>
    </row>
    <row r="244" spans="14:36" x14ac:dyDescent="0.25">
      <c r="N244" s="4">
        <v>44064</v>
      </c>
      <c r="O244" s="4">
        <v>44073</v>
      </c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4">
        <v>44074</v>
      </c>
      <c r="AA244" s="35"/>
      <c r="AB244" s="35"/>
      <c r="AC244" s="35"/>
      <c r="AD244" s="35"/>
      <c r="AE244" s="35"/>
      <c r="AF244" s="35"/>
      <c r="AG244" s="35"/>
      <c r="AH244" s="35"/>
      <c r="AI244" s="35" t="str">
        <f t="shared" si="3"/>
        <v>0</v>
      </c>
      <c r="AJ244" s="35">
        <f>+'Formato Único de Contratación'!B271</f>
        <v>0</v>
      </c>
    </row>
    <row r="245" spans="14:36" x14ac:dyDescent="0.25">
      <c r="N245" s="4">
        <v>44065</v>
      </c>
      <c r="O245" s="4">
        <v>44074</v>
      </c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4">
        <v>44075</v>
      </c>
      <c r="AA245" s="35"/>
      <c r="AB245" s="35"/>
      <c r="AC245" s="35"/>
      <c r="AD245" s="35"/>
      <c r="AE245" s="35"/>
      <c r="AF245" s="35"/>
      <c r="AG245" s="35"/>
      <c r="AH245" s="35"/>
      <c r="AI245" s="35" t="str">
        <f t="shared" si="3"/>
        <v>0</v>
      </c>
      <c r="AJ245" s="35">
        <f>+'Formato Único de Contratación'!B272</f>
        <v>0</v>
      </c>
    </row>
    <row r="246" spans="14:36" x14ac:dyDescent="0.25">
      <c r="N246" s="4">
        <v>44066</v>
      </c>
      <c r="O246" s="4">
        <v>44075</v>
      </c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4">
        <v>44076</v>
      </c>
      <c r="AA246" s="35"/>
      <c r="AB246" s="35"/>
      <c r="AC246" s="35"/>
      <c r="AD246" s="35"/>
      <c r="AE246" s="35"/>
      <c r="AF246" s="35"/>
      <c r="AG246" s="35"/>
      <c r="AH246" s="35"/>
      <c r="AI246" s="35" t="str">
        <f t="shared" si="3"/>
        <v>0</v>
      </c>
      <c r="AJ246" s="35">
        <f>+'Formato Único de Contratación'!B273</f>
        <v>0</v>
      </c>
    </row>
    <row r="247" spans="14:36" x14ac:dyDescent="0.25">
      <c r="N247" s="4">
        <v>44067</v>
      </c>
      <c r="O247" s="4">
        <v>44076</v>
      </c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4">
        <v>44077</v>
      </c>
      <c r="AA247" s="35"/>
      <c r="AB247" s="35"/>
      <c r="AC247" s="35"/>
      <c r="AD247" s="35"/>
      <c r="AE247" s="35"/>
      <c r="AF247" s="35"/>
      <c r="AG247" s="35"/>
      <c r="AH247" s="35"/>
      <c r="AI247" s="35" t="str">
        <f t="shared" si="3"/>
        <v>0</v>
      </c>
      <c r="AJ247" s="35">
        <f>+'Formato Único de Contratación'!B274</f>
        <v>0</v>
      </c>
    </row>
    <row r="248" spans="14:36" x14ac:dyDescent="0.25">
      <c r="N248" s="4">
        <v>44068</v>
      </c>
      <c r="O248" s="4">
        <v>44077</v>
      </c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4">
        <v>44078</v>
      </c>
      <c r="AA248" s="35"/>
      <c r="AB248" s="35"/>
      <c r="AC248" s="35"/>
      <c r="AD248" s="35"/>
      <c r="AE248" s="35"/>
      <c r="AF248" s="35"/>
      <c r="AG248" s="35"/>
      <c r="AH248" s="35"/>
      <c r="AI248" s="35" t="str">
        <f t="shared" si="3"/>
        <v>0</v>
      </c>
      <c r="AJ248" s="35">
        <f>+'Formato Único de Contratación'!B275</f>
        <v>0</v>
      </c>
    </row>
    <row r="249" spans="14:36" x14ac:dyDescent="0.25">
      <c r="N249" s="4">
        <v>44069</v>
      </c>
      <c r="O249" s="4">
        <v>44078</v>
      </c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4">
        <v>44079</v>
      </c>
      <c r="AA249" s="35"/>
      <c r="AB249" s="35"/>
      <c r="AC249" s="35"/>
      <c r="AD249" s="35"/>
      <c r="AE249" s="35"/>
      <c r="AF249" s="35"/>
      <c r="AG249" s="35"/>
      <c r="AH249" s="35"/>
      <c r="AI249" s="35" t="str">
        <f t="shared" si="3"/>
        <v>0</v>
      </c>
      <c r="AJ249" s="35">
        <f>+'Formato Único de Contratación'!B276</f>
        <v>0</v>
      </c>
    </row>
    <row r="250" spans="14:36" x14ac:dyDescent="0.25">
      <c r="N250" s="4">
        <v>44070</v>
      </c>
      <c r="O250" s="4">
        <v>44079</v>
      </c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4">
        <v>44080</v>
      </c>
      <c r="AA250" s="35"/>
      <c r="AB250" s="35"/>
      <c r="AC250" s="35"/>
      <c r="AD250" s="35"/>
      <c r="AE250" s="35"/>
      <c r="AF250" s="35"/>
      <c r="AG250" s="35"/>
      <c r="AH250" s="35"/>
      <c r="AI250" s="35" t="str">
        <f t="shared" si="3"/>
        <v>0</v>
      </c>
      <c r="AJ250" s="35">
        <f>+'Formato Único de Contratación'!B277</f>
        <v>0</v>
      </c>
    </row>
    <row r="251" spans="14:36" x14ac:dyDescent="0.25">
      <c r="N251" s="4">
        <v>44071</v>
      </c>
      <c r="O251" s="4">
        <v>44080</v>
      </c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4">
        <v>44081</v>
      </c>
      <c r="AA251" s="35"/>
      <c r="AB251" s="35"/>
      <c r="AC251" s="35"/>
      <c r="AD251" s="35"/>
      <c r="AE251" s="35"/>
      <c r="AF251" s="35"/>
      <c r="AG251" s="35"/>
      <c r="AH251" s="35"/>
      <c r="AI251" s="35" t="str">
        <f t="shared" si="3"/>
        <v>0</v>
      </c>
      <c r="AJ251" s="35">
        <f>+'Formato Único de Contratación'!B278</f>
        <v>0</v>
      </c>
    </row>
    <row r="252" spans="14:36" x14ac:dyDescent="0.25">
      <c r="N252" s="4">
        <v>44072</v>
      </c>
      <c r="O252" s="4">
        <v>44081</v>
      </c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4">
        <v>44082</v>
      </c>
      <c r="AA252" s="35"/>
      <c r="AB252" s="35"/>
      <c r="AC252" s="35"/>
      <c r="AD252" s="35"/>
      <c r="AE252" s="35"/>
      <c r="AF252" s="35"/>
      <c r="AG252" s="35"/>
      <c r="AH252" s="35"/>
      <c r="AI252" s="35" t="str">
        <f t="shared" si="3"/>
        <v>0</v>
      </c>
      <c r="AJ252" s="35">
        <f>+'Formato Único de Contratación'!B279</f>
        <v>0</v>
      </c>
    </row>
    <row r="253" spans="14:36" x14ac:dyDescent="0.25">
      <c r="N253" s="4">
        <v>44073</v>
      </c>
      <c r="O253" s="4">
        <v>44082</v>
      </c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4">
        <v>44083</v>
      </c>
      <c r="AA253" s="35"/>
      <c r="AB253" s="35"/>
      <c r="AC253" s="35"/>
      <c r="AD253" s="35"/>
      <c r="AE253" s="35"/>
      <c r="AF253" s="35"/>
      <c r="AG253" s="35"/>
      <c r="AH253" s="35"/>
      <c r="AI253" s="35" t="str">
        <f t="shared" si="3"/>
        <v>0</v>
      </c>
      <c r="AJ253" s="35">
        <f>+'Formato Único de Contratación'!B280</f>
        <v>0</v>
      </c>
    </row>
    <row r="254" spans="14:36" x14ac:dyDescent="0.25">
      <c r="N254" s="4">
        <v>44074</v>
      </c>
      <c r="O254" s="4">
        <v>44083</v>
      </c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4">
        <v>44084</v>
      </c>
      <c r="AA254" s="35"/>
      <c r="AB254" s="35"/>
      <c r="AC254" s="35"/>
      <c r="AD254" s="35"/>
      <c r="AE254" s="35"/>
      <c r="AF254" s="35"/>
      <c r="AG254" s="35"/>
      <c r="AH254" s="35"/>
      <c r="AI254" s="35" t="str">
        <f t="shared" si="3"/>
        <v>0</v>
      </c>
      <c r="AJ254" s="35">
        <f>+'Formato Único de Contratación'!B281</f>
        <v>0</v>
      </c>
    </row>
    <row r="255" spans="14:36" x14ac:dyDescent="0.25">
      <c r="N255" s="4">
        <v>44075</v>
      </c>
      <c r="O255" s="4">
        <v>44084</v>
      </c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4">
        <v>44085</v>
      </c>
      <c r="AA255" s="35"/>
      <c r="AB255" s="35"/>
      <c r="AC255" s="35"/>
      <c r="AD255" s="35"/>
      <c r="AE255" s="35"/>
      <c r="AF255" s="35"/>
      <c r="AG255" s="35"/>
      <c r="AH255" s="35"/>
      <c r="AI255" s="35" t="str">
        <f t="shared" si="3"/>
        <v>0</v>
      </c>
      <c r="AJ255" s="35">
        <f>+'Formato Único de Contratación'!B282</f>
        <v>0</v>
      </c>
    </row>
    <row r="256" spans="14:36" x14ac:dyDescent="0.25">
      <c r="N256" s="4">
        <v>44076</v>
      </c>
      <c r="O256" s="4">
        <v>44085</v>
      </c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4">
        <v>44086</v>
      </c>
      <c r="AA256" s="35"/>
      <c r="AB256" s="35"/>
      <c r="AC256" s="35"/>
      <c r="AD256" s="35"/>
      <c r="AE256" s="35"/>
      <c r="AF256" s="35"/>
      <c r="AG256" s="35"/>
      <c r="AH256" s="35"/>
      <c r="AI256" s="35" t="str">
        <f t="shared" si="3"/>
        <v>0</v>
      </c>
      <c r="AJ256" s="35">
        <f>+'Formato Único de Contratación'!B283</f>
        <v>0</v>
      </c>
    </row>
    <row r="257" spans="14:36" x14ac:dyDescent="0.25">
      <c r="N257" s="4">
        <v>44077</v>
      </c>
      <c r="O257" s="4">
        <v>44086</v>
      </c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4">
        <v>44087</v>
      </c>
      <c r="AA257" s="35"/>
      <c r="AB257" s="35"/>
      <c r="AC257" s="35"/>
      <c r="AD257" s="35"/>
      <c r="AE257" s="35"/>
      <c r="AF257" s="35"/>
      <c r="AG257" s="35"/>
      <c r="AH257" s="35"/>
      <c r="AI257" s="35" t="str">
        <f t="shared" si="3"/>
        <v>0</v>
      </c>
      <c r="AJ257" s="35">
        <f>+'Formato Único de Contratación'!B284</f>
        <v>0</v>
      </c>
    </row>
    <row r="258" spans="14:36" x14ac:dyDescent="0.25">
      <c r="N258" s="4">
        <v>44078</v>
      </c>
      <c r="O258" s="4">
        <v>44087</v>
      </c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4">
        <v>44088</v>
      </c>
      <c r="AA258" s="35"/>
      <c r="AB258" s="35"/>
      <c r="AC258" s="35"/>
      <c r="AD258" s="35"/>
      <c r="AE258" s="35"/>
      <c r="AF258" s="35"/>
      <c r="AG258" s="35"/>
      <c r="AH258" s="35"/>
      <c r="AI258" s="35" t="str">
        <f t="shared" si="3"/>
        <v>0</v>
      </c>
      <c r="AJ258" s="35">
        <f>+'Formato Único de Contratación'!B285</f>
        <v>0</v>
      </c>
    </row>
    <row r="259" spans="14:36" x14ac:dyDescent="0.25">
      <c r="N259" s="4">
        <v>44079</v>
      </c>
      <c r="O259" s="4">
        <v>44088</v>
      </c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4">
        <v>44089</v>
      </c>
      <c r="AA259" s="35"/>
      <c r="AB259" s="35"/>
      <c r="AC259" s="35"/>
      <c r="AD259" s="35"/>
      <c r="AE259" s="35"/>
      <c r="AF259" s="35"/>
      <c r="AG259" s="35"/>
      <c r="AH259" s="35"/>
      <c r="AI259" s="35" t="str">
        <f t="shared" ref="AI259:AI322" si="4">MID(AJ259,1,6)</f>
        <v>0</v>
      </c>
      <c r="AJ259" s="35">
        <f>+'Formato Único de Contratación'!B286</f>
        <v>0</v>
      </c>
    </row>
    <row r="260" spans="14:36" x14ac:dyDescent="0.25">
      <c r="N260" s="4">
        <v>44080</v>
      </c>
      <c r="O260" s="4">
        <v>44089</v>
      </c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4">
        <v>44090</v>
      </c>
      <c r="AA260" s="35"/>
      <c r="AB260" s="35"/>
      <c r="AC260" s="35"/>
      <c r="AD260" s="35"/>
      <c r="AE260" s="35"/>
      <c r="AF260" s="35"/>
      <c r="AG260" s="35"/>
      <c r="AH260" s="35"/>
      <c r="AI260" s="35" t="str">
        <f t="shared" si="4"/>
        <v>0</v>
      </c>
      <c r="AJ260" s="35">
        <f>+'Formato Único de Contratación'!B287</f>
        <v>0</v>
      </c>
    </row>
    <row r="261" spans="14:36" x14ac:dyDescent="0.25">
      <c r="N261" s="4">
        <v>44081</v>
      </c>
      <c r="O261" s="4">
        <v>44090</v>
      </c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4">
        <v>44091</v>
      </c>
      <c r="AA261" s="35"/>
      <c r="AB261" s="35"/>
      <c r="AC261" s="35"/>
      <c r="AD261" s="35"/>
      <c r="AE261" s="35"/>
      <c r="AF261" s="35"/>
      <c r="AG261" s="35"/>
      <c r="AH261" s="35"/>
      <c r="AI261" s="35" t="str">
        <f t="shared" si="4"/>
        <v>0</v>
      </c>
      <c r="AJ261" s="35">
        <f>+'Formato Único de Contratación'!B288</f>
        <v>0</v>
      </c>
    </row>
    <row r="262" spans="14:36" x14ac:dyDescent="0.25">
      <c r="N262" s="4">
        <v>44082</v>
      </c>
      <c r="O262" s="4">
        <v>44091</v>
      </c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4">
        <v>44092</v>
      </c>
      <c r="AA262" s="35"/>
      <c r="AB262" s="35"/>
      <c r="AC262" s="35"/>
      <c r="AD262" s="35"/>
      <c r="AE262" s="35"/>
      <c r="AF262" s="35"/>
      <c r="AG262" s="35"/>
      <c r="AH262" s="35"/>
      <c r="AI262" s="35" t="str">
        <f t="shared" si="4"/>
        <v>0</v>
      </c>
      <c r="AJ262" s="35">
        <f>+'Formato Único de Contratación'!B289</f>
        <v>0</v>
      </c>
    </row>
    <row r="263" spans="14:36" x14ac:dyDescent="0.25">
      <c r="N263" s="4">
        <v>44083</v>
      </c>
      <c r="O263" s="4">
        <v>44092</v>
      </c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4">
        <v>44093</v>
      </c>
      <c r="AA263" s="35"/>
      <c r="AB263" s="35"/>
      <c r="AC263" s="35"/>
      <c r="AD263" s="35"/>
      <c r="AE263" s="35"/>
      <c r="AF263" s="35"/>
      <c r="AG263" s="35"/>
      <c r="AH263" s="35"/>
      <c r="AI263" s="35" t="str">
        <f t="shared" si="4"/>
        <v>0</v>
      </c>
      <c r="AJ263" s="35">
        <f>+'Formato Único de Contratación'!B290</f>
        <v>0</v>
      </c>
    </row>
    <row r="264" spans="14:36" x14ac:dyDescent="0.25">
      <c r="N264" s="4">
        <v>44084</v>
      </c>
      <c r="O264" s="4">
        <v>44093</v>
      </c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4">
        <v>44094</v>
      </c>
      <c r="AA264" s="35"/>
      <c r="AB264" s="35"/>
      <c r="AC264" s="35"/>
      <c r="AD264" s="35"/>
      <c r="AE264" s="35"/>
      <c r="AF264" s="35"/>
      <c r="AG264" s="35"/>
      <c r="AH264" s="35"/>
      <c r="AI264" s="35" t="str">
        <f t="shared" si="4"/>
        <v>0</v>
      </c>
      <c r="AJ264" s="35">
        <f>+'Formato Único de Contratación'!B291</f>
        <v>0</v>
      </c>
    </row>
    <row r="265" spans="14:36" x14ac:dyDescent="0.25">
      <c r="N265" s="4">
        <v>44085</v>
      </c>
      <c r="O265" s="4">
        <v>44094</v>
      </c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4">
        <v>44095</v>
      </c>
      <c r="AA265" s="35"/>
      <c r="AB265" s="35"/>
      <c r="AC265" s="35"/>
      <c r="AD265" s="35"/>
      <c r="AE265" s="35"/>
      <c r="AF265" s="35"/>
      <c r="AG265" s="35"/>
      <c r="AH265" s="35"/>
      <c r="AI265" s="35" t="str">
        <f t="shared" si="4"/>
        <v>0</v>
      </c>
      <c r="AJ265" s="35">
        <f>+'Formato Único de Contratación'!B292</f>
        <v>0</v>
      </c>
    </row>
    <row r="266" spans="14:36" x14ac:dyDescent="0.25">
      <c r="N266" s="4">
        <v>44086</v>
      </c>
      <c r="O266" s="4">
        <v>44095</v>
      </c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4">
        <v>44096</v>
      </c>
      <c r="AA266" s="35"/>
      <c r="AB266" s="35"/>
      <c r="AC266" s="35"/>
      <c r="AD266" s="35"/>
      <c r="AE266" s="35"/>
      <c r="AF266" s="35"/>
      <c r="AG266" s="35"/>
      <c r="AH266" s="35"/>
      <c r="AI266" s="35" t="str">
        <f t="shared" si="4"/>
        <v>0</v>
      </c>
      <c r="AJ266" s="35">
        <f>+'Formato Único de Contratación'!B293</f>
        <v>0</v>
      </c>
    </row>
    <row r="267" spans="14:36" x14ac:dyDescent="0.25">
      <c r="N267" s="4">
        <v>44087</v>
      </c>
      <c r="O267" s="4">
        <v>44096</v>
      </c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4">
        <v>44097</v>
      </c>
      <c r="AA267" s="35"/>
      <c r="AB267" s="35"/>
      <c r="AC267" s="35"/>
      <c r="AD267" s="35"/>
      <c r="AE267" s="35"/>
      <c r="AF267" s="35"/>
      <c r="AG267" s="35"/>
      <c r="AH267" s="35"/>
      <c r="AI267" s="35" t="str">
        <f t="shared" si="4"/>
        <v>0</v>
      </c>
      <c r="AJ267" s="35">
        <f>+'Formato Único de Contratación'!B294</f>
        <v>0</v>
      </c>
    </row>
    <row r="268" spans="14:36" x14ac:dyDescent="0.25">
      <c r="N268" s="4">
        <v>44088</v>
      </c>
      <c r="O268" s="4">
        <v>44097</v>
      </c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4">
        <v>44098</v>
      </c>
      <c r="AA268" s="35"/>
      <c r="AB268" s="35"/>
      <c r="AC268" s="35"/>
      <c r="AD268" s="35"/>
      <c r="AE268" s="35"/>
      <c r="AF268" s="35"/>
      <c r="AG268" s="35"/>
      <c r="AH268" s="35"/>
      <c r="AI268" s="35" t="str">
        <f t="shared" si="4"/>
        <v>0</v>
      </c>
      <c r="AJ268" s="35">
        <f>+'Formato Único de Contratación'!B295</f>
        <v>0</v>
      </c>
    </row>
    <row r="269" spans="14:36" x14ac:dyDescent="0.25">
      <c r="N269" s="4">
        <v>44089</v>
      </c>
      <c r="O269" s="4">
        <v>44098</v>
      </c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4">
        <v>44099</v>
      </c>
      <c r="AA269" s="35"/>
      <c r="AB269" s="35"/>
      <c r="AC269" s="35"/>
      <c r="AD269" s="35"/>
      <c r="AE269" s="35"/>
      <c r="AF269" s="35"/>
      <c r="AG269" s="35"/>
      <c r="AH269" s="35"/>
      <c r="AI269" s="35" t="str">
        <f t="shared" si="4"/>
        <v>0</v>
      </c>
      <c r="AJ269" s="35">
        <f>+'Formato Único de Contratación'!B296</f>
        <v>0</v>
      </c>
    </row>
    <row r="270" spans="14:36" x14ac:dyDescent="0.25">
      <c r="N270" s="4">
        <v>44090</v>
      </c>
      <c r="O270" s="4">
        <v>44099</v>
      </c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4">
        <v>44100</v>
      </c>
      <c r="AA270" s="35"/>
      <c r="AB270" s="35"/>
      <c r="AC270" s="35"/>
      <c r="AD270" s="35"/>
      <c r="AE270" s="35"/>
      <c r="AF270" s="35"/>
      <c r="AG270" s="35"/>
      <c r="AH270" s="35"/>
      <c r="AI270" s="35" t="str">
        <f t="shared" si="4"/>
        <v>0</v>
      </c>
      <c r="AJ270" s="35">
        <f>+'Formato Único de Contratación'!B297</f>
        <v>0</v>
      </c>
    </row>
    <row r="271" spans="14:36" x14ac:dyDescent="0.25">
      <c r="N271" s="4">
        <v>44091</v>
      </c>
      <c r="O271" s="4">
        <v>44100</v>
      </c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4">
        <v>44101</v>
      </c>
      <c r="AA271" s="35"/>
      <c r="AB271" s="35"/>
      <c r="AC271" s="35"/>
      <c r="AD271" s="35"/>
      <c r="AE271" s="35"/>
      <c r="AF271" s="35"/>
      <c r="AG271" s="35"/>
      <c r="AH271" s="35"/>
      <c r="AI271" s="35" t="str">
        <f t="shared" si="4"/>
        <v>0</v>
      </c>
      <c r="AJ271" s="35">
        <f>+'Formato Único de Contratación'!B298</f>
        <v>0</v>
      </c>
    </row>
    <row r="272" spans="14:36" x14ac:dyDescent="0.25">
      <c r="N272" s="4">
        <v>44092</v>
      </c>
      <c r="O272" s="4">
        <v>44101</v>
      </c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4">
        <v>44102</v>
      </c>
      <c r="AA272" s="35"/>
      <c r="AB272" s="35"/>
      <c r="AC272" s="35"/>
      <c r="AD272" s="35"/>
      <c r="AE272" s="35"/>
      <c r="AF272" s="35"/>
      <c r="AG272" s="35"/>
      <c r="AH272" s="35"/>
      <c r="AI272" s="35" t="str">
        <f t="shared" si="4"/>
        <v>0</v>
      </c>
      <c r="AJ272" s="35">
        <f>+'Formato Único de Contratación'!B299</f>
        <v>0</v>
      </c>
    </row>
    <row r="273" spans="14:36" x14ac:dyDescent="0.25">
      <c r="N273" s="4">
        <v>44093</v>
      </c>
      <c r="O273" s="4">
        <v>44102</v>
      </c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4">
        <v>44103</v>
      </c>
      <c r="AA273" s="35"/>
      <c r="AB273" s="35"/>
      <c r="AC273" s="35"/>
      <c r="AD273" s="35"/>
      <c r="AE273" s="35"/>
      <c r="AF273" s="35"/>
      <c r="AG273" s="35"/>
      <c r="AH273" s="35"/>
      <c r="AI273" s="35" t="str">
        <f t="shared" si="4"/>
        <v>0</v>
      </c>
      <c r="AJ273" s="35">
        <f>+'Formato Único de Contratación'!B300</f>
        <v>0</v>
      </c>
    </row>
    <row r="274" spans="14:36" x14ac:dyDescent="0.25">
      <c r="N274" s="4">
        <v>44094</v>
      </c>
      <c r="O274" s="4">
        <v>44103</v>
      </c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4">
        <v>44104</v>
      </c>
      <c r="AA274" s="35"/>
      <c r="AB274" s="35"/>
      <c r="AC274" s="35"/>
      <c r="AD274" s="35"/>
      <c r="AE274" s="35"/>
      <c r="AF274" s="35"/>
      <c r="AG274" s="35"/>
      <c r="AH274" s="35"/>
      <c r="AI274" s="35" t="str">
        <f t="shared" si="4"/>
        <v>0</v>
      </c>
      <c r="AJ274" s="35">
        <f>+'Formato Único de Contratación'!B301</f>
        <v>0</v>
      </c>
    </row>
    <row r="275" spans="14:36" x14ac:dyDescent="0.25">
      <c r="N275" s="4">
        <v>44095</v>
      </c>
      <c r="O275" s="4">
        <v>44104</v>
      </c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4">
        <v>44105</v>
      </c>
      <c r="AA275" s="35"/>
      <c r="AB275" s="35"/>
      <c r="AC275" s="35"/>
      <c r="AD275" s="35"/>
      <c r="AE275" s="35"/>
      <c r="AF275" s="35"/>
      <c r="AG275" s="35"/>
      <c r="AH275" s="35"/>
      <c r="AI275" s="35" t="str">
        <f t="shared" si="4"/>
        <v>0</v>
      </c>
      <c r="AJ275" s="35">
        <f>+'Formato Único de Contratación'!B302</f>
        <v>0</v>
      </c>
    </row>
    <row r="276" spans="14:36" x14ac:dyDescent="0.25">
      <c r="N276" s="4">
        <v>44096</v>
      </c>
      <c r="O276" s="4">
        <v>44105</v>
      </c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4">
        <v>44106</v>
      </c>
      <c r="AA276" s="35"/>
      <c r="AB276" s="35"/>
      <c r="AC276" s="35"/>
      <c r="AD276" s="35"/>
      <c r="AE276" s="35"/>
      <c r="AF276" s="35"/>
      <c r="AG276" s="35"/>
      <c r="AH276" s="35"/>
      <c r="AI276" s="35" t="str">
        <f t="shared" si="4"/>
        <v>0</v>
      </c>
      <c r="AJ276" s="35">
        <f>+'Formato Único de Contratación'!B303</f>
        <v>0</v>
      </c>
    </row>
    <row r="277" spans="14:36" x14ac:dyDescent="0.25">
      <c r="N277" s="4">
        <v>44097</v>
      </c>
      <c r="O277" s="4">
        <v>44106</v>
      </c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4">
        <v>44107</v>
      </c>
      <c r="AA277" s="35"/>
      <c r="AB277" s="35"/>
      <c r="AC277" s="35"/>
      <c r="AD277" s="35"/>
      <c r="AE277" s="35"/>
      <c r="AF277" s="35"/>
      <c r="AG277" s="35"/>
      <c r="AH277" s="35"/>
      <c r="AI277" s="35" t="str">
        <f t="shared" si="4"/>
        <v>0</v>
      </c>
      <c r="AJ277" s="35">
        <f>+'Formato Único de Contratación'!B304</f>
        <v>0</v>
      </c>
    </row>
    <row r="278" spans="14:36" x14ac:dyDescent="0.25">
      <c r="N278" s="4">
        <v>44098</v>
      </c>
      <c r="O278" s="4">
        <v>44107</v>
      </c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4">
        <v>44108</v>
      </c>
      <c r="AA278" s="35"/>
      <c r="AB278" s="35"/>
      <c r="AC278" s="35"/>
      <c r="AD278" s="35"/>
      <c r="AE278" s="35"/>
      <c r="AF278" s="35"/>
      <c r="AG278" s="35"/>
      <c r="AH278" s="35"/>
      <c r="AI278" s="35" t="str">
        <f t="shared" si="4"/>
        <v>0</v>
      </c>
      <c r="AJ278" s="35">
        <f>+'Formato Único de Contratación'!B305</f>
        <v>0</v>
      </c>
    </row>
    <row r="279" spans="14:36" x14ac:dyDescent="0.25">
      <c r="N279" s="4">
        <v>44099</v>
      </c>
      <c r="O279" s="4">
        <v>44108</v>
      </c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4">
        <v>44109</v>
      </c>
      <c r="AA279" s="35"/>
      <c r="AB279" s="35"/>
      <c r="AC279" s="35"/>
      <c r="AD279" s="35"/>
      <c r="AE279" s="35"/>
      <c r="AF279" s="35"/>
      <c r="AG279" s="35"/>
      <c r="AH279" s="35"/>
      <c r="AI279" s="35" t="str">
        <f t="shared" si="4"/>
        <v>0</v>
      </c>
      <c r="AJ279" s="35">
        <f>+'Formato Único de Contratación'!B306</f>
        <v>0</v>
      </c>
    </row>
    <row r="280" spans="14:36" x14ac:dyDescent="0.25">
      <c r="N280" s="4">
        <v>44100</v>
      </c>
      <c r="O280" s="4">
        <v>44109</v>
      </c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4">
        <v>44110</v>
      </c>
      <c r="AA280" s="35"/>
      <c r="AB280" s="35"/>
      <c r="AC280" s="35"/>
      <c r="AD280" s="35"/>
      <c r="AE280" s="35"/>
      <c r="AF280" s="35"/>
      <c r="AG280" s="35"/>
      <c r="AH280" s="35"/>
      <c r="AI280" s="35" t="str">
        <f t="shared" si="4"/>
        <v>0</v>
      </c>
      <c r="AJ280" s="35">
        <f>+'Formato Único de Contratación'!B307</f>
        <v>0</v>
      </c>
    </row>
    <row r="281" spans="14:36" x14ac:dyDescent="0.25">
      <c r="N281" s="4">
        <v>44101</v>
      </c>
      <c r="O281" s="4">
        <v>44110</v>
      </c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4">
        <v>44111</v>
      </c>
      <c r="AA281" s="35"/>
      <c r="AB281" s="35"/>
      <c r="AC281" s="35"/>
      <c r="AD281" s="35"/>
      <c r="AE281" s="35"/>
      <c r="AF281" s="35"/>
      <c r="AG281" s="35"/>
      <c r="AH281" s="35"/>
      <c r="AI281" s="35" t="str">
        <f t="shared" si="4"/>
        <v>0</v>
      </c>
      <c r="AJ281" s="35">
        <f>+'Formato Único de Contratación'!B308</f>
        <v>0</v>
      </c>
    </row>
    <row r="282" spans="14:36" x14ac:dyDescent="0.25">
      <c r="N282" s="4">
        <v>44102</v>
      </c>
      <c r="O282" s="4">
        <v>44111</v>
      </c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4">
        <v>44112</v>
      </c>
      <c r="AA282" s="35"/>
      <c r="AB282" s="35"/>
      <c r="AC282" s="35"/>
      <c r="AD282" s="35"/>
      <c r="AE282" s="35"/>
      <c r="AF282" s="35"/>
      <c r="AG282" s="35"/>
      <c r="AH282" s="35"/>
      <c r="AI282" s="35" t="str">
        <f t="shared" si="4"/>
        <v>0</v>
      </c>
      <c r="AJ282" s="35">
        <f>+'Formato Único de Contratación'!B309</f>
        <v>0</v>
      </c>
    </row>
    <row r="283" spans="14:36" x14ac:dyDescent="0.25">
      <c r="N283" s="4">
        <v>44103</v>
      </c>
      <c r="O283" s="4">
        <v>44112</v>
      </c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4">
        <v>44113</v>
      </c>
      <c r="AA283" s="35"/>
      <c r="AB283" s="35"/>
      <c r="AC283" s="35"/>
      <c r="AD283" s="35"/>
      <c r="AE283" s="35"/>
      <c r="AF283" s="35"/>
      <c r="AG283" s="35"/>
      <c r="AH283" s="35"/>
      <c r="AI283" s="35" t="str">
        <f t="shared" si="4"/>
        <v>0</v>
      </c>
      <c r="AJ283" s="35">
        <f>+'Formato Único de Contratación'!B310</f>
        <v>0</v>
      </c>
    </row>
    <row r="284" spans="14:36" x14ac:dyDescent="0.25">
      <c r="N284" s="4">
        <v>44104</v>
      </c>
      <c r="O284" s="4">
        <v>44113</v>
      </c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4">
        <v>44114</v>
      </c>
      <c r="AA284" s="35"/>
      <c r="AB284" s="35"/>
      <c r="AC284" s="35"/>
      <c r="AD284" s="35"/>
      <c r="AE284" s="35"/>
      <c r="AF284" s="35"/>
      <c r="AG284" s="35"/>
      <c r="AH284" s="35"/>
      <c r="AI284" s="35" t="str">
        <f t="shared" si="4"/>
        <v>0</v>
      </c>
      <c r="AJ284" s="35">
        <f>+'Formato Único de Contratación'!B311</f>
        <v>0</v>
      </c>
    </row>
    <row r="285" spans="14:36" x14ac:dyDescent="0.25">
      <c r="N285" s="4">
        <v>44105</v>
      </c>
      <c r="O285" s="4">
        <v>44114</v>
      </c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4">
        <v>44115</v>
      </c>
      <c r="AA285" s="35"/>
      <c r="AB285" s="35"/>
      <c r="AC285" s="35"/>
      <c r="AD285" s="35"/>
      <c r="AE285" s="35"/>
      <c r="AF285" s="35"/>
      <c r="AG285" s="35"/>
      <c r="AH285" s="35"/>
      <c r="AI285" s="35" t="str">
        <f t="shared" si="4"/>
        <v>0</v>
      </c>
      <c r="AJ285" s="35">
        <f>+'Formato Único de Contratación'!B312</f>
        <v>0</v>
      </c>
    </row>
    <row r="286" spans="14:36" x14ac:dyDescent="0.25">
      <c r="N286" s="4">
        <v>44106</v>
      </c>
      <c r="O286" s="4">
        <v>44115</v>
      </c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4">
        <v>44116</v>
      </c>
      <c r="AA286" s="35"/>
      <c r="AB286" s="35"/>
      <c r="AC286" s="35"/>
      <c r="AD286" s="35"/>
      <c r="AE286" s="35"/>
      <c r="AF286" s="35"/>
      <c r="AG286" s="35"/>
      <c r="AH286" s="35"/>
      <c r="AI286" s="35" t="str">
        <f t="shared" si="4"/>
        <v>0</v>
      </c>
      <c r="AJ286" s="35">
        <f>+'Formato Único de Contratación'!B313</f>
        <v>0</v>
      </c>
    </row>
    <row r="287" spans="14:36" x14ac:dyDescent="0.25">
      <c r="N287" s="4">
        <v>44107</v>
      </c>
      <c r="O287" s="4">
        <v>44116</v>
      </c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4">
        <v>44117</v>
      </c>
      <c r="AA287" s="35"/>
      <c r="AB287" s="35"/>
      <c r="AC287" s="35"/>
      <c r="AD287" s="35"/>
      <c r="AE287" s="35"/>
      <c r="AF287" s="35"/>
      <c r="AG287" s="35"/>
      <c r="AH287" s="35"/>
      <c r="AI287" s="35" t="str">
        <f t="shared" si="4"/>
        <v>0</v>
      </c>
      <c r="AJ287" s="35">
        <f>+'Formato Único de Contratación'!B314</f>
        <v>0</v>
      </c>
    </row>
    <row r="288" spans="14:36" x14ac:dyDescent="0.25">
      <c r="N288" s="4">
        <v>44108</v>
      </c>
      <c r="O288" s="4">
        <v>44117</v>
      </c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4">
        <v>44118</v>
      </c>
      <c r="AA288" s="35"/>
      <c r="AB288" s="35"/>
      <c r="AC288" s="35"/>
      <c r="AD288" s="35"/>
      <c r="AE288" s="35"/>
      <c r="AF288" s="35"/>
      <c r="AG288" s="35"/>
      <c r="AH288" s="35"/>
      <c r="AI288" s="35" t="str">
        <f t="shared" si="4"/>
        <v>0</v>
      </c>
      <c r="AJ288" s="35">
        <f>+'Formato Único de Contratación'!B315</f>
        <v>0</v>
      </c>
    </row>
    <row r="289" spans="14:36" x14ac:dyDescent="0.25">
      <c r="N289" s="4">
        <v>44109</v>
      </c>
      <c r="O289" s="4">
        <v>44118</v>
      </c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4">
        <v>44119</v>
      </c>
      <c r="AA289" s="35"/>
      <c r="AB289" s="35"/>
      <c r="AC289" s="35"/>
      <c r="AD289" s="35"/>
      <c r="AE289" s="35"/>
      <c r="AF289" s="35"/>
      <c r="AG289" s="35"/>
      <c r="AH289" s="35"/>
      <c r="AI289" s="35" t="str">
        <f t="shared" si="4"/>
        <v>0</v>
      </c>
      <c r="AJ289" s="35">
        <f>+'Formato Único de Contratación'!B316</f>
        <v>0</v>
      </c>
    </row>
    <row r="290" spans="14:36" x14ac:dyDescent="0.25">
      <c r="N290" s="4">
        <v>44110</v>
      </c>
      <c r="O290" s="4">
        <v>44119</v>
      </c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4">
        <v>44120</v>
      </c>
      <c r="AA290" s="35"/>
      <c r="AB290" s="35"/>
      <c r="AC290" s="35"/>
      <c r="AD290" s="35"/>
      <c r="AE290" s="35"/>
      <c r="AF290" s="35"/>
      <c r="AG290" s="35"/>
      <c r="AH290" s="35"/>
      <c r="AI290" s="35" t="str">
        <f t="shared" si="4"/>
        <v>0</v>
      </c>
      <c r="AJ290" s="35">
        <f>+'Formato Único de Contratación'!B317</f>
        <v>0</v>
      </c>
    </row>
    <row r="291" spans="14:36" x14ac:dyDescent="0.25">
      <c r="N291" s="4">
        <v>44111</v>
      </c>
      <c r="O291" s="4">
        <v>44120</v>
      </c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4">
        <v>44121</v>
      </c>
      <c r="AA291" s="35"/>
      <c r="AB291" s="35"/>
      <c r="AC291" s="35"/>
      <c r="AD291" s="35"/>
      <c r="AE291" s="35"/>
      <c r="AF291" s="35"/>
      <c r="AG291" s="35"/>
      <c r="AH291" s="35"/>
      <c r="AI291" s="35" t="str">
        <f t="shared" si="4"/>
        <v>0</v>
      </c>
      <c r="AJ291" s="35">
        <f>+'Formato Único de Contratación'!B318</f>
        <v>0</v>
      </c>
    </row>
    <row r="292" spans="14:36" x14ac:dyDescent="0.25">
      <c r="N292" s="4">
        <v>44112</v>
      </c>
      <c r="O292" s="4">
        <v>44121</v>
      </c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4">
        <v>44122</v>
      </c>
      <c r="AA292" s="35"/>
      <c r="AB292" s="35"/>
      <c r="AC292" s="35"/>
      <c r="AD292" s="35"/>
      <c r="AE292" s="35"/>
      <c r="AF292" s="35"/>
      <c r="AG292" s="35"/>
      <c r="AH292" s="35"/>
      <c r="AI292" s="35" t="str">
        <f t="shared" si="4"/>
        <v>0</v>
      </c>
      <c r="AJ292" s="35">
        <f>+'Formato Único de Contratación'!B319</f>
        <v>0</v>
      </c>
    </row>
    <row r="293" spans="14:36" x14ac:dyDescent="0.25">
      <c r="N293" s="4">
        <v>44113</v>
      </c>
      <c r="O293" s="4">
        <v>44122</v>
      </c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4">
        <v>44123</v>
      </c>
      <c r="AA293" s="35"/>
      <c r="AB293" s="35"/>
      <c r="AC293" s="35"/>
      <c r="AD293" s="35"/>
      <c r="AE293" s="35"/>
      <c r="AF293" s="35"/>
      <c r="AG293" s="35"/>
      <c r="AH293" s="35"/>
      <c r="AI293" s="35" t="str">
        <f t="shared" si="4"/>
        <v>0</v>
      </c>
      <c r="AJ293" s="35">
        <f>+'Formato Único de Contratación'!B320</f>
        <v>0</v>
      </c>
    </row>
    <row r="294" spans="14:36" x14ac:dyDescent="0.25">
      <c r="N294" s="4">
        <v>44114</v>
      </c>
      <c r="O294" s="4">
        <v>44123</v>
      </c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4">
        <v>44124</v>
      </c>
      <c r="AA294" s="35"/>
      <c r="AB294" s="35"/>
      <c r="AC294" s="35"/>
      <c r="AD294" s="35"/>
      <c r="AE294" s="35"/>
      <c r="AF294" s="35"/>
      <c r="AG294" s="35"/>
      <c r="AH294" s="35"/>
      <c r="AI294" s="35" t="str">
        <f t="shared" si="4"/>
        <v>0</v>
      </c>
      <c r="AJ294" s="35">
        <f>+'Formato Único de Contratación'!B321</f>
        <v>0</v>
      </c>
    </row>
    <row r="295" spans="14:36" x14ac:dyDescent="0.25">
      <c r="N295" s="4">
        <v>44115</v>
      </c>
      <c r="O295" s="4">
        <v>44124</v>
      </c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4">
        <v>44125</v>
      </c>
      <c r="AA295" s="35"/>
      <c r="AB295" s="35"/>
      <c r="AC295" s="35"/>
      <c r="AD295" s="35"/>
      <c r="AE295" s="35"/>
      <c r="AF295" s="35"/>
      <c r="AG295" s="35"/>
      <c r="AH295" s="35"/>
      <c r="AI295" s="35" t="str">
        <f t="shared" si="4"/>
        <v>0</v>
      </c>
      <c r="AJ295" s="35">
        <f>+'Formato Único de Contratación'!B322</f>
        <v>0</v>
      </c>
    </row>
    <row r="296" spans="14:36" x14ac:dyDescent="0.25">
      <c r="N296" s="4">
        <v>44116</v>
      </c>
      <c r="O296" s="4">
        <v>44125</v>
      </c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4">
        <v>44126</v>
      </c>
      <c r="AA296" s="35"/>
      <c r="AB296" s="35"/>
      <c r="AC296" s="35"/>
      <c r="AD296" s="35"/>
      <c r="AE296" s="35"/>
      <c r="AF296" s="35"/>
      <c r="AG296" s="35"/>
      <c r="AH296" s="35"/>
      <c r="AI296" s="35" t="str">
        <f t="shared" si="4"/>
        <v>0</v>
      </c>
      <c r="AJ296" s="35">
        <f>+'Formato Único de Contratación'!B323</f>
        <v>0</v>
      </c>
    </row>
    <row r="297" spans="14:36" x14ac:dyDescent="0.25">
      <c r="N297" s="4">
        <v>44117</v>
      </c>
      <c r="O297" s="4">
        <v>44126</v>
      </c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4">
        <v>44127</v>
      </c>
      <c r="AA297" s="35"/>
      <c r="AB297" s="35"/>
      <c r="AC297" s="35"/>
      <c r="AD297" s="35"/>
      <c r="AE297" s="35"/>
      <c r="AF297" s="35"/>
      <c r="AG297" s="35"/>
      <c r="AH297" s="35"/>
      <c r="AI297" s="35" t="str">
        <f t="shared" si="4"/>
        <v>0</v>
      </c>
      <c r="AJ297" s="35">
        <f>+'Formato Único de Contratación'!B324</f>
        <v>0</v>
      </c>
    </row>
    <row r="298" spans="14:36" x14ac:dyDescent="0.25">
      <c r="N298" s="4">
        <v>44118</v>
      </c>
      <c r="O298" s="4">
        <v>44127</v>
      </c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4">
        <v>44128</v>
      </c>
      <c r="AA298" s="35"/>
      <c r="AB298" s="35"/>
      <c r="AC298" s="35"/>
      <c r="AD298" s="35"/>
      <c r="AE298" s="35"/>
      <c r="AF298" s="35"/>
      <c r="AG298" s="35"/>
      <c r="AH298" s="35"/>
      <c r="AI298" s="35" t="str">
        <f t="shared" si="4"/>
        <v>0</v>
      </c>
      <c r="AJ298" s="35">
        <f>+'Formato Único de Contratación'!B325</f>
        <v>0</v>
      </c>
    </row>
    <row r="299" spans="14:36" x14ac:dyDescent="0.25">
      <c r="N299" s="4">
        <v>44119</v>
      </c>
      <c r="O299" s="4">
        <v>44128</v>
      </c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4">
        <v>44129</v>
      </c>
      <c r="AA299" s="35"/>
      <c r="AB299" s="35"/>
      <c r="AC299" s="35"/>
      <c r="AD299" s="35"/>
      <c r="AE299" s="35"/>
      <c r="AF299" s="35"/>
      <c r="AG299" s="35"/>
      <c r="AH299" s="35"/>
      <c r="AI299" s="35" t="str">
        <f t="shared" si="4"/>
        <v>0</v>
      </c>
      <c r="AJ299" s="35">
        <f>+'Formato Único de Contratación'!B326</f>
        <v>0</v>
      </c>
    </row>
    <row r="300" spans="14:36" x14ac:dyDescent="0.25">
      <c r="N300" s="4">
        <v>44120</v>
      </c>
      <c r="O300" s="4">
        <v>44129</v>
      </c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4">
        <v>44130</v>
      </c>
      <c r="AA300" s="35"/>
      <c r="AB300" s="35"/>
      <c r="AC300" s="35"/>
      <c r="AD300" s="35"/>
      <c r="AE300" s="35"/>
      <c r="AF300" s="35"/>
      <c r="AG300" s="35"/>
      <c r="AH300" s="35"/>
      <c r="AI300" s="35" t="str">
        <f t="shared" si="4"/>
        <v>0</v>
      </c>
      <c r="AJ300" s="35">
        <f>+'Formato Único de Contratación'!B327</f>
        <v>0</v>
      </c>
    </row>
    <row r="301" spans="14:36" x14ac:dyDescent="0.25">
      <c r="N301" s="4">
        <v>44121</v>
      </c>
      <c r="O301" s="4">
        <v>44130</v>
      </c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4">
        <v>44131</v>
      </c>
      <c r="AA301" s="35"/>
      <c r="AB301" s="35"/>
      <c r="AC301" s="35"/>
      <c r="AD301" s="35"/>
      <c r="AE301" s="35"/>
      <c r="AF301" s="35"/>
      <c r="AG301" s="35"/>
      <c r="AH301" s="35"/>
      <c r="AI301" s="35" t="str">
        <f t="shared" si="4"/>
        <v>0</v>
      </c>
      <c r="AJ301" s="35">
        <f>+'Formato Único de Contratación'!B328</f>
        <v>0</v>
      </c>
    </row>
    <row r="302" spans="14:36" x14ac:dyDescent="0.25">
      <c r="N302" s="4">
        <v>44122</v>
      </c>
      <c r="O302" s="4">
        <v>44131</v>
      </c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4">
        <v>44132</v>
      </c>
      <c r="AA302" s="35"/>
      <c r="AB302" s="35"/>
      <c r="AC302" s="35"/>
      <c r="AD302" s="35"/>
      <c r="AE302" s="35"/>
      <c r="AF302" s="35"/>
      <c r="AG302" s="35"/>
      <c r="AH302" s="35"/>
      <c r="AI302" s="35" t="str">
        <f t="shared" si="4"/>
        <v>0</v>
      </c>
      <c r="AJ302" s="35">
        <f>+'Formato Único de Contratación'!B329</f>
        <v>0</v>
      </c>
    </row>
    <row r="303" spans="14:36" x14ac:dyDescent="0.25">
      <c r="N303" s="4">
        <v>44123</v>
      </c>
      <c r="O303" s="4">
        <v>44132</v>
      </c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4">
        <v>44133</v>
      </c>
      <c r="AA303" s="35"/>
      <c r="AB303" s="35"/>
      <c r="AC303" s="35"/>
      <c r="AD303" s="35"/>
      <c r="AE303" s="35"/>
      <c r="AF303" s="35"/>
      <c r="AG303" s="35"/>
      <c r="AH303" s="35"/>
      <c r="AI303" s="35" t="str">
        <f t="shared" si="4"/>
        <v>0</v>
      </c>
      <c r="AJ303" s="35">
        <f>+'Formato Único de Contratación'!B330</f>
        <v>0</v>
      </c>
    </row>
    <row r="304" spans="14:36" x14ac:dyDescent="0.25">
      <c r="N304" s="4">
        <v>44124</v>
      </c>
      <c r="O304" s="4">
        <v>44133</v>
      </c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4">
        <v>44134</v>
      </c>
      <c r="AA304" s="35"/>
      <c r="AB304" s="35"/>
      <c r="AC304" s="35"/>
      <c r="AD304" s="35"/>
      <c r="AE304" s="35"/>
      <c r="AF304" s="35"/>
      <c r="AG304" s="35"/>
      <c r="AH304" s="35"/>
      <c r="AI304" s="35" t="str">
        <f t="shared" si="4"/>
        <v>0</v>
      </c>
      <c r="AJ304" s="35">
        <f>+'Formato Único de Contratación'!B331</f>
        <v>0</v>
      </c>
    </row>
    <row r="305" spans="14:36" x14ac:dyDescent="0.25">
      <c r="N305" s="4">
        <v>44125</v>
      </c>
      <c r="O305" s="4">
        <v>44134</v>
      </c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4">
        <v>44135</v>
      </c>
      <c r="AA305" s="35"/>
      <c r="AB305" s="35"/>
      <c r="AC305" s="35"/>
      <c r="AD305" s="35"/>
      <c r="AE305" s="35"/>
      <c r="AF305" s="35"/>
      <c r="AG305" s="35"/>
      <c r="AH305" s="35"/>
      <c r="AI305" s="35" t="str">
        <f t="shared" si="4"/>
        <v>0</v>
      </c>
      <c r="AJ305" s="35">
        <f>+'Formato Único de Contratación'!B332</f>
        <v>0</v>
      </c>
    </row>
    <row r="306" spans="14:36" x14ac:dyDescent="0.25">
      <c r="N306" s="4">
        <v>44126</v>
      </c>
      <c r="O306" s="4">
        <v>44135</v>
      </c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4">
        <v>44136</v>
      </c>
      <c r="AA306" s="35"/>
      <c r="AB306" s="35"/>
      <c r="AC306" s="35"/>
      <c r="AD306" s="35"/>
      <c r="AE306" s="35"/>
      <c r="AF306" s="35"/>
      <c r="AG306" s="35"/>
      <c r="AH306" s="35"/>
      <c r="AI306" s="35" t="str">
        <f t="shared" si="4"/>
        <v>0</v>
      </c>
      <c r="AJ306" s="35">
        <f>+'Formato Único de Contratación'!B333</f>
        <v>0</v>
      </c>
    </row>
    <row r="307" spans="14:36" x14ac:dyDescent="0.25">
      <c r="N307" s="4">
        <v>44127</v>
      </c>
      <c r="O307" s="4">
        <v>44136</v>
      </c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4">
        <v>44137</v>
      </c>
      <c r="AA307" s="35"/>
      <c r="AB307" s="35"/>
      <c r="AC307" s="35"/>
      <c r="AD307" s="35"/>
      <c r="AE307" s="35"/>
      <c r="AF307" s="35"/>
      <c r="AG307" s="35"/>
      <c r="AH307" s="35"/>
      <c r="AI307" s="35" t="str">
        <f t="shared" si="4"/>
        <v>0</v>
      </c>
      <c r="AJ307" s="35">
        <f>+'Formato Único de Contratación'!B334</f>
        <v>0</v>
      </c>
    </row>
    <row r="308" spans="14:36" x14ac:dyDescent="0.25">
      <c r="N308" s="4">
        <v>44128</v>
      </c>
      <c r="O308" s="4">
        <v>44137</v>
      </c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4">
        <v>44138</v>
      </c>
      <c r="AA308" s="35"/>
      <c r="AB308" s="35"/>
      <c r="AC308" s="35"/>
      <c r="AD308" s="35"/>
      <c r="AE308" s="35"/>
      <c r="AF308" s="35"/>
      <c r="AG308" s="35"/>
      <c r="AH308" s="35"/>
      <c r="AI308" s="35" t="str">
        <f t="shared" si="4"/>
        <v>0</v>
      </c>
      <c r="AJ308" s="35">
        <f>+'Formato Único de Contratación'!B335</f>
        <v>0</v>
      </c>
    </row>
    <row r="309" spans="14:36" x14ac:dyDescent="0.25">
      <c r="N309" s="4">
        <v>44129</v>
      </c>
      <c r="O309" s="4">
        <v>44138</v>
      </c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4">
        <v>44139</v>
      </c>
      <c r="AA309" s="35"/>
      <c r="AB309" s="35"/>
      <c r="AC309" s="35"/>
      <c r="AD309" s="35"/>
      <c r="AE309" s="35"/>
      <c r="AF309" s="35"/>
      <c r="AG309" s="35"/>
      <c r="AH309" s="35"/>
      <c r="AI309" s="35" t="str">
        <f t="shared" si="4"/>
        <v>0</v>
      </c>
      <c r="AJ309" s="35">
        <f>+'Formato Único de Contratación'!B336</f>
        <v>0</v>
      </c>
    </row>
    <row r="310" spans="14:36" x14ac:dyDescent="0.25">
      <c r="N310" s="4">
        <v>44130</v>
      </c>
      <c r="O310" s="4">
        <v>44139</v>
      </c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4">
        <v>44140</v>
      </c>
      <c r="AA310" s="35"/>
      <c r="AB310" s="35"/>
      <c r="AC310" s="35"/>
      <c r="AD310" s="35"/>
      <c r="AE310" s="35"/>
      <c r="AF310" s="35"/>
      <c r="AG310" s="35"/>
      <c r="AH310" s="35"/>
      <c r="AI310" s="35" t="str">
        <f t="shared" si="4"/>
        <v>0</v>
      </c>
      <c r="AJ310" s="35">
        <f>+'Formato Único de Contratación'!B337</f>
        <v>0</v>
      </c>
    </row>
    <row r="311" spans="14:36" x14ac:dyDescent="0.25">
      <c r="N311" s="4">
        <v>44131</v>
      </c>
      <c r="O311" s="4">
        <v>44140</v>
      </c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4">
        <v>44141</v>
      </c>
      <c r="AA311" s="35"/>
      <c r="AB311" s="35"/>
      <c r="AC311" s="35"/>
      <c r="AD311" s="35"/>
      <c r="AE311" s="35"/>
      <c r="AF311" s="35"/>
      <c r="AG311" s="35"/>
      <c r="AH311" s="35"/>
      <c r="AI311" s="35" t="str">
        <f t="shared" si="4"/>
        <v>0</v>
      </c>
      <c r="AJ311" s="35">
        <f>+'Formato Único de Contratación'!B338</f>
        <v>0</v>
      </c>
    </row>
    <row r="312" spans="14:36" x14ac:dyDescent="0.25">
      <c r="N312" s="4">
        <v>44132</v>
      </c>
      <c r="O312" s="4">
        <v>44141</v>
      </c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4">
        <v>44142</v>
      </c>
      <c r="AA312" s="35"/>
      <c r="AB312" s="35"/>
      <c r="AC312" s="35"/>
      <c r="AD312" s="35"/>
      <c r="AE312" s="35"/>
      <c r="AF312" s="35"/>
      <c r="AG312" s="35"/>
      <c r="AH312" s="35"/>
      <c r="AI312" s="35" t="str">
        <f t="shared" si="4"/>
        <v>0</v>
      </c>
      <c r="AJ312" s="35">
        <f>+'Formato Único de Contratación'!B339</f>
        <v>0</v>
      </c>
    </row>
    <row r="313" spans="14:36" x14ac:dyDescent="0.25">
      <c r="N313" s="4">
        <v>44133</v>
      </c>
      <c r="O313" s="4">
        <v>44142</v>
      </c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4">
        <v>44143</v>
      </c>
      <c r="AA313" s="35"/>
      <c r="AB313" s="35"/>
      <c r="AC313" s="35"/>
      <c r="AD313" s="35"/>
      <c r="AE313" s="35"/>
      <c r="AF313" s="35"/>
      <c r="AG313" s="35"/>
      <c r="AH313" s="35"/>
      <c r="AI313" s="35" t="str">
        <f t="shared" si="4"/>
        <v>0</v>
      </c>
      <c r="AJ313" s="35">
        <f>+'Formato Único de Contratación'!B340</f>
        <v>0</v>
      </c>
    </row>
    <row r="314" spans="14:36" x14ac:dyDescent="0.25">
      <c r="N314" s="4">
        <v>44134</v>
      </c>
      <c r="O314" s="4">
        <v>44143</v>
      </c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4">
        <v>44144</v>
      </c>
      <c r="AA314" s="35"/>
      <c r="AB314" s="35"/>
      <c r="AC314" s="35"/>
      <c r="AD314" s="35"/>
      <c r="AE314" s="35"/>
      <c r="AF314" s="35"/>
      <c r="AG314" s="35"/>
      <c r="AH314" s="35"/>
      <c r="AI314" s="35" t="str">
        <f t="shared" si="4"/>
        <v>0</v>
      </c>
      <c r="AJ314" s="35">
        <f>+'Formato Único de Contratación'!B341</f>
        <v>0</v>
      </c>
    </row>
    <row r="315" spans="14:36" x14ac:dyDescent="0.25">
      <c r="N315" s="4">
        <v>44135</v>
      </c>
      <c r="O315" s="4">
        <v>44144</v>
      </c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4">
        <v>44145</v>
      </c>
      <c r="AA315" s="35"/>
      <c r="AB315" s="35"/>
      <c r="AC315" s="35"/>
      <c r="AD315" s="35"/>
      <c r="AE315" s="35"/>
      <c r="AF315" s="35"/>
      <c r="AG315" s="35"/>
      <c r="AH315" s="35"/>
      <c r="AI315" s="35" t="str">
        <f t="shared" si="4"/>
        <v>0</v>
      </c>
      <c r="AJ315" s="35">
        <f>+'Formato Único de Contratación'!B342</f>
        <v>0</v>
      </c>
    </row>
    <row r="316" spans="14:36" x14ac:dyDescent="0.25">
      <c r="N316" s="4">
        <v>44136</v>
      </c>
      <c r="O316" s="4">
        <v>44145</v>
      </c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4">
        <v>44146</v>
      </c>
      <c r="AA316" s="35"/>
      <c r="AB316" s="35"/>
      <c r="AC316" s="35"/>
      <c r="AD316" s="35"/>
      <c r="AE316" s="35"/>
      <c r="AF316" s="35"/>
      <c r="AG316" s="35"/>
      <c r="AH316" s="35"/>
      <c r="AI316" s="35" t="str">
        <f t="shared" si="4"/>
        <v>0</v>
      </c>
      <c r="AJ316" s="35">
        <f>+'Formato Único de Contratación'!B343</f>
        <v>0</v>
      </c>
    </row>
    <row r="317" spans="14:36" x14ac:dyDescent="0.25">
      <c r="N317" s="4">
        <v>44137</v>
      </c>
      <c r="O317" s="4">
        <v>44146</v>
      </c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4">
        <v>44147</v>
      </c>
      <c r="AA317" s="35"/>
      <c r="AB317" s="35"/>
      <c r="AC317" s="35"/>
      <c r="AD317" s="35"/>
      <c r="AE317" s="35"/>
      <c r="AF317" s="35"/>
      <c r="AG317" s="35"/>
      <c r="AH317" s="35"/>
      <c r="AI317" s="35" t="str">
        <f t="shared" si="4"/>
        <v>0</v>
      </c>
      <c r="AJ317" s="35">
        <f>+'Formato Único de Contratación'!B344</f>
        <v>0</v>
      </c>
    </row>
    <row r="318" spans="14:36" x14ac:dyDescent="0.25">
      <c r="N318" s="4">
        <v>44138</v>
      </c>
      <c r="O318" s="4">
        <v>44147</v>
      </c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4">
        <v>44148</v>
      </c>
      <c r="AA318" s="35"/>
      <c r="AB318" s="35"/>
      <c r="AC318" s="35"/>
      <c r="AD318" s="35"/>
      <c r="AE318" s="35"/>
      <c r="AF318" s="35"/>
      <c r="AG318" s="35"/>
      <c r="AH318" s="35"/>
      <c r="AI318" s="35" t="str">
        <f t="shared" si="4"/>
        <v>0</v>
      </c>
      <c r="AJ318" s="35">
        <f>+'Formato Único de Contratación'!B345</f>
        <v>0</v>
      </c>
    </row>
    <row r="319" spans="14:36" x14ac:dyDescent="0.25">
      <c r="N319" s="4">
        <v>44139</v>
      </c>
      <c r="O319" s="4">
        <v>44148</v>
      </c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4">
        <v>44149</v>
      </c>
      <c r="AA319" s="35"/>
      <c r="AB319" s="35"/>
      <c r="AC319" s="35"/>
      <c r="AD319" s="35"/>
      <c r="AE319" s="35"/>
      <c r="AF319" s="35"/>
      <c r="AG319" s="35"/>
      <c r="AH319" s="35"/>
      <c r="AI319" s="35" t="str">
        <f t="shared" si="4"/>
        <v>0</v>
      </c>
      <c r="AJ319" s="35">
        <f>+'Formato Único de Contratación'!B346</f>
        <v>0</v>
      </c>
    </row>
    <row r="320" spans="14:36" x14ac:dyDescent="0.25">
      <c r="N320" s="4">
        <v>44140</v>
      </c>
      <c r="O320" s="4">
        <v>44149</v>
      </c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4">
        <v>44150</v>
      </c>
      <c r="AA320" s="35"/>
      <c r="AB320" s="35"/>
      <c r="AC320" s="35"/>
      <c r="AD320" s="35"/>
      <c r="AE320" s="35"/>
      <c r="AF320" s="35"/>
      <c r="AG320" s="35"/>
      <c r="AH320" s="35"/>
      <c r="AI320" s="35" t="str">
        <f t="shared" si="4"/>
        <v>0</v>
      </c>
      <c r="AJ320" s="35">
        <f>+'Formato Único de Contratación'!B347</f>
        <v>0</v>
      </c>
    </row>
    <row r="321" spans="14:36" x14ac:dyDescent="0.25">
      <c r="N321" s="4">
        <v>44141</v>
      </c>
      <c r="O321" s="4">
        <v>44150</v>
      </c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4">
        <v>44151</v>
      </c>
      <c r="AA321" s="35"/>
      <c r="AB321" s="35"/>
      <c r="AC321" s="35"/>
      <c r="AD321" s="35"/>
      <c r="AE321" s="35"/>
      <c r="AF321" s="35"/>
      <c r="AG321" s="35"/>
      <c r="AH321" s="35"/>
      <c r="AI321" s="35" t="str">
        <f t="shared" si="4"/>
        <v>0</v>
      </c>
      <c r="AJ321" s="35">
        <f>+'Formato Único de Contratación'!B348</f>
        <v>0</v>
      </c>
    </row>
    <row r="322" spans="14:36" x14ac:dyDescent="0.25">
      <c r="N322" s="4">
        <v>44142</v>
      </c>
      <c r="O322" s="4">
        <v>44151</v>
      </c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4">
        <v>44152</v>
      </c>
      <c r="AA322" s="35"/>
      <c r="AB322" s="35"/>
      <c r="AC322" s="35"/>
      <c r="AD322" s="35"/>
      <c r="AE322" s="35"/>
      <c r="AF322" s="35"/>
      <c r="AG322" s="35"/>
      <c r="AH322" s="35"/>
      <c r="AI322" s="35" t="str">
        <f t="shared" si="4"/>
        <v>0</v>
      </c>
      <c r="AJ322" s="35">
        <f>+'Formato Único de Contratación'!B349</f>
        <v>0</v>
      </c>
    </row>
    <row r="323" spans="14:36" x14ac:dyDescent="0.25">
      <c r="N323" s="4">
        <v>44143</v>
      </c>
      <c r="O323" s="4">
        <v>44152</v>
      </c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4">
        <v>44153</v>
      </c>
      <c r="AA323" s="35"/>
      <c r="AB323" s="35"/>
      <c r="AC323" s="35"/>
      <c r="AD323" s="35"/>
      <c r="AE323" s="35"/>
      <c r="AF323" s="35"/>
      <c r="AG323" s="35"/>
      <c r="AH323" s="35"/>
      <c r="AI323" s="35" t="str">
        <f t="shared" ref="AI323:AI386" si="5">MID(AJ323,1,6)</f>
        <v>0</v>
      </c>
      <c r="AJ323" s="35">
        <f>+'Formato Único de Contratación'!B350</f>
        <v>0</v>
      </c>
    </row>
    <row r="324" spans="14:36" x14ac:dyDescent="0.25">
      <c r="N324" s="4">
        <v>44144</v>
      </c>
      <c r="O324" s="4">
        <v>44153</v>
      </c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4">
        <v>44154</v>
      </c>
      <c r="AA324" s="35"/>
      <c r="AB324" s="35"/>
      <c r="AC324" s="35"/>
      <c r="AD324" s="35"/>
      <c r="AE324" s="35"/>
      <c r="AF324" s="35"/>
      <c r="AG324" s="35"/>
      <c r="AH324" s="35"/>
      <c r="AI324" s="35" t="str">
        <f t="shared" si="5"/>
        <v>0</v>
      </c>
      <c r="AJ324" s="35">
        <f>+'Formato Único de Contratación'!B351</f>
        <v>0</v>
      </c>
    </row>
    <row r="325" spans="14:36" x14ac:dyDescent="0.25">
      <c r="N325" s="4">
        <v>44145</v>
      </c>
      <c r="O325" s="4">
        <v>44154</v>
      </c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4">
        <v>44155</v>
      </c>
      <c r="AA325" s="35"/>
      <c r="AB325" s="35"/>
      <c r="AC325" s="35"/>
      <c r="AD325" s="35"/>
      <c r="AE325" s="35"/>
      <c r="AF325" s="35"/>
      <c r="AG325" s="35"/>
      <c r="AH325" s="35"/>
      <c r="AI325" s="35" t="str">
        <f t="shared" si="5"/>
        <v>0</v>
      </c>
      <c r="AJ325" s="35">
        <f>+'Formato Único de Contratación'!B352</f>
        <v>0</v>
      </c>
    </row>
    <row r="326" spans="14:36" x14ac:dyDescent="0.25">
      <c r="N326" s="4">
        <v>44146</v>
      </c>
      <c r="O326" s="4">
        <v>44155</v>
      </c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4">
        <v>44156</v>
      </c>
      <c r="AA326" s="35"/>
      <c r="AB326" s="35"/>
      <c r="AC326" s="35"/>
      <c r="AD326" s="35"/>
      <c r="AE326" s="35"/>
      <c r="AF326" s="35"/>
      <c r="AG326" s="35"/>
      <c r="AH326" s="35"/>
      <c r="AI326" s="35" t="str">
        <f t="shared" si="5"/>
        <v>0</v>
      </c>
      <c r="AJ326" s="35">
        <f>+'Formato Único de Contratación'!B353</f>
        <v>0</v>
      </c>
    </row>
    <row r="327" spans="14:36" x14ac:dyDescent="0.25">
      <c r="N327" s="4">
        <v>44147</v>
      </c>
      <c r="O327" s="4">
        <v>44156</v>
      </c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4">
        <v>44157</v>
      </c>
      <c r="AA327" s="35"/>
      <c r="AB327" s="35"/>
      <c r="AC327" s="35"/>
      <c r="AD327" s="35"/>
      <c r="AE327" s="35"/>
      <c r="AF327" s="35"/>
      <c r="AG327" s="35"/>
      <c r="AH327" s="35"/>
      <c r="AI327" s="35" t="str">
        <f t="shared" si="5"/>
        <v>0</v>
      </c>
      <c r="AJ327" s="35">
        <f>+'Formato Único de Contratación'!B354</f>
        <v>0</v>
      </c>
    </row>
    <row r="328" spans="14:36" x14ac:dyDescent="0.25">
      <c r="N328" s="4">
        <v>44148</v>
      </c>
      <c r="O328" s="4">
        <v>44157</v>
      </c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4">
        <v>44158</v>
      </c>
      <c r="AA328" s="35"/>
      <c r="AB328" s="35"/>
      <c r="AC328" s="35"/>
      <c r="AD328" s="35"/>
      <c r="AE328" s="35"/>
      <c r="AF328" s="35"/>
      <c r="AG328" s="35"/>
      <c r="AH328" s="35"/>
      <c r="AI328" s="35" t="str">
        <f t="shared" si="5"/>
        <v>0</v>
      </c>
      <c r="AJ328" s="35">
        <f>+'Formato Único de Contratación'!B355</f>
        <v>0</v>
      </c>
    </row>
    <row r="329" spans="14:36" x14ac:dyDescent="0.25">
      <c r="N329" s="4">
        <v>44149</v>
      </c>
      <c r="O329" s="4">
        <v>44158</v>
      </c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4">
        <v>44159</v>
      </c>
      <c r="AA329" s="35"/>
      <c r="AB329" s="35"/>
      <c r="AC329" s="35"/>
      <c r="AD329" s="35"/>
      <c r="AE329" s="35"/>
      <c r="AF329" s="35"/>
      <c r="AG329" s="35"/>
      <c r="AH329" s="35"/>
      <c r="AI329" s="35" t="str">
        <f t="shared" si="5"/>
        <v>0</v>
      </c>
      <c r="AJ329" s="35">
        <f>+'Formato Único de Contratación'!B356</f>
        <v>0</v>
      </c>
    </row>
    <row r="330" spans="14:36" x14ac:dyDescent="0.25">
      <c r="N330" s="4">
        <v>44150</v>
      </c>
      <c r="O330" s="4">
        <v>44159</v>
      </c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4">
        <v>44160</v>
      </c>
      <c r="AA330" s="35"/>
      <c r="AB330" s="35"/>
      <c r="AC330" s="35"/>
      <c r="AD330" s="35"/>
      <c r="AE330" s="35"/>
      <c r="AF330" s="35"/>
      <c r="AG330" s="35"/>
      <c r="AH330" s="35"/>
      <c r="AI330" s="35" t="str">
        <f t="shared" si="5"/>
        <v>0</v>
      </c>
      <c r="AJ330" s="35">
        <f>+'Formato Único de Contratación'!B357</f>
        <v>0</v>
      </c>
    </row>
    <row r="331" spans="14:36" x14ac:dyDescent="0.25">
      <c r="N331" s="4">
        <v>44151</v>
      </c>
      <c r="O331" s="4">
        <v>44160</v>
      </c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4">
        <v>44161</v>
      </c>
      <c r="AA331" s="35"/>
      <c r="AB331" s="35"/>
      <c r="AC331" s="35"/>
      <c r="AD331" s="35"/>
      <c r="AE331" s="35"/>
      <c r="AF331" s="35"/>
      <c r="AG331" s="35"/>
      <c r="AH331" s="35"/>
      <c r="AI331" s="35" t="str">
        <f t="shared" si="5"/>
        <v>0</v>
      </c>
      <c r="AJ331" s="35">
        <f>+'Formato Único de Contratación'!B358</f>
        <v>0</v>
      </c>
    </row>
    <row r="332" spans="14:36" x14ac:dyDescent="0.25">
      <c r="N332" s="4">
        <v>44152</v>
      </c>
      <c r="O332" s="4">
        <v>44161</v>
      </c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4">
        <v>44162</v>
      </c>
      <c r="AA332" s="35"/>
      <c r="AB332" s="35"/>
      <c r="AC332" s="35"/>
      <c r="AD332" s="35"/>
      <c r="AE332" s="35"/>
      <c r="AF332" s="35"/>
      <c r="AG332" s="35"/>
      <c r="AH332" s="35"/>
      <c r="AI332" s="35" t="str">
        <f t="shared" si="5"/>
        <v>0</v>
      </c>
      <c r="AJ332" s="35">
        <f>+'Formato Único de Contratación'!B359</f>
        <v>0</v>
      </c>
    </row>
    <row r="333" spans="14:36" x14ac:dyDescent="0.25">
      <c r="N333" s="4">
        <v>44153</v>
      </c>
      <c r="O333" s="4">
        <v>44162</v>
      </c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4">
        <v>44163</v>
      </c>
      <c r="AA333" s="35"/>
      <c r="AB333" s="35"/>
      <c r="AC333" s="35"/>
      <c r="AD333" s="35"/>
      <c r="AE333" s="35"/>
      <c r="AF333" s="35"/>
      <c r="AG333" s="35"/>
      <c r="AH333" s="35"/>
      <c r="AI333" s="35" t="str">
        <f t="shared" si="5"/>
        <v>0</v>
      </c>
      <c r="AJ333" s="35">
        <f>+'Formato Único de Contratación'!B360</f>
        <v>0</v>
      </c>
    </row>
    <row r="334" spans="14:36" x14ac:dyDescent="0.25">
      <c r="N334" s="4">
        <v>44154</v>
      </c>
      <c r="O334" s="4">
        <v>44163</v>
      </c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4">
        <v>44164</v>
      </c>
      <c r="AA334" s="35"/>
      <c r="AB334" s="35"/>
      <c r="AC334" s="35"/>
      <c r="AD334" s="35"/>
      <c r="AE334" s="35"/>
      <c r="AF334" s="35"/>
      <c r="AG334" s="35"/>
      <c r="AH334" s="35"/>
      <c r="AI334" s="35" t="str">
        <f t="shared" si="5"/>
        <v>0</v>
      </c>
      <c r="AJ334" s="35">
        <f>+'Formato Único de Contratación'!B361</f>
        <v>0</v>
      </c>
    </row>
    <row r="335" spans="14:36" x14ac:dyDescent="0.25">
      <c r="N335" s="4">
        <v>44155</v>
      </c>
      <c r="O335" s="4">
        <v>44164</v>
      </c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4">
        <v>44165</v>
      </c>
      <c r="AA335" s="35"/>
      <c r="AB335" s="35"/>
      <c r="AC335" s="35"/>
      <c r="AD335" s="35"/>
      <c r="AE335" s="35"/>
      <c r="AF335" s="35"/>
      <c r="AG335" s="35"/>
      <c r="AH335" s="35"/>
      <c r="AI335" s="35" t="str">
        <f t="shared" si="5"/>
        <v>0</v>
      </c>
      <c r="AJ335" s="35">
        <f>+'Formato Único de Contratación'!B362</f>
        <v>0</v>
      </c>
    </row>
    <row r="336" spans="14:36" x14ac:dyDescent="0.25">
      <c r="N336" s="4">
        <v>44156</v>
      </c>
      <c r="O336" s="4">
        <v>44165</v>
      </c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4">
        <v>44166</v>
      </c>
      <c r="AA336" s="35"/>
      <c r="AB336" s="35"/>
      <c r="AC336" s="35"/>
      <c r="AD336" s="35"/>
      <c r="AE336" s="35"/>
      <c r="AF336" s="35"/>
      <c r="AG336" s="35"/>
      <c r="AH336" s="35"/>
      <c r="AI336" s="35" t="str">
        <f t="shared" si="5"/>
        <v>0</v>
      </c>
      <c r="AJ336" s="35">
        <f>+'Formato Único de Contratación'!B363</f>
        <v>0</v>
      </c>
    </row>
    <row r="337" spans="14:36" x14ac:dyDescent="0.25">
      <c r="N337" s="4">
        <v>44157</v>
      </c>
      <c r="O337" s="4">
        <v>44166</v>
      </c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4">
        <v>44167</v>
      </c>
      <c r="AA337" s="35"/>
      <c r="AB337" s="35"/>
      <c r="AC337" s="35"/>
      <c r="AD337" s="35"/>
      <c r="AE337" s="35"/>
      <c r="AF337" s="35"/>
      <c r="AG337" s="35"/>
      <c r="AH337" s="35"/>
      <c r="AI337" s="35" t="str">
        <f t="shared" si="5"/>
        <v>0</v>
      </c>
      <c r="AJ337" s="35">
        <f>+'Formato Único de Contratación'!B364</f>
        <v>0</v>
      </c>
    </row>
    <row r="338" spans="14:36" x14ac:dyDescent="0.25">
      <c r="N338" s="4">
        <v>44158</v>
      </c>
      <c r="O338" s="4">
        <v>44167</v>
      </c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4">
        <v>44168</v>
      </c>
      <c r="AA338" s="35"/>
      <c r="AB338" s="35"/>
      <c r="AC338" s="35"/>
      <c r="AD338" s="35"/>
      <c r="AE338" s="35"/>
      <c r="AF338" s="35"/>
      <c r="AG338" s="35"/>
      <c r="AH338" s="35"/>
      <c r="AI338" s="35" t="str">
        <f t="shared" si="5"/>
        <v>0</v>
      </c>
      <c r="AJ338" s="35">
        <f>+'Formato Único de Contratación'!B365</f>
        <v>0</v>
      </c>
    </row>
    <row r="339" spans="14:36" x14ac:dyDescent="0.25">
      <c r="N339" s="4">
        <v>44159</v>
      </c>
      <c r="O339" s="4">
        <v>44168</v>
      </c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4">
        <v>44169</v>
      </c>
      <c r="AA339" s="35"/>
      <c r="AB339" s="35"/>
      <c r="AC339" s="35"/>
      <c r="AD339" s="35"/>
      <c r="AE339" s="35"/>
      <c r="AF339" s="35"/>
      <c r="AG339" s="35"/>
      <c r="AH339" s="35"/>
      <c r="AI339" s="35" t="str">
        <f t="shared" si="5"/>
        <v>0</v>
      </c>
      <c r="AJ339" s="35">
        <f>+'Formato Único de Contratación'!B366</f>
        <v>0</v>
      </c>
    </row>
    <row r="340" spans="14:36" x14ac:dyDescent="0.25">
      <c r="N340" s="4">
        <v>44160</v>
      </c>
      <c r="O340" s="4">
        <v>44169</v>
      </c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4">
        <v>44170</v>
      </c>
      <c r="AA340" s="35"/>
      <c r="AB340" s="35"/>
      <c r="AC340" s="35"/>
      <c r="AD340" s="35"/>
      <c r="AE340" s="35"/>
      <c r="AF340" s="35"/>
      <c r="AG340" s="35"/>
      <c r="AH340" s="35"/>
      <c r="AI340" s="35" t="str">
        <f t="shared" si="5"/>
        <v>0</v>
      </c>
      <c r="AJ340" s="35">
        <f>+'Formato Único de Contratación'!B367</f>
        <v>0</v>
      </c>
    </row>
    <row r="341" spans="14:36" x14ac:dyDescent="0.25">
      <c r="N341" s="4">
        <v>44161</v>
      </c>
      <c r="O341" s="4">
        <v>44170</v>
      </c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4">
        <v>44171</v>
      </c>
      <c r="AA341" s="35"/>
      <c r="AB341" s="35"/>
      <c r="AC341" s="35"/>
      <c r="AD341" s="35"/>
      <c r="AE341" s="35"/>
      <c r="AF341" s="35"/>
      <c r="AG341" s="35"/>
      <c r="AH341" s="35"/>
      <c r="AI341" s="35" t="str">
        <f t="shared" si="5"/>
        <v>0</v>
      </c>
      <c r="AJ341" s="35">
        <f>+'Formato Único de Contratación'!B368</f>
        <v>0</v>
      </c>
    </row>
    <row r="342" spans="14:36" x14ac:dyDescent="0.25">
      <c r="N342" s="4">
        <v>44162</v>
      </c>
      <c r="O342" s="4">
        <v>44171</v>
      </c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4">
        <v>44172</v>
      </c>
      <c r="AA342" s="35"/>
      <c r="AB342" s="35"/>
      <c r="AC342" s="35"/>
      <c r="AD342" s="35"/>
      <c r="AE342" s="35"/>
      <c r="AF342" s="35"/>
      <c r="AG342" s="35"/>
      <c r="AH342" s="35"/>
      <c r="AI342" s="35" t="str">
        <f t="shared" si="5"/>
        <v>0</v>
      </c>
      <c r="AJ342" s="35">
        <f>+'Formato Único de Contratación'!B369</f>
        <v>0</v>
      </c>
    </row>
    <row r="343" spans="14:36" x14ac:dyDescent="0.25">
      <c r="N343" s="4">
        <v>44163</v>
      </c>
      <c r="O343" s="4">
        <v>44172</v>
      </c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4">
        <v>44173</v>
      </c>
      <c r="AA343" s="35"/>
      <c r="AB343" s="35"/>
      <c r="AC343" s="35"/>
      <c r="AD343" s="35"/>
      <c r="AE343" s="35"/>
      <c r="AF343" s="35"/>
      <c r="AG343" s="35"/>
      <c r="AH343" s="35"/>
      <c r="AI343" s="35" t="str">
        <f t="shared" si="5"/>
        <v>0</v>
      </c>
      <c r="AJ343" s="35">
        <f>+'Formato Único de Contratación'!B370</f>
        <v>0</v>
      </c>
    </row>
    <row r="344" spans="14:36" x14ac:dyDescent="0.25">
      <c r="N344" s="4">
        <v>44164</v>
      </c>
      <c r="O344" s="4">
        <v>44173</v>
      </c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4">
        <v>44174</v>
      </c>
      <c r="AA344" s="35"/>
      <c r="AB344" s="35"/>
      <c r="AC344" s="35"/>
      <c r="AD344" s="35"/>
      <c r="AE344" s="35"/>
      <c r="AF344" s="35"/>
      <c r="AG344" s="35"/>
      <c r="AH344" s="35"/>
      <c r="AI344" s="35" t="str">
        <f t="shared" si="5"/>
        <v>0</v>
      </c>
      <c r="AJ344" s="35">
        <f>+'Formato Único de Contratación'!B371</f>
        <v>0</v>
      </c>
    </row>
    <row r="345" spans="14:36" x14ac:dyDescent="0.25">
      <c r="N345" s="4">
        <v>44165</v>
      </c>
      <c r="O345" s="4">
        <v>44174</v>
      </c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4">
        <v>44175</v>
      </c>
      <c r="AA345" s="35"/>
      <c r="AB345" s="35"/>
      <c r="AC345" s="35"/>
      <c r="AD345" s="35"/>
      <c r="AE345" s="35"/>
      <c r="AF345" s="35"/>
      <c r="AG345" s="35"/>
      <c r="AH345" s="35"/>
      <c r="AI345" s="35" t="str">
        <f t="shared" si="5"/>
        <v>0</v>
      </c>
      <c r="AJ345" s="35">
        <f>+'Formato Único de Contratación'!B372</f>
        <v>0</v>
      </c>
    </row>
    <row r="346" spans="14:36" x14ac:dyDescent="0.25">
      <c r="N346" s="4">
        <v>44166</v>
      </c>
      <c r="O346" s="4">
        <v>44175</v>
      </c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4">
        <v>44176</v>
      </c>
      <c r="AA346" s="35"/>
      <c r="AB346" s="35"/>
      <c r="AC346" s="35"/>
      <c r="AD346" s="35"/>
      <c r="AE346" s="35"/>
      <c r="AF346" s="35"/>
      <c r="AG346" s="35"/>
      <c r="AH346" s="35"/>
      <c r="AI346" s="35" t="str">
        <f t="shared" si="5"/>
        <v>0</v>
      </c>
      <c r="AJ346" s="35">
        <f>+'Formato Único de Contratación'!B373</f>
        <v>0</v>
      </c>
    </row>
    <row r="347" spans="14:36" x14ac:dyDescent="0.25">
      <c r="N347" s="4">
        <v>44167</v>
      </c>
      <c r="O347" s="4">
        <v>44176</v>
      </c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4">
        <v>44177</v>
      </c>
      <c r="AA347" s="35"/>
      <c r="AB347" s="35"/>
      <c r="AC347" s="35"/>
      <c r="AD347" s="35"/>
      <c r="AE347" s="35"/>
      <c r="AF347" s="35"/>
      <c r="AG347" s="35"/>
      <c r="AH347" s="35"/>
      <c r="AI347" s="35" t="str">
        <f t="shared" si="5"/>
        <v>0</v>
      </c>
      <c r="AJ347" s="35">
        <f>+'Formato Único de Contratación'!B374</f>
        <v>0</v>
      </c>
    </row>
    <row r="348" spans="14:36" x14ac:dyDescent="0.25">
      <c r="N348" s="4">
        <v>44168</v>
      </c>
      <c r="O348" s="4">
        <v>44177</v>
      </c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4">
        <v>44178</v>
      </c>
      <c r="AA348" s="35"/>
      <c r="AB348" s="35"/>
      <c r="AC348" s="35"/>
      <c r="AD348" s="35"/>
      <c r="AE348" s="35"/>
      <c r="AF348" s="35"/>
      <c r="AG348" s="35"/>
      <c r="AH348" s="35"/>
      <c r="AI348" s="35" t="str">
        <f t="shared" si="5"/>
        <v>0</v>
      </c>
      <c r="AJ348" s="35">
        <f>+'Formato Único de Contratación'!B375</f>
        <v>0</v>
      </c>
    </row>
    <row r="349" spans="14:36" x14ac:dyDescent="0.25">
      <c r="N349" s="4">
        <v>44169</v>
      </c>
      <c r="O349" s="4">
        <v>44178</v>
      </c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4">
        <v>44179</v>
      </c>
      <c r="AA349" s="35"/>
      <c r="AB349" s="35"/>
      <c r="AC349" s="35"/>
      <c r="AD349" s="35"/>
      <c r="AE349" s="35"/>
      <c r="AF349" s="35"/>
      <c r="AG349" s="35"/>
      <c r="AH349" s="35"/>
      <c r="AI349" s="35" t="str">
        <f t="shared" si="5"/>
        <v>0</v>
      </c>
      <c r="AJ349" s="35">
        <f>+'Formato Único de Contratación'!B376</f>
        <v>0</v>
      </c>
    </row>
    <row r="350" spans="14:36" x14ac:dyDescent="0.25">
      <c r="N350" s="4">
        <v>44170</v>
      </c>
      <c r="O350" s="4">
        <v>44179</v>
      </c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4">
        <v>44180</v>
      </c>
      <c r="AA350" s="35"/>
      <c r="AB350" s="35"/>
      <c r="AC350" s="35"/>
      <c r="AD350" s="35"/>
      <c r="AE350" s="35"/>
      <c r="AF350" s="35"/>
      <c r="AG350" s="35"/>
      <c r="AH350" s="35"/>
      <c r="AI350" s="35" t="str">
        <f t="shared" si="5"/>
        <v>0</v>
      </c>
      <c r="AJ350" s="35">
        <f>+'Formato Único de Contratación'!B377</f>
        <v>0</v>
      </c>
    </row>
    <row r="351" spans="14:36" x14ac:dyDescent="0.25">
      <c r="N351" s="4">
        <v>44171</v>
      </c>
      <c r="O351" s="4">
        <v>44180</v>
      </c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4">
        <v>44181</v>
      </c>
      <c r="AA351" s="35"/>
      <c r="AB351" s="35"/>
      <c r="AC351" s="35"/>
      <c r="AD351" s="35"/>
      <c r="AE351" s="35"/>
      <c r="AF351" s="35"/>
      <c r="AG351" s="35"/>
      <c r="AH351" s="35"/>
      <c r="AI351" s="35" t="str">
        <f t="shared" si="5"/>
        <v>0</v>
      </c>
      <c r="AJ351" s="35">
        <f>+'Formato Único de Contratación'!B378</f>
        <v>0</v>
      </c>
    </row>
    <row r="352" spans="14:36" x14ac:dyDescent="0.25">
      <c r="N352" s="4">
        <v>44172</v>
      </c>
      <c r="O352" s="4">
        <v>44181</v>
      </c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4">
        <v>44182</v>
      </c>
      <c r="AA352" s="35"/>
      <c r="AB352" s="35"/>
      <c r="AC352" s="35"/>
      <c r="AD352" s="35"/>
      <c r="AE352" s="35"/>
      <c r="AF352" s="35"/>
      <c r="AG352" s="35"/>
      <c r="AH352" s="35"/>
      <c r="AI352" s="35" t="str">
        <f t="shared" si="5"/>
        <v>0</v>
      </c>
      <c r="AJ352" s="35">
        <f>+'Formato Único de Contratación'!B379</f>
        <v>0</v>
      </c>
    </row>
    <row r="353" spans="14:36" x14ac:dyDescent="0.25">
      <c r="N353" s="4">
        <v>44173</v>
      </c>
      <c r="O353" s="4">
        <v>44182</v>
      </c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4">
        <v>44183</v>
      </c>
      <c r="AA353" s="35"/>
      <c r="AB353" s="35"/>
      <c r="AC353" s="35"/>
      <c r="AD353" s="35"/>
      <c r="AE353" s="35"/>
      <c r="AF353" s="35"/>
      <c r="AG353" s="35"/>
      <c r="AH353" s="35"/>
      <c r="AI353" s="35" t="str">
        <f t="shared" si="5"/>
        <v>0</v>
      </c>
      <c r="AJ353" s="35">
        <f>+'Formato Único de Contratación'!B380</f>
        <v>0</v>
      </c>
    </row>
    <row r="354" spans="14:36" x14ac:dyDescent="0.25">
      <c r="N354" s="4">
        <v>44174</v>
      </c>
      <c r="O354" s="4">
        <v>44183</v>
      </c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4">
        <v>44184</v>
      </c>
      <c r="AA354" s="35"/>
      <c r="AB354" s="35"/>
      <c r="AC354" s="35"/>
      <c r="AD354" s="35"/>
      <c r="AE354" s="35"/>
      <c r="AF354" s="35"/>
      <c r="AG354" s="35"/>
      <c r="AH354" s="35"/>
      <c r="AI354" s="35" t="str">
        <f t="shared" si="5"/>
        <v>0</v>
      </c>
      <c r="AJ354" s="35">
        <f>+'Formato Único de Contratación'!B381</f>
        <v>0</v>
      </c>
    </row>
    <row r="355" spans="14:36" x14ac:dyDescent="0.25">
      <c r="N355" s="4">
        <v>44175</v>
      </c>
      <c r="O355" s="4">
        <v>44184</v>
      </c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4">
        <v>44185</v>
      </c>
      <c r="AA355" s="35"/>
      <c r="AB355" s="35"/>
      <c r="AC355" s="35"/>
      <c r="AD355" s="35"/>
      <c r="AE355" s="35"/>
      <c r="AF355" s="35"/>
      <c r="AG355" s="35"/>
      <c r="AH355" s="35"/>
      <c r="AI355" s="35" t="str">
        <f t="shared" si="5"/>
        <v>0</v>
      </c>
      <c r="AJ355" s="35">
        <f>+'Formato Único de Contratación'!B382</f>
        <v>0</v>
      </c>
    </row>
    <row r="356" spans="14:36" x14ac:dyDescent="0.25">
      <c r="N356" s="4">
        <v>44176</v>
      </c>
      <c r="O356" s="4">
        <v>44185</v>
      </c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4">
        <v>44186</v>
      </c>
      <c r="AA356" s="35"/>
      <c r="AB356" s="35"/>
      <c r="AC356" s="35"/>
      <c r="AD356" s="35"/>
      <c r="AE356" s="35"/>
      <c r="AF356" s="35"/>
      <c r="AG356" s="35"/>
      <c r="AH356" s="35"/>
      <c r="AI356" s="35" t="str">
        <f t="shared" si="5"/>
        <v>0</v>
      </c>
      <c r="AJ356" s="35">
        <f>+'Formato Único de Contratación'!B383</f>
        <v>0</v>
      </c>
    </row>
    <row r="357" spans="14:36" x14ac:dyDescent="0.25">
      <c r="N357" s="4">
        <v>44177</v>
      </c>
      <c r="O357" s="4">
        <v>44186</v>
      </c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4">
        <v>44187</v>
      </c>
      <c r="AA357" s="35"/>
      <c r="AB357" s="35"/>
      <c r="AC357" s="35"/>
      <c r="AD357" s="35"/>
      <c r="AE357" s="35"/>
      <c r="AF357" s="35"/>
      <c r="AG357" s="35"/>
      <c r="AH357" s="35"/>
      <c r="AI357" s="35" t="str">
        <f t="shared" si="5"/>
        <v>0</v>
      </c>
      <c r="AJ357" s="35">
        <f>+'Formato Único de Contratación'!B384</f>
        <v>0</v>
      </c>
    </row>
    <row r="358" spans="14:36" x14ac:dyDescent="0.25">
      <c r="N358" s="4">
        <v>44178</v>
      </c>
      <c r="O358" s="4">
        <v>44187</v>
      </c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4">
        <v>44188</v>
      </c>
      <c r="AA358" s="35"/>
      <c r="AB358" s="35"/>
      <c r="AC358" s="35"/>
      <c r="AD358" s="35"/>
      <c r="AE358" s="35"/>
      <c r="AF358" s="35"/>
      <c r="AG358" s="35"/>
      <c r="AH358" s="35"/>
      <c r="AI358" s="35" t="str">
        <f t="shared" si="5"/>
        <v>0</v>
      </c>
      <c r="AJ358" s="35">
        <f>+'Formato Único de Contratación'!B385</f>
        <v>0</v>
      </c>
    </row>
    <row r="359" spans="14:36" x14ac:dyDescent="0.25">
      <c r="N359" s="4">
        <v>44179</v>
      </c>
      <c r="O359" s="4">
        <v>44188</v>
      </c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4">
        <v>44189</v>
      </c>
      <c r="AA359" s="35"/>
      <c r="AB359" s="35"/>
      <c r="AC359" s="35"/>
      <c r="AD359" s="35"/>
      <c r="AE359" s="35"/>
      <c r="AF359" s="35"/>
      <c r="AG359" s="35"/>
      <c r="AH359" s="35"/>
      <c r="AI359" s="35" t="str">
        <f t="shared" si="5"/>
        <v>0</v>
      </c>
      <c r="AJ359" s="35">
        <f>+'Formato Único de Contratación'!B386</f>
        <v>0</v>
      </c>
    </row>
    <row r="360" spans="14:36" x14ac:dyDescent="0.25">
      <c r="N360" s="4">
        <v>44180</v>
      </c>
      <c r="O360" s="4">
        <v>44189</v>
      </c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4">
        <v>44190</v>
      </c>
      <c r="AA360" s="35"/>
      <c r="AB360" s="35"/>
      <c r="AC360" s="35"/>
      <c r="AD360" s="35"/>
      <c r="AE360" s="35"/>
      <c r="AF360" s="35"/>
      <c r="AG360" s="35"/>
      <c r="AH360" s="35"/>
      <c r="AI360" s="35" t="str">
        <f t="shared" si="5"/>
        <v>0</v>
      </c>
      <c r="AJ360" s="35">
        <f>+'Formato Único de Contratación'!B387</f>
        <v>0</v>
      </c>
    </row>
    <row r="361" spans="14:36" x14ac:dyDescent="0.25">
      <c r="N361" s="4">
        <v>44181</v>
      </c>
      <c r="O361" s="4">
        <v>44190</v>
      </c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4">
        <v>44191</v>
      </c>
      <c r="AA361" s="35"/>
      <c r="AB361" s="35"/>
      <c r="AC361" s="35"/>
      <c r="AD361" s="35"/>
      <c r="AE361" s="35"/>
      <c r="AF361" s="35"/>
      <c r="AG361" s="35"/>
      <c r="AH361" s="35"/>
      <c r="AI361" s="35" t="str">
        <f t="shared" si="5"/>
        <v>0</v>
      </c>
      <c r="AJ361" s="35">
        <f>+'Formato Único de Contratación'!B388</f>
        <v>0</v>
      </c>
    </row>
    <row r="362" spans="14:36" x14ac:dyDescent="0.25">
      <c r="N362" s="4">
        <v>44182</v>
      </c>
      <c r="O362" s="4">
        <v>44191</v>
      </c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4">
        <v>44192</v>
      </c>
      <c r="AA362" s="35"/>
      <c r="AB362" s="35"/>
      <c r="AC362" s="35"/>
      <c r="AD362" s="35"/>
      <c r="AE362" s="35"/>
      <c r="AF362" s="35"/>
      <c r="AG362" s="35"/>
      <c r="AH362" s="35"/>
      <c r="AI362" s="35" t="str">
        <f t="shared" si="5"/>
        <v>0</v>
      </c>
      <c r="AJ362" s="35">
        <f>+'Formato Único de Contratación'!B389</f>
        <v>0</v>
      </c>
    </row>
    <row r="363" spans="14:36" x14ac:dyDescent="0.25">
      <c r="N363" s="4">
        <v>44183</v>
      </c>
      <c r="O363" s="4">
        <v>44192</v>
      </c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4">
        <v>44193</v>
      </c>
      <c r="AA363" s="35"/>
      <c r="AB363" s="35"/>
      <c r="AC363" s="35"/>
      <c r="AD363" s="35"/>
      <c r="AE363" s="35"/>
      <c r="AF363" s="35"/>
      <c r="AG363" s="35"/>
      <c r="AH363" s="35"/>
      <c r="AI363" s="35" t="str">
        <f t="shared" si="5"/>
        <v>0</v>
      </c>
      <c r="AJ363" s="35">
        <f>+'Formato Único de Contratación'!B390</f>
        <v>0</v>
      </c>
    </row>
    <row r="364" spans="14:36" x14ac:dyDescent="0.25">
      <c r="N364" s="4">
        <v>44184</v>
      </c>
      <c r="O364" s="4">
        <v>44193</v>
      </c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4">
        <v>44194</v>
      </c>
      <c r="AA364" s="35"/>
      <c r="AB364" s="35"/>
      <c r="AC364" s="35"/>
      <c r="AD364" s="35"/>
      <c r="AE364" s="35"/>
      <c r="AF364" s="35"/>
      <c r="AG364" s="35"/>
      <c r="AH364" s="35"/>
      <c r="AI364" s="35" t="str">
        <f t="shared" si="5"/>
        <v>0</v>
      </c>
      <c r="AJ364" s="35">
        <f>+'Formato Único de Contratación'!B391</f>
        <v>0</v>
      </c>
    </row>
    <row r="365" spans="14:36" x14ac:dyDescent="0.25">
      <c r="N365" s="4">
        <v>44185</v>
      </c>
      <c r="O365" s="4">
        <v>44194</v>
      </c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4">
        <v>44195</v>
      </c>
      <c r="AA365" s="35"/>
      <c r="AB365" s="35"/>
      <c r="AC365" s="35"/>
      <c r="AD365" s="35"/>
      <c r="AE365" s="35"/>
      <c r="AF365" s="35"/>
      <c r="AG365" s="35"/>
      <c r="AH365" s="35"/>
      <c r="AI365" s="35" t="str">
        <f t="shared" si="5"/>
        <v>0</v>
      </c>
      <c r="AJ365" s="35">
        <f>+'Formato Único de Contratación'!B392</f>
        <v>0</v>
      </c>
    </row>
    <row r="366" spans="14:36" x14ac:dyDescent="0.25">
      <c r="N366" s="4">
        <v>44186</v>
      </c>
      <c r="O366" s="4">
        <v>44195</v>
      </c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4">
        <v>44196</v>
      </c>
      <c r="AA366" s="35"/>
      <c r="AB366" s="35"/>
      <c r="AC366" s="35"/>
      <c r="AD366" s="35"/>
      <c r="AE366" s="35"/>
      <c r="AF366" s="35"/>
      <c r="AG366" s="35"/>
      <c r="AH366" s="35"/>
      <c r="AI366" s="35" t="str">
        <f t="shared" si="5"/>
        <v>0</v>
      </c>
      <c r="AJ366" s="35">
        <f>+'Formato Único de Contratación'!B393</f>
        <v>0</v>
      </c>
    </row>
    <row r="367" spans="14:36" x14ac:dyDescent="0.25">
      <c r="N367" s="4">
        <v>44187</v>
      </c>
      <c r="O367" s="4">
        <v>44196</v>
      </c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4"/>
      <c r="AA367" s="35"/>
      <c r="AB367" s="35"/>
      <c r="AC367" s="35"/>
      <c r="AD367" s="35"/>
      <c r="AE367" s="35"/>
      <c r="AF367" s="35"/>
      <c r="AG367" s="35"/>
      <c r="AH367" s="35"/>
      <c r="AI367" s="35" t="str">
        <f t="shared" si="5"/>
        <v>0</v>
      </c>
      <c r="AJ367" s="35">
        <f>+'Formato Único de Contratación'!B394</f>
        <v>0</v>
      </c>
    </row>
    <row r="368" spans="14:36" x14ac:dyDescent="0.25">
      <c r="N368" s="4">
        <v>44188</v>
      </c>
      <c r="O368" s="4">
        <v>44197</v>
      </c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35"/>
      <c r="AH368" s="35"/>
      <c r="AI368" s="35" t="str">
        <f t="shared" si="5"/>
        <v>0</v>
      </c>
      <c r="AJ368" s="35">
        <f>+'Formato Único de Contratación'!B395</f>
        <v>0</v>
      </c>
    </row>
    <row r="369" spans="14:36" x14ac:dyDescent="0.25">
      <c r="N369" s="4">
        <v>44189</v>
      </c>
      <c r="O369" s="4">
        <v>44198</v>
      </c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35"/>
      <c r="AH369" s="35"/>
      <c r="AI369" s="35" t="str">
        <f t="shared" si="5"/>
        <v>0</v>
      </c>
      <c r="AJ369" s="35">
        <f>+'Formato Único de Contratación'!B396</f>
        <v>0</v>
      </c>
    </row>
    <row r="370" spans="14:36" x14ac:dyDescent="0.25">
      <c r="N370" s="4">
        <v>44190</v>
      </c>
      <c r="O370" s="4">
        <v>44199</v>
      </c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35"/>
      <c r="AH370" s="35"/>
      <c r="AI370" s="35" t="str">
        <f t="shared" si="5"/>
        <v>0</v>
      </c>
      <c r="AJ370" s="35">
        <f>+'Formato Único de Contratación'!B397</f>
        <v>0</v>
      </c>
    </row>
    <row r="371" spans="14:36" x14ac:dyDescent="0.25">
      <c r="N371" s="4">
        <v>44191</v>
      </c>
      <c r="O371" s="4">
        <v>44200</v>
      </c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F371" s="35"/>
      <c r="AG371" s="35"/>
      <c r="AH371" s="35"/>
      <c r="AI371" s="35" t="str">
        <f t="shared" si="5"/>
        <v>0</v>
      </c>
      <c r="AJ371" s="35">
        <f>+'Formato Único de Contratación'!B398</f>
        <v>0</v>
      </c>
    </row>
    <row r="372" spans="14:36" x14ac:dyDescent="0.25">
      <c r="N372" s="4">
        <v>44192</v>
      </c>
      <c r="O372" s="4">
        <v>44201</v>
      </c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F372" s="35"/>
      <c r="AG372" s="35"/>
      <c r="AH372" s="35"/>
      <c r="AI372" s="35" t="str">
        <f t="shared" si="5"/>
        <v>0</v>
      </c>
      <c r="AJ372" s="35">
        <f>+'Formato Único de Contratación'!B399</f>
        <v>0</v>
      </c>
    </row>
    <row r="373" spans="14:36" x14ac:dyDescent="0.25">
      <c r="N373" s="4">
        <v>44193</v>
      </c>
      <c r="O373" s="4">
        <v>44202</v>
      </c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35"/>
      <c r="AH373" s="35"/>
      <c r="AI373" s="35" t="str">
        <f t="shared" si="5"/>
        <v>0</v>
      </c>
      <c r="AJ373" s="35">
        <f>+'Formato Único de Contratación'!B400</f>
        <v>0</v>
      </c>
    </row>
    <row r="374" spans="14:36" x14ac:dyDescent="0.25">
      <c r="N374" s="4">
        <v>44194</v>
      </c>
      <c r="O374" s="4">
        <v>44203</v>
      </c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F374" s="35"/>
      <c r="AG374" s="35"/>
      <c r="AH374" s="35"/>
      <c r="AI374" s="35" t="str">
        <f t="shared" si="5"/>
        <v>0</v>
      </c>
      <c r="AJ374" s="35">
        <f>+'Formato Único de Contratación'!B401</f>
        <v>0</v>
      </c>
    </row>
    <row r="375" spans="14:36" x14ac:dyDescent="0.25">
      <c r="N375" s="4">
        <v>44195</v>
      </c>
      <c r="O375" s="4">
        <v>44204</v>
      </c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F375" s="35"/>
      <c r="AG375" s="35"/>
      <c r="AH375" s="35"/>
      <c r="AI375" s="35" t="str">
        <f t="shared" si="5"/>
        <v>0</v>
      </c>
      <c r="AJ375" s="35">
        <f>+'Formato Único de Contratación'!B402</f>
        <v>0</v>
      </c>
    </row>
    <row r="376" spans="14:36" x14ac:dyDescent="0.25">
      <c r="N376" s="4">
        <v>44196</v>
      </c>
      <c r="O376" s="4">
        <v>44205</v>
      </c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F376" s="35"/>
      <c r="AG376" s="35"/>
      <c r="AH376" s="35"/>
      <c r="AI376" s="35" t="str">
        <f t="shared" si="5"/>
        <v>0</v>
      </c>
      <c r="AJ376" s="35">
        <f>+'Formato Único de Contratación'!B403</f>
        <v>0</v>
      </c>
    </row>
    <row r="377" spans="14:36" x14ac:dyDescent="0.25">
      <c r="N377" s="4"/>
      <c r="O377" s="4">
        <v>44206</v>
      </c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F377" s="35"/>
      <c r="AG377" s="35"/>
      <c r="AH377" s="35"/>
      <c r="AI377" s="35" t="str">
        <f t="shared" si="5"/>
        <v>0</v>
      </c>
      <c r="AJ377" s="35">
        <f>+'Formato Único de Contratación'!B404</f>
        <v>0</v>
      </c>
    </row>
    <row r="378" spans="14:36" x14ac:dyDescent="0.25">
      <c r="N378" s="4"/>
      <c r="O378" s="4">
        <v>44207</v>
      </c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35"/>
      <c r="AH378" s="35"/>
      <c r="AI378" s="35" t="str">
        <f t="shared" si="5"/>
        <v>0</v>
      </c>
      <c r="AJ378" s="35">
        <f>+'Formato Único de Contratación'!B405</f>
        <v>0</v>
      </c>
    </row>
    <row r="379" spans="14:36" x14ac:dyDescent="0.25">
      <c r="N379" s="4"/>
      <c r="O379" s="4">
        <v>44208</v>
      </c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5"/>
      <c r="AH379" s="35"/>
      <c r="AI379" s="35" t="str">
        <f t="shared" si="5"/>
        <v>0</v>
      </c>
      <c r="AJ379" s="35">
        <f>+'Formato Único de Contratación'!B406</f>
        <v>0</v>
      </c>
    </row>
    <row r="380" spans="14:36" x14ac:dyDescent="0.25">
      <c r="N380" s="4"/>
      <c r="O380" s="4">
        <v>44209</v>
      </c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F380" s="35"/>
      <c r="AG380" s="35"/>
      <c r="AH380" s="35"/>
      <c r="AI380" s="35" t="str">
        <f t="shared" si="5"/>
        <v>0</v>
      </c>
      <c r="AJ380" s="35">
        <f>+'Formato Único de Contratación'!B407</f>
        <v>0</v>
      </c>
    </row>
    <row r="381" spans="14:36" x14ac:dyDescent="0.25">
      <c r="N381" s="4"/>
      <c r="O381" s="4">
        <v>44210</v>
      </c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5"/>
      <c r="AI381" s="35" t="str">
        <f t="shared" si="5"/>
        <v>0</v>
      </c>
      <c r="AJ381" s="35">
        <f>+'Formato Único de Contratación'!B408</f>
        <v>0</v>
      </c>
    </row>
    <row r="382" spans="14:36" x14ac:dyDescent="0.25">
      <c r="N382" s="4"/>
      <c r="O382" s="4">
        <v>44211</v>
      </c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F382" s="35"/>
      <c r="AG382" s="35"/>
      <c r="AH382" s="35"/>
      <c r="AI382" s="35" t="str">
        <f t="shared" si="5"/>
        <v>0</v>
      </c>
      <c r="AJ382" s="35">
        <f>+'Formato Único de Contratación'!B409</f>
        <v>0</v>
      </c>
    </row>
    <row r="383" spans="14:36" x14ac:dyDescent="0.25">
      <c r="N383" s="4"/>
      <c r="O383" s="4">
        <v>44212</v>
      </c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F383" s="35"/>
      <c r="AG383" s="35"/>
      <c r="AH383" s="35"/>
      <c r="AI383" s="35" t="str">
        <f t="shared" si="5"/>
        <v>0</v>
      </c>
      <c r="AJ383" s="35">
        <f>+'Formato Único de Contratación'!B410</f>
        <v>0</v>
      </c>
    </row>
    <row r="384" spans="14:36" x14ac:dyDescent="0.25">
      <c r="N384" s="4"/>
      <c r="O384" s="4">
        <v>44213</v>
      </c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F384" s="35"/>
      <c r="AG384" s="35"/>
      <c r="AH384" s="35"/>
      <c r="AI384" s="35" t="str">
        <f t="shared" si="5"/>
        <v>0</v>
      </c>
      <c r="AJ384" s="35">
        <f>+'Formato Único de Contratación'!B411</f>
        <v>0</v>
      </c>
    </row>
    <row r="385" spans="14:36" x14ac:dyDescent="0.25">
      <c r="N385" s="4"/>
      <c r="O385" s="4">
        <v>44214</v>
      </c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F385" s="35"/>
      <c r="AG385" s="35"/>
      <c r="AH385" s="35"/>
      <c r="AI385" s="35" t="str">
        <f t="shared" si="5"/>
        <v>0</v>
      </c>
      <c r="AJ385" s="35">
        <f>+'Formato Único de Contratación'!B412</f>
        <v>0</v>
      </c>
    </row>
    <row r="386" spans="14:36" x14ac:dyDescent="0.25">
      <c r="N386" s="4"/>
      <c r="O386" s="4">
        <v>44215</v>
      </c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5"/>
      <c r="AH386" s="35"/>
      <c r="AI386" s="35" t="str">
        <f t="shared" si="5"/>
        <v>0</v>
      </c>
      <c r="AJ386" s="35">
        <f>+'Formato Único de Contratación'!B413</f>
        <v>0</v>
      </c>
    </row>
    <row r="387" spans="14:36" x14ac:dyDescent="0.25">
      <c r="N387" s="4"/>
      <c r="O387" s="4">
        <v>44216</v>
      </c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5"/>
      <c r="AI387" s="35" t="str">
        <f t="shared" ref="AI387:AI450" si="6">MID(AJ387,1,6)</f>
        <v>0</v>
      </c>
      <c r="AJ387" s="35">
        <f>+'Formato Único de Contratación'!B414</f>
        <v>0</v>
      </c>
    </row>
    <row r="388" spans="14:36" x14ac:dyDescent="0.25">
      <c r="N388" s="4"/>
      <c r="O388" s="4">
        <v>44217</v>
      </c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35"/>
      <c r="AH388" s="35"/>
      <c r="AI388" s="35" t="str">
        <f t="shared" si="6"/>
        <v>0</v>
      </c>
      <c r="AJ388" s="35">
        <f>+'Formato Único de Contratación'!B415</f>
        <v>0</v>
      </c>
    </row>
    <row r="389" spans="14:36" x14ac:dyDescent="0.25">
      <c r="N389" s="4"/>
      <c r="O389" s="4">
        <v>44218</v>
      </c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F389" s="35"/>
      <c r="AG389" s="35"/>
      <c r="AH389" s="35"/>
      <c r="AI389" s="35" t="str">
        <f t="shared" si="6"/>
        <v>0</v>
      </c>
      <c r="AJ389" s="35">
        <f>+'Formato Único de Contratación'!B416</f>
        <v>0</v>
      </c>
    </row>
    <row r="390" spans="14:36" x14ac:dyDescent="0.25">
      <c r="N390" s="4"/>
      <c r="O390" s="4">
        <v>44219</v>
      </c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F390" s="35"/>
      <c r="AG390" s="35"/>
      <c r="AH390" s="35"/>
      <c r="AI390" s="35" t="str">
        <f t="shared" si="6"/>
        <v>0</v>
      </c>
      <c r="AJ390" s="35">
        <f>+'Formato Único de Contratación'!B417</f>
        <v>0</v>
      </c>
    </row>
    <row r="391" spans="14:36" x14ac:dyDescent="0.25">
      <c r="N391" s="4"/>
      <c r="O391" s="4">
        <v>44220</v>
      </c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5"/>
      <c r="AH391" s="35"/>
      <c r="AI391" s="35" t="str">
        <f t="shared" si="6"/>
        <v>0</v>
      </c>
      <c r="AJ391" s="35">
        <f>+'Formato Único de Contratación'!B418</f>
        <v>0</v>
      </c>
    </row>
    <row r="392" spans="14:36" x14ac:dyDescent="0.25">
      <c r="N392" s="4"/>
      <c r="O392" s="4">
        <v>44221</v>
      </c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F392" s="35"/>
      <c r="AG392" s="35"/>
      <c r="AH392" s="35"/>
      <c r="AI392" s="35" t="str">
        <f t="shared" si="6"/>
        <v>0</v>
      </c>
      <c r="AJ392" s="35">
        <f>+'Formato Único de Contratación'!B419</f>
        <v>0</v>
      </c>
    </row>
    <row r="393" spans="14:36" x14ac:dyDescent="0.25">
      <c r="N393" s="4"/>
      <c r="O393" s="4">
        <v>44222</v>
      </c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F393" s="35"/>
      <c r="AG393" s="35"/>
      <c r="AH393" s="35"/>
      <c r="AI393" s="35" t="str">
        <f t="shared" si="6"/>
        <v>0</v>
      </c>
      <c r="AJ393" s="35">
        <f>+'Formato Único de Contratación'!B420</f>
        <v>0</v>
      </c>
    </row>
    <row r="394" spans="14:36" x14ac:dyDescent="0.25">
      <c r="N394" s="4"/>
      <c r="O394" s="4">
        <v>44223</v>
      </c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F394" s="35"/>
      <c r="AG394" s="35"/>
      <c r="AH394" s="35"/>
      <c r="AI394" s="35" t="str">
        <f t="shared" si="6"/>
        <v>0</v>
      </c>
      <c r="AJ394" s="35">
        <f>+'Formato Único de Contratación'!B421</f>
        <v>0</v>
      </c>
    </row>
    <row r="395" spans="14:36" x14ac:dyDescent="0.25">
      <c r="N395" s="4"/>
      <c r="O395" s="4">
        <v>44224</v>
      </c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5"/>
      <c r="AH395" s="35"/>
      <c r="AI395" s="35" t="str">
        <f t="shared" si="6"/>
        <v>0</v>
      </c>
      <c r="AJ395" s="35">
        <f>+'Formato Único de Contratación'!B422</f>
        <v>0</v>
      </c>
    </row>
    <row r="396" spans="14:36" x14ac:dyDescent="0.25">
      <c r="N396" s="4"/>
      <c r="O396" s="4">
        <v>44225</v>
      </c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F396" s="35"/>
      <c r="AG396" s="35"/>
      <c r="AH396" s="35"/>
      <c r="AI396" s="35" t="str">
        <f t="shared" si="6"/>
        <v>0</v>
      </c>
      <c r="AJ396" s="35">
        <f>+'Formato Único de Contratación'!B423</f>
        <v>0</v>
      </c>
    </row>
    <row r="397" spans="14:36" x14ac:dyDescent="0.25">
      <c r="N397" s="4"/>
      <c r="O397" s="4">
        <v>44226</v>
      </c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35"/>
      <c r="AH397" s="35"/>
      <c r="AI397" s="35" t="str">
        <f t="shared" si="6"/>
        <v>0</v>
      </c>
      <c r="AJ397" s="35">
        <f>+'Formato Único de Contratación'!B424</f>
        <v>0</v>
      </c>
    </row>
    <row r="398" spans="14:36" x14ac:dyDescent="0.25">
      <c r="N398" s="4"/>
      <c r="O398" s="4">
        <v>44227</v>
      </c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F398" s="35"/>
      <c r="AG398" s="35"/>
      <c r="AH398" s="35"/>
      <c r="AI398" s="35" t="str">
        <f t="shared" si="6"/>
        <v>0</v>
      </c>
      <c r="AJ398" s="35">
        <f>+'Formato Único de Contratación'!B425</f>
        <v>0</v>
      </c>
    </row>
    <row r="399" spans="14:36" x14ac:dyDescent="0.25">
      <c r="N399" s="4"/>
      <c r="O399" s="4">
        <v>44228</v>
      </c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F399" s="35"/>
      <c r="AG399" s="35"/>
      <c r="AH399" s="35"/>
      <c r="AI399" s="35" t="str">
        <f t="shared" si="6"/>
        <v>0</v>
      </c>
      <c r="AJ399" s="35">
        <f>+'Formato Único de Contratación'!B426</f>
        <v>0</v>
      </c>
    </row>
    <row r="400" spans="14:36" x14ac:dyDescent="0.25">
      <c r="N400" s="4"/>
      <c r="O400" s="4">
        <v>44229</v>
      </c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F400" s="35"/>
      <c r="AG400" s="35"/>
      <c r="AH400" s="35"/>
      <c r="AI400" s="35" t="str">
        <f t="shared" si="6"/>
        <v>0</v>
      </c>
      <c r="AJ400" s="35">
        <f>+'Formato Único de Contratación'!B427</f>
        <v>0</v>
      </c>
    </row>
    <row r="401" spans="14:36" x14ac:dyDescent="0.25">
      <c r="N401" s="4"/>
      <c r="O401" s="4">
        <v>44230</v>
      </c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F401" s="35"/>
      <c r="AG401" s="35"/>
      <c r="AH401" s="35"/>
      <c r="AI401" s="35" t="str">
        <f t="shared" si="6"/>
        <v>0</v>
      </c>
      <c r="AJ401" s="35">
        <f>+'Formato Único de Contratación'!B428</f>
        <v>0</v>
      </c>
    </row>
    <row r="402" spans="14:36" x14ac:dyDescent="0.25">
      <c r="N402" s="4"/>
      <c r="O402" s="4">
        <v>44231</v>
      </c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5"/>
      <c r="AH402" s="35"/>
      <c r="AI402" s="35" t="str">
        <f t="shared" si="6"/>
        <v>0</v>
      </c>
      <c r="AJ402" s="35">
        <f>+'Formato Único de Contratación'!B429</f>
        <v>0</v>
      </c>
    </row>
    <row r="403" spans="14:36" x14ac:dyDescent="0.25">
      <c r="N403" s="4"/>
      <c r="O403" s="4">
        <v>44232</v>
      </c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F403" s="35"/>
      <c r="AG403" s="35"/>
      <c r="AH403" s="35"/>
      <c r="AI403" s="35" t="str">
        <f t="shared" si="6"/>
        <v>0</v>
      </c>
      <c r="AJ403" s="35">
        <f>+'Formato Único de Contratación'!B430</f>
        <v>0</v>
      </c>
    </row>
    <row r="404" spans="14:36" x14ac:dyDescent="0.25">
      <c r="N404" s="4"/>
      <c r="O404" s="4">
        <v>44233</v>
      </c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F404" s="35"/>
      <c r="AG404" s="35"/>
      <c r="AH404" s="35"/>
      <c r="AI404" s="35" t="str">
        <f t="shared" si="6"/>
        <v>0</v>
      </c>
      <c r="AJ404" s="35">
        <f>+'Formato Único de Contratación'!B431</f>
        <v>0</v>
      </c>
    </row>
    <row r="405" spans="14:36" x14ac:dyDescent="0.25">
      <c r="N405" s="4"/>
      <c r="O405" s="4">
        <v>44234</v>
      </c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F405" s="35"/>
      <c r="AG405" s="35"/>
      <c r="AH405" s="35"/>
      <c r="AI405" s="35" t="str">
        <f t="shared" si="6"/>
        <v>0</v>
      </c>
      <c r="AJ405" s="35">
        <f>+'Formato Único de Contratación'!B432</f>
        <v>0</v>
      </c>
    </row>
    <row r="406" spans="14:36" x14ac:dyDescent="0.25">
      <c r="N406" s="4"/>
      <c r="O406" s="4">
        <v>44235</v>
      </c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35"/>
      <c r="AH406" s="35"/>
      <c r="AI406" s="35" t="str">
        <f t="shared" si="6"/>
        <v>0</v>
      </c>
      <c r="AJ406" s="35">
        <f>+'Formato Único de Contratación'!B433</f>
        <v>0</v>
      </c>
    </row>
    <row r="407" spans="14:36" x14ac:dyDescent="0.25">
      <c r="N407" s="4"/>
      <c r="O407" s="4">
        <v>44236</v>
      </c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F407" s="35"/>
      <c r="AG407" s="35"/>
      <c r="AH407" s="35"/>
      <c r="AI407" s="35" t="str">
        <f t="shared" si="6"/>
        <v>0</v>
      </c>
      <c r="AJ407" s="35">
        <f>+'Formato Único de Contratación'!B434</f>
        <v>0</v>
      </c>
    </row>
    <row r="408" spans="14:36" x14ac:dyDescent="0.25">
      <c r="N408" s="4"/>
      <c r="O408" s="4">
        <v>44237</v>
      </c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F408" s="35"/>
      <c r="AG408" s="35"/>
      <c r="AH408" s="35"/>
      <c r="AI408" s="35" t="str">
        <f t="shared" si="6"/>
        <v>0</v>
      </c>
      <c r="AJ408" s="35">
        <f>+'Formato Único de Contratación'!B435</f>
        <v>0</v>
      </c>
    </row>
    <row r="409" spans="14:36" x14ac:dyDescent="0.25">
      <c r="N409" s="4"/>
      <c r="O409" s="4">
        <v>44238</v>
      </c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F409" s="35"/>
      <c r="AG409" s="35"/>
      <c r="AH409" s="35"/>
      <c r="AI409" s="35" t="str">
        <f t="shared" si="6"/>
        <v>0</v>
      </c>
      <c r="AJ409" s="35">
        <f>+'Formato Único de Contratación'!B436</f>
        <v>0</v>
      </c>
    </row>
    <row r="410" spans="14:36" x14ac:dyDescent="0.25">
      <c r="N410" s="4"/>
      <c r="O410" s="4">
        <v>44239</v>
      </c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F410" s="35"/>
      <c r="AG410" s="35"/>
      <c r="AH410" s="35"/>
      <c r="AI410" s="35" t="str">
        <f t="shared" si="6"/>
        <v>0</v>
      </c>
      <c r="AJ410" s="35">
        <f>+'Formato Único de Contratación'!B437</f>
        <v>0</v>
      </c>
    </row>
    <row r="411" spans="14:36" x14ac:dyDescent="0.25">
      <c r="N411" s="4"/>
      <c r="O411" s="4">
        <v>44240</v>
      </c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F411" s="35"/>
      <c r="AG411" s="35"/>
      <c r="AH411" s="35"/>
      <c r="AI411" s="35" t="str">
        <f t="shared" si="6"/>
        <v>0</v>
      </c>
      <c r="AJ411" s="35">
        <f>+'Formato Único de Contratación'!B438</f>
        <v>0</v>
      </c>
    </row>
    <row r="412" spans="14:36" x14ac:dyDescent="0.25">
      <c r="N412" s="4"/>
      <c r="O412" s="4">
        <v>44241</v>
      </c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F412" s="35"/>
      <c r="AG412" s="35"/>
      <c r="AH412" s="35"/>
      <c r="AI412" s="35" t="str">
        <f t="shared" si="6"/>
        <v>0</v>
      </c>
      <c r="AJ412" s="35">
        <f>+'Formato Único de Contratación'!B439</f>
        <v>0</v>
      </c>
    </row>
    <row r="413" spans="14:36" x14ac:dyDescent="0.25">
      <c r="N413" s="4"/>
      <c r="O413" s="4">
        <v>44242</v>
      </c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F413" s="35"/>
      <c r="AG413" s="35"/>
      <c r="AH413" s="35"/>
      <c r="AI413" s="35" t="str">
        <f t="shared" si="6"/>
        <v>0</v>
      </c>
      <c r="AJ413" s="35">
        <f>+'Formato Único de Contratación'!B440</f>
        <v>0</v>
      </c>
    </row>
    <row r="414" spans="14:36" x14ac:dyDescent="0.25">
      <c r="N414" s="4"/>
      <c r="O414" s="4">
        <v>44243</v>
      </c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F414" s="35"/>
      <c r="AG414" s="35"/>
      <c r="AH414" s="35"/>
      <c r="AI414" s="35" t="str">
        <f t="shared" si="6"/>
        <v>0</v>
      </c>
      <c r="AJ414" s="35">
        <f>+'Formato Único de Contratación'!B441</f>
        <v>0</v>
      </c>
    </row>
    <row r="415" spans="14:36" x14ac:dyDescent="0.25">
      <c r="N415" s="4"/>
      <c r="O415" s="4">
        <v>44244</v>
      </c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F415" s="35"/>
      <c r="AG415" s="35"/>
      <c r="AH415" s="35"/>
      <c r="AI415" s="35" t="str">
        <f t="shared" si="6"/>
        <v>0</v>
      </c>
      <c r="AJ415" s="35">
        <f>+'Formato Único de Contratación'!B442</f>
        <v>0</v>
      </c>
    </row>
    <row r="416" spans="14:36" x14ac:dyDescent="0.25">
      <c r="N416" s="4"/>
      <c r="O416" s="4">
        <v>44245</v>
      </c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F416" s="35"/>
      <c r="AG416" s="35"/>
      <c r="AH416" s="35"/>
      <c r="AI416" s="35" t="str">
        <f t="shared" si="6"/>
        <v>0</v>
      </c>
      <c r="AJ416" s="35">
        <f>+'Formato Único de Contratación'!B443</f>
        <v>0</v>
      </c>
    </row>
    <row r="417" spans="14:36" x14ac:dyDescent="0.25">
      <c r="N417" s="4"/>
      <c r="O417" s="4">
        <v>44246</v>
      </c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F417" s="35"/>
      <c r="AG417" s="35"/>
      <c r="AH417" s="35"/>
      <c r="AI417" s="35" t="str">
        <f t="shared" si="6"/>
        <v>0</v>
      </c>
      <c r="AJ417" s="35">
        <f>+'Formato Único de Contratación'!B444</f>
        <v>0</v>
      </c>
    </row>
    <row r="418" spans="14:36" x14ac:dyDescent="0.25">
      <c r="N418" s="4"/>
      <c r="O418" s="4">
        <v>44247</v>
      </c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F418" s="35"/>
      <c r="AG418" s="35"/>
      <c r="AH418" s="35"/>
      <c r="AI418" s="35" t="str">
        <f t="shared" si="6"/>
        <v>0</v>
      </c>
      <c r="AJ418" s="35">
        <f>+'Formato Único de Contratación'!B445</f>
        <v>0</v>
      </c>
    </row>
    <row r="419" spans="14:36" x14ac:dyDescent="0.25">
      <c r="N419" s="4"/>
      <c r="O419" s="4">
        <v>44248</v>
      </c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F419" s="35"/>
      <c r="AG419" s="35"/>
      <c r="AH419" s="35"/>
      <c r="AI419" s="35" t="str">
        <f t="shared" si="6"/>
        <v>0</v>
      </c>
      <c r="AJ419" s="35">
        <f>+'Formato Único de Contratación'!B446</f>
        <v>0</v>
      </c>
    </row>
    <row r="420" spans="14:36" x14ac:dyDescent="0.25">
      <c r="N420" s="4"/>
      <c r="O420" s="4">
        <v>44249</v>
      </c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5"/>
      <c r="AH420" s="35"/>
      <c r="AI420" s="35" t="str">
        <f t="shared" si="6"/>
        <v>0</v>
      </c>
      <c r="AJ420" s="35">
        <f>+'Formato Único de Contratación'!B447</f>
        <v>0</v>
      </c>
    </row>
    <row r="421" spans="14:36" x14ac:dyDescent="0.25">
      <c r="N421" s="4"/>
      <c r="O421" s="4">
        <v>44250</v>
      </c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F421" s="35"/>
      <c r="AG421" s="35"/>
      <c r="AH421" s="35"/>
      <c r="AI421" s="35" t="str">
        <f t="shared" si="6"/>
        <v>0</v>
      </c>
      <c r="AJ421" s="35">
        <f>+'Formato Único de Contratación'!B448</f>
        <v>0</v>
      </c>
    </row>
    <row r="422" spans="14:36" x14ac:dyDescent="0.25">
      <c r="N422" s="4"/>
      <c r="O422" s="4">
        <v>44251</v>
      </c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F422" s="35"/>
      <c r="AG422" s="35"/>
      <c r="AH422" s="35"/>
      <c r="AI422" s="35" t="str">
        <f t="shared" si="6"/>
        <v>0</v>
      </c>
      <c r="AJ422" s="35">
        <f>+'Formato Único de Contratación'!B449</f>
        <v>0</v>
      </c>
    </row>
    <row r="423" spans="14:36" x14ac:dyDescent="0.25">
      <c r="N423" s="4"/>
      <c r="O423" s="4">
        <v>44252</v>
      </c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F423" s="35"/>
      <c r="AG423" s="35"/>
      <c r="AH423" s="35"/>
      <c r="AI423" s="35" t="str">
        <f t="shared" si="6"/>
        <v>0</v>
      </c>
      <c r="AJ423" s="35">
        <f>+'Formato Único de Contratación'!B450</f>
        <v>0</v>
      </c>
    </row>
    <row r="424" spans="14:36" x14ac:dyDescent="0.25">
      <c r="N424" s="4"/>
      <c r="O424" s="4">
        <v>44253</v>
      </c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F424" s="35"/>
      <c r="AG424" s="35"/>
      <c r="AH424" s="35"/>
      <c r="AI424" s="35" t="str">
        <f t="shared" si="6"/>
        <v>0</v>
      </c>
      <c r="AJ424" s="35">
        <f>+'Formato Único de Contratación'!B451</f>
        <v>0</v>
      </c>
    </row>
    <row r="425" spans="14:36" x14ac:dyDescent="0.25">
      <c r="N425" s="4"/>
      <c r="O425" s="4">
        <v>44254</v>
      </c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35"/>
      <c r="AH425" s="35"/>
      <c r="AI425" s="35" t="str">
        <f t="shared" si="6"/>
        <v>0</v>
      </c>
      <c r="AJ425" s="35">
        <f>+'Formato Único de Contratación'!B452</f>
        <v>0</v>
      </c>
    </row>
    <row r="426" spans="14:36" x14ac:dyDescent="0.25">
      <c r="N426" s="4"/>
      <c r="O426" s="4">
        <v>44255</v>
      </c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F426" s="35"/>
      <c r="AG426" s="35"/>
      <c r="AH426" s="35"/>
      <c r="AI426" s="35" t="str">
        <f t="shared" si="6"/>
        <v>0</v>
      </c>
      <c r="AJ426" s="35">
        <f>+'Formato Único de Contratación'!B453</f>
        <v>0</v>
      </c>
    </row>
    <row r="427" spans="14:36" x14ac:dyDescent="0.25">
      <c r="N427" s="4"/>
      <c r="O427" s="4">
        <v>44256</v>
      </c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F427" s="35"/>
      <c r="AG427" s="35"/>
      <c r="AH427" s="35"/>
      <c r="AI427" s="35" t="str">
        <f t="shared" si="6"/>
        <v>0</v>
      </c>
      <c r="AJ427" s="35">
        <f>+'Formato Único de Contratación'!B454</f>
        <v>0</v>
      </c>
    </row>
    <row r="428" spans="14:36" x14ac:dyDescent="0.25">
      <c r="N428" s="4"/>
      <c r="O428" s="4">
        <v>44257</v>
      </c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F428" s="35"/>
      <c r="AG428" s="35"/>
      <c r="AH428" s="35"/>
      <c r="AI428" s="35" t="str">
        <f t="shared" si="6"/>
        <v>0</v>
      </c>
      <c r="AJ428" s="35">
        <f>+'Formato Único de Contratación'!B455</f>
        <v>0</v>
      </c>
    </row>
    <row r="429" spans="14:36" x14ac:dyDescent="0.25">
      <c r="N429" s="4"/>
      <c r="O429" s="4">
        <v>44258</v>
      </c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F429" s="35"/>
      <c r="AG429" s="35"/>
      <c r="AH429" s="35"/>
      <c r="AI429" s="35" t="str">
        <f t="shared" si="6"/>
        <v>0</v>
      </c>
      <c r="AJ429" s="35">
        <f>+'Formato Único de Contratación'!B456</f>
        <v>0</v>
      </c>
    </row>
    <row r="430" spans="14:36" x14ac:dyDescent="0.25">
      <c r="N430" s="4"/>
      <c r="O430" s="4">
        <v>44259</v>
      </c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F430" s="35"/>
      <c r="AG430" s="35"/>
      <c r="AH430" s="35"/>
      <c r="AI430" s="35" t="str">
        <f t="shared" si="6"/>
        <v>0</v>
      </c>
      <c r="AJ430" s="35">
        <f>+'Formato Único de Contratación'!B457</f>
        <v>0</v>
      </c>
    </row>
    <row r="431" spans="14:36" x14ac:dyDescent="0.25">
      <c r="N431" s="4"/>
      <c r="O431" s="4">
        <v>44260</v>
      </c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F431" s="35"/>
      <c r="AG431" s="35"/>
      <c r="AH431" s="35"/>
      <c r="AI431" s="35" t="str">
        <f t="shared" si="6"/>
        <v>0</v>
      </c>
      <c r="AJ431" s="35">
        <f>+'Formato Único de Contratación'!B458</f>
        <v>0</v>
      </c>
    </row>
    <row r="432" spans="14:36" x14ac:dyDescent="0.25">
      <c r="N432" s="4"/>
      <c r="O432" s="4">
        <v>44261</v>
      </c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F432" s="35"/>
      <c r="AG432" s="35"/>
      <c r="AH432" s="35"/>
      <c r="AI432" s="35" t="str">
        <f t="shared" si="6"/>
        <v>0</v>
      </c>
      <c r="AJ432" s="35">
        <f>+'Formato Único de Contratación'!B459</f>
        <v>0</v>
      </c>
    </row>
    <row r="433" spans="14:36" x14ac:dyDescent="0.25">
      <c r="N433" s="4"/>
      <c r="O433" s="4">
        <v>44262</v>
      </c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F433" s="35"/>
      <c r="AG433" s="35"/>
      <c r="AH433" s="35"/>
      <c r="AI433" s="35" t="str">
        <f t="shared" si="6"/>
        <v>0</v>
      </c>
      <c r="AJ433" s="35">
        <f>+'Formato Único de Contratación'!B460</f>
        <v>0</v>
      </c>
    </row>
    <row r="434" spans="14:36" x14ac:dyDescent="0.25">
      <c r="N434" s="4"/>
      <c r="O434" s="4">
        <v>44263</v>
      </c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F434" s="35"/>
      <c r="AG434" s="35"/>
      <c r="AH434" s="35"/>
      <c r="AI434" s="35" t="str">
        <f t="shared" si="6"/>
        <v>0</v>
      </c>
      <c r="AJ434" s="35">
        <f>+'Formato Único de Contratación'!B461</f>
        <v>0</v>
      </c>
    </row>
    <row r="435" spans="14:36" x14ac:dyDescent="0.25">
      <c r="N435" s="4"/>
      <c r="O435" s="4">
        <v>44264</v>
      </c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F435" s="35"/>
      <c r="AG435" s="35"/>
      <c r="AH435" s="35"/>
      <c r="AI435" s="35" t="str">
        <f t="shared" si="6"/>
        <v>0</v>
      </c>
      <c r="AJ435" s="35">
        <f>+'Formato Único de Contratación'!B462</f>
        <v>0</v>
      </c>
    </row>
    <row r="436" spans="14:36" x14ac:dyDescent="0.25">
      <c r="N436" s="4"/>
      <c r="O436" s="4">
        <v>44265</v>
      </c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F436" s="35"/>
      <c r="AG436" s="35"/>
      <c r="AH436" s="35"/>
      <c r="AI436" s="35" t="str">
        <f t="shared" si="6"/>
        <v>0</v>
      </c>
      <c r="AJ436" s="35">
        <f>+'Formato Único de Contratación'!B463</f>
        <v>0</v>
      </c>
    </row>
    <row r="437" spans="14:36" x14ac:dyDescent="0.25">
      <c r="N437" s="4"/>
      <c r="O437" s="4">
        <v>44266</v>
      </c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F437" s="35"/>
      <c r="AG437" s="35"/>
      <c r="AH437" s="35"/>
      <c r="AI437" s="35" t="str">
        <f t="shared" si="6"/>
        <v>0</v>
      </c>
      <c r="AJ437" s="35">
        <f>+'Formato Único de Contratación'!B464</f>
        <v>0</v>
      </c>
    </row>
    <row r="438" spans="14:36" x14ac:dyDescent="0.25">
      <c r="N438" s="4"/>
      <c r="O438" s="4">
        <v>44267</v>
      </c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  <c r="AB438" s="35"/>
      <c r="AC438" s="35"/>
      <c r="AD438" s="35"/>
      <c r="AE438" s="35"/>
      <c r="AF438" s="35"/>
      <c r="AG438" s="35"/>
      <c r="AH438" s="35"/>
      <c r="AI438" s="35" t="str">
        <f t="shared" si="6"/>
        <v>0</v>
      </c>
      <c r="AJ438" s="35">
        <f>+'Formato Único de Contratación'!B465</f>
        <v>0</v>
      </c>
    </row>
    <row r="439" spans="14:36" x14ac:dyDescent="0.25">
      <c r="N439" s="4"/>
      <c r="O439" s="4">
        <v>44268</v>
      </c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F439" s="35"/>
      <c r="AG439" s="35"/>
      <c r="AH439" s="35"/>
      <c r="AI439" s="35" t="str">
        <f t="shared" si="6"/>
        <v>0</v>
      </c>
      <c r="AJ439" s="35">
        <f>+'Formato Único de Contratación'!B466</f>
        <v>0</v>
      </c>
    </row>
    <row r="440" spans="14:36" x14ac:dyDescent="0.25">
      <c r="N440" s="4"/>
      <c r="O440" s="4">
        <v>44269</v>
      </c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F440" s="35"/>
      <c r="AG440" s="35"/>
      <c r="AH440" s="35"/>
      <c r="AI440" s="35" t="str">
        <f t="shared" si="6"/>
        <v>0</v>
      </c>
      <c r="AJ440" s="35">
        <f>+'Formato Único de Contratación'!B467</f>
        <v>0</v>
      </c>
    </row>
    <row r="441" spans="14:36" x14ac:dyDescent="0.25">
      <c r="N441" s="4"/>
      <c r="O441" s="4">
        <v>44270</v>
      </c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F441" s="35"/>
      <c r="AG441" s="35"/>
      <c r="AH441" s="35"/>
      <c r="AI441" s="35" t="str">
        <f t="shared" si="6"/>
        <v>0</v>
      </c>
      <c r="AJ441" s="35">
        <f>+'Formato Único de Contratación'!B468</f>
        <v>0</v>
      </c>
    </row>
    <row r="442" spans="14:36" x14ac:dyDescent="0.25">
      <c r="N442" s="4"/>
      <c r="O442" s="4">
        <v>44271</v>
      </c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F442" s="35"/>
      <c r="AG442" s="35"/>
      <c r="AH442" s="35"/>
      <c r="AI442" s="35" t="str">
        <f t="shared" si="6"/>
        <v>0</v>
      </c>
      <c r="AJ442" s="35">
        <f>+'Formato Único de Contratación'!B469</f>
        <v>0</v>
      </c>
    </row>
    <row r="443" spans="14:36" x14ac:dyDescent="0.25">
      <c r="N443" s="4"/>
      <c r="O443" s="4">
        <v>44272</v>
      </c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F443" s="35"/>
      <c r="AG443" s="35"/>
      <c r="AH443" s="35"/>
      <c r="AI443" s="35" t="str">
        <f t="shared" si="6"/>
        <v>0</v>
      </c>
      <c r="AJ443" s="35">
        <f>+'Formato Único de Contratación'!B470</f>
        <v>0</v>
      </c>
    </row>
    <row r="444" spans="14:36" x14ac:dyDescent="0.25">
      <c r="N444" s="4"/>
      <c r="O444" s="4">
        <v>44273</v>
      </c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F444" s="35"/>
      <c r="AG444" s="35"/>
      <c r="AH444" s="35"/>
      <c r="AI444" s="35" t="str">
        <f t="shared" si="6"/>
        <v>0</v>
      </c>
      <c r="AJ444" s="35">
        <f>+'Formato Único de Contratación'!B471</f>
        <v>0</v>
      </c>
    </row>
    <row r="445" spans="14:36" x14ac:dyDescent="0.25">
      <c r="N445" s="4"/>
      <c r="O445" s="4">
        <v>44274</v>
      </c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F445" s="35"/>
      <c r="AG445" s="35"/>
      <c r="AH445" s="35"/>
      <c r="AI445" s="35" t="str">
        <f t="shared" si="6"/>
        <v>0</v>
      </c>
      <c r="AJ445" s="35">
        <f>+'Formato Único de Contratación'!B472</f>
        <v>0</v>
      </c>
    </row>
    <row r="446" spans="14:36" x14ac:dyDescent="0.25">
      <c r="N446" s="4"/>
      <c r="O446" s="4">
        <v>44275</v>
      </c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F446" s="35"/>
      <c r="AG446" s="35"/>
      <c r="AH446" s="35"/>
      <c r="AI446" s="35" t="str">
        <f t="shared" si="6"/>
        <v>0</v>
      </c>
      <c r="AJ446" s="35">
        <f>+'Formato Único de Contratación'!B473</f>
        <v>0</v>
      </c>
    </row>
    <row r="447" spans="14:36" x14ac:dyDescent="0.25">
      <c r="N447" s="4"/>
      <c r="O447" s="4">
        <v>44276</v>
      </c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F447" s="35"/>
      <c r="AG447" s="35"/>
      <c r="AH447" s="35"/>
      <c r="AI447" s="35" t="str">
        <f t="shared" si="6"/>
        <v>0</v>
      </c>
      <c r="AJ447" s="35">
        <f>+'Formato Único de Contratación'!B474</f>
        <v>0</v>
      </c>
    </row>
    <row r="448" spans="14:36" x14ac:dyDescent="0.25">
      <c r="N448" s="4"/>
      <c r="O448" s="4">
        <v>44277</v>
      </c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F448" s="35"/>
      <c r="AG448" s="35"/>
      <c r="AH448" s="35"/>
      <c r="AI448" s="35" t="str">
        <f t="shared" si="6"/>
        <v>0</v>
      </c>
      <c r="AJ448" s="35">
        <f>+'Formato Único de Contratación'!B475</f>
        <v>0</v>
      </c>
    </row>
    <row r="449" spans="14:36" x14ac:dyDescent="0.25">
      <c r="N449" s="4"/>
      <c r="O449" s="4">
        <v>44278</v>
      </c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F449" s="35"/>
      <c r="AG449" s="35"/>
      <c r="AH449" s="35"/>
      <c r="AI449" s="35" t="str">
        <f t="shared" si="6"/>
        <v>0</v>
      </c>
      <c r="AJ449" s="35">
        <f>+'Formato Único de Contratación'!B476</f>
        <v>0</v>
      </c>
    </row>
    <row r="450" spans="14:36" x14ac:dyDescent="0.25">
      <c r="N450" s="4"/>
      <c r="O450" s="4">
        <v>44279</v>
      </c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F450" s="35"/>
      <c r="AG450" s="35"/>
      <c r="AH450" s="35"/>
      <c r="AI450" s="35" t="str">
        <f t="shared" si="6"/>
        <v>0</v>
      </c>
      <c r="AJ450" s="35">
        <f>+'Formato Único de Contratación'!B477</f>
        <v>0</v>
      </c>
    </row>
    <row r="451" spans="14:36" x14ac:dyDescent="0.25">
      <c r="N451" s="4"/>
      <c r="O451" s="4">
        <v>44280</v>
      </c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F451" s="35"/>
      <c r="AG451" s="35"/>
      <c r="AH451" s="35"/>
      <c r="AI451" s="35" t="str">
        <f t="shared" ref="AI451:AI514" si="7">MID(AJ451,1,6)</f>
        <v>0</v>
      </c>
      <c r="AJ451" s="35">
        <f>+'Formato Único de Contratación'!B478</f>
        <v>0</v>
      </c>
    </row>
    <row r="452" spans="14:36" x14ac:dyDescent="0.25">
      <c r="N452" s="4"/>
      <c r="O452" s="4">
        <v>44281</v>
      </c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F452" s="35"/>
      <c r="AG452" s="35"/>
      <c r="AH452" s="35"/>
      <c r="AI452" s="35" t="str">
        <f t="shared" si="7"/>
        <v>0</v>
      </c>
      <c r="AJ452" s="35">
        <f>+'Formato Único de Contratación'!B479</f>
        <v>0</v>
      </c>
    </row>
    <row r="453" spans="14:36" x14ac:dyDescent="0.25">
      <c r="N453" s="4"/>
      <c r="O453" s="4">
        <v>44282</v>
      </c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F453" s="35"/>
      <c r="AG453" s="35"/>
      <c r="AH453" s="35"/>
      <c r="AI453" s="35" t="str">
        <f t="shared" si="7"/>
        <v>0</v>
      </c>
      <c r="AJ453" s="35">
        <f>+'Formato Único de Contratación'!B480</f>
        <v>0</v>
      </c>
    </row>
    <row r="454" spans="14:36" x14ac:dyDescent="0.25">
      <c r="N454" s="4"/>
      <c r="O454" s="4">
        <v>44283</v>
      </c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F454" s="35"/>
      <c r="AG454" s="35"/>
      <c r="AH454" s="35"/>
      <c r="AI454" s="35" t="str">
        <f t="shared" si="7"/>
        <v>0</v>
      </c>
      <c r="AJ454" s="35">
        <f>+'Formato Único de Contratación'!B481</f>
        <v>0</v>
      </c>
    </row>
    <row r="455" spans="14:36" x14ac:dyDescent="0.25">
      <c r="N455" s="4"/>
      <c r="O455" s="4">
        <v>44284</v>
      </c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F455" s="35"/>
      <c r="AG455" s="35"/>
      <c r="AH455" s="35"/>
      <c r="AI455" s="35" t="str">
        <f t="shared" si="7"/>
        <v>0</v>
      </c>
      <c r="AJ455" s="35">
        <f>+'Formato Único de Contratación'!B482</f>
        <v>0</v>
      </c>
    </row>
    <row r="456" spans="14:36" x14ac:dyDescent="0.25">
      <c r="N456" s="4"/>
      <c r="O456" s="4">
        <v>44285</v>
      </c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F456" s="35"/>
      <c r="AG456" s="35"/>
      <c r="AH456" s="35"/>
      <c r="AI456" s="35" t="str">
        <f t="shared" si="7"/>
        <v>0</v>
      </c>
      <c r="AJ456" s="35">
        <f>+'Formato Único de Contratación'!B483</f>
        <v>0</v>
      </c>
    </row>
    <row r="457" spans="14:36" x14ac:dyDescent="0.25">
      <c r="N457" s="4"/>
      <c r="O457" s="4">
        <v>44286</v>
      </c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  <c r="AB457" s="35"/>
      <c r="AC457" s="35"/>
      <c r="AD457" s="35"/>
      <c r="AE457" s="35"/>
      <c r="AF457" s="35"/>
      <c r="AG457" s="35"/>
      <c r="AH457" s="35"/>
      <c r="AI457" s="35" t="str">
        <f t="shared" si="7"/>
        <v>0</v>
      </c>
      <c r="AJ457" s="35">
        <f>+'Formato Único de Contratación'!B484</f>
        <v>0</v>
      </c>
    </row>
    <row r="458" spans="14:36" x14ac:dyDescent="0.25">
      <c r="N458" s="4"/>
      <c r="O458" s="4">
        <v>44287</v>
      </c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F458" s="35"/>
      <c r="AG458" s="35"/>
      <c r="AH458" s="35"/>
      <c r="AI458" s="35" t="str">
        <f t="shared" si="7"/>
        <v>0</v>
      </c>
      <c r="AJ458" s="35">
        <f>+'Formato Único de Contratación'!B485</f>
        <v>0</v>
      </c>
    </row>
    <row r="459" spans="14:36" x14ac:dyDescent="0.25">
      <c r="N459" s="4"/>
      <c r="O459" s="4">
        <v>44288</v>
      </c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F459" s="35"/>
      <c r="AG459" s="35"/>
      <c r="AH459" s="35"/>
      <c r="AI459" s="35" t="str">
        <f t="shared" si="7"/>
        <v>0</v>
      </c>
      <c r="AJ459" s="35">
        <f>+'Formato Único de Contratación'!B486</f>
        <v>0</v>
      </c>
    </row>
    <row r="460" spans="14:36" x14ac:dyDescent="0.25">
      <c r="N460" s="4"/>
      <c r="O460" s="4">
        <v>44289</v>
      </c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F460" s="35"/>
      <c r="AG460" s="35"/>
      <c r="AH460" s="35"/>
      <c r="AI460" s="35" t="str">
        <f t="shared" si="7"/>
        <v>0</v>
      </c>
      <c r="AJ460" s="35">
        <f>+'Formato Único de Contratación'!B487</f>
        <v>0</v>
      </c>
    </row>
    <row r="461" spans="14:36" x14ac:dyDescent="0.25">
      <c r="N461" s="4"/>
      <c r="O461" s="4">
        <v>44290</v>
      </c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F461" s="35"/>
      <c r="AG461" s="35"/>
      <c r="AH461" s="35"/>
      <c r="AI461" s="35" t="str">
        <f t="shared" si="7"/>
        <v>0</v>
      </c>
      <c r="AJ461" s="35">
        <f>+'Formato Único de Contratación'!B488</f>
        <v>0</v>
      </c>
    </row>
    <row r="462" spans="14:36" x14ac:dyDescent="0.25">
      <c r="N462" s="4"/>
      <c r="O462" s="4">
        <v>44291</v>
      </c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F462" s="35"/>
      <c r="AG462" s="35"/>
      <c r="AH462" s="35"/>
      <c r="AI462" s="35" t="str">
        <f t="shared" si="7"/>
        <v>0</v>
      </c>
      <c r="AJ462" s="35">
        <f>+'Formato Único de Contratación'!B489</f>
        <v>0</v>
      </c>
    </row>
    <row r="463" spans="14:36" x14ac:dyDescent="0.25">
      <c r="N463" s="4"/>
      <c r="O463" s="4">
        <v>44292</v>
      </c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  <c r="AB463" s="35"/>
      <c r="AC463" s="35"/>
      <c r="AD463" s="35"/>
      <c r="AE463" s="35"/>
      <c r="AF463" s="35"/>
      <c r="AG463" s="35"/>
      <c r="AH463" s="35"/>
      <c r="AI463" s="35" t="str">
        <f t="shared" si="7"/>
        <v>0</v>
      </c>
      <c r="AJ463" s="35">
        <f>+'Formato Único de Contratación'!B490</f>
        <v>0</v>
      </c>
    </row>
    <row r="464" spans="14:36" x14ac:dyDescent="0.25">
      <c r="N464" s="4"/>
      <c r="O464" s="4">
        <v>44293</v>
      </c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F464" s="35"/>
      <c r="AG464" s="35"/>
      <c r="AH464" s="35"/>
      <c r="AI464" s="35" t="str">
        <f t="shared" si="7"/>
        <v>0</v>
      </c>
      <c r="AJ464" s="35">
        <f>+'Formato Único de Contratación'!B491</f>
        <v>0</v>
      </c>
    </row>
    <row r="465" spans="14:36" x14ac:dyDescent="0.25">
      <c r="N465" s="4"/>
      <c r="O465" s="4">
        <v>44294</v>
      </c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35"/>
      <c r="AH465" s="35"/>
      <c r="AI465" s="35" t="str">
        <f t="shared" si="7"/>
        <v>0</v>
      </c>
      <c r="AJ465" s="35">
        <f>+'Formato Único de Contratación'!B492</f>
        <v>0</v>
      </c>
    </row>
    <row r="466" spans="14:36" x14ac:dyDescent="0.25">
      <c r="N466" s="4"/>
      <c r="O466" s="4">
        <v>44295</v>
      </c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F466" s="35"/>
      <c r="AG466" s="35"/>
      <c r="AH466" s="35"/>
      <c r="AI466" s="35" t="str">
        <f t="shared" si="7"/>
        <v>0</v>
      </c>
      <c r="AJ466" s="35">
        <f>+'Formato Único de Contratación'!B493</f>
        <v>0</v>
      </c>
    </row>
    <row r="467" spans="14:36" x14ac:dyDescent="0.25">
      <c r="N467" s="4"/>
      <c r="O467" s="4">
        <v>44296</v>
      </c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F467" s="35"/>
      <c r="AG467" s="35"/>
      <c r="AH467" s="35"/>
      <c r="AI467" s="35" t="str">
        <f t="shared" si="7"/>
        <v>0</v>
      </c>
      <c r="AJ467" s="35">
        <f>+'Formato Único de Contratación'!B494</f>
        <v>0</v>
      </c>
    </row>
    <row r="468" spans="14:36" x14ac:dyDescent="0.25">
      <c r="N468" s="4"/>
      <c r="O468" s="4">
        <v>44297</v>
      </c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F468" s="35"/>
      <c r="AG468" s="35"/>
      <c r="AH468" s="35"/>
      <c r="AI468" s="35" t="str">
        <f t="shared" si="7"/>
        <v>0</v>
      </c>
      <c r="AJ468" s="35">
        <f>+'Formato Único de Contratación'!B495</f>
        <v>0</v>
      </c>
    </row>
    <row r="469" spans="14:36" x14ac:dyDescent="0.25">
      <c r="N469" s="4"/>
      <c r="O469" s="4">
        <v>44298</v>
      </c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F469" s="35"/>
      <c r="AG469" s="35"/>
      <c r="AH469" s="35"/>
      <c r="AI469" s="35" t="str">
        <f t="shared" si="7"/>
        <v>0</v>
      </c>
      <c r="AJ469" s="35">
        <f>+'Formato Único de Contratación'!B496</f>
        <v>0</v>
      </c>
    </row>
    <row r="470" spans="14:36" x14ac:dyDescent="0.25">
      <c r="N470" s="4"/>
      <c r="O470" s="4">
        <v>44299</v>
      </c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F470" s="35"/>
      <c r="AG470" s="35"/>
      <c r="AH470" s="35"/>
      <c r="AI470" s="35" t="str">
        <f t="shared" si="7"/>
        <v>0</v>
      </c>
      <c r="AJ470" s="35">
        <f>+'Formato Único de Contratación'!B497</f>
        <v>0</v>
      </c>
    </row>
    <row r="471" spans="14:36" x14ac:dyDescent="0.25">
      <c r="N471" s="4"/>
      <c r="O471" s="4">
        <v>44300</v>
      </c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F471" s="35"/>
      <c r="AG471" s="35"/>
      <c r="AH471" s="35"/>
      <c r="AI471" s="35" t="str">
        <f t="shared" si="7"/>
        <v>0</v>
      </c>
      <c r="AJ471" s="35">
        <f>+'Formato Único de Contratación'!B498</f>
        <v>0</v>
      </c>
    </row>
    <row r="472" spans="14:36" x14ac:dyDescent="0.25">
      <c r="N472" s="4"/>
      <c r="O472" s="4">
        <v>44301</v>
      </c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F472" s="35"/>
      <c r="AG472" s="35"/>
      <c r="AH472" s="35"/>
      <c r="AI472" s="35" t="str">
        <f t="shared" si="7"/>
        <v>0</v>
      </c>
      <c r="AJ472" s="35">
        <f>+'Formato Único de Contratación'!B499</f>
        <v>0</v>
      </c>
    </row>
    <row r="473" spans="14:36" x14ac:dyDescent="0.25">
      <c r="N473" s="4"/>
      <c r="O473" s="4">
        <v>44302</v>
      </c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F473" s="35"/>
      <c r="AG473" s="35"/>
      <c r="AH473" s="35"/>
      <c r="AI473" s="35" t="str">
        <f t="shared" si="7"/>
        <v>0</v>
      </c>
      <c r="AJ473" s="35">
        <f>+'Formato Único de Contratación'!B500</f>
        <v>0</v>
      </c>
    </row>
    <row r="474" spans="14:36" x14ac:dyDescent="0.25">
      <c r="N474" s="4"/>
      <c r="O474" s="4">
        <v>44303</v>
      </c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35"/>
      <c r="AB474" s="35"/>
      <c r="AC474" s="35"/>
      <c r="AD474" s="35"/>
      <c r="AE474" s="35"/>
      <c r="AF474" s="35"/>
      <c r="AG474" s="35"/>
      <c r="AH474" s="35"/>
      <c r="AI474" s="35" t="str">
        <f t="shared" si="7"/>
        <v>0</v>
      </c>
      <c r="AJ474" s="35">
        <f>+'Formato Único de Contratación'!B501</f>
        <v>0</v>
      </c>
    </row>
    <row r="475" spans="14:36" x14ac:dyDescent="0.25">
      <c r="N475" s="4"/>
      <c r="O475" s="4">
        <v>44304</v>
      </c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35"/>
      <c r="AB475" s="35"/>
      <c r="AC475" s="35"/>
      <c r="AD475" s="35"/>
      <c r="AE475" s="35"/>
      <c r="AF475" s="35"/>
      <c r="AG475" s="35"/>
      <c r="AH475" s="35"/>
      <c r="AI475" s="35" t="str">
        <f t="shared" si="7"/>
        <v>0</v>
      </c>
      <c r="AJ475" s="35">
        <f>+'Formato Único de Contratación'!B502</f>
        <v>0</v>
      </c>
    </row>
    <row r="476" spans="14:36" x14ac:dyDescent="0.25">
      <c r="N476" s="4"/>
      <c r="O476" s="4">
        <v>44305</v>
      </c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F476" s="35"/>
      <c r="AG476" s="35"/>
      <c r="AH476" s="35"/>
      <c r="AI476" s="35" t="str">
        <f t="shared" si="7"/>
        <v>0</v>
      </c>
      <c r="AJ476" s="35">
        <f>+'Formato Único de Contratación'!B503</f>
        <v>0</v>
      </c>
    </row>
    <row r="477" spans="14:36" x14ac:dyDescent="0.25">
      <c r="N477" s="4"/>
      <c r="O477" s="4">
        <v>44306</v>
      </c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F477" s="35"/>
      <c r="AG477" s="35"/>
      <c r="AH477" s="35"/>
      <c r="AI477" s="35" t="str">
        <f t="shared" si="7"/>
        <v>0</v>
      </c>
      <c r="AJ477" s="35">
        <f>+'Formato Único de Contratación'!B504</f>
        <v>0</v>
      </c>
    </row>
    <row r="478" spans="14:36" x14ac:dyDescent="0.25">
      <c r="N478" s="4"/>
      <c r="O478" s="4">
        <v>44307</v>
      </c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F478" s="35"/>
      <c r="AG478" s="35"/>
      <c r="AH478" s="35"/>
      <c r="AI478" s="35" t="str">
        <f t="shared" si="7"/>
        <v>0</v>
      </c>
      <c r="AJ478" s="35">
        <f>+'Formato Único de Contratación'!B505</f>
        <v>0</v>
      </c>
    </row>
    <row r="479" spans="14:36" x14ac:dyDescent="0.25">
      <c r="N479" s="4"/>
      <c r="O479" s="4">
        <v>44308</v>
      </c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35"/>
      <c r="AB479" s="35"/>
      <c r="AC479" s="35"/>
      <c r="AD479" s="35"/>
      <c r="AE479" s="35"/>
      <c r="AF479" s="35"/>
      <c r="AG479" s="35"/>
      <c r="AH479" s="35"/>
      <c r="AI479" s="35" t="str">
        <f t="shared" si="7"/>
        <v>0</v>
      </c>
      <c r="AJ479" s="35">
        <f>+'Formato Único de Contratación'!B506</f>
        <v>0</v>
      </c>
    </row>
    <row r="480" spans="14:36" x14ac:dyDescent="0.25">
      <c r="N480" s="4"/>
      <c r="O480" s="4">
        <v>44309</v>
      </c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F480" s="35"/>
      <c r="AG480" s="35"/>
      <c r="AH480" s="35"/>
      <c r="AI480" s="35" t="str">
        <f t="shared" si="7"/>
        <v>0</v>
      </c>
      <c r="AJ480" s="35">
        <f>+'Formato Único de Contratación'!B507</f>
        <v>0</v>
      </c>
    </row>
    <row r="481" spans="14:36" x14ac:dyDescent="0.25">
      <c r="N481" s="4"/>
      <c r="O481" s="4">
        <v>44310</v>
      </c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F481" s="35"/>
      <c r="AG481" s="35"/>
      <c r="AH481" s="35"/>
      <c r="AI481" s="35" t="str">
        <f t="shared" si="7"/>
        <v>0</v>
      </c>
      <c r="AJ481" s="35">
        <f>+'Formato Único de Contratación'!B508</f>
        <v>0</v>
      </c>
    </row>
    <row r="482" spans="14:36" x14ac:dyDescent="0.25">
      <c r="N482" s="4"/>
      <c r="O482" s="4">
        <v>44311</v>
      </c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F482" s="35"/>
      <c r="AG482" s="35"/>
      <c r="AH482" s="35"/>
      <c r="AI482" s="35" t="str">
        <f t="shared" si="7"/>
        <v>0</v>
      </c>
      <c r="AJ482" s="35">
        <f>+'Formato Único de Contratación'!B509</f>
        <v>0</v>
      </c>
    </row>
    <row r="483" spans="14:36" x14ac:dyDescent="0.25">
      <c r="N483" s="4"/>
      <c r="O483" s="4">
        <v>44312</v>
      </c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35"/>
      <c r="AB483" s="35"/>
      <c r="AC483" s="35"/>
      <c r="AD483" s="35"/>
      <c r="AE483" s="35"/>
      <c r="AF483" s="35"/>
      <c r="AG483" s="35"/>
      <c r="AH483" s="35"/>
      <c r="AI483" s="35" t="str">
        <f t="shared" si="7"/>
        <v>0</v>
      </c>
      <c r="AJ483" s="35">
        <f>+'Formato Único de Contratación'!B510</f>
        <v>0</v>
      </c>
    </row>
    <row r="484" spans="14:36" x14ac:dyDescent="0.25">
      <c r="N484" s="4"/>
      <c r="O484" s="4">
        <v>44313</v>
      </c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F484" s="35"/>
      <c r="AG484" s="35"/>
      <c r="AH484" s="35"/>
      <c r="AI484" s="35" t="str">
        <f t="shared" si="7"/>
        <v>0</v>
      </c>
      <c r="AJ484" s="35">
        <f>+'Formato Único de Contratación'!B511</f>
        <v>0</v>
      </c>
    </row>
    <row r="485" spans="14:36" x14ac:dyDescent="0.25">
      <c r="N485" s="4"/>
      <c r="O485" s="4">
        <v>44314</v>
      </c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F485" s="35"/>
      <c r="AG485" s="35"/>
      <c r="AH485" s="35"/>
      <c r="AI485" s="35" t="str">
        <f t="shared" si="7"/>
        <v>0</v>
      </c>
      <c r="AJ485" s="35">
        <f>+'Formato Único de Contratación'!B512</f>
        <v>0</v>
      </c>
    </row>
    <row r="486" spans="14:36" x14ac:dyDescent="0.25">
      <c r="N486" s="4"/>
      <c r="O486" s="4">
        <v>44315</v>
      </c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F486" s="35"/>
      <c r="AG486" s="35"/>
      <c r="AH486" s="35"/>
      <c r="AI486" s="35" t="str">
        <f t="shared" si="7"/>
        <v>0</v>
      </c>
      <c r="AJ486" s="35">
        <f>+'Formato Único de Contratación'!B513</f>
        <v>0</v>
      </c>
    </row>
    <row r="487" spans="14:36" x14ac:dyDescent="0.25">
      <c r="N487" s="4"/>
      <c r="O487" s="4">
        <v>44316</v>
      </c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35"/>
      <c r="AH487" s="35"/>
      <c r="AI487" s="35" t="str">
        <f t="shared" si="7"/>
        <v>0</v>
      </c>
      <c r="AJ487" s="35">
        <f>+'Formato Único de Contratación'!B514</f>
        <v>0</v>
      </c>
    </row>
    <row r="488" spans="14:36" x14ac:dyDescent="0.25">
      <c r="N488" s="4"/>
      <c r="O488" s="4">
        <v>44317</v>
      </c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35"/>
      <c r="AH488" s="35"/>
      <c r="AI488" s="35" t="str">
        <f t="shared" si="7"/>
        <v>0</v>
      </c>
      <c r="AJ488" s="35">
        <f>+'Formato Único de Contratación'!B515</f>
        <v>0</v>
      </c>
    </row>
    <row r="489" spans="14:36" x14ac:dyDescent="0.25">
      <c r="N489" s="4"/>
      <c r="O489" s="4">
        <v>44318</v>
      </c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F489" s="35"/>
      <c r="AG489" s="35"/>
      <c r="AH489" s="35"/>
      <c r="AI489" s="35" t="str">
        <f t="shared" si="7"/>
        <v>0</v>
      </c>
      <c r="AJ489" s="35">
        <f>+'Formato Único de Contratación'!B516</f>
        <v>0</v>
      </c>
    </row>
    <row r="490" spans="14:36" x14ac:dyDescent="0.25">
      <c r="N490" s="4"/>
      <c r="O490" s="4">
        <v>44319</v>
      </c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F490" s="35"/>
      <c r="AG490" s="35"/>
      <c r="AH490" s="35"/>
      <c r="AI490" s="35" t="str">
        <f t="shared" si="7"/>
        <v>0</v>
      </c>
      <c r="AJ490" s="35">
        <f>+'Formato Único de Contratación'!B517</f>
        <v>0</v>
      </c>
    </row>
    <row r="491" spans="14:36" x14ac:dyDescent="0.25">
      <c r="N491" s="4"/>
      <c r="O491" s="4">
        <v>44320</v>
      </c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F491" s="35"/>
      <c r="AG491" s="35"/>
      <c r="AH491" s="35"/>
      <c r="AI491" s="35" t="str">
        <f t="shared" si="7"/>
        <v>0</v>
      </c>
      <c r="AJ491" s="35">
        <f>+'Formato Único de Contratación'!B518</f>
        <v>0</v>
      </c>
    </row>
    <row r="492" spans="14:36" x14ac:dyDescent="0.25">
      <c r="N492" s="4"/>
      <c r="O492" s="4">
        <v>44321</v>
      </c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F492" s="35"/>
      <c r="AG492" s="35"/>
      <c r="AH492" s="35"/>
      <c r="AI492" s="35" t="str">
        <f t="shared" si="7"/>
        <v>0</v>
      </c>
      <c r="AJ492" s="35">
        <f>+'Formato Único de Contratación'!B519</f>
        <v>0</v>
      </c>
    </row>
    <row r="493" spans="14:36" x14ac:dyDescent="0.25">
      <c r="N493" s="4"/>
      <c r="O493" s="4">
        <v>44322</v>
      </c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F493" s="35"/>
      <c r="AG493" s="35"/>
      <c r="AH493" s="35"/>
      <c r="AI493" s="35" t="str">
        <f t="shared" si="7"/>
        <v>0</v>
      </c>
      <c r="AJ493" s="35">
        <f>+'Formato Único de Contratación'!B520</f>
        <v>0</v>
      </c>
    </row>
    <row r="494" spans="14:36" x14ac:dyDescent="0.25">
      <c r="N494" s="4"/>
      <c r="O494" s="4">
        <v>44323</v>
      </c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F494" s="35"/>
      <c r="AG494" s="35"/>
      <c r="AH494" s="35"/>
      <c r="AI494" s="35" t="str">
        <f t="shared" si="7"/>
        <v>0</v>
      </c>
      <c r="AJ494" s="35">
        <f>+'Formato Único de Contratación'!B521</f>
        <v>0</v>
      </c>
    </row>
    <row r="495" spans="14:36" x14ac:dyDescent="0.25">
      <c r="N495" s="4"/>
      <c r="O495" s="4">
        <v>44324</v>
      </c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F495" s="35"/>
      <c r="AG495" s="35"/>
      <c r="AH495" s="35"/>
      <c r="AI495" s="35" t="str">
        <f t="shared" si="7"/>
        <v>0</v>
      </c>
      <c r="AJ495" s="35">
        <f>+'Formato Único de Contratación'!B522</f>
        <v>0</v>
      </c>
    </row>
    <row r="496" spans="14:36" x14ac:dyDescent="0.25">
      <c r="N496" s="4"/>
      <c r="O496" s="4">
        <v>44325</v>
      </c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F496" s="35"/>
      <c r="AG496" s="35"/>
      <c r="AH496" s="35"/>
      <c r="AI496" s="35" t="str">
        <f t="shared" si="7"/>
        <v>0</v>
      </c>
      <c r="AJ496" s="35">
        <f>+'Formato Único de Contratación'!B523</f>
        <v>0</v>
      </c>
    </row>
    <row r="497" spans="14:36" x14ac:dyDescent="0.25">
      <c r="N497" s="4"/>
      <c r="O497" s="4">
        <v>44326</v>
      </c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F497" s="35"/>
      <c r="AG497" s="35"/>
      <c r="AH497" s="35"/>
      <c r="AI497" s="35" t="str">
        <f t="shared" si="7"/>
        <v>0</v>
      </c>
      <c r="AJ497" s="35">
        <f>+'Formato Único de Contratación'!B524</f>
        <v>0</v>
      </c>
    </row>
    <row r="498" spans="14:36" x14ac:dyDescent="0.25">
      <c r="N498" s="4"/>
      <c r="O498" s="4">
        <v>44327</v>
      </c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F498" s="35"/>
      <c r="AG498" s="35"/>
      <c r="AH498" s="35"/>
      <c r="AI498" s="35" t="str">
        <f t="shared" si="7"/>
        <v>0</v>
      </c>
      <c r="AJ498" s="35">
        <f>+'Formato Único de Contratación'!B525</f>
        <v>0</v>
      </c>
    </row>
    <row r="499" spans="14:36" x14ac:dyDescent="0.25">
      <c r="N499" s="4"/>
      <c r="O499" s="4">
        <v>44328</v>
      </c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F499" s="35"/>
      <c r="AG499" s="35"/>
      <c r="AH499" s="35"/>
      <c r="AI499" s="35" t="str">
        <f t="shared" si="7"/>
        <v>0</v>
      </c>
      <c r="AJ499" s="35">
        <f>+'Formato Único de Contratación'!B526</f>
        <v>0</v>
      </c>
    </row>
    <row r="500" spans="14:36" x14ac:dyDescent="0.25">
      <c r="N500" s="4"/>
      <c r="O500" s="4">
        <v>44329</v>
      </c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F500" s="35"/>
      <c r="AG500" s="35"/>
      <c r="AH500" s="35"/>
      <c r="AI500" s="35" t="str">
        <f t="shared" si="7"/>
        <v>0</v>
      </c>
      <c r="AJ500" s="35">
        <f>+'Formato Único de Contratación'!B527</f>
        <v>0</v>
      </c>
    </row>
    <row r="501" spans="14:36" x14ac:dyDescent="0.25">
      <c r="N501" s="4"/>
      <c r="O501" s="4">
        <v>44330</v>
      </c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F501" s="35"/>
      <c r="AG501" s="35"/>
      <c r="AH501" s="35"/>
      <c r="AI501" s="35" t="str">
        <f t="shared" si="7"/>
        <v>0</v>
      </c>
      <c r="AJ501" s="35">
        <f>+'Formato Único de Contratación'!B528</f>
        <v>0</v>
      </c>
    </row>
    <row r="502" spans="14:36" x14ac:dyDescent="0.25">
      <c r="N502" s="4"/>
      <c r="O502" s="4">
        <v>44331</v>
      </c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F502" s="35"/>
      <c r="AG502" s="35"/>
      <c r="AH502" s="35"/>
      <c r="AI502" s="35" t="str">
        <f t="shared" si="7"/>
        <v>0</v>
      </c>
      <c r="AJ502" s="35">
        <f>+'Formato Único de Contratación'!B529</f>
        <v>0</v>
      </c>
    </row>
    <row r="503" spans="14:36" x14ac:dyDescent="0.25">
      <c r="N503" s="4"/>
      <c r="O503" s="4">
        <v>44332</v>
      </c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F503" s="35"/>
      <c r="AG503" s="35"/>
      <c r="AH503" s="35"/>
      <c r="AI503" s="35" t="str">
        <f t="shared" si="7"/>
        <v>0</v>
      </c>
      <c r="AJ503" s="35">
        <f>+'Formato Único de Contratación'!B530</f>
        <v>0</v>
      </c>
    </row>
    <row r="504" spans="14:36" x14ac:dyDescent="0.25">
      <c r="N504" s="4"/>
      <c r="O504" s="4">
        <v>44333</v>
      </c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  <c r="AF504" s="35"/>
      <c r="AG504" s="35"/>
      <c r="AH504" s="35"/>
      <c r="AI504" s="35" t="str">
        <f t="shared" si="7"/>
        <v>0</v>
      </c>
      <c r="AJ504" s="35">
        <f>+'Formato Único de Contratación'!B531</f>
        <v>0</v>
      </c>
    </row>
    <row r="505" spans="14:36" x14ac:dyDescent="0.25">
      <c r="N505" s="4"/>
      <c r="O505" s="4">
        <v>44334</v>
      </c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F505" s="35"/>
      <c r="AG505" s="35"/>
      <c r="AH505" s="35"/>
      <c r="AI505" s="35" t="str">
        <f t="shared" si="7"/>
        <v>0</v>
      </c>
      <c r="AJ505" s="35">
        <f>+'Formato Único de Contratación'!B532</f>
        <v>0</v>
      </c>
    </row>
    <row r="506" spans="14:36" x14ac:dyDescent="0.25">
      <c r="N506" s="4"/>
      <c r="O506" s="4">
        <v>44335</v>
      </c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F506" s="35"/>
      <c r="AG506" s="35"/>
      <c r="AH506" s="35"/>
      <c r="AI506" s="35" t="str">
        <f t="shared" si="7"/>
        <v>0</v>
      </c>
      <c r="AJ506" s="35">
        <f>+'Formato Único de Contratación'!B533</f>
        <v>0</v>
      </c>
    </row>
    <row r="507" spans="14:36" x14ac:dyDescent="0.25">
      <c r="N507" s="4"/>
      <c r="O507" s="4">
        <v>44336</v>
      </c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F507" s="35"/>
      <c r="AG507" s="35"/>
      <c r="AH507" s="35"/>
      <c r="AI507" s="35" t="str">
        <f t="shared" si="7"/>
        <v>0</v>
      </c>
      <c r="AJ507" s="35">
        <f>+'Formato Único de Contratación'!B534</f>
        <v>0</v>
      </c>
    </row>
    <row r="508" spans="14:36" x14ac:dyDescent="0.25">
      <c r="N508" s="4"/>
      <c r="O508" s="4">
        <v>44337</v>
      </c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35"/>
      <c r="AB508" s="35"/>
      <c r="AC508" s="35"/>
      <c r="AD508" s="35"/>
      <c r="AE508" s="35"/>
      <c r="AF508" s="35"/>
      <c r="AG508" s="35"/>
      <c r="AH508" s="35"/>
      <c r="AI508" s="35" t="str">
        <f t="shared" si="7"/>
        <v>0</v>
      </c>
      <c r="AJ508" s="35">
        <f>+'Formato Único de Contratación'!B535</f>
        <v>0</v>
      </c>
    </row>
    <row r="509" spans="14:36" x14ac:dyDescent="0.25">
      <c r="N509" s="4"/>
      <c r="O509" s="4">
        <v>44338</v>
      </c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35"/>
      <c r="AB509" s="35"/>
      <c r="AC509" s="35"/>
      <c r="AD509" s="35"/>
      <c r="AE509" s="35"/>
      <c r="AF509" s="35"/>
      <c r="AG509" s="35"/>
      <c r="AH509" s="35"/>
      <c r="AI509" s="35" t="str">
        <f t="shared" si="7"/>
        <v>0</v>
      </c>
      <c r="AJ509" s="35">
        <f>+'Formato Único de Contratación'!B536</f>
        <v>0</v>
      </c>
    </row>
    <row r="510" spans="14:36" x14ac:dyDescent="0.25">
      <c r="N510" s="4"/>
      <c r="O510" s="4">
        <v>44339</v>
      </c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F510" s="35"/>
      <c r="AG510" s="35"/>
      <c r="AH510" s="35"/>
      <c r="AI510" s="35" t="str">
        <f t="shared" si="7"/>
        <v>0</v>
      </c>
      <c r="AJ510" s="35">
        <f>+'Formato Único de Contratación'!B537</f>
        <v>0</v>
      </c>
    </row>
    <row r="511" spans="14:36" x14ac:dyDescent="0.25">
      <c r="N511" s="4"/>
      <c r="O511" s="4">
        <v>44340</v>
      </c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F511" s="35"/>
      <c r="AG511" s="35"/>
      <c r="AH511" s="35"/>
      <c r="AI511" s="35" t="str">
        <f t="shared" si="7"/>
        <v>0</v>
      </c>
      <c r="AJ511" s="35">
        <f>+'Formato Único de Contratación'!B538</f>
        <v>0</v>
      </c>
    </row>
    <row r="512" spans="14:36" x14ac:dyDescent="0.25">
      <c r="N512" s="4"/>
      <c r="O512" s="4">
        <v>44341</v>
      </c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F512" s="35"/>
      <c r="AG512" s="35"/>
      <c r="AH512" s="35"/>
      <c r="AI512" s="35" t="str">
        <f t="shared" si="7"/>
        <v>0</v>
      </c>
      <c r="AJ512" s="35">
        <f>+'Formato Único de Contratación'!B539</f>
        <v>0</v>
      </c>
    </row>
    <row r="513" spans="14:36" x14ac:dyDescent="0.25">
      <c r="N513" s="4"/>
      <c r="O513" s="4">
        <v>44342</v>
      </c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35"/>
      <c r="AB513" s="35"/>
      <c r="AC513" s="35"/>
      <c r="AD513" s="35"/>
      <c r="AE513" s="35"/>
      <c r="AF513" s="35"/>
      <c r="AG513" s="35"/>
      <c r="AH513" s="35"/>
      <c r="AI513" s="35" t="str">
        <f t="shared" si="7"/>
        <v>0</v>
      </c>
      <c r="AJ513" s="35">
        <f>+'Formato Único de Contratación'!B540</f>
        <v>0</v>
      </c>
    </row>
    <row r="514" spans="14:36" x14ac:dyDescent="0.25">
      <c r="N514" s="4"/>
      <c r="O514" s="4">
        <v>44343</v>
      </c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F514" s="35"/>
      <c r="AG514" s="35"/>
      <c r="AH514" s="35"/>
      <c r="AI514" s="35" t="str">
        <f t="shared" si="7"/>
        <v>0</v>
      </c>
      <c r="AJ514" s="35">
        <f>+'Formato Único de Contratación'!B541</f>
        <v>0</v>
      </c>
    </row>
    <row r="515" spans="14:36" x14ac:dyDescent="0.25">
      <c r="N515" s="4"/>
      <c r="O515" s="4">
        <v>44344</v>
      </c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35"/>
      <c r="AB515" s="35"/>
      <c r="AC515" s="35"/>
      <c r="AD515" s="35"/>
      <c r="AE515" s="35"/>
      <c r="AF515" s="35"/>
      <c r="AG515" s="35"/>
      <c r="AH515" s="35"/>
      <c r="AI515" s="35" t="str">
        <f t="shared" ref="AI515:AI578" si="8">MID(AJ515,1,6)</f>
        <v>0</v>
      </c>
      <c r="AJ515" s="35">
        <f>+'Formato Único de Contratación'!B542</f>
        <v>0</v>
      </c>
    </row>
    <row r="516" spans="14:36" x14ac:dyDescent="0.25">
      <c r="N516" s="4"/>
      <c r="O516" s="4">
        <v>44345</v>
      </c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F516" s="35"/>
      <c r="AG516" s="35"/>
      <c r="AH516" s="35"/>
      <c r="AI516" s="35" t="str">
        <f t="shared" si="8"/>
        <v>0</v>
      </c>
      <c r="AJ516" s="35">
        <f>+'Formato Único de Contratación'!B543</f>
        <v>0</v>
      </c>
    </row>
    <row r="517" spans="14:36" x14ac:dyDescent="0.25">
      <c r="N517" s="4"/>
      <c r="O517" s="4">
        <v>44346</v>
      </c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35"/>
      <c r="AB517" s="35"/>
      <c r="AC517" s="35"/>
      <c r="AD517" s="35"/>
      <c r="AE517" s="35"/>
      <c r="AF517" s="35"/>
      <c r="AG517" s="35"/>
      <c r="AH517" s="35"/>
      <c r="AI517" s="35" t="str">
        <f t="shared" si="8"/>
        <v>0</v>
      </c>
      <c r="AJ517" s="35">
        <f>+'Formato Único de Contratación'!B544</f>
        <v>0</v>
      </c>
    </row>
    <row r="518" spans="14:36" x14ac:dyDescent="0.25">
      <c r="N518" s="4"/>
      <c r="O518" s="4">
        <v>44347</v>
      </c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F518" s="35"/>
      <c r="AG518" s="35"/>
      <c r="AH518" s="35"/>
      <c r="AI518" s="35" t="str">
        <f t="shared" si="8"/>
        <v>0</v>
      </c>
      <c r="AJ518" s="35">
        <f>+'Formato Único de Contratación'!B545</f>
        <v>0</v>
      </c>
    </row>
    <row r="519" spans="14:36" x14ac:dyDescent="0.25">
      <c r="N519" s="4"/>
      <c r="O519" s="4">
        <v>44348</v>
      </c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35"/>
      <c r="AB519" s="35"/>
      <c r="AC519" s="35"/>
      <c r="AD519" s="35"/>
      <c r="AE519" s="35"/>
      <c r="AF519" s="35"/>
      <c r="AG519" s="35"/>
      <c r="AH519" s="35"/>
      <c r="AI519" s="35" t="str">
        <f t="shared" si="8"/>
        <v>0</v>
      </c>
      <c r="AJ519" s="35">
        <f>+'Formato Único de Contratación'!B546</f>
        <v>0</v>
      </c>
    </row>
    <row r="520" spans="14:36" x14ac:dyDescent="0.25">
      <c r="N520" s="4"/>
      <c r="O520" s="4">
        <v>44349</v>
      </c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35"/>
      <c r="AB520" s="35"/>
      <c r="AC520" s="35"/>
      <c r="AD520" s="35"/>
      <c r="AE520" s="35"/>
      <c r="AF520" s="35"/>
      <c r="AG520" s="35"/>
      <c r="AH520" s="35"/>
      <c r="AI520" s="35" t="str">
        <f t="shared" si="8"/>
        <v>0</v>
      </c>
      <c r="AJ520" s="35">
        <f>+'Formato Único de Contratación'!B547</f>
        <v>0</v>
      </c>
    </row>
    <row r="521" spans="14:36" x14ac:dyDescent="0.25">
      <c r="N521" s="4"/>
      <c r="O521" s="4">
        <v>44350</v>
      </c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F521" s="35"/>
      <c r="AG521" s="35"/>
      <c r="AH521" s="35"/>
      <c r="AI521" s="35" t="str">
        <f t="shared" si="8"/>
        <v>0</v>
      </c>
      <c r="AJ521" s="35">
        <f>+'Formato Único de Contratación'!B548</f>
        <v>0</v>
      </c>
    </row>
    <row r="522" spans="14:36" x14ac:dyDescent="0.25">
      <c r="N522" s="4"/>
      <c r="O522" s="4">
        <v>44351</v>
      </c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35"/>
      <c r="AB522" s="35"/>
      <c r="AC522" s="35"/>
      <c r="AD522" s="35"/>
      <c r="AE522" s="35"/>
      <c r="AF522" s="35"/>
      <c r="AG522" s="35"/>
      <c r="AH522" s="35"/>
      <c r="AI522" s="35" t="str">
        <f t="shared" si="8"/>
        <v>0</v>
      </c>
      <c r="AJ522" s="35">
        <f>+'Formato Único de Contratación'!B549</f>
        <v>0</v>
      </c>
    </row>
    <row r="523" spans="14:36" x14ac:dyDescent="0.25">
      <c r="N523" s="4"/>
      <c r="O523" s="4">
        <v>44352</v>
      </c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F523" s="35"/>
      <c r="AG523" s="35"/>
      <c r="AH523" s="35"/>
      <c r="AI523" s="35" t="str">
        <f t="shared" si="8"/>
        <v>0</v>
      </c>
      <c r="AJ523" s="35">
        <f>+'Formato Único de Contratación'!B550</f>
        <v>0</v>
      </c>
    </row>
    <row r="524" spans="14:36" x14ac:dyDescent="0.25">
      <c r="N524" s="4"/>
      <c r="O524" s="4">
        <v>44353</v>
      </c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5"/>
      <c r="AH524" s="35"/>
      <c r="AI524" s="35" t="str">
        <f t="shared" si="8"/>
        <v>0</v>
      </c>
      <c r="AJ524" s="35">
        <f>+'Formato Único de Contratación'!B551</f>
        <v>0</v>
      </c>
    </row>
    <row r="525" spans="14:36" x14ac:dyDescent="0.25">
      <c r="N525" s="4"/>
      <c r="O525" s="4">
        <v>44354</v>
      </c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  <c r="AI525" s="35" t="str">
        <f t="shared" si="8"/>
        <v>0</v>
      </c>
      <c r="AJ525" s="35">
        <f>+'Formato Único de Contratación'!B552</f>
        <v>0</v>
      </c>
    </row>
    <row r="526" spans="14:36" x14ac:dyDescent="0.25">
      <c r="N526" s="4"/>
      <c r="O526" s="4">
        <v>44355</v>
      </c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F526" s="35"/>
      <c r="AG526" s="35"/>
      <c r="AH526" s="35"/>
      <c r="AI526" s="35" t="str">
        <f t="shared" si="8"/>
        <v>0</v>
      </c>
      <c r="AJ526" s="35">
        <f>+'Formato Único de Contratación'!B553</f>
        <v>0</v>
      </c>
    </row>
    <row r="527" spans="14:36" x14ac:dyDescent="0.25">
      <c r="N527" s="4"/>
      <c r="O527" s="4">
        <v>44356</v>
      </c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F527" s="35"/>
      <c r="AG527" s="35"/>
      <c r="AH527" s="35"/>
      <c r="AI527" s="35" t="str">
        <f t="shared" si="8"/>
        <v>0</v>
      </c>
      <c r="AJ527" s="35">
        <f>+'Formato Único de Contratación'!B554</f>
        <v>0</v>
      </c>
    </row>
    <row r="528" spans="14:36" x14ac:dyDescent="0.25">
      <c r="N528" s="4"/>
      <c r="O528" s="4">
        <v>44357</v>
      </c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  <c r="AI528" s="35" t="str">
        <f t="shared" si="8"/>
        <v>0</v>
      </c>
      <c r="AJ528" s="35">
        <f>+'Formato Único de Contratación'!B555</f>
        <v>0</v>
      </c>
    </row>
    <row r="529" spans="14:36" x14ac:dyDescent="0.25">
      <c r="N529" s="4"/>
      <c r="O529" s="4">
        <v>44358</v>
      </c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F529" s="35"/>
      <c r="AG529" s="35"/>
      <c r="AH529" s="35"/>
      <c r="AI529" s="35" t="str">
        <f t="shared" si="8"/>
        <v>0</v>
      </c>
      <c r="AJ529" s="35">
        <f>+'Formato Único de Contratación'!B556</f>
        <v>0</v>
      </c>
    </row>
    <row r="530" spans="14:36" x14ac:dyDescent="0.25">
      <c r="N530" s="4"/>
      <c r="O530" s="4">
        <v>44359</v>
      </c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 t="str">
        <f t="shared" si="8"/>
        <v>0</v>
      </c>
      <c r="AJ530" s="35">
        <f>+'Formato Único de Contratación'!B557</f>
        <v>0</v>
      </c>
    </row>
    <row r="531" spans="14:36" x14ac:dyDescent="0.25">
      <c r="N531" s="4"/>
      <c r="O531" s="4">
        <v>44360</v>
      </c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F531" s="35"/>
      <c r="AG531" s="35"/>
      <c r="AH531" s="35"/>
      <c r="AI531" s="35" t="str">
        <f t="shared" si="8"/>
        <v>0</v>
      </c>
      <c r="AJ531" s="35">
        <f>+'Formato Único de Contratación'!B558</f>
        <v>0</v>
      </c>
    </row>
    <row r="532" spans="14:36" x14ac:dyDescent="0.25">
      <c r="N532" s="4"/>
      <c r="O532" s="4">
        <v>44361</v>
      </c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  <c r="AI532" s="35" t="str">
        <f t="shared" si="8"/>
        <v>0</v>
      </c>
      <c r="AJ532" s="35">
        <f>+'Formato Único de Contratación'!B559</f>
        <v>0</v>
      </c>
    </row>
    <row r="533" spans="14:36" x14ac:dyDescent="0.25">
      <c r="N533" s="4"/>
      <c r="O533" s="4">
        <v>44362</v>
      </c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F533" s="35"/>
      <c r="AG533" s="35"/>
      <c r="AH533" s="35"/>
      <c r="AI533" s="35" t="str">
        <f t="shared" si="8"/>
        <v>0</v>
      </c>
      <c r="AJ533" s="35">
        <f>+'Formato Único de Contratación'!B560</f>
        <v>0</v>
      </c>
    </row>
    <row r="534" spans="14:36" x14ac:dyDescent="0.25">
      <c r="N534" s="4"/>
      <c r="O534" s="4">
        <v>44363</v>
      </c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F534" s="35"/>
      <c r="AG534" s="35"/>
      <c r="AH534" s="35"/>
      <c r="AI534" s="35" t="str">
        <f t="shared" si="8"/>
        <v>0</v>
      </c>
      <c r="AJ534" s="35">
        <f>+'Formato Único de Contratación'!B561</f>
        <v>0</v>
      </c>
    </row>
    <row r="535" spans="14:36" x14ac:dyDescent="0.25">
      <c r="N535" s="4"/>
      <c r="O535" s="4">
        <v>44364</v>
      </c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  <c r="AI535" s="35" t="str">
        <f t="shared" si="8"/>
        <v>0</v>
      </c>
      <c r="AJ535" s="35">
        <f>+'Formato Único de Contratación'!B562</f>
        <v>0</v>
      </c>
    </row>
    <row r="536" spans="14:36" x14ac:dyDescent="0.25">
      <c r="N536" s="4"/>
      <c r="O536" s="4">
        <v>44365</v>
      </c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 t="str">
        <f t="shared" si="8"/>
        <v>0</v>
      </c>
      <c r="AJ536" s="35">
        <f>+'Formato Único de Contratación'!B563</f>
        <v>0</v>
      </c>
    </row>
    <row r="537" spans="14:36" x14ac:dyDescent="0.25">
      <c r="N537" s="4"/>
      <c r="O537" s="4">
        <v>44366</v>
      </c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 t="str">
        <f t="shared" si="8"/>
        <v>0</v>
      </c>
      <c r="AJ537" s="35">
        <f>+'Formato Único de Contratación'!B564</f>
        <v>0</v>
      </c>
    </row>
    <row r="538" spans="14:36" x14ac:dyDescent="0.25">
      <c r="N538" s="4"/>
      <c r="O538" s="4">
        <v>44367</v>
      </c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 t="str">
        <f t="shared" si="8"/>
        <v>0</v>
      </c>
      <c r="AJ538" s="35">
        <f>+'Formato Único de Contratación'!B565</f>
        <v>0</v>
      </c>
    </row>
    <row r="539" spans="14:36" x14ac:dyDescent="0.25">
      <c r="N539" s="4"/>
      <c r="O539" s="4">
        <v>44368</v>
      </c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 t="str">
        <f t="shared" si="8"/>
        <v>0</v>
      </c>
      <c r="AJ539" s="35">
        <f>+'Formato Único de Contratación'!B566</f>
        <v>0</v>
      </c>
    </row>
    <row r="540" spans="14:36" x14ac:dyDescent="0.25">
      <c r="N540" s="4"/>
      <c r="O540" s="4">
        <v>44369</v>
      </c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 t="str">
        <f t="shared" si="8"/>
        <v>0</v>
      </c>
      <c r="AJ540" s="35">
        <f>+'Formato Único de Contratación'!B567</f>
        <v>0</v>
      </c>
    </row>
    <row r="541" spans="14:36" x14ac:dyDescent="0.25">
      <c r="N541" s="4"/>
      <c r="O541" s="4">
        <v>44370</v>
      </c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F541" s="35"/>
      <c r="AG541" s="35"/>
      <c r="AH541" s="35"/>
      <c r="AI541" s="35" t="str">
        <f t="shared" si="8"/>
        <v>0</v>
      </c>
      <c r="AJ541" s="35">
        <f>+'Formato Único de Contratación'!B568</f>
        <v>0</v>
      </c>
    </row>
    <row r="542" spans="14:36" x14ac:dyDescent="0.25">
      <c r="N542" s="4"/>
      <c r="O542" s="4">
        <v>44371</v>
      </c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  <c r="AB542" s="35"/>
      <c r="AC542" s="35"/>
      <c r="AD542" s="35"/>
      <c r="AE542" s="35"/>
      <c r="AF542" s="35"/>
      <c r="AG542" s="35"/>
      <c r="AH542" s="35"/>
      <c r="AI542" s="35" t="str">
        <f t="shared" si="8"/>
        <v>0</v>
      </c>
      <c r="AJ542" s="35">
        <f>+'Formato Único de Contratación'!B569</f>
        <v>0</v>
      </c>
    </row>
    <row r="543" spans="14:36" x14ac:dyDescent="0.25">
      <c r="N543" s="4"/>
      <c r="O543" s="4">
        <v>44372</v>
      </c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  <c r="AI543" s="35" t="str">
        <f t="shared" si="8"/>
        <v>0</v>
      </c>
      <c r="AJ543" s="35">
        <f>+'Formato Único de Contratación'!B570</f>
        <v>0</v>
      </c>
    </row>
    <row r="544" spans="14:36" x14ac:dyDescent="0.25">
      <c r="N544" s="4"/>
      <c r="O544" s="4">
        <v>44373</v>
      </c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 t="str">
        <f t="shared" si="8"/>
        <v>0</v>
      </c>
      <c r="AJ544" s="35">
        <f>+'Formato Único de Contratación'!B571</f>
        <v>0</v>
      </c>
    </row>
    <row r="545" spans="14:36" x14ac:dyDescent="0.25">
      <c r="N545" s="4"/>
      <c r="O545" s="4">
        <v>44374</v>
      </c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 t="str">
        <f t="shared" si="8"/>
        <v>0</v>
      </c>
      <c r="AJ545" s="35">
        <f>+'Formato Único de Contratación'!B572</f>
        <v>0</v>
      </c>
    </row>
    <row r="546" spans="14:36" x14ac:dyDescent="0.25">
      <c r="N546" s="4"/>
      <c r="O546" s="4">
        <v>44375</v>
      </c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 t="str">
        <f t="shared" si="8"/>
        <v>0</v>
      </c>
      <c r="AJ546" s="35">
        <f>+'Formato Único de Contratación'!B573</f>
        <v>0</v>
      </c>
    </row>
    <row r="547" spans="14:36" x14ac:dyDescent="0.25">
      <c r="N547" s="4"/>
      <c r="O547" s="4">
        <v>44376</v>
      </c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F547" s="35"/>
      <c r="AG547" s="35"/>
      <c r="AH547" s="35"/>
      <c r="AI547" s="35" t="str">
        <f t="shared" si="8"/>
        <v>0</v>
      </c>
      <c r="AJ547" s="35">
        <f>+'Formato Único de Contratación'!B574</f>
        <v>0</v>
      </c>
    </row>
    <row r="548" spans="14:36" x14ac:dyDescent="0.25">
      <c r="N548" s="4"/>
      <c r="O548" s="4">
        <v>44377</v>
      </c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  <c r="AI548" s="35" t="str">
        <f t="shared" si="8"/>
        <v>0</v>
      </c>
      <c r="AJ548" s="35">
        <f>+'Formato Único de Contratación'!B575</f>
        <v>0</v>
      </c>
    </row>
    <row r="549" spans="14:36" x14ac:dyDescent="0.25">
      <c r="N549" s="4"/>
      <c r="O549" s="4">
        <v>44378</v>
      </c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F549" s="35"/>
      <c r="AG549" s="35"/>
      <c r="AH549" s="35"/>
      <c r="AI549" s="35" t="str">
        <f t="shared" si="8"/>
        <v>0</v>
      </c>
      <c r="AJ549" s="35">
        <f>+'Formato Único de Contratación'!B576</f>
        <v>0</v>
      </c>
    </row>
    <row r="550" spans="14:36" x14ac:dyDescent="0.25">
      <c r="N550" s="4"/>
      <c r="O550" s="4">
        <v>44379</v>
      </c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  <c r="AI550" s="35" t="str">
        <f t="shared" si="8"/>
        <v>0</v>
      </c>
      <c r="AJ550" s="35">
        <f>+'Formato Único de Contratación'!B577</f>
        <v>0</v>
      </c>
    </row>
    <row r="551" spans="14:36" x14ac:dyDescent="0.25">
      <c r="N551" s="4"/>
      <c r="O551" s="4">
        <v>44380</v>
      </c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 t="str">
        <f t="shared" si="8"/>
        <v>0</v>
      </c>
      <c r="AJ551" s="35">
        <f>+'Formato Único de Contratación'!B578</f>
        <v>0</v>
      </c>
    </row>
    <row r="552" spans="14:36" x14ac:dyDescent="0.25">
      <c r="N552" s="4"/>
      <c r="O552" s="4">
        <v>44381</v>
      </c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 t="str">
        <f t="shared" si="8"/>
        <v>0</v>
      </c>
      <c r="AJ552" s="35">
        <f>+'Formato Único de Contratación'!B579</f>
        <v>0</v>
      </c>
    </row>
    <row r="553" spans="14:36" x14ac:dyDescent="0.25">
      <c r="N553" s="4"/>
      <c r="O553" s="4">
        <v>44382</v>
      </c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 t="str">
        <f t="shared" si="8"/>
        <v>0</v>
      </c>
      <c r="AJ553" s="35">
        <f>+'Formato Único de Contratación'!B580</f>
        <v>0</v>
      </c>
    </row>
    <row r="554" spans="14:36" x14ac:dyDescent="0.25">
      <c r="N554" s="4"/>
      <c r="O554" s="4">
        <v>44383</v>
      </c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 t="str">
        <f t="shared" si="8"/>
        <v>0</v>
      </c>
      <c r="AJ554" s="35">
        <f>+'Formato Único de Contratación'!B581</f>
        <v>0</v>
      </c>
    </row>
    <row r="555" spans="14:36" x14ac:dyDescent="0.25">
      <c r="N555" s="4"/>
      <c r="O555" s="4">
        <v>44384</v>
      </c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 t="str">
        <f t="shared" si="8"/>
        <v>0</v>
      </c>
      <c r="AJ555" s="35">
        <f>+'Formato Único de Contratación'!B582</f>
        <v>0</v>
      </c>
    </row>
    <row r="556" spans="14:36" x14ac:dyDescent="0.25">
      <c r="N556" s="4"/>
      <c r="O556" s="4">
        <v>44385</v>
      </c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 t="str">
        <f t="shared" si="8"/>
        <v>0</v>
      </c>
      <c r="AJ556" s="35">
        <f>+'Formato Único de Contratación'!B583</f>
        <v>0</v>
      </c>
    </row>
    <row r="557" spans="14:36" x14ac:dyDescent="0.25">
      <c r="N557" s="4"/>
      <c r="O557" s="4">
        <v>44386</v>
      </c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 t="str">
        <f t="shared" si="8"/>
        <v>0</v>
      </c>
      <c r="AJ557" s="35">
        <f>+'Formato Único de Contratación'!B584</f>
        <v>0</v>
      </c>
    </row>
    <row r="558" spans="14:36" x14ac:dyDescent="0.25">
      <c r="N558" s="4"/>
      <c r="O558" s="4">
        <v>44387</v>
      </c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 t="str">
        <f t="shared" si="8"/>
        <v>0</v>
      </c>
      <c r="AJ558" s="35">
        <f>+'Formato Único de Contratación'!B585</f>
        <v>0</v>
      </c>
    </row>
    <row r="559" spans="14:36" x14ac:dyDescent="0.25">
      <c r="N559" s="4"/>
      <c r="O559" s="4">
        <v>44388</v>
      </c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 t="str">
        <f t="shared" si="8"/>
        <v>0</v>
      </c>
      <c r="AJ559" s="35">
        <f>+'Formato Único de Contratación'!B586</f>
        <v>0</v>
      </c>
    </row>
    <row r="560" spans="14:36" x14ac:dyDescent="0.25">
      <c r="N560" s="4"/>
      <c r="O560" s="4">
        <v>44389</v>
      </c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F560" s="35"/>
      <c r="AG560" s="35"/>
      <c r="AH560" s="35"/>
      <c r="AI560" s="35" t="str">
        <f t="shared" si="8"/>
        <v>0</v>
      </c>
      <c r="AJ560" s="35">
        <f>+'Formato Único de Contratación'!B587</f>
        <v>0</v>
      </c>
    </row>
    <row r="561" spans="14:36" x14ac:dyDescent="0.25">
      <c r="N561" s="4"/>
      <c r="O561" s="4">
        <v>44390</v>
      </c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  <c r="AI561" s="35" t="str">
        <f t="shared" si="8"/>
        <v>0</v>
      </c>
      <c r="AJ561" s="35">
        <f>+'Formato Único de Contratación'!B588</f>
        <v>0</v>
      </c>
    </row>
    <row r="562" spans="14:36" x14ac:dyDescent="0.25">
      <c r="N562" s="4"/>
      <c r="O562" s="4">
        <v>44391</v>
      </c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  <c r="AB562" s="35"/>
      <c r="AC562" s="35"/>
      <c r="AD562" s="35"/>
      <c r="AE562" s="35"/>
      <c r="AF562" s="35"/>
      <c r="AG562" s="35"/>
      <c r="AH562" s="35"/>
      <c r="AI562" s="35" t="str">
        <f t="shared" si="8"/>
        <v>0</v>
      </c>
      <c r="AJ562" s="35">
        <f>+'Formato Único de Contratación'!B589</f>
        <v>0</v>
      </c>
    </row>
    <row r="563" spans="14:36" x14ac:dyDescent="0.25">
      <c r="N563" s="4"/>
      <c r="O563" s="4">
        <v>44392</v>
      </c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35"/>
      <c r="AH563" s="35"/>
      <c r="AI563" s="35" t="str">
        <f t="shared" si="8"/>
        <v>0</v>
      </c>
      <c r="AJ563" s="35">
        <f>+'Formato Único de Contratación'!B590</f>
        <v>0</v>
      </c>
    </row>
    <row r="564" spans="14:36" x14ac:dyDescent="0.25">
      <c r="N564" s="4"/>
      <c r="O564" s="4">
        <v>44393</v>
      </c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  <c r="AI564" s="35" t="str">
        <f t="shared" si="8"/>
        <v>0</v>
      </c>
      <c r="AJ564" s="35">
        <f>+'Formato Único de Contratación'!B591</f>
        <v>0</v>
      </c>
    </row>
    <row r="565" spans="14:36" x14ac:dyDescent="0.25">
      <c r="N565" s="4"/>
      <c r="O565" s="4">
        <v>44394</v>
      </c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F565" s="35"/>
      <c r="AG565" s="35"/>
      <c r="AH565" s="35"/>
      <c r="AI565" s="35" t="str">
        <f t="shared" si="8"/>
        <v>0</v>
      </c>
      <c r="AJ565" s="35">
        <f>+'Formato Único de Contratación'!B592</f>
        <v>0</v>
      </c>
    </row>
    <row r="566" spans="14:36" x14ac:dyDescent="0.25">
      <c r="N566" s="4"/>
      <c r="O566" s="4">
        <v>44395</v>
      </c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35"/>
      <c r="AB566" s="35"/>
      <c r="AC566" s="35"/>
      <c r="AD566" s="35"/>
      <c r="AE566" s="35"/>
      <c r="AF566" s="35"/>
      <c r="AG566" s="35"/>
      <c r="AH566" s="35"/>
      <c r="AI566" s="35" t="str">
        <f t="shared" si="8"/>
        <v>0</v>
      </c>
      <c r="AJ566" s="35">
        <f>+'Formato Único de Contratación'!B593</f>
        <v>0</v>
      </c>
    </row>
    <row r="567" spans="14:36" x14ac:dyDescent="0.25">
      <c r="N567" s="4"/>
      <c r="O567" s="4">
        <v>44396</v>
      </c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35"/>
      <c r="AB567" s="35"/>
      <c r="AC567" s="35"/>
      <c r="AD567" s="35"/>
      <c r="AE567" s="35"/>
      <c r="AF567" s="35"/>
      <c r="AG567" s="35"/>
      <c r="AH567" s="35"/>
      <c r="AI567" s="35" t="str">
        <f t="shared" si="8"/>
        <v>0</v>
      </c>
      <c r="AJ567" s="35">
        <f>+'Formato Único de Contratación'!B594</f>
        <v>0</v>
      </c>
    </row>
    <row r="568" spans="14:36" x14ac:dyDescent="0.25">
      <c r="N568" s="4"/>
      <c r="O568" s="4">
        <v>44397</v>
      </c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  <c r="AF568" s="35"/>
      <c r="AG568" s="35"/>
      <c r="AH568" s="35"/>
      <c r="AI568" s="35" t="str">
        <f t="shared" si="8"/>
        <v>0</v>
      </c>
      <c r="AJ568" s="35">
        <f>+'Formato Único de Contratación'!B595</f>
        <v>0</v>
      </c>
    </row>
    <row r="569" spans="14:36" x14ac:dyDescent="0.25">
      <c r="N569" s="4"/>
      <c r="O569" s="4">
        <v>44398</v>
      </c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  <c r="AI569" s="35" t="str">
        <f t="shared" si="8"/>
        <v>0</v>
      </c>
      <c r="AJ569" s="35">
        <f>+'Formato Único de Contratación'!B596</f>
        <v>0</v>
      </c>
    </row>
    <row r="570" spans="14:36" x14ac:dyDescent="0.25">
      <c r="N570" s="4"/>
      <c r="O570" s="4">
        <v>44399</v>
      </c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 t="str">
        <f t="shared" si="8"/>
        <v>0</v>
      </c>
      <c r="AJ570" s="35">
        <f>+'Formato Único de Contratación'!B597</f>
        <v>0</v>
      </c>
    </row>
    <row r="571" spans="14:36" x14ac:dyDescent="0.25">
      <c r="N571" s="4"/>
      <c r="O571" s="4">
        <v>44400</v>
      </c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  <c r="AB571" s="35"/>
      <c r="AC571" s="35"/>
      <c r="AD571" s="35"/>
      <c r="AE571" s="35"/>
      <c r="AF571" s="35"/>
      <c r="AG571" s="35"/>
      <c r="AH571" s="35"/>
      <c r="AI571" s="35" t="str">
        <f t="shared" si="8"/>
        <v>0</v>
      </c>
      <c r="AJ571" s="35">
        <f>+'Formato Único de Contratación'!B598</f>
        <v>0</v>
      </c>
    </row>
    <row r="572" spans="14:36" x14ac:dyDescent="0.25">
      <c r="N572" s="4"/>
      <c r="O572" s="4">
        <v>44401</v>
      </c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  <c r="AI572" s="35" t="str">
        <f t="shared" si="8"/>
        <v>0</v>
      </c>
      <c r="AJ572" s="35">
        <f>+'Formato Único de Contratación'!B599</f>
        <v>0</v>
      </c>
    </row>
    <row r="573" spans="14:36" x14ac:dyDescent="0.25">
      <c r="N573" s="4"/>
      <c r="O573" s="4">
        <v>44402</v>
      </c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 t="str">
        <f t="shared" si="8"/>
        <v>0</v>
      </c>
      <c r="AJ573" s="35">
        <f>+'Formato Único de Contratación'!B600</f>
        <v>0</v>
      </c>
    </row>
    <row r="574" spans="14:36" x14ac:dyDescent="0.25">
      <c r="N574" s="4"/>
      <c r="O574" s="4">
        <v>44403</v>
      </c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 t="str">
        <f t="shared" si="8"/>
        <v>0</v>
      </c>
      <c r="AJ574" s="35">
        <f>+'Formato Único de Contratación'!B601</f>
        <v>0</v>
      </c>
    </row>
    <row r="575" spans="14:36" x14ac:dyDescent="0.25">
      <c r="N575" s="4"/>
      <c r="O575" s="4">
        <v>44404</v>
      </c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 t="str">
        <f t="shared" si="8"/>
        <v>0</v>
      </c>
      <c r="AJ575" s="35">
        <f>+'Formato Único de Contratación'!B602</f>
        <v>0</v>
      </c>
    </row>
    <row r="576" spans="14:36" x14ac:dyDescent="0.25">
      <c r="N576" s="4"/>
      <c r="O576" s="4">
        <v>44405</v>
      </c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 t="str">
        <f t="shared" si="8"/>
        <v>0</v>
      </c>
      <c r="AJ576" s="35">
        <f>+'Formato Único de Contratación'!B603</f>
        <v>0</v>
      </c>
    </row>
    <row r="577" spans="14:36" x14ac:dyDescent="0.25">
      <c r="N577" s="4"/>
      <c r="O577" s="4">
        <v>44406</v>
      </c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 t="str">
        <f t="shared" si="8"/>
        <v>0</v>
      </c>
      <c r="AJ577" s="35">
        <f>+'Formato Único de Contratación'!B604</f>
        <v>0</v>
      </c>
    </row>
    <row r="578" spans="14:36" x14ac:dyDescent="0.25">
      <c r="N578" s="4"/>
      <c r="O578" s="4">
        <v>44407</v>
      </c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F578" s="35"/>
      <c r="AG578" s="35"/>
      <c r="AH578" s="35"/>
      <c r="AI578" s="35" t="str">
        <f t="shared" si="8"/>
        <v>0</v>
      </c>
      <c r="AJ578" s="35">
        <f>+'Formato Único de Contratación'!B605</f>
        <v>0</v>
      </c>
    </row>
    <row r="579" spans="14:36" x14ac:dyDescent="0.25">
      <c r="N579" s="4"/>
      <c r="O579" s="4">
        <v>44408</v>
      </c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F579" s="35"/>
      <c r="AG579" s="35"/>
      <c r="AH579" s="35"/>
      <c r="AI579" s="35" t="str">
        <f t="shared" ref="AI579:AI642" si="9">MID(AJ579,1,6)</f>
        <v>0</v>
      </c>
      <c r="AJ579" s="35">
        <f>+'Formato Único de Contratación'!B606</f>
        <v>0</v>
      </c>
    </row>
    <row r="580" spans="14:36" x14ac:dyDescent="0.25">
      <c r="N580" s="4"/>
      <c r="O580" s="4">
        <v>44409</v>
      </c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  <c r="AI580" s="35" t="str">
        <f t="shared" si="9"/>
        <v>0</v>
      </c>
      <c r="AJ580" s="35">
        <f>+'Formato Único de Contratación'!B607</f>
        <v>0</v>
      </c>
    </row>
    <row r="581" spans="14:36" x14ac:dyDescent="0.25">
      <c r="N581" s="4"/>
      <c r="O581" s="4">
        <v>44410</v>
      </c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 t="str">
        <f t="shared" si="9"/>
        <v>0</v>
      </c>
      <c r="AJ581" s="35">
        <f>+'Formato Único de Contratación'!B608</f>
        <v>0</v>
      </c>
    </row>
    <row r="582" spans="14:36" x14ac:dyDescent="0.25">
      <c r="N582" s="4"/>
      <c r="O582" s="4">
        <v>44411</v>
      </c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 t="str">
        <f t="shared" si="9"/>
        <v>0</v>
      </c>
      <c r="AJ582" s="35">
        <f>+'Formato Único de Contratación'!B609</f>
        <v>0</v>
      </c>
    </row>
    <row r="583" spans="14:36" x14ac:dyDescent="0.25">
      <c r="N583" s="4"/>
      <c r="O583" s="4">
        <v>44412</v>
      </c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 t="str">
        <f t="shared" si="9"/>
        <v>0</v>
      </c>
      <c r="AJ583" s="35">
        <f>+'Formato Único de Contratación'!B610</f>
        <v>0</v>
      </c>
    </row>
    <row r="584" spans="14:36" x14ac:dyDescent="0.25">
      <c r="N584" s="4"/>
      <c r="O584" s="4">
        <v>44413</v>
      </c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 t="str">
        <f t="shared" si="9"/>
        <v>0</v>
      </c>
      <c r="AJ584" s="35">
        <f>+'Formato Único de Contratación'!B611</f>
        <v>0</v>
      </c>
    </row>
    <row r="585" spans="14:36" x14ac:dyDescent="0.25">
      <c r="N585" s="4"/>
      <c r="O585" s="4">
        <v>44414</v>
      </c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 t="str">
        <f t="shared" si="9"/>
        <v>0</v>
      </c>
      <c r="AJ585" s="35">
        <f>+'Formato Único de Contratación'!B612</f>
        <v>0</v>
      </c>
    </row>
    <row r="586" spans="14:36" x14ac:dyDescent="0.25">
      <c r="N586" s="4"/>
      <c r="O586" s="4">
        <v>44415</v>
      </c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 t="str">
        <f t="shared" si="9"/>
        <v>0</v>
      </c>
      <c r="AJ586" s="35">
        <f>+'Formato Único de Contratación'!B613</f>
        <v>0</v>
      </c>
    </row>
    <row r="587" spans="14:36" x14ac:dyDescent="0.25">
      <c r="N587" s="4"/>
      <c r="O587" s="4">
        <v>44416</v>
      </c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 t="str">
        <f t="shared" si="9"/>
        <v>0</v>
      </c>
      <c r="AJ587" s="35">
        <f>+'Formato Único de Contratación'!B614</f>
        <v>0</v>
      </c>
    </row>
    <row r="588" spans="14:36" x14ac:dyDescent="0.25">
      <c r="N588" s="4"/>
      <c r="O588" s="4">
        <v>44417</v>
      </c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35"/>
      <c r="AH588" s="35"/>
      <c r="AI588" s="35" t="str">
        <f t="shared" si="9"/>
        <v>0</v>
      </c>
      <c r="AJ588" s="35">
        <f>+'Formato Único de Contratación'!B615</f>
        <v>0</v>
      </c>
    </row>
    <row r="589" spans="14:36" x14ac:dyDescent="0.25">
      <c r="N589" s="4"/>
      <c r="O589" s="4">
        <v>44418</v>
      </c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F589" s="35"/>
      <c r="AG589" s="35"/>
      <c r="AH589" s="35"/>
      <c r="AI589" s="35" t="str">
        <f t="shared" si="9"/>
        <v>0</v>
      </c>
      <c r="AJ589" s="35">
        <f>+'Formato Único de Contratación'!B616</f>
        <v>0</v>
      </c>
    </row>
    <row r="590" spans="14:36" x14ac:dyDescent="0.25">
      <c r="N590" s="4"/>
      <c r="O590" s="4">
        <v>44419</v>
      </c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35"/>
      <c r="AB590" s="35"/>
      <c r="AC590" s="35"/>
      <c r="AD590" s="35"/>
      <c r="AE590" s="35"/>
      <c r="AF590" s="35"/>
      <c r="AG590" s="35"/>
      <c r="AH590" s="35"/>
      <c r="AI590" s="35" t="str">
        <f t="shared" si="9"/>
        <v>0</v>
      </c>
      <c r="AJ590" s="35">
        <f>+'Formato Único de Contratación'!B617</f>
        <v>0</v>
      </c>
    </row>
    <row r="591" spans="14:36" x14ac:dyDescent="0.25">
      <c r="N591" s="4"/>
      <c r="O591" s="4">
        <v>44420</v>
      </c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  <c r="AI591" s="35" t="str">
        <f t="shared" si="9"/>
        <v>0</v>
      </c>
      <c r="AJ591" s="35">
        <f>+'Formato Único de Contratación'!B618</f>
        <v>0</v>
      </c>
    </row>
    <row r="592" spans="14:36" x14ac:dyDescent="0.25">
      <c r="N592" s="4"/>
      <c r="O592" s="4">
        <v>44421</v>
      </c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35"/>
      <c r="AB592" s="35"/>
      <c r="AC592" s="35"/>
      <c r="AD592" s="35"/>
      <c r="AE592" s="35"/>
      <c r="AF592" s="35"/>
      <c r="AG592" s="35"/>
      <c r="AH592" s="35"/>
      <c r="AI592" s="35" t="str">
        <f t="shared" si="9"/>
        <v>0</v>
      </c>
      <c r="AJ592" s="35">
        <f>+'Formato Único de Contratación'!B619</f>
        <v>0</v>
      </c>
    </row>
    <row r="593" spans="14:36" x14ac:dyDescent="0.25">
      <c r="N593" s="4"/>
      <c r="O593" s="4">
        <v>44422</v>
      </c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F593" s="35"/>
      <c r="AG593" s="35"/>
      <c r="AH593" s="35"/>
      <c r="AI593" s="35" t="str">
        <f t="shared" si="9"/>
        <v>0</v>
      </c>
      <c r="AJ593" s="35">
        <f>+'Formato Único de Contratación'!B620</f>
        <v>0</v>
      </c>
    </row>
    <row r="594" spans="14:36" x14ac:dyDescent="0.25">
      <c r="N594" s="4"/>
      <c r="O594" s="4">
        <v>44423</v>
      </c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35"/>
      <c r="AB594" s="35"/>
      <c r="AC594" s="35"/>
      <c r="AD594" s="35"/>
      <c r="AE594" s="35"/>
      <c r="AF594" s="35"/>
      <c r="AG594" s="35"/>
      <c r="AH594" s="35"/>
      <c r="AI594" s="35" t="str">
        <f t="shared" si="9"/>
        <v>0</v>
      </c>
      <c r="AJ594" s="35">
        <f>+'Formato Único de Contratación'!B621</f>
        <v>0</v>
      </c>
    </row>
    <row r="595" spans="14:36" x14ac:dyDescent="0.25">
      <c r="N595" s="4"/>
      <c r="O595" s="4">
        <v>44424</v>
      </c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F595" s="35"/>
      <c r="AG595" s="35"/>
      <c r="AH595" s="35"/>
      <c r="AI595" s="35" t="str">
        <f t="shared" si="9"/>
        <v>0</v>
      </c>
      <c r="AJ595" s="35">
        <f>+'Formato Único de Contratación'!B622</f>
        <v>0</v>
      </c>
    </row>
    <row r="596" spans="14:36" x14ac:dyDescent="0.25">
      <c r="N596" s="4"/>
      <c r="O596" s="4">
        <v>44425</v>
      </c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35"/>
      <c r="AB596" s="35"/>
      <c r="AC596" s="35"/>
      <c r="AD596" s="35"/>
      <c r="AE596" s="35"/>
      <c r="AF596" s="35"/>
      <c r="AG596" s="35"/>
      <c r="AH596" s="35"/>
      <c r="AI596" s="35" t="str">
        <f t="shared" si="9"/>
        <v>0</v>
      </c>
      <c r="AJ596" s="35">
        <f>+'Formato Único de Contratación'!B623</f>
        <v>0</v>
      </c>
    </row>
    <row r="597" spans="14:36" x14ac:dyDescent="0.25">
      <c r="N597" s="4"/>
      <c r="O597" s="4">
        <v>44426</v>
      </c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35"/>
      <c r="AB597" s="35"/>
      <c r="AC597" s="35"/>
      <c r="AD597" s="35"/>
      <c r="AE597" s="35"/>
      <c r="AF597" s="35"/>
      <c r="AG597" s="35"/>
      <c r="AH597" s="35"/>
      <c r="AI597" s="35" t="str">
        <f t="shared" si="9"/>
        <v>0</v>
      </c>
      <c r="AJ597" s="35">
        <f>+'Formato Único de Contratación'!B624</f>
        <v>0</v>
      </c>
    </row>
    <row r="598" spans="14:36" x14ac:dyDescent="0.25">
      <c r="N598" s="4"/>
      <c r="O598" s="4">
        <v>44427</v>
      </c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F598" s="35"/>
      <c r="AG598" s="35"/>
      <c r="AH598" s="35"/>
      <c r="AI598" s="35" t="str">
        <f t="shared" si="9"/>
        <v>0</v>
      </c>
      <c r="AJ598" s="35">
        <f>+'Formato Único de Contratación'!B625</f>
        <v>0</v>
      </c>
    </row>
    <row r="599" spans="14:36" x14ac:dyDescent="0.25">
      <c r="N599" s="4"/>
      <c r="O599" s="4">
        <v>44428</v>
      </c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35"/>
      <c r="AB599" s="35"/>
      <c r="AC599" s="35"/>
      <c r="AD599" s="35"/>
      <c r="AE599" s="35"/>
      <c r="AF599" s="35"/>
      <c r="AG599" s="35"/>
      <c r="AH599" s="35"/>
      <c r="AI599" s="35" t="str">
        <f t="shared" si="9"/>
        <v>0</v>
      </c>
      <c r="AJ599" s="35">
        <f>+'Formato Único de Contratación'!B626</f>
        <v>0</v>
      </c>
    </row>
    <row r="600" spans="14:36" x14ac:dyDescent="0.25">
      <c r="N600" s="4"/>
      <c r="O600" s="4">
        <v>44429</v>
      </c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  <c r="AB600" s="35"/>
      <c r="AC600" s="35"/>
      <c r="AD600" s="35"/>
      <c r="AE600" s="35"/>
      <c r="AF600" s="35"/>
      <c r="AG600" s="35"/>
      <c r="AH600" s="35"/>
      <c r="AI600" s="35" t="str">
        <f t="shared" si="9"/>
        <v>0</v>
      </c>
      <c r="AJ600" s="35">
        <f>+'Formato Único de Contratación'!B627</f>
        <v>0</v>
      </c>
    </row>
    <row r="601" spans="14:36" x14ac:dyDescent="0.25">
      <c r="N601" s="4"/>
      <c r="O601" s="4">
        <v>44430</v>
      </c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35"/>
      <c r="AB601" s="35"/>
      <c r="AC601" s="35"/>
      <c r="AD601" s="35"/>
      <c r="AE601" s="35"/>
      <c r="AF601" s="35"/>
      <c r="AG601" s="35"/>
      <c r="AH601" s="35"/>
      <c r="AI601" s="35" t="str">
        <f t="shared" si="9"/>
        <v>0</v>
      </c>
      <c r="AJ601" s="35">
        <f>+'Formato Único de Contratación'!B628</f>
        <v>0</v>
      </c>
    </row>
    <row r="602" spans="14:36" x14ac:dyDescent="0.25">
      <c r="N602" s="4"/>
      <c r="O602" s="4">
        <v>44431</v>
      </c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F602" s="35"/>
      <c r="AG602" s="35"/>
      <c r="AH602" s="35"/>
      <c r="AI602" s="35" t="str">
        <f t="shared" si="9"/>
        <v>0</v>
      </c>
      <c r="AJ602" s="35">
        <f>+'Formato Único de Contratación'!B629</f>
        <v>0</v>
      </c>
    </row>
    <row r="603" spans="14:36" x14ac:dyDescent="0.25">
      <c r="N603" s="4"/>
      <c r="O603" s="4">
        <v>44432</v>
      </c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35"/>
      <c r="AB603" s="35"/>
      <c r="AC603" s="35"/>
      <c r="AD603" s="35"/>
      <c r="AE603" s="35"/>
      <c r="AF603" s="35"/>
      <c r="AG603" s="35"/>
      <c r="AH603" s="35"/>
      <c r="AI603" s="35" t="str">
        <f t="shared" si="9"/>
        <v>0</v>
      </c>
      <c r="AJ603" s="35">
        <f>+'Formato Único de Contratación'!B630</f>
        <v>0</v>
      </c>
    </row>
    <row r="604" spans="14:36" x14ac:dyDescent="0.25">
      <c r="N604" s="4"/>
      <c r="O604" s="4">
        <v>44433</v>
      </c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35"/>
      <c r="AB604" s="35"/>
      <c r="AC604" s="35"/>
      <c r="AD604" s="35"/>
      <c r="AE604" s="35"/>
      <c r="AF604" s="35"/>
      <c r="AG604" s="35"/>
      <c r="AH604" s="35"/>
      <c r="AI604" s="35" t="str">
        <f t="shared" si="9"/>
        <v>0</v>
      </c>
      <c r="AJ604" s="35">
        <f>+'Formato Único de Contratación'!B631</f>
        <v>0</v>
      </c>
    </row>
    <row r="605" spans="14:36" x14ac:dyDescent="0.25">
      <c r="N605" s="4"/>
      <c r="O605" s="4">
        <v>44434</v>
      </c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35"/>
      <c r="AB605" s="35"/>
      <c r="AC605" s="35"/>
      <c r="AD605" s="35"/>
      <c r="AE605" s="35"/>
      <c r="AF605" s="35"/>
      <c r="AG605" s="35"/>
      <c r="AH605" s="35"/>
      <c r="AI605" s="35" t="str">
        <f t="shared" si="9"/>
        <v>0</v>
      </c>
      <c r="AJ605" s="35">
        <f>+'Formato Único de Contratación'!B632</f>
        <v>0</v>
      </c>
    </row>
    <row r="606" spans="14:36" x14ac:dyDescent="0.25">
      <c r="N606" s="4"/>
      <c r="O606" s="4">
        <v>44435</v>
      </c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F606" s="35"/>
      <c r="AG606" s="35"/>
      <c r="AH606" s="35"/>
      <c r="AI606" s="35" t="str">
        <f t="shared" si="9"/>
        <v>0</v>
      </c>
      <c r="AJ606" s="35">
        <f>+'Formato Único de Contratación'!B633</f>
        <v>0</v>
      </c>
    </row>
    <row r="607" spans="14:36" x14ac:dyDescent="0.25">
      <c r="N607" s="4"/>
      <c r="O607" s="4">
        <v>44436</v>
      </c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F607" s="35"/>
      <c r="AG607" s="35"/>
      <c r="AH607" s="35"/>
      <c r="AI607" s="35" t="str">
        <f t="shared" si="9"/>
        <v>0</v>
      </c>
      <c r="AJ607" s="35">
        <f>+'Formato Único de Contratación'!B634</f>
        <v>0</v>
      </c>
    </row>
    <row r="608" spans="14:36" x14ac:dyDescent="0.25">
      <c r="N608" s="4"/>
      <c r="O608" s="4">
        <v>44437</v>
      </c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35"/>
      <c r="AB608" s="35"/>
      <c r="AC608" s="35"/>
      <c r="AD608" s="35"/>
      <c r="AE608" s="35"/>
      <c r="AF608" s="35"/>
      <c r="AG608" s="35"/>
      <c r="AH608" s="35"/>
      <c r="AI608" s="35" t="str">
        <f t="shared" si="9"/>
        <v>0</v>
      </c>
      <c r="AJ608" s="35">
        <f>+'Formato Único de Contratación'!B635</f>
        <v>0</v>
      </c>
    </row>
    <row r="609" spans="14:36" x14ac:dyDescent="0.25">
      <c r="N609" s="4"/>
      <c r="O609" s="4">
        <v>44438</v>
      </c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35"/>
      <c r="AB609" s="35"/>
      <c r="AC609" s="35"/>
      <c r="AD609" s="35"/>
      <c r="AE609" s="35"/>
      <c r="AF609" s="35"/>
      <c r="AG609" s="35"/>
      <c r="AH609" s="35"/>
      <c r="AI609" s="35" t="str">
        <f t="shared" si="9"/>
        <v>0</v>
      </c>
      <c r="AJ609" s="35">
        <f>+'Formato Único de Contratación'!B636</f>
        <v>0</v>
      </c>
    </row>
    <row r="610" spans="14:36" x14ac:dyDescent="0.25">
      <c r="N610" s="4"/>
      <c r="O610" s="4">
        <v>44439</v>
      </c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35"/>
      <c r="AB610" s="35"/>
      <c r="AC610" s="35"/>
      <c r="AD610" s="35"/>
      <c r="AE610" s="35"/>
      <c r="AF610" s="35"/>
      <c r="AG610" s="35"/>
      <c r="AH610" s="35"/>
      <c r="AI610" s="35" t="str">
        <f t="shared" si="9"/>
        <v>0</v>
      </c>
      <c r="AJ610" s="35">
        <f>+'Formato Único de Contratación'!B637</f>
        <v>0</v>
      </c>
    </row>
    <row r="611" spans="14:36" x14ac:dyDescent="0.25">
      <c r="N611" s="4"/>
      <c r="O611" s="4">
        <v>44440</v>
      </c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F611" s="35"/>
      <c r="AG611" s="35"/>
      <c r="AH611" s="35"/>
      <c r="AI611" s="35" t="str">
        <f t="shared" si="9"/>
        <v>0</v>
      </c>
      <c r="AJ611" s="35">
        <f>+'Formato Único de Contratación'!B638</f>
        <v>0</v>
      </c>
    </row>
    <row r="612" spans="14:36" x14ac:dyDescent="0.25">
      <c r="N612" s="4"/>
      <c r="O612" s="4">
        <v>44441</v>
      </c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F612" s="35"/>
      <c r="AG612" s="35"/>
      <c r="AH612" s="35"/>
      <c r="AI612" s="35" t="str">
        <f t="shared" si="9"/>
        <v>0</v>
      </c>
      <c r="AJ612" s="35">
        <f>+'Formato Único de Contratación'!B639</f>
        <v>0</v>
      </c>
    </row>
    <row r="613" spans="14:36" x14ac:dyDescent="0.25">
      <c r="N613" s="4"/>
      <c r="O613" s="4">
        <v>44442</v>
      </c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35"/>
      <c r="AB613" s="35"/>
      <c r="AC613" s="35"/>
      <c r="AD613" s="35"/>
      <c r="AE613" s="35"/>
      <c r="AF613" s="35"/>
      <c r="AG613" s="35"/>
      <c r="AH613" s="35"/>
      <c r="AI613" s="35" t="str">
        <f t="shared" si="9"/>
        <v>0</v>
      </c>
      <c r="AJ613" s="35">
        <f>+'Formato Único de Contratación'!B640</f>
        <v>0</v>
      </c>
    </row>
    <row r="614" spans="14:36" x14ac:dyDescent="0.25">
      <c r="N614" s="4"/>
      <c r="O614" s="4">
        <v>44443</v>
      </c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35"/>
      <c r="AB614" s="35"/>
      <c r="AC614" s="35"/>
      <c r="AD614" s="35"/>
      <c r="AE614" s="35"/>
      <c r="AF614" s="35"/>
      <c r="AG614" s="35"/>
      <c r="AH614" s="35"/>
      <c r="AI614" s="35" t="str">
        <f t="shared" si="9"/>
        <v>0</v>
      </c>
      <c r="AJ614" s="35">
        <f>+'Formato Único de Contratación'!B641</f>
        <v>0</v>
      </c>
    </row>
    <row r="615" spans="14:36" x14ac:dyDescent="0.25">
      <c r="N615" s="4"/>
      <c r="O615" s="4">
        <v>44444</v>
      </c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F615" s="35"/>
      <c r="AG615" s="35"/>
      <c r="AH615" s="35"/>
      <c r="AI615" s="35" t="str">
        <f t="shared" si="9"/>
        <v>0</v>
      </c>
      <c r="AJ615" s="35">
        <f>+'Formato Único de Contratación'!B642</f>
        <v>0</v>
      </c>
    </row>
    <row r="616" spans="14:36" x14ac:dyDescent="0.25">
      <c r="N616" s="4"/>
      <c r="O616" s="4">
        <v>44445</v>
      </c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35"/>
      <c r="AB616" s="35"/>
      <c r="AC616" s="35"/>
      <c r="AD616" s="35"/>
      <c r="AE616" s="35"/>
      <c r="AF616" s="35"/>
      <c r="AG616" s="35"/>
      <c r="AH616" s="35"/>
      <c r="AI616" s="35" t="str">
        <f t="shared" si="9"/>
        <v>0</v>
      </c>
      <c r="AJ616" s="35">
        <f>+'Formato Único de Contratación'!B643</f>
        <v>0</v>
      </c>
    </row>
    <row r="617" spans="14:36" x14ac:dyDescent="0.25">
      <c r="N617" s="4"/>
      <c r="O617" s="4">
        <v>44446</v>
      </c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35"/>
      <c r="AB617" s="35"/>
      <c r="AC617" s="35"/>
      <c r="AD617" s="35"/>
      <c r="AE617" s="35"/>
      <c r="AF617" s="35"/>
      <c r="AG617" s="35"/>
      <c r="AH617" s="35"/>
      <c r="AI617" s="35" t="str">
        <f t="shared" si="9"/>
        <v>0</v>
      </c>
      <c r="AJ617" s="35">
        <f>+'Formato Único de Contratación'!B644</f>
        <v>0</v>
      </c>
    </row>
    <row r="618" spans="14:36" x14ac:dyDescent="0.25">
      <c r="N618" s="4"/>
      <c r="O618" s="4">
        <v>44447</v>
      </c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F618" s="35"/>
      <c r="AG618" s="35"/>
      <c r="AH618" s="35"/>
      <c r="AI618" s="35" t="str">
        <f t="shared" si="9"/>
        <v>0</v>
      </c>
      <c r="AJ618" s="35">
        <f>+'Formato Único de Contratación'!B645</f>
        <v>0</v>
      </c>
    </row>
    <row r="619" spans="14:36" x14ac:dyDescent="0.25">
      <c r="N619" s="4"/>
      <c r="O619" s="4">
        <v>44448</v>
      </c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35"/>
      <c r="AB619" s="35"/>
      <c r="AC619" s="35"/>
      <c r="AD619" s="35"/>
      <c r="AE619" s="35"/>
      <c r="AF619" s="35"/>
      <c r="AG619" s="35"/>
      <c r="AH619" s="35"/>
      <c r="AI619" s="35" t="str">
        <f t="shared" si="9"/>
        <v>0</v>
      </c>
      <c r="AJ619" s="35">
        <f>+'Formato Único de Contratación'!B646</f>
        <v>0</v>
      </c>
    </row>
    <row r="620" spans="14:36" x14ac:dyDescent="0.25">
      <c r="N620" s="4"/>
      <c r="O620" s="4">
        <v>44449</v>
      </c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  <c r="AB620" s="35"/>
      <c r="AC620" s="35"/>
      <c r="AD620" s="35"/>
      <c r="AE620" s="35"/>
      <c r="AF620" s="35"/>
      <c r="AG620" s="35"/>
      <c r="AH620" s="35"/>
      <c r="AI620" s="35" t="str">
        <f t="shared" si="9"/>
        <v>0</v>
      </c>
      <c r="AJ620" s="35">
        <f>+'Formato Único de Contratación'!B647</f>
        <v>0</v>
      </c>
    </row>
    <row r="621" spans="14:36" x14ac:dyDescent="0.25">
      <c r="N621" s="4"/>
      <c r="O621" s="4">
        <v>44450</v>
      </c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  <c r="AB621" s="35"/>
      <c r="AC621" s="35"/>
      <c r="AD621" s="35"/>
      <c r="AE621" s="35"/>
      <c r="AF621" s="35"/>
      <c r="AG621" s="35"/>
      <c r="AH621" s="35"/>
      <c r="AI621" s="35" t="str">
        <f t="shared" si="9"/>
        <v>0</v>
      </c>
      <c r="AJ621" s="35">
        <f>+'Formato Único de Contratación'!B648</f>
        <v>0</v>
      </c>
    </row>
    <row r="622" spans="14:36" x14ac:dyDescent="0.25">
      <c r="N622" s="4"/>
      <c r="O622" s="4">
        <v>44451</v>
      </c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35"/>
      <c r="AB622" s="35"/>
      <c r="AC622" s="35"/>
      <c r="AD622" s="35"/>
      <c r="AE622" s="35"/>
      <c r="AF622" s="35"/>
      <c r="AG622" s="35"/>
      <c r="AH622" s="35"/>
      <c r="AI622" s="35" t="str">
        <f t="shared" si="9"/>
        <v>0</v>
      </c>
      <c r="AJ622" s="35">
        <f>+'Formato Único de Contratación'!B649</f>
        <v>0</v>
      </c>
    </row>
    <row r="623" spans="14:36" x14ac:dyDescent="0.25">
      <c r="N623" s="4"/>
      <c r="O623" s="4">
        <v>44452</v>
      </c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35"/>
      <c r="AB623" s="35"/>
      <c r="AC623" s="35"/>
      <c r="AD623" s="35"/>
      <c r="AE623" s="35"/>
      <c r="AF623" s="35"/>
      <c r="AG623" s="35"/>
      <c r="AH623" s="35"/>
      <c r="AI623" s="35" t="str">
        <f t="shared" si="9"/>
        <v>0</v>
      </c>
      <c r="AJ623" s="35">
        <f>+'Formato Único de Contratación'!B650</f>
        <v>0</v>
      </c>
    </row>
    <row r="624" spans="14:36" x14ac:dyDescent="0.25">
      <c r="N624" s="4"/>
      <c r="O624" s="4">
        <v>44453</v>
      </c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35"/>
      <c r="AB624" s="35"/>
      <c r="AC624" s="35"/>
      <c r="AD624" s="35"/>
      <c r="AE624" s="35"/>
      <c r="AF624" s="35"/>
      <c r="AG624" s="35"/>
      <c r="AH624" s="35"/>
      <c r="AI624" s="35" t="str">
        <f t="shared" si="9"/>
        <v>0</v>
      </c>
      <c r="AJ624" s="35">
        <f>+'Formato Único de Contratación'!B651</f>
        <v>0</v>
      </c>
    </row>
    <row r="625" spans="14:36" x14ac:dyDescent="0.25">
      <c r="N625" s="4"/>
      <c r="O625" s="4">
        <v>44454</v>
      </c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35"/>
      <c r="AB625" s="35"/>
      <c r="AC625" s="35"/>
      <c r="AD625" s="35"/>
      <c r="AE625" s="35"/>
      <c r="AF625" s="35"/>
      <c r="AG625" s="35"/>
      <c r="AH625" s="35"/>
      <c r="AI625" s="35" t="str">
        <f t="shared" si="9"/>
        <v>0</v>
      </c>
      <c r="AJ625" s="35">
        <f>+'Formato Único de Contratación'!B652</f>
        <v>0</v>
      </c>
    </row>
    <row r="626" spans="14:36" x14ac:dyDescent="0.25">
      <c r="N626" s="4"/>
      <c r="O626" s="4">
        <v>44455</v>
      </c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  <c r="AB626" s="35"/>
      <c r="AC626" s="35"/>
      <c r="AD626" s="35"/>
      <c r="AE626" s="35"/>
      <c r="AF626" s="35"/>
      <c r="AG626" s="35"/>
      <c r="AH626" s="35"/>
      <c r="AI626" s="35" t="str">
        <f t="shared" si="9"/>
        <v>0</v>
      </c>
      <c r="AJ626" s="35">
        <f>+'Formato Único de Contratación'!B653</f>
        <v>0</v>
      </c>
    </row>
    <row r="627" spans="14:36" x14ac:dyDescent="0.25">
      <c r="N627" s="4"/>
      <c r="O627" s="4">
        <v>44456</v>
      </c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35"/>
      <c r="AB627" s="35"/>
      <c r="AC627" s="35"/>
      <c r="AD627" s="35"/>
      <c r="AE627" s="35"/>
      <c r="AF627" s="35"/>
      <c r="AG627" s="35"/>
      <c r="AH627" s="35"/>
      <c r="AI627" s="35" t="str">
        <f t="shared" si="9"/>
        <v>0</v>
      </c>
      <c r="AJ627" s="35">
        <f>+'Formato Único de Contratación'!B654</f>
        <v>0</v>
      </c>
    </row>
    <row r="628" spans="14:36" x14ac:dyDescent="0.25">
      <c r="N628" s="4"/>
      <c r="O628" s="4">
        <v>44457</v>
      </c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35"/>
      <c r="AB628" s="35"/>
      <c r="AC628" s="35"/>
      <c r="AD628" s="35"/>
      <c r="AE628" s="35"/>
      <c r="AF628" s="35"/>
      <c r="AG628" s="35"/>
      <c r="AH628" s="35"/>
      <c r="AI628" s="35" t="str">
        <f t="shared" si="9"/>
        <v>0</v>
      </c>
      <c r="AJ628" s="35">
        <f>+'Formato Único de Contratación'!B655</f>
        <v>0</v>
      </c>
    </row>
    <row r="629" spans="14:36" x14ac:dyDescent="0.25">
      <c r="N629" s="4"/>
      <c r="O629" s="4">
        <v>44458</v>
      </c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35"/>
      <c r="AH629" s="35"/>
      <c r="AI629" s="35" t="str">
        <f t="shared" si="9"/>
        <v>0</v>
      </c>
      <c r="AJ629" s="35">
        <f>+'Formato Único de Contratación'!B656</f>
        <v>0</v>
      </c>
    </row>
    <row r="630" spans="14:36" x14ac:dyDescent="0.25">
      <c r="N630" s="4"/>
      <c r="O630" s="4">
        <v>44459</v>
      </c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35"/>
      <c r="AH630" s="35"/>
      <c r="AI630" s="35" t="str">
        <f t="shared" si="9"/>
        <v>0</v>
      </c>
      <c r="AJ630" s="35">
        <f>+'Formato Único de Contratación'!B657</f>
        <v>0</v>
      </c>
    </row>
    <row r="631" spans="14:36" x14ac:dyDescent="0.25">
      <c r="N631" s="4"/>
      <c r="O631" s="4">
        <v>44460</v>
      </c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35"/>
      <c r="AB631" s="35"/>
      <c r="AC631" s="35"/>
      <c r="AD631" s="35"/>
      <c r="AE631" s="35"/>
      <c r="AF631" s="35"/>
      <c r="AG631" s="35"/>
      <c r="AH631" s="35"/>
      <c r="AI631" s="35" t="str">
        <f t="shared" si="9"/>
        <v>0</v>
      </c>
      <c r="AJ631" s="35">
        <f>+'Formato Único de Contratación'!B658</f>
        <v>0</v>
      </c>
    </row>
    <row r="632" spans="14:36" x14ac:dyDescent="0.25">
      <c r="N632" s="4"/>
      <c r="O632" s="4">
        <v>44461</v>
      </c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35"/>
      <c r="AB632" s="35"/>
      <c r="AC632" s="35"/>
      <c r="AD632" s="35"/>
      <c r="AE632" s="35"/>
      <c r="AF632" s="35"/>
      <c r="AG632" s="35"/>
      <c r="AH632" s="35"/>
      <c r="AI632" s="35" t="str">
        <f t="shared" si="9"/>
        <v>0</v>
      </c>
      <c r="AJ632" s="35">
        <f>+'Formato Único de Contratación'!B659</f>
        <v>0</v>
      </c>
    </row>
    <row r="633" spans="14:36" x14ac:dyDescent="0.25">
      <c r="N633" s="4"/>
      <c r="O633" s="4">
        <v>44462</v>
      </c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35"/>
      <c r="AB633" s="35"/>
      <c r="AC633" s="35"/>
      <c r="AD633" s="35"/>
      <c r="AE633" s="35"/>
      <c r="AF633" s="35"/>
      <c r="AG633" s="35"/>
      <c r="AH633" s="35"/>
      <c r="AI633" s="35" t="str">
        <f t="shared" si="9"/>
        <v>0</v>
      </c>
      <c r="AJ633" s="35">
        <f>+'Formato Único de Contratación'!B660</f>
        <v>0</v>
      </c>
    </row>
    <row r="634" spans="14:36" x14ac:dyDescent="0.25">
      <c r="N634" s="4"/>
      <c r="O634" s="4">
        <v>44463</v>
      </c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35"/>
      <c r="AB634" s="35"/>
      <c r="AC634" s="35"/>
      <c r="AD634" s="35"/>
      <c r="AE634" s="35"/>
      <c r="AF634" s="35"/>
      <c r="AG634" s="35"/>
      <c r="AH634" s="35"/>
      <c r="AI634" s="35" t="str">
        <f t="shared" si="9"/>
        <v>0</v>
      </c>
      <c r="AJ634" s="35">
        <f>+'Formato Único de Contratación'!B661</f>
        <v>0</v>
      </c>
    </row>
    <row r="635" spans="14:36" x14ac:dyDescent="0.25">
      <c r="N635" s="4"/>
      <c r="O635" s="4">
        <v>44464</v>
      </c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F635" s="35"/>
      <c r="AG635" s="35"/>
      <c r="AH635" s="35"/>
      <c r="AI635" s="35" t="str">
        <f t="shared" si="9"/>
        <v>0</v>
      </c>
      <c r="AJ635" s="35">
        <f>+'Formato Único de Contratación'!B662</f>
        <v>0</v>
      </c>
    </row>
    <row r="636" spans="14:36" x14ac:dyDescent="0.25">
      <c r="N636" s="4"/>
      <c r="O636" s="4">
        <v>44465</v>
      </c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35"/>
      <c r="AB636" s="35"/>
      <c r="AC636" s="35"/>
      <c r="AD636" s="35"/>
      <c r="AE636" s="35"/>
      <c r="AF636" s="35"/>
      <c r="AG636" s="35"/>
      <c r="AH636" s="35"/>
      <c r="AI636" s="35" t="str">
        <f t="shared" si="9"/>
        <v>0</v>
      </c>
      <c r="AJ636" s="35">
        <f>+'Formato Único de Contratación'!B663</f>
        <v>0</v>
      </c>
    </row>
    <row r="637" spans="14:36" x14ac:dyDescent="0.25">
      <c r="N637" s="4"/>
      <c r="O637" s="4">
        <v>44466</v>
      </c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F637" s="35"/>
      <c r="AG637" s="35"/>
      <c r="AH637" s="35"/>
      <c r="AI637" s="35" t="str">
        <f t="shared" si="9"/>
        <v>0</v>
      </c>
      <c r="AJ637" s="35">
        <f>+'Formato Único de Contratación'!B664</f>
        <v>0</v>
      </c>
    </row>
    <row r="638" spans="14:36" x14ac:dyDescent="0.25">
      <c r="N638" s="4"/>
      <c r="O638" s="4">
        <v>44467</v>
      </c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35"/>
      <c r="AB638" s="35"/>
      <c r="AC638" s="35"/>
      <c r="AD638" s="35"/>
      <c r="AE638" s="35"/>
      <c r="AF638" s="35"/>
      <c r="AG638" s="35"/>
      <c r="AH638" s="35"/>
      <c r="AI638" s="35" t="str">
        <f t="shared" si="9"/>
        <v>0</v>
      </c>
      <c r="AJ638" s="35">
        <f>+'Formato Único de Contratación'!B665</f>
        <v>0</v>
      </c>
    </row>
    <row r="639" spans="14:36" x14ac:dyDescent="0.25">
      <c r="N639" s="4"/>
      <c r="O639" s="4">
        <v>44468</v>
      </c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35"/>
      <c r="AB639" s="35"/>
      <c r="AC639" s="35"/>
      <c r="AD639" s="35"/>
      <c r="AE639" s="35"/>
      <c r="AF639" s="35"/>
      <c r="AG639" s="35"/>
      <c r="AH639" s="35"/>
      <c r="AI639" s="35" t="str">
        <f t="shared" si="9"/>
        <v>0</v>
      </c>
      <c r="AJ639" s="35">
        <f>+'Formato Único de Contratación'!B666</f>
        <v>0</v>
      </c>
    </row>
    <row r="640" spans="14:36" x14ac:dyDescent="0.25">
      <c r="N640" s="4"/>
      <c r="O640" s="4">
        <v>44469</v>
      </c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35"/>
      <c r="AB640" s="35"/>
      <c r="AC640" s="35"/>
      <c r="AD640" s="35"/>
      <c r="AE640" s="35"/>
      <c r="AF640" s="35"/>
      <c r="AG640" s="35"/>
      <c r="AH640" s="35"/>
      <c r="AI640" s="35" t="str">
        <f t="shared" si="9"/>
        <v>0</v>
      </c>
      <c r="AJ640" s="35">
        <f>+'Formato Único de Contratación'!B667</f>
        <v>0</v>
      </c>
    </row>
    <row r="641" spans="14:36" x14ac:dyDescent="0.25">
      <c r="N641" s="4"/>
      <c r="O641" s="4">
        <v>44470</v>
      </c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F641" s="35"/>
      <c r="AG641" s="35"/>
      <c r="AH641" s="35"/>
      <c r="AI641" s="35" t="str">
        <f t="shared" si="9"/>
        <v>0</v>
      </c>
      <c r="AJ641" s="35">
        <f>+'Formato Único de Contratación'!B668</f>
        <v>0</v>
      </c>
    </row>
    <row r="642" spans="14:36" x14ac:dyDescent="0.25">
      <c r="N642" s="4"/>
      <c r="O642" s="4">
        <v>44471</v>
      </c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  <c r="AA642" s="35"/>
      <c r="AB642" s="35"/>
      <c r="AC642" s="35"/>
      <c r="AD642" s="35"/>
      <c r="AE642" s="35"/>
      <c r="AF642" s="35"/>
      <c r="AG642" s="35"/>
      <c r="AH642" s="35"/>
      <c r="AI642" s="35" t="str">
        <f t="shared" si="9"/>
        <v>0</v>
      </c>
      <c r="AJ642" s="35">
        <f>+'Formato Único de Contratación'!B669</f>
        <v>0</v>
      </c>
    </row>
    <row r="643" spans="14:36" x14ac:dyDescent="0.25">
      <c r="N643" s="4"/>
      <c r="O643" s="4">
        <v>44472</v>
      </c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  <c r="AA643" s="35"/>
      <c r="AB643" s="35"/>
      <c r="AC643" s="35"/>
      <c r="AD643" s="35"/>
      <c r="AE643" s="35"/>
      <c r="AF643" s="35"/>
      <c r="AG643" s="35"/>
      <c r="AH643" s="35"/>
      <c r="AI643" s="35" t="str">
        <f t="shared" ref="AI643:AI706" si="10">MID(AJ643,1,6)</f>
        <v>0</v>
      </c>
      <c r="AJ643" s="35">
        <f>+'Formato Único de Contratación'!B670</f>
        <v>0</v>
      </c>
    </row>
    <row r="644" spans="14:36" x14ac:dyDescent="0.25">
      <c r="N644" s="4"/>
      <c r="O644" s="4">
        <v>44473</v>
      </c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  <c r="AA644" s="35"/>
      <c r="AB644" s="35"/>
      <c r="AC644" s="35"/>
      <c r="AD644" s="35"/>
      <c r="AE644" s="35"/>
      <c r="AF644" s="35"/>
      <c r="AG644" s="35"/>
      <c r="AH644" s="35"/>
      <c r="AI644" s="35" t="str">
        <f t="shared" si="10"/>
        <v>0</v>
      </c>
      <c r="AJ644" s="35">
        <f>+'Formato Único de Contratación'!B671</f>
        <v>0</v>
      </c>
    </row>
    <row r="645" spans="14:36" x14ac:dyDescent="0.25">
      <c r="N645" s="4"/>
      <c r="O645" s="4">
        <v>44474</v>
      </c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  <c r="AA645" s="35"/>
      <c r="AB645" s="35"/>
      <c r="AC645" s="35"/>
      <c r="AD645" s="35"/>
      <c r="AE645" s="35"/>
      <c r="AF645" s="35"/>
      <c r="AG645" s="35"/>
      <c r="AH645" s="35"/>
      <c r="AI645" s="35" t="str">
        <f t="shared" si="10"/>
        <v>0</v>
      </c>
      <c r="AJ645" s="35">
        <f>+'Formato Único de Contratación'!B672</f>
        <v>0</v>
      </c>
    </row>
    <row r="646" spans="14:36" x14ac:dyDescent="0.25">
      <c r="N646" s="4"/>
      <c r="O646" s="4">
        <v>44475</v>
      </c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F646" s="35"/>
      <c r="AG646" s="35"/>
      <c r="AH646" s="35"/>
      <c r="AI646" s="35" t="str">
        <f t="shared" si="10"/>
        <v>0</v>
      </c>
      <c r="AJ646" s="35">
        <f>+'Formato Único de Contratación'!B673</f>
        <v>0</v>
      </c>
    </row>
    <row r="647" spans="14:36" x14ac:dyDescent="0.25">
      <c r="N647" s="4"/>
      <c r="O647" s="4">
        <v>44476</v>
      </c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  <c r="AA647" s="35"/>
      <c r="AB647" s="35"/>
      <c r="AC647" s="35"/>
      <c r="AD647" s="35"/>
      <c r="AE647" s="35"/>
      <c r="AF647" s="35"/>
      <c r="AG647" s="35"/>
      <c r="AH647" s="35"/>
      <c r="AI647" s="35" t="str">
        <f t="shared" si="10"/>
        <v>0</v>
      </c>
      <c r="AJ647" s="35">
        <f>+'Formato Único de Contratación'!B674</f>
        <v>0</v>
      </c>
    </row>
    <row r="648" spans="14:36" x14ac:dyDescent="0.25">
      <c r="N648" s="4"/>
      <c r="O648" s="4">
        <v>44477</v>
      </c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35"/>
      <c r="AB648" s="35"/>
      <c r="AC648" s="35"/>
      <c r="AD648" s="35"/>
      <c r="AE648" s="35"/>
      <c r="AF648" s="35"/>
      <c r="AG648" s="35"/>
      <c r="AH648" s="35"/>
      <c r="AI648" s="35" t="str">
        <f t="shared" si="10"/>
        <v>0</v>
      </c>
      <c r="AJ648" s="35">
        <f>+'Formato Único de Contratación'!B675</f>
        <v>0</v>
      </c>
    </row>
    <row r="649" spans="14:36" x14ac:dyDescent="0.25">
      <c r="N649" s="4"/>
      <c r="O649" s="4">
        <v>44478</v>
      </c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35"/>
      <c r="AB649" s="35"/>
      <c r="AC649" s="35"/>
      <c r="AD649" s="35"/>
      <c r="AE649" s="35"/>
      <c r="AF649" s="35"/>
      <c r="AG649" s="35"/>
      <c r="AH649" s="35"/>
      <c r="AI649" s="35" t="str">
        <f t="shared" si="10"/>
        <v>0</v>
      </c>
      <c r="AJ649" s="35">
        <f>+'Formato Único de Contratación'!B676</f>
        <v>0</v>
      </c>
    </row>
    <row r="650" spans="14:36" x14ac:dyDescent="0.25">
      <c r="N650" s="4"/>
      <c r="O650" s="4">
        <v>44479</v>
      </c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35"/>
      <c r="AB650" s="35"/>
      <c r="AC650" s="35"/>
      <c r="AD650" s="35"/>
      <c r="AE650" s="35"/>
      <c r="AF650" s="35"/>
      <c r="AG650" s="35"/>
      <c r="AH650" s="35"/>
      <c r="AI650" s="35" t="str">
        <f t="shared" si="10"/>
        <v>0</v>
      </c>
      <c r="AJ650" s="35">
        <f>+'Formato Único de Contratación'!B677</f>
        <v>0</v>
      </c>
    </row>
    <row r="651" spans="14:36" x14ac:dyDescent="0.25">
      <c r="N651" s="4"/>
      <c r="O651" s="4">
        <v>44480</v>
      </c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  <c r="AB651" s="35"/>
      <c r="AC651" s="35"/>
      <c r="AD651" s="35"/>
      <c r="AE651" s="35"/>
      <c r="AF651" s="35"/>
      <c r="AG651" s="35"/>
      <c r="AH651" s="35"/>
      <c r="AI651" s="35" t="str">
        <f t="shared" si="10"/>
        <v>0</v>
      </c>
      <c r="AJ651" s="35">
        <f>+'Formato Único de Contratación'!B678</f>
        <v>0</v>
      </c>
    </row>
    <row r="652" spans="14:36" x14ac:dyDescent="0.25">
      <c r="N652" s="4"/>
      <c r="O652" s="4">
        <v>44481</v>
      </c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F652" s="35"/>
      <c r="AG652" s="35"/>
      <c r="AH652" s="35"/>
      <c r="AI652" s="35" t="str">
        <f t="shared" si="10"/>
        <v>0</v>
      </c>
      <c r="AJ652" s="35">
        <f>+'Formato Único de Contratación'!B679</f>
        <v>0</v>
      </c>
    </row>
    <row r="653" spans="14:36" x14ac:dyDescent="0.25">
      <c r="N653" s="4"/>
      <c r="O653" s="4">
        <v>44482</v>
      </c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  <c r="AA653" s="35"/>
      <c r="AB653" s="35"/>
      <c r="AC653" s="35"/>
      <c r="AD653" s="35"/>
      <c r="AE653" s="35"/>
      <c r="AF653" s="35"/>
      <c r="AG653" s="35"/>
      <c r="AH653" s="35"/>
      <c r="AI653" s="35" t="str">
        <f t="shared" si="10"/>
        <v>0</v>
      </c>
      <c r="AJ653" s="35">
        <f>+'Formato Único de Contratación'!B680</f>
        <v>0</v>
      </c>
    </row>
    <row r="654" spans="14:36" x14ac:dyDescent="0.25">
      <c r="N654" s="4"/>
      <c r="O654" s="4">
        <v>44483</v>
      </c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  <c r="AA654" s="35"/>
      <c r="AB654" s="35"/>
      <c r="AC654" s="35"/>
      <c r="AD654" s="35"/>
      <c r="AE654" s="35"/>
      <c r="AF654" s="35"/>
      <c r="AG654" s="35"/>
      <c r="AH654" s="35"/>
      <c r="AI654" s="35" t="str">
        <f t="shared" si="10"/>
        <v>0</v>
      </c>
      <c r="AJ654" s="35">
        <f>+'Formato Único de Contratación'!B681</f>
        <v>0</v>
      </c>
    </row>
    <row r="655" spans="14:36" x14ac:dyDescent="0.25">
      <c r="N655" s="4"/>
      <c r="O655" s="4">
        <v>44484</v>
      </c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  <c r="AA655" s="35"/>
      <c r="AB655" s="35"/>
      <c r="AC655" s="35"/>
      <c r="AD655" s="35"/>
      <c r="AE655" s="35"/>
      <c r="AF655" s="35"/>
      <c r="AG655" s="35"/>
      <c r="AH655" s="35"/>
      <c r="AI655" s="35" t="str">
        <f t="shared" si="10"/>
        <v>0</v>
      </c>
      <c r="AJ655" s="35">
        <f>+'Formato Único de Contratación'!B682</f>
        <v>0</v>
      </c>
    </row>
    <row r="656" spans="14:36" x14ac:dyDescent="0.25">
      <c r="N656" s="4"/>
      <c r="O656" s="4">
        <v>44485</v>
      </c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  <c r="AA656" s="35"/>
      <c r="AB656" s="35"/>
      <c r="AC656" s="35"/>
      <c r="AD656" s="35"/>
      <c r="AE656" s="35"/>
      <c r="AF656" s="35"/>
      <c r="AG656" s="35"/>
      <c r="AH656" s="35"/>
      <c r="AI656" s="35" t="str">
        <f t="shared" si="10"/>
        <v>0</v>
      </c>
      <c r="AJ656" s="35">
        <f>+'Formato Único de Contratación'!B683</f>
        <v>0</v>
      </c>
    </row>
    <row r="657" spans="14:36" x14ac:dyDescent="0.25">
      <c r="N657" s="4"/>
      <c r="O657" s="4">
        <v>44486</v>
      </c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  <c r="AA657" s="35"/>
      <c r="AB657" s="35"/>
      <c r="AC657" s="35"/>
      <c r="AD657" s="35"/>
      <c r="AE657" s="35"/>
      <c r="AF657" s="35"/>
      <c r="AG657" s="35"/>
      <c r="AH657" s="35"/>
      <c r="AI657" s="35" t="str">
        <f t="shared" si="10"/>
        <v>0</v>
      </c>
      <c r="AJ657" s="35">
        <f>+'Formato Único de Contratación'!B684</f>
        <v>0</v>
      </c>
    </row>
    <row r="658" spans="14:36" x14ac:dyDescent="0.25">
      <c r="N658" s="4"/>
      <c r="O658" s="4">
        <v>44487</v>
      </c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  <c r="AA658" s="35"/>
      <c r="AB658" s="35"/>
      <c r="AC658" s="35"/>
      <c r="AD658" s="35"/>
      <c r="AE658" s="35"/>
      <c r="AF658" s="35"/>
      <c r="AG658" s="35"/>
      <c r="AH658" s="35"/>
      <c r="AI658" s="35" t="str">
        <f t="shared" si="10"/>
        <v>0</v>
      </c>
      <c r="AJ658" s="35">
        <f>+'Formato Único de Contratación'!B685</f>
        <v>0</v>
      </c>
    </row>
    <row r="659" spans="14:36" x14ac:dyDescent="0.25">
      <c r="N659" s="4"/>
      <c r="O659" s="4">
        <v>44488</v>
      </c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  <c r="AA659" s="35"/>
      <c r="AB659" s="35"/>
      <c r="AC659" s="35"/>
      <c r="AD659" s="35"/>
      <c r="AE659" s="35"/>
      <c r="AF659" s="35"/>
      <c r="AG659" s="35"/>
      <c r="AH659" s="35"/>
      <c r="AI659" s="35" t="str">
        <f t="shared" si="10"/>
        <v>0</v>
      </c>
      <c r="AJ659" s="35">
        <f>+'Formato Único de Contratación'!B686</f>
        <v>0</v>
      </c>
    </row>
    <row r="660" spans="14:36" x14ac:dyDescent="0.25">
      <c r="N660" s="4"/>
      <c r="O660" s="4">
        <v>44489</v>
      </c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  <c r="AA660" s="35"/>
      <c r="AB660" s="35"/>
      <c r="AC660" s="35"/>
      <c r="AD660" s="35"/>
      <c r="AE660" s="35"/>
      <c r="AF660" s="35"/>
      <c r="AG660" s="35"/>
      <c r="AH660" s="35"/>
      <c r="AI660" s="35" t="str">
        <f t="shared" si="10"/>
        <v>0</v>
      </c>
      <c r="AJ660" s="35">
        <f>+'Formato Único de Contratación'!B687</f>
        <v>0</v>
      </c>
    </row>
    <row r="661" spans="14:36" x14ac:dyDescent="0.25">
      <c r="N661" s="4"/>
      <c r="O661" s="4">
        <v>44490</v>
      </c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  <c r="AA661" s="35"/>
      <c r="AB661" s="35"/>
      <c r="AC661" s="35"/>
      <c r="AD661" s="35"/>
      <c r="AE661" s="35"/>
      <c r="AF661" s="35"/>
      <c r="AG661" s="35"/>
      <c r="AH661" s="35"/>
      <c r="AI661" s="35" t="str">
        <f t="shared" si="10"/>
        <v>0</v>
      </c>
      <c r="AJ661" s="35">
        <f>+'Formato Único de Contratación'!B688</f>
        <v>0</v>
      </c>
    </row>
    <row r="662" spans="14:36" x14ac:dyDescent="0.25">
      <c r="N662" s="4"/>
      <c r="O662" s="4">
        <v>44491</v>
      </c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  <c r="AB662" s="35"/>
      <c r="AC662" s="35"/>
      <c r="AD662" s="35"/>
      <c r="AE662" s="35"/>
      <c r="AF662" s="35"/>
      <c r="AG662" s="35"/>
      <c r="AH662" s="35"/>
      <c r="AI662" s="35" t="str">
        <f t="shared" si="10"/>
        <v>0</v>
      </c>
      <c r="AJ662" s="35">
        <f>+'Formato Único de Contratación'!B689</f>
        <v>0</v>
      </c>
    </row>
    <row r="663" spans="14:36" x14ac:dyDescent="0.25">
      <c r="N663" s="4"/>
      <c r="O663" s="4">
        <v>44492</v>
      </c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F663" s="35"/>
      <c r="AG663" s="35"/>
      <c r="AH663" s="35"/>
      <c r="AI663" s="35" t="str">
        <f t="shared" si="10"/>
        <v>0</v>
      </c>
      <c r="AJ663" s="35">
        <f>+'Formato Único de Contratación'!B690</f>
        <v>0</v>
      </c>
    </row>
    <row r="664" spans="14:36" x14ac:dyDescent="0.25">
      <c r="N664" s="4"/>
      <c r="O664" s="4">
        <v>44493</v>
      </c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  <c r="AA664" s="35"/>
      <c r="AB664" s="35"/>
      <c r="AC664" s="35"/>
      <c r="AD664" s="35"/>
      <c r="AE664" s="35"/>
      <c r="AF664" s="35"/>
      <c r="AG664" s="35"/>
      <c r="AH664" s="35"/>
      <c r="AI664" s="35" t="str">
        <f t="shared" si="10"/>
        <v>0</v>
      </c>
      <c r="AJ664" s="35">
        <f>+'Formato Único de Contratación'!B691</f>
        <v>0</v>
      </c>
    </row>
    <row r="665" spans="14:36" x14ac:dyDescent="0.25">
      <c r="N665" s="4"/>
      <c r="O665" s="4">
        <v>44494</v>
      </c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  <c r="AA665" s="35"/>
      <c r="AB665" s="35"/>
      <c r="AC665" s="35"/>
      <c r="AD665" s="35"/>
      <c r="AE665" s="35"/>
      <c r="AF665" s="35"/>
      <c r="AG665" s="35"/>
      <c r="AH665" s="35"/>
      <c r="AI665" s="35" t="str">
        <f t="shared" si="10"/>
        <v>0</v>
      </c>
      <c r="AJ665" s="35">
        <f>+'Formato Único de Contratación'!B692</f>
        <v>0</v>
      </c>
    </row>
    <row r="666" spans="14:36" x14ac:dyDescent="0.25">
      <c r="N666" s="4"/>
      <c r="O666" s="4">
        <v>44495</v>
      </c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  <c r="AA666" s="35"/>
      <c r="AB666" s="35"/>
      <c r="AC666" s="35"/>
      <c r="AD666" s="35"/>
      <c r="AE666" s="35"/>
      <c r="AF666" s="35"/>
      <c r="AG666" s="35"/>
      <c r="AH666" s="35"/>
      <c r="AI666" s="35" t="str">
        <f t="shared" si="10"/>
        <v>0</v>
      </c>
      <c r="AJ666" s="35">
        <f>+'Formato Único de Contratación'!B693</f>
        <v>0</v>
      </c>
    </row>
    <row r="667" spans="14:36" x14ac:dyDescent="0.25">
      <c r="N667" s="4"/>
      <c r="O667" s="4">
        <v>44496</v>
      </c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  <c r="AA667" s="35"/>
      <c r="AB667" s="35"/>
      <c r="AC667" s="35"/>
      <c r="AD667" s="35"/>
      <c r="AE667" s="35"/>
      <c r="AF667" s="35"/>
      <c r="AG667" s="35"/>
      <c r="AH667" s="35"/>
      <c r="AI667" s="35" t="str">
        <f t="shared" si="10"/>
        <v>0</v>
      </c>
      <c r="AJ667" s="35">
        <f>+'Formato Único de Contratación'!B694</f>
        <v>0</v>
      </c>
    </row>
    <row r="668" spans="14:36" x14ac:dyDescent="0.25">
      <c r="N668" s="4"/>
      <c r="O668" s="4">
        <v>44497</v>
      </c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35"/>
      <c r="AB668" s="35"/>
      <c r="AC668" s="35"/>
      <c r="AD668" s="35"/>
      <c r="AE668" s="35"/>
      <c r="AF668" s="35"/>
      <c r="AG668" s="35"/>
      <c r="AH668" s="35"/>
      <c r="AI668" s="35" t="str">
        <f t="shared" si="10"/>
        <v>0</v>
      </c>
      <c r="AJ668" s="35">
        <f>+'Formato Único de Contratación'!B695</f>
        <v>0</v>
      </c>
    </row>
    <row r="669" spans="14:36" x14ac:dyDescent="0.25">
      <c r="N669" s="4"/>
      <c r="O669" s="4">
        <v>44498</v>
      </c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  <c r="AA669" s="35"/>
      <c r="AB669" s="35"/>
      <c r="AC669" s="35"/>
      <c r="AD669" s="35"/>
      <c r="AE669" s="35"/>
      <c r="AF669" s="35"/>
      <c r="AG669" s="35"/>
      <c r="AH669" s="35"/>
      <c r="AI669" s="35" t="str">
        <f t="shared" si="10"/>
        <v>0</v>
      </c>
      <c r="AJ669" s="35">
        <f>+'Formato Único de Contratación'!B696</f>
        <v>0</v>
      </c>
    </row>
    <row r="670" spans="14:36" x14ac:dyDescent="0.25">
      <c r="N670" s="4"/>
      <c r="O670" s="4">
        <v>44499</v>
      </c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  <c r="AA670" s="35"/>
      <c r="AB670" s="35"/>
      <c r="AC670" s="35"/>
      <c r="AD670" s="35"/>
      <c r="AE670" s="35"/>
      <c r="AF670" s="35"/>
      <c r="AG670" s="35"/>
      <c r="AH670" s="35"/>
      <c r="AI670" s="35" t="str">
        <f t="shared" si="10"/>
        <v>0</v>
      </c>
      <c r="AJ670" s="35">
        <f>+'Formato Único de Contratación'!B697</f>
        <v>0</v>
      </c>
    </row>
    <row r="671" spans="14:36" x14ac:dyDescent="0.25">
      <c r="N671" s="4"/>
      <c r="O671" s="4">
        <v>44500</v>
      </c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  <c r="AA671" s="35"/>
      <c r="AB671" s="35"/>
      <c r="AC671" s="35"/>
      <c r="AD671" s="35"/>
      <c r="AE671" s="35"/>
      <c r="AF671" s="35"/>
      <c r="AG671" s="35"/>
      <c r="AH671" s="35"/>
      <c r="AI671" s="35" t="str">
        <f t="shared" si="10"/>
        <v>0</v>
      </c>
      <c r="AJ671" s="35">
        <f>+'Formato Único de Contratación'!B698</f>
        <v>0</v>
      </c>
    </row>
    <row r="672" spans="14:36" x14ac:dyDescent="0.25">
      <c r="N672" s="4"/>
      <c r="O672" s="4">
        <v>44501</v>
      </c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  <c r="AA672" s="35"/>
      <c r="AB672" s="35"/>
      <c r="AC672" s="35"/>
      <c r="AD672" s="35"/>
      <c r="AE672" s="35"/>
      <c r="AF672" s="35"/>
      <c r="AG672" s="35"/>
      <c r="AH672" s="35"/>
      <c r="AI672" s="35" t="str">
        <f t="shared" si="10"/>
        <v>0</v>
      </c>
      <c r="AJ672" s="35">
        <f>+'Formato Único de Contratación'!B699</f>
        <v>0</v>
      </c>
    </row>
    <row r="673" spans="14:36" x14ac:dyDescent="0.25">
      <c r="N673" s="4"/>
      <c r="O673" s="4">
        <v>44502</v>
      </c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  <c r="AB673" s="35"/>
      <c r="AC673" s="35"/>
      <c r="AD673" s="35"/>
      <c r="AE673" s="35"/>
      <c r="AF673" s="35"/>
      <c r="AG673" s="35"/>
      <c r="AH673" s="35"/>
      <c r="AI673" s="35" t="str">
        <f t="shared" si="10"/>
        <v>0</v>
      </c>
      <c r="AJ673" s="35">
        <f>+'Formato Único de Contratación'!B700</f>
        <v>0</v>
      </c>
    </row>
    <row r="674" spans="14:36" x14ac:dyDescent="0.25">
      <c r="N674" s="4"/>
      <c r="O674" s="4">
        <v>44503</v>
      </c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  <c r="AG674" s="35"/>
      <c r="AH674" s="35"/>
      <c r="AI674" s="35" t="str">
        <f t="shared" si="10"/>
        <v>0</v>
      </c>
      <c r="AJ674" s="35">
        <f>+'Formato Único de Contratación'!B701</f>
        <v>0</v>
      </c>
    </row>
    <row r="675" spans="14:36" x14ac:dyDescent="0.25">
      <c r="N675" s="4"/>
      <c r="O675" s="4">
        <v>44504</v>
      </c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  <c r="AA675" s="35"/>
      <c r="AB675" s="35"/>
      <c r="AC675" s="35"/>
      <c r="AD675" s="35"/>
      <c r="AE675" s="35"/>
      <c r="AF675" s="35"/>
      <c r="AG675" s="35"/>
      <c r="AH675" s="35"/>
      <c r="AI675" s="35" t="str">
        <f t="shared" si="10"/>
        <v>0</v>
      </c>
      <c r="AJ675" s="35">
        <f>+'Formato Único de Contratación'!B702</f>
        <v>0</v>
      </c>
    </row>
    <row r="676" spans="14:36" x14ac:dyDescent="0.25">
      <c r="N676" s="4"/>
      <c r="O676" s="4">
        <v>44505</v>
      </c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  <c r="AA676" s="35"/>
      <c r="AB676" s="35"/>
      <c r="AC676" s="35"/>
      <c r="AD676" s="35"/>
      <c r="AE676" s="35"/>
      <c r="AF676" s="35"/>
      <c r="AG676" s="35"/>
      <c r="AH676" s="35"/>
      <c r="AI676" s="35" t="str">
        <f t="shared" si="10"/>
        <v>0</v>
      </c>
      <c r="AJ676" s="35">
        <f>+'Formato Único de Contratación'!B703</f>
        <v>0</v>
      </c>
    </row>
    <row r="677" spans="14:36" x14ac:dyDescent="0.25">
      <c r="N677" s="4"/>
      <c r="O677" s="4">
        <v>44506</v>
      </c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F677" s="35"/>
      <c r="AG677" s="35"/>
      <c r="AH677" s="35"/>
      <c r="AI677" s="35" t="str">
        <f t="shared" si="10"/>
        <v>0</v>
      </c>
      <c r="AJ677" s="35">
        <f>+'Formato Único de Contratación'!B704</f>
        <v>0</v>
      </c>
    </row>
    <row r="678" spans="14:36" x14ac:dyDescent="0.25">
      <c r="N678" s="4"/>
      <c r="O678" s="4">
        <v>44507</v>
      </c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  <c r="AA678" s="35"/>
      <c r="AB678" s="35"/>
      <c r="AC678" s="35"/>
      <c r="AD678" s="35"/>
      <c r="AE678" s="35"/>
      <c r="AF678" s="35"/>
      <c r="AG678" s="35"/>
      <c r="AH678" s="35"/>
      <c r="AI678" s="35" t="str">
        <f t="shared" si="10"/>
        <v>0</v>
      </c>
      <c r="AJ678" s="35">
        <f>+'Formato Único de Contratación'!B705</f>
        <v>0</v>
      </c>
    </row>
    <row r="679" spans="14:36" x14ac:dyDescent="0.25">
      <c r="N679" s="4"/>
      <c r="O679" s="4">
        <v>44508</v>
      </c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  <c r="AA679" s="35"/>
      <c r="AB679" s="35"/>
      <c r="AC679" s="35"/>
      <c r="AD679" s="35"/>
      <c r="AE679" s="35"/>
      <c r="AF679" s="35"/>
      <c r="AG679" s="35"/>
      <c r="AH679" s="35"/>
      <c r="AI679" s="35" t="str">
        <f t="shared" si="10"/>
        <v>0</v>
      </c>
      <c r="AJ679" s="35">
        <f>+'Formato Único de Contratación'!B706</f>
        <v>0</v>
      </c>
    </row>
    <row r="680" spans="14:36" x14ac:dyDescent="0.25">
      <c r="N680" s="4"/>
      <c r="O680" s="4">
        <v>44509</v>
      </c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  <c r="AA680" s="35"/>
      <c r="AB680" s="35"/>
      <c r="AC680" s="35"/>
      <c r="AD680" s="35"/>
      <c r="AE680" s="35"/>
      <c r="AF680" s="35"/>
      <c r="AG680" s="35"/>
      <c r="AH680" s="35"/>
      <c r="AI680" s="35" t="str">
        <f t="shared" si="10"/>
        <v>0</v>
      </c>
      <c r="AJ680" s="35">
        <f>+'Formato Único de Contratación'!B707</f>
        <v>0</v>
      </c>
    </row>
    <row r="681" spans="14:36" x14ac:dyDescent="0.25">
      <c r="N681" s="4"/>
      <c r="O681" s="4">
        <v>44510</v>
      </c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  <c r="AA681" s="35"/>
      <c r="AB681" s="35"/>
      <c r="AC681" s="35"/>
      <c r="AD681" s="35"/>
      <c r="AE681" s="35"/>
      <c r="AF681" s="35"/>
      <c r="AG681" s="35"/>
      <c r="AH681" s="35"/>
      <c r="AI681" s="35" t="str">
        <f t="shared" si="10"/>
        <v>0</v>
      </c>
      <c r="AJ681" s="35">
        <f>+'Formato Único de Contratación'!B708</f>
        <v>0</v>
      </c>
    </row>
    <row r="682" spans="14:36" x14ac:dyDescent="0.25">
      <c r="N682" s="4"/>
      <c r="O682" s="4">
        <v>44511</v>
      </c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  <c r="AA682" s="35"/>
      <c r="AB682" s="35"/>
      <c r="AC682" s="35"/>
      <c r="AD682" s="35"/>
      <c r="AE682" s="35"/>
      <c r="AF682" s="35"/>
      <c r="AG682" s="35"/>
      <c r="AH682" s="35"/>
      <c r="AI682" s="35" t="str">
        <f t="shared" si="10"/>
        <v>0</v>
      </c>
      <c r="AJ682" s="35">
        <f>+'Formato Único de Contratación'!B709</f>
        <v>0</v>
      </c>
    </row>
    <row r="683" spans="14:36" x14ac:dyDescent="0.25">
      <c r="N683" s="4"/>
      <c r="O683" s="4">
        <v>44512</v>
      </c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  <c r="AA683" s="35"/>
      <c r="AB683" s="35"/>
      <c r="AC683" s="35"/>
      <c r="AD683" s="35"/>
      <c r="AE683" s="35"/>
      <c r="AF683" s="35"/>
      <c r="AG683" s="35"/>
      <c r="AH683" s="35"/>
      <c r="AI683" s="35" t="str">
        <f t="shared" si="10"/>
        <v>0</v>
      </c>
      <c r="AJ683" s="35">
        <f>+'Formato Único de Contratación'!B710</f>
        <v>0</v>
      </c>
    </row>
    <row r="684" spans="14:36" x14ac:dyDescent="0.25">
      <c r="N684" s="4"/>
      <c r="O684" s="4">
        <v>44513</v>
      </c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  <c r="AA684" s="35"/>
      <c r="AB684" s="35"/>
      <c r="AC684" s="35"/>
      <c r="AD684" s="35"/>
      <c r="AE684" s="35"/>
      <c r="AF684" s="35"/>
      <c r="AG684" s="35"/>
      <c r="AH684" s="35"/>
      <c r="AI684" s="35" t="str">
        <f t="shared" si="10"/>
        <v>0</v>
      </c>
      <c r="AJ684" s="35">
        <f>+'Formato Único de Contratación'!B711</f>
        <v>0</v>
      </c>
    </row>
    <row r="685" spans="14:36" x14ac:dyDescent="0.25">
      <c r="N685" s="4"/>
      <c r="O685" s="4">
        <v>44514</v>
      </c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  <c r="AA685" s="35"/>
      <c r="AB685" s="35"/>
      <c r="AC685" s="35"/>
      <c r="AD685" s="35"/>
      <c r="AE685" s="35"/>
      <c r="AF685" s="35"/>
      <c r="AG685" s="35"/>
      <c r="AH685" s="35"/>
      <c r="AI685" s="35" t="str">
        <f t="shared" si="10"/>
        <v>0</v>
      </c>
      <c r="AJ685" s="35">
        <f>+'Formato Único de Contratación'!B712</f>
        <v>0</v>
      </c>
    </row>
    <row r="686" spans="14:36" x14ac:dyDescent="0.25">
      <c r="N686" s="4"/>
      <c r="O686" s="4">
        <v>44515</v>
      </c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F686" s="35"/>
      <c r="AG686" s="35"/>
      <c r="AH686" s="35"/>
      <c r="AI686" s="35" t="str">
        <f t="shared" si="10"/>
        <v>0</v>
      </c>
      <c r="AJ686" s="35">
        <f>+'Formato Único de Contratación'!B713</f>
        <v>0</v>
      </c>
    </row>
    <row r="687" spans="14:36" x14ac:dyDescent="0.25">
      <c r="N687" s="4"/>
      <c r="O687" s="4">
        <v>44516</v>
      </c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  <c r="AA687" s="35"/>
      <c r="AB687" s="35"/>
      <c r="AC687" s="35"/>
      <c r="AD687" s="35"/>
      <c r="AE687" s="35"/>
      <c r="AF687" s="35"/>
      <c r="AG687" s="35"/>
      <c r="AH687" s="35"/>
      <c r="AI687" s="35" t="str">
        <f t="shared" si="10"/>
        <v>0</v>
      </c>
      <c r="AJ687" s="35">
        <f>+'Formato Único de Contratación'!B714</f>
        <v>0</v>
      </c>
    </row>
    <row r="688" spans="14:36" x14ac:dyDescent="0.25">
      <c r="N688" s="4"/>
      <c r="O688" s="4">
        <v>44517</v>
      </c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  <c r="AA688" s="35"/>
      <c r="AB688" s="35"/>
      <c r="AC688" s="35"/>
      <c r="AD688" s="35"/>
      <c r="AE688" s="35"/>
      <c r="AF688" s="35"/>
      <c r="AG688" s="35"/>
      <c r="AH688" s="35"/>
      <c r="AI688" s="35" t="str">
        <f t="shared" si="10"/>
        <v>0</v>
      </c>
      <c r="AJ688" s="35">
        <f>+'Formato Único de Contratación'!B715</f>
        <v>0</v>
      </c>
    </row>
    <row r="689" spans="14:36" x14ac:dyDescent="0.25">
      <c r="N689" s="4"/>
      <c r="O689" s="4">
        <v>44518</v>
      </c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  <c r="AA689" s="35"/>
      <c r="AB689" s="35"/>
      <c r="AC689" s="35"/>
      <c r="AD689" s="35"/>
      <c r="AE689" s="35"/>
      <c r="AF689" s="35"/>
      <c r="AG689" s="35"/>
      <c r="AH689" s="35"/>
      <c r="AI689" s="35" t="str">
        <f t="shared" si="10"/>
        <v>0</v>
      </c>
      <c r="AJ689" s="35">
        <f>+'Formato Único de Contratación'!B716</f>
        <v>0</v>
      </c>
    </row>
    <row r="690" spans="14:36" x14ac:dyDescent="0.25">
      <c r="N690" s="4"/>
      <c r="O690" s="4">
        <v>44519</v>
      </c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35"/>
      <c r="AB690" s="35"/>
      <c r="AC690" s="35"/>
      <c r="AD690" s="35"/>
      <c r="AE690" s="35"/>
      <c r="AF690" s="35"/>
      <c r="AG690" s="35"/>
      <c r="AH690" s="35"/>
      <c r="AI690" s="35" t="str">
        <f t="shared" si="10"/>
        <v>0</v>
      </c>
      <c r="AJ690" s="35">
        <f>+'Formato Único de Contratación'!B717</f>
        <v>0</v>
      </c>
    </row>
    <row r="691" spans="14:36" x14ac:dyDescent="0.25">
      <c r="N691" s="4"/>
      <c r="O691" s="4">
        <v>44520</v>
      </c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  <c r="AA691" s="35"/>
      <c r="AB691" s="35"/>
      <c r="AC691" s="35"/>
      <c r="AD691" s="35"/>
      <c r="AE691" s="35"/>
      <c r="AF691" s="35"/>
      <c r="AG691" s="35"/>
      <c r="AH691" s="35"/>
      <c r="AI691" s="35" t="str">
        <f t="shared" si="10"/>
        <v>0</v>
      </c>
      <c r="AJ691" s="35">
        <f>+'Formato Único de Contratación'!B718</f>
        <v>0</v>
      </c>
    </row>
    <row r="692" spans="14:36" x14ac:dyDescent="0.25">
      <c r="N692" s="4"/>
      <c r="O692" s="4">
        <v>44521</v>
      </c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  <c r="AA692" s="35"/>
      <c r="AB692" s="35"/>
      <c r="AC692" s="35"/>
      <c r="AD692" s="35"/>
      <c r="AE692" s="35"/>
      <c r="AF692" s="35"/>
      <c r="AG692" s="35"/>
      <c r="AH692" s="35"/>
      <c r="AI692" s="35" t="str">
        <f t="shared" si="10"/>
        <v>0</v>
      </c>
      <c r="AJ692" s="35">
        <f>+'Formato Único de Contratación'!B719</f>
        <v>0</v>
      </c>
    </row>
    <row r="693" spans="14:36" x14ac:dyDescent="0.25">
      <c r="N693" s="4"/>
      <c r="O693" s="4">
        <v>44522</v>
      </c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  <c r="AA693" s="35"/>
      <c r="AB693" s="35"/>
      <c r="AC693" s="35"/>
      <c r="AD693" s="35"/>
      <c r="AE693" s="35"/>
      <c r="AF693" s="35"/>
      <c r="AG693" s="35"/>
      <c r="AH693" s="35"/>
      <c r="AI693" s="35" t="str">
        <f t="shared" si="10"/>
        <v>0</v>
      </c>
      <c r="AJ693" s="35">
        <f>+'Formato Único de Contratación'!B720</f>
        <v>0</v>
      </c>
    </row>
    <row r="694" spans="14:36" x14ac:dyDescent="0.25">
      <c r="N694" s="4"/>
      <c r="O694" s="4">
        <v>44523</v>
      </c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  <c r="AA694" s="35"/>
      <c r="AB694" s="35"/>
      <c r="AC694" s="35"/>
      <c r="AD694" s="35"/>
      <c r="AE694" s="35"/>
      <c r="AF694" s="35"/>
      <c r="AG694" s="35"/>
      <c r="AH694" s="35"/>
      <c r="AI694" s="35" t="str">
        <f t="shared" si="10"/>
        <v>0</v>
      </c>
      <c r="AJ694" s="35">
        <f>+'Formato Único de Contratación'!B721</f>
        <v>0</v>
      </c>
    </row>
    <row r="695" spans="14:36" x14ac:dyDescent="0.25">
      <c r="N695" s="4"/>
      <c r="O695" s="4">
        <v>44524</v>
      </c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F695" s="35"/>
      <c r="AG695" s="35"/>
      <c r="AH695" s="35"/>
      <c r="AI695" s="35" t="str">
        <f t="shared" si="10"/>
        <v>0</v>
      </c>
      <c r="AJ695" s="35">
        <f>+'Formato Único de Contratación'!B722</f>
        <v>0</v>
      </c>
    </row>
    <row r="696" spans="14:36" x14ac:dyDescent="0.25">
      <c r="N696" s="4"/>
      <c r="O696" s="4">
        <v>44525</v>
      </c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  <c r="AA696" s="35"/>
      <c r="AB696" s="35"/>
      <c r="AC696" s="35"/>
      <c r="AD696" s="35"/>
      <c r="AE696" s="35"/>
      <c r="AF696" s="35"/>
      <c r="AG696" s="35"/>
      <c r="AH696" s="35"/>
      <c r="AI696" s="35" t="str">
        <f t="shared" si="10"/>
        <v>0</v>
      </c>
      <c r="AJ696" s="35">
        <f>+'Formato Único de Contratación'!B723</f>
        <v>0</v>
      </c>
    </row>
    <row r="697" spans="14:36" x14ac:dyDescent="0.25">
      <c r="N697" s="4"/>
      <c r="O697" s="4">
        <v>44526</v>
      </c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  <c r="AA697" s="35"/>
      <c r="AB697" s="35"/>
      <c r="AC697" s="35"/>
      <c r="AD697" s="35"/>
      <c r="AE697" s="35"/>
      <c r="AF697" s="35"/>
      <c r="AG697" s="35"/>
      <c r="AH697" s="35"/>
      <c r="AI697" s="35" t="str">
        <f t="shared" si="10"/>
        <v>0</v>
      </c>
      <c r="AJ697" s="35">
        <f>+'Formato Único de Contratación'!B724</f>
        <v>0</v>
      </c>
    </row>
    <row r="698" spans="14:36" x14ac:dyDescent="0.25">
      <c r="N698" s="4"/>
      <c r="O698" s="4">
        <v>44527</v>
      </c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  <c r="AA698" s="35"/>
      <c r="AB698" s="35"/>
      <c r="AC698" s="35"/>
      <c r="AD698" s="35"/>
      <c r="AE698" s="35"/>
      <c r="AF698" s="35"/>
      <c r="AG698" s="35"/>
      <c r="AH698" s="35"/>
      <c r="AI698" s="35" t="str">
        <f t="shared" si="10"/>
        <v>0</v>
      </c>
      <c r="AJ698" s="35">
        <f>+'Formato Único de Contratación'!B725</f>
        <v>0</v>
      </c>
    </row>
    <row r="699" spans="14:36" x14ac:dyDescent="0.25">
      <c r="N699" s="4"/>
      <c r="O699" s="4">
        <v>44528</v>
      </c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  <c r="AA699" s="35"/>
      <c r="AB699" s="35"/>
      <c r="AC699" s="35"/>
      <c r="AD699" s="35"/>
      <c r="AE699" s="35"/>
      <c r="AF699" s="35"/>
      <c r="AG699" s="35"/>
      <c r="AH699" s="35"/>
      <c r="AI699" s="35" t="str">
        <f t="shared" si="10"/>
        <v>0</v>
      </c>
      <c r="AJ699" s="35">
        <f>+'Formato Único de Contratación'!B726</f>
        <v>0</v>
      </c>
    </row>
    <row r="700" spans="14:36" x14ac:dyDescent="0.25">
      <c r="N700" s="4"/>
      <c r="O700" s="4">
        <v>44529</v>
      </c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35"/>
      <c r="AB700" s="35"/>
      <c r="AC700" s="35"/>
      <c r="AD700" s="35"/>
      <c r="AE700" s="35"/>
      <c r="AF700" s="35"/>
      <c r="AG700" s="35"/>
      <c r="AH700" s="35"/>
      <c r="AI700" s="35" t="str">
        <f t="shared" si="10"/>
        <v>0</v>
      </c>
      <c r="AJ700" s="35">
        <f>+'Formato Único de Contratación'!B727</f>
        <v>0</v>
      </c>
    </row>
    <row r="701" spans="14:36" x14ac:dyDescent="0.25">
      <c r="N701" s="4"/>
      <c r="O701" s="4">
        <v>44530</v>
      </c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 t="str">
        <f t="shared" si="10"/>
        <v>0</v>
      </c>
      <c r="AJ701" s="35">
        <f>+'Formato Único de Contratación'!B728</f>
        <v>0</v>
      </c>
    </row>
    <row r="702" spans="14:36" x14ac:dyDescent="0.25">
      <c r="N702" s="4"/>
      <c r="O702" s="4">
        <v>44531</v>
      </c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 t="str">
        <f t="shared" si="10"/>
        <v>0</v>
      </c>
      <c r="AJ702" s="35">
        <f>+'Formato Único de Contratación'!B729</f>
        <v>0</v>
      </c>
    </row>
    <row r="703" spans="14:36" x14ac:dyDescent="0.25">
      <c r="N703" s="4"/>
      <c r="O703" s="4">
        <v>44532</v>
      </c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F703" s="35"/>
      <c r="AG703" s="35"/>
      <c r="AH703" s="35"/>
      <c r="AI703" s="35" t="str">
        <f t="shared" si="10"/>
        <v>0</v>
      </c>
      <c r="AJ703" s="35">
        <f>+'Formato Único de Contratación'!B730</f>
        <v>0</v>
      </c>
    </row>
    <row r="704" spans="14:36" x14ac:dyDescent="0.25">
      <c r="N704" s="4"/>
      <c r="O704" s="4">
        <v>44533</v>
      </c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  <c r="AA704" s="35"/>
      <c r="AB704" s="35"/>
      <c r="AC704" s="35"/>
      <c r="AD704" s="35"/>
      <c r="AE704" s="35"/>
      <c r="AF704" s="35"/>
      <c r="AG704" s="35"/>
      <c r="AH704" s="35"/>
      <c r="AI704" s="35" t="str">
        <f t="shared" si="10"/>
        <v>0</v>
      </c>
      <c r="AJ704" s="35">
        <f>+'Formato Único de Contratación'!B731</f>
        <v>0</v>
      </c>
    </row>
    <row r="705" spans="14:36" x14ac:dyDescent="0.25">
      <c r="N705" s="4"/>
      <c r="O705" s="4">
        <v>44534</v>
      </c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  <c r="AA705" s="35"/>
      <c r="AB705" s="35"/>
      <c r="AC705" s="35"/>
      <c r="AD705" s="35"/>
      <c r="AE705" s="35"/>
      <c r="AF705" s="35"/>
      <c r="AG705" s="35"/>
      <c r="AH705" s="35"/>
      <c r="AI705" s="35" t="str">
        <f t="shared" si="10"/>
        <v>0</v>
      </c>
      <c r="AJ705" s="35">
        <f>+'Formato Único de Contratación'!B732</f>
        <v>0</v>
      </c>
    </row>
    <row r="706" spans="14:36" x14ac:dyDescent="0.25">
      <c r="N706" s="4"/>
      <c r="O706" s="4">
        <v>44535</v>
      </c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  <c r="AA706" s="35"/>
      <c r="AB706" s="35"/>
      <c r="AC706" s="35"/>
      <c r="AD706" s="35"/>
      <c r="AE706" s="35"/>
      <c r="AF706" s="35"/>
      <c r="AG706" s="35"/>
      <c r="AH706" s="35"/>
      <c r="AI706" s="35" t="str">
        <f t="shared" si="10"/>
        <v>0</v>
      </c>
      <c r="AJ706" s="35">
        <f>+'Formato Único de Contratación'!B733</f>
        <v>0</v>
      </c>
    </row>
    <row r="707" spans="14:36" x14ac:dyDescent="0.25">
      <c r="N707" s="4"/>
      <c r="O707" s="4">
        <v>44536</v>
      </c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  <c r="AA707" s="35"/>
      <c r="AB707" s="35"/>
      <c r="AC707" s="35"/>
      <c r="AD707" s="35"/>
      <c r="AE707" s="35"/>
      <c r="AF707" s="35"/>
      <c r="AG707" s="35"/>
      <c r="AH707" s="35"/>
      <c r="AI707" s="35" t="str">
        <f t="shared" ref="AI707:AI757" si="11">MID(AJ707,1,6)</f>
        <v>0</v>
      </c>
      <c r="AJ707" s="35">
        <f>+'Formato Único de Contratación'!B734</f>
        <v>0</v>
      </c>
    </row>
    <row r="708" spans="14:36" x14ac:dyDescent="0.25">
      <c r="N708" s="4"/>
      <c r="O708" s="4">
        <v>44537</v>
      </c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  <c r="AA708" s="35"/>
      <c r="AB708" s="35"/>
      <c r="AC708" s="35"/>
      <c r="AD708" s="35"/>
      <c r="AE708" s="35"/>
      <c r="AF708" s="35"/>
      <c r="AG708" s="35"/>
      <c r="AH708" s="35"/>
      <c r="AI708" s="35" t="str">
        <f t="shared" si="11"/>
        <v>0</v>
      </c>
      <c r="AJ708" s="35">
        <f>+'Formato Único de Contratación'!B735</f>
        <v>0</v>
      </c>
    </row>
    <row r="709" spans="14:36" x14ac:dyDescent="0.25">
      <c r="N709" s="4"/>
      <c r="O709" s="4">
        <v>44538</v>
      </c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  <c r="AA709" s="35"/>
      <c r="AB709" s="35"/>
      <c r="AC709" s="35"/>
      <c r="AD709" s="35"/>
      <c r="AE709" s="35"/>
      <c r="AF709" s="35"/>
      <c r="AG709" s="35"/>
      <c r="AH709" s="35"/>
      <c r="AI709" s="35" t="str">
        <f t="shared" si="11"/>
        <v>0</v>
      </c>
      <c r="AJ709" s="35">
        <f>+'Formato Único de Contratación'!B736</f>
        <v>0</v>
      </c>
    </row>
    <row r="710" spans="14:36" x14ac:dyDescent="0.25">
      <c r="N710" s="4"/>
      <c r="O710" s="4">
        <v>44539</v>
      </c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  <c r="AA710" s="35"/>
      <c r="AB710" s="35"/>
      <c r="AC710" s="35"/>
      <c r="AD710" s="35"/>
      <c r="AE710" s="35"/>
      <c r="AF710" s="35"/>
      <c r="AG710" s="35"/>
      <c r="AH710" s="35"/>
      <c r="AI710" s="35" t="str">
        <f t="shared" si="11"/>
        <v>0</v>
      </c>
      <c r="AJ710" s="35">
        <f>+'Formato Único de Contratación'!B737</f>
        <v>0</v>
      </c>
    </row>
    <row r="711" spans="14:36" x14ac:dyDescent="0.25">
      <c r="N711" s="4"/>
      <c r="O711" s="4">
        <v>44540</v>
      </c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F711" s="35"/>
      <c r="AG711" s="35"/>
      <c r="AH711" s="35"/>
      <c r="AI711" s="35" t="str">
        <f t="shared" si="11"/>
        <v>0</v>
      </c>
      <c r="AJ711" s="35">
        <f>+'Formato Único de Contratación'!B738</f>
        <v>0</v>
      </c>
    </row>
    <row r="712" spans="14:36" x14ac:dyDescent="0.25">
      <c r="N712" s="4"/>
      <c r="O712" s="4">
        <v>44541</v>
      </c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F712" s="35"/>
      <c r="AG712" s="35"/>
      <c r="AH712" s="35"/>
      <c r="AI712" s="35" t="str">
        <f t="shared" si="11"/>
        <v>0</v>
      </c>
      <c r="AJ712" s="35">
        <f>+'Formato Único de Contratación'!B739</f>
        <v>0</v>
      </c>
    </row>
    <row r="713" spans="14:36" x14ac:dyDescent="0.25">
      <c r="N713" s="4"/>
      <c r="O713" s="4">
        <v>44542</v>
      </c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35"/>
      <c r="AB713" s="35"/>
      <c r="AC713" s="35"/>
      <c r="AD713" s="35"/>
      <c r="AE713" s="35"/>
      <c r="AF713" s="35"/>
      <c r="AG713" s="35"/>
      <c r="AH713" s="35"/>
      <c r="AI713" s="35" t="str">
        <f t="shared" si="11"/>
        <v>0</v>
      </c>
      <c r="AJ713" s="35">
        <f>+'Formato Único de Contratación'!B740</f>
        <v>0</v>
      </c>
    </row>
    <row r="714" spans="14:36" x14ac:dyDescent="0.25">
      <c r="N714" s="4"/>
      <c r="O714" s="4">
        <v>44543</v>
      </c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  <c r="AA714" s="35"/>
      <c r="AB714" s="35"/>
      <c r="AC714" s="35"/>
      <c r="AD714" s="35"/>
      <c r="AE714" s="35"/>
      <c r="AF714" s="35"/>
      <c r="AG714" s="35"/>
      <c r="AH714" s="35"/>
      <c r="AI714" s="35" t="str">
        <f t="shared" si="11"/>
        <v>0</v>
      </c>
      <c r="AJ714" s="35">
        <f>+'Formato Único de Contratación'!B741</f>
        <v>0</v>
      </c>
    </row>
    <row r="715" spans="14:36" x14ac:dyDescent="0.25">
      <c r="N715" s="4"/>
      <c r="O715" s="4">
        <v>44544</v>
      </c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  <c r="AA715" s="35"/>
      <c r="AB715" s="35"/>
      <c r="AC715" s="35"/>
      <c r="AD715" s="35"/>
      <c r="AE715" s="35"/>
      <c r="AF715" s="35"/>
      <c r="AG715" s="35"/>
      <c r="AH715" s="35"/>
      <c r="AI715" s="35" t="str">
        <f t="shared" si="11"/>
        <v>0</v>
      </c>
      <c r="AJ715" s="35">
        <f>+'Formato Único de Contratación'!B742</f>
        <v>0</v>
      </c>
    </row>
    <row r="716" spans="14:36" x14ac:dyDescent="0.25">
      <c r="N716" s="4"/>
      <c r="O716" s="4">
        <v>44545</v>
      </c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  <c r="AA716" s="35"/>
      <c r="AB716" s="35"/>
      <c r="AC716" s="35"/>
      <c r="AD716" s="35"/>
      <c r="AE716" s="35"/>
      <c r="AF716" s="35"/>
      <c r="AG716" s="35"/>
      <c r="AH716" s="35"/>
      <c r="AI716" s="35" t="str">
        <f t="shared" si="11"/>
        <v>0</v>
      </c>
      <c r="AJ716" s="35">
        <f>+'Formato Único de Contratación'!B743</f>
        <v>0</v>
      </c>
    </row>
    <row r="717" spans="14:36" x14ac:dyDescent="0.25">
      <c r="N717" s="4"/>
      <c r="O717" s="4">
        <v>44546</v>
      </c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  <c r="AA717" s="35"/>
      <c r="AB717" s="35"/>
      <c r="AC717" s="35"/>
      <c r="AD717" s="35"/>
      <c r="AE717" s="35"/>
      <c r="AF717" s="35"/>
      <c r="AG717" s="35"/>
      <c r="AH717" s="35"/>
      <c r="AI717" s="35" t="str">
        <f t="shared" si="11"/>
        <v>0</v>
      </c>
      <c r="AJ717" s="35">
        <f>+'Formato Único de Contratación'!B744</f>
        <v>0</v>
      </c>
    </row>
    <row r="718" spans="14:36" x14ac:dyDescent="0.25">
      <c r="N718" s="4"/>
      <c r="O718" s="4">
        <v>44547</v>
      </c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  <c r="AA718" s="35"/>
      <c r="AB718" s="35"/>
      <c r="AC718" s="35"/>
      <c r="AD718" s="35"/>
      <c r="AE718" s="35"/>
      <c r="AF718" s="35"/>
      <c r="AG718" s="35"/>
      <c r="AH718" s="35"/>
      <c r="AI718" s="35" t="str">
        <f t="shared" si="11"/>
        <v>0</v>
      </c>
      <c r="AJ718" s="35">
        <f>+'Formato Único de Contratación'!B745</f>
        <v>0</v>
      </c>
    </row>
    <row r="719" spans="14:36" x14ac:dyDescent="0.25">
      <c r="N719" s="4"/>
      <c r="O719" s="4">
        <v>44548</v>
      </c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  <c r="AA719" s="35"/>
      <c r="AB719" s="35"/>
      <c r="AC719" s="35"/>
      <c r="AD719" s="35"/>
      <c r="AE719" s="35"/>
      <c r="AF719" s="35"/>
      <c r="AG719" s="35"/>
      <c r="AH719" s="35"/>
      <c r="AI719" s="35" t="str">
        <f t="shared" si="11"/>
        <v>0</v>
      </c>
      <c r="AJ719" s="35">
        <f>+'Formato Único de Contratación'!B746</f>
        <v>0</v>
      </c>
    </row>
    <row r="720" spans="14:36" x14ac:dyDescent="0.25">
      <c r="N720" s="4"/>
      <c r="O720" s="4">
        <v>44549</v>
      </c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F720" s="35"/>
      <c r="AG720" s="35"/>
      <c r="AH720" s="35"/>
      <c r="AI720" s="35" t="str">
        <f t="shared" si="11"/>
        <v>0</v>
      </c>
      <c r="AJ720" s="35">
        <f>+'Formato Único de Contratación'!B747</f>
        <v>0</v>
      </c>
    </row>
    <row r="721" spans="14:36" x14ac:dyDescent="0.25">
      <c r="N721" s="4"/>
      <c r="O721" s="4">
        <v>44550</v>
      </c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  <c r="AA721" s="35"/>
      <c r="AB721" s="35"/>
      <c r="AC721" s="35"/>
      <c r="AD721" s="35"/>
      <c r="AE721" s="35"/>
      <c r="AF721" s="35"/>
      <c r="AG721" s="35"/>
      <c r="AH721" s="35"/>
      <c r="AI721" s="35" t="str">
        <f t="shared" si="11"/>
        <v>0</v>
      </c>
      <c r="AJ721" s="35">
        <f>+'Formato Único de Contratación'!B748</f>
        <v>0</v>
      </c>
    </row>
    <row r="722" spans="14:36" x14ac:dyDescent="0.25">
      <c r="N722" s="4"/>
      <c r="O722" s="4">
        <v>44551</v>
      </c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  <c r="AA722" s="35"/>
      <c r="AB722" s="35"/>
      <c r="AC722" s="35"/>
      <c r="AD722" s="35"/>
      <c r="AE722" s="35"/>
      <c r="AF722" s="35"/>
      <c r="AG722" s="35"/>
      <c r="AH722" s="35"/>
      <c r="AI722" s="35" t="str">
        <f t="shared" si="11"/>
        <v>0</v>
      </c>
      <c r="AJ722" s="35">
        <f>+'Formato Único de Contratación'!B749</f>
        <v>0</v>
      </c>
    </row>
    <row r="723" spans="14:36" x14ac:dyDescent="0.25">
      <c r="N723" s="4"/>
      <c r="O723" s="4">
        <v>44552</v>
      </c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  <c r="AA723" s="35"/>
      <c r="AB723" s="35"/>
      <c r="AC723" s="35"/>
      <c r="AD723" s="35"/>
      <c r="AE723" s="35"/>
      <c r="AF723" s="35"/>
      <c r="AG723" s="35"/>
      <c r="AH723" s="35"/>
      <c r="AI723" s="35" t="str">
        <f t="shared" si="11"/>
        <v>0</v>
      </c>
      <c r="AJ723" s="35">
        <f>+'Formato Único de Contratación'!B750</f>
        <v>0</v>
      </c>
    </row>
    <row r="724" spans="14:36" x14ac:dyDescent="0.25">
      <c r="N724" s="4"/>
      <c r="O724" s="4">
        <v>44553</v>
      </c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  <c r="AA724" s="35"/>
      <c r="AB724" s="35"/>
      <c r="AC724" s="35"/>
      <c r="AD724" s="35"/>
      <c r="AE724" s="35"/>
      <c r="AF724" s="35"/>
      <c r="AG724" s="35"/>
      <c r="AH724" s="35"/>
      <c r="AI724" s="35" t="str">
        <f t="shared" si="11"/>
        <v>0</v>
      </c>
      <c r="AJ724" s="35">
        <f>+'Formato Único de Contratación'!B751</f>
        <v>0</v>
      </c>
    </row>
    <row r="725" spans="14:36" x14ac:dyDescent="0.25">
      <c r="N725" s="4"/>
      <c r="O725" s="4">
        <v>44554</v>
      </c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  <c r="AA725" s="35"/>
      <c r="AB725" s="35"/>
      <c r="AC725" s="35"/>
      <c r="AD725" s="35"/>
      <c r="AE725" s="35"/>
      <c r="AF725" s="35"/>
      <c r="AG725" s="35"/>
      <c r="AH725" s="35"/>
      <c r="AI725" s="35" t="str">
        <f t="shared" si="11"/>
        <v>0</v>
      </c>
      <c r="AJ725" s="35">
        <f>+'Formato Único de Contratación'!B752</f>
        <v>0</v>
      </c>
    </row>
    <row r="726" spans="14:36" x14ac:dyDescent="0.25">
      <c r="N726" s="4"/>
      <c r="O726" s="4">
        <v>44555</v>
      </c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  <c r="AA726" s="35"/>
      <c r="AB726" s="35"/>
      <c r="AC726" s="35"/>
      <c r="AD726" s="35"/>
      <c r="AE726" s="35"/>
      <c r="AF726" s="35"/>
      <c r="AG726" s="35"/>
      <c r="AH726" s="35"/>
      <c r="AI726" s="35" t="str">
        <f t="shared" si="11"/>
        <v>0</v>
      </c>
      <c r="AJ726" s="35">
        <f>+'Formato Único de Contratación'!B753</f>
        <v>0</v>
      </c>
    </row>
    <row r="727" spans="14:36" x14ac:dyDescent="0.25">
      <c r="N727" s="4"/>
      <c r="O727" s="4">
        <v>44556</v>
      </c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  <c r="AA727" s="35"/>
      <c r="AB727" s="35"/>
      <c r="AC727" s="35"/>
      <c r="AD727" s="35"/>
      <c r="AE727" s="35"/>
      <c r="AF727" s="35"/>
      <c r="AG727" s="35"/>
      <c r="AH727" s="35"/>
      <c r="AI727" s="35" t="str">
        <f t="shared" si="11"/>
        <v>0</v>
      </c>
      <c r="AJ727" s="35">
        <f>+'Formato Único de Contratación'!B754</f>
        <v>0</v>
      </c>
    </row>
    <row r="728" spans="14:36" x14ac:dyDescent="0.25">
      <c r="N728" s="4"/>
      <c r="O728" s="4">
        <v>44557</v>
      </c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  <c r="AA728" s="35"/>
      <c r="AB728" s="35"/>
      <c r="AC728" s="35"/>
      <c r="AD728" s="35"/>
      <c r="AE728" s="35"/>
      <c r="AF728" s="35"/>
      <c r="AG728" s="35"/>
      <c r="AH728" s="35"/>
      <c r="AI728" s="35" t="str">
        <f t="shared" si="11"/>
        <v>0</v>
      </c>
      <c r="AJ728" s="35">
        <f>+'Formato Único de Contratación'!B755</f>
        <v>0</v>
      </c>
    </row>
    <row r="729" spans="14:36" x14ac:dyDescent="0.25">
      <c r="N729" s="4"/>
      <c r="O729" s="4">
        <v>44558</v>
      </c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  <c r="AA729" s="35"/>
      <c r="AB729" s="35"/>
      <c r="AC729" s="35"/>
      <c r="AD729" s="35"/>
      <c r="AE729" s="35"/>
      <c r="AF729" s="35"/>
      <c r="AG729" s="35"/>
      <c r="AH729" s="35"/>
      <c r="AI729" s="35" t="str">
        <f t="shared" si="11"/>
        <v>0</v>
      </c>
      <c r="AJ729" s="35">
        <f>+'Formato Único de Contratación'!B756</f>
        <v>0</v>
      </c>
    </row>
    <row r="730" spans="14:36" x14ac:dyDescent="0.25">
      <c r="N730" s="4"/>
      <c r="O730" s="4">
        <v>44559</v>
      </c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  <c r="AA730" s="35"/>
      <c r="AB730" s="35"/>
      <c r="AC730" s="35"/>
      <c r="AD730" s="35"/>
      <c r="AE730" s="35"/>
      <c r="AF730" s="35"/>
      <c r="AG730" s="35"/>
      <c r="AH730" s="35"/>
      <c r="AI730" s="35" t="str">
        <f t="shared" si="11"/>
        <v>0</v>
      </c>
      <c r="AJ730" s="35">
        <f>+'Formato Único de Contratación'!B757</f>
        <v>0</v>
      </c>
    </row>
    <row r="731" spans="14:36" x14ac:dyDescent="0.25">
      <c r="N731" s="4"/>
      <c r="O731" s="4">
        <v>44560</v>
      </c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  <c r="AA731" s="35"/>
      <c r="AB731" s="35"/>
      <c r="AC731" s="35"/>
      <c r="AD731" s="35"/>
      <c r="AE731" s="35"/>
      <c r="AF731" s="35"/>
      <c r="AG731" s="35"/>
      <c r="AH731" s="35"/>
      <c r="AI731" s="35" t="str">
        <f t="shared" si="11"/>
        <v>0</v>
      </c>
      <c r="AJ731" s="35">
        <f>+'Formato Único de Contratación'!B758</f>
        <v>0</v>
      </c>
    </row>
    <row r="732" spans="14:36" x14ac:dyDescent="0.25">
      <c r="N732" s="4"/>
      <c r="O732" s="4">
        <v>44561</v>
      </c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  <c r="AA732" s="35"/>
      <c r="AB732" s="35"/>
      <c r="AC732" s="35"/>
      <c r="AD732" s="35"/>
      <c r="AE732" s="35"/>
      <c r="AF732" s="35"/>
      <c r="AG732" s="35"/>
      <c r="AH732" s="35"/>
      <c r="AI732" s="35" t="str">
        <f t="shared" si="11"/>
        <v>0</v>
      </c>
      <c r="AJ732" s="35">
        <f>+'Formato Único de Contratación'!B759</f>
        <v>0</v>
      </c>
    </row>
    <row r="733" spans="14:36" x14ac:dyDescent="0.25">
      <c r="N733" s="4"/>
      <c r="O733" s="4">
        <v>44562</v>
      </c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  <c r="AA733" s="35"/>
      <c r="AB733" s="35"/>
      <c r="AC733" s="35"/>
      <c r="AD733" s="35"/>
      <c r="AE733" s="35"/>
      <c r="AF733" s="35"/>
      <c r="AG733" s="35"/>
      <c r="AH733" s="35"/>
      <c r="AI733" s="35" t="str">
        <f t="shared" si="11"/>
        <v>0</v>
      </c>
      <c r="AJ733" s="35">
        <f>+'Formato Único de Contratación'!B760</f>
        <v>0</v>
      </c>
    </row>
    <row r="734" spans="14:36" x14ac:dyDescent="0.25">
      <c r="N734" s="4"/>
      <c r="O734" s="4">
        <v>44563</v>
      </c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  <c r="AA734" s="35"/>
      <c r="AB734" s="35"/>
      <c r="AC734" s="35"/>
      <c r="AD734" s="35"/>
      <c r="AE734" s="35"/>
      <c r="AF734" s="35"/>
      <c r="AG734" s="35"/>
      <c r="AH734" s="35"/>
      <c r="AI734" s="35" t="str">
        <f t="shared" si="11"/>
        <v>0</v>
      </c>
      <c r="AJ734" s="35">
        <f>+'Formato Único de Contratación'!B761</f>
        <v>0</v>
      </c>
    </row>
    <row r="735" spans="14:36" x14ac:dyDescent="0.25">
      <c r="N735" s="4"/>
      <c r="O735" s="4">
        <v>44564</v>
      </c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  <c r="AA735" s="35"/>
      <c r="AB735" s="35"/>
      <c r="AC735" s="35"/>
      <c r="AD735" s="35"/>
      <c r="AE735" s="35"/>
      <c r="AF735" s="35"/>
      <c r="AG735" s="35"/>
      <c r="AH735" s="35"/>
      <c r="AI735" s="35" t="str">
        <f t="shared" si="11"/>
        <v>0</v>
      </c>
      <c r="AJ735" s="35">
        <f>+'Formato Único de Contratación'!B762</f>
        <v>0</v>
      </c>
    </row>
    <row r="736" spans="14:36" x14ac:dyDescent="0.25">
      <c r="N736" s="4"/>
      <c r="O736" s="4">
        <v>44565</v>
      </c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  <c r="AA736" s="35"/>
      <c r="AB736" s="35"/>
      <c r="AC736" s="35"/>
      <c r="AD736" s="35"/>
      <c r="AE736" s="35"/>
      <c r="AF736" s="35"/>
      <c r="AG736" s="35"/>
      <c r="AH736" s="35"/>
      <c r="AI736" s="35" t="str">
        <f t="shared" si="11"/>
        <v>0</v>
      </c>
      <c r="AJ736" s="35">
        <f>+'Formato Único de Contratación'!B763</f>
        <v>0</v>
      </c>
    </row>
    <row r="737" spans="14:36" x14ac:dyDescent="0.25">
      <c r="N737" s="4"/>
      <c r="O737" s="4">
        <v>44566</v>
      </c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  <c r="AA737" s="35"/>
      <c r="AB737" s="35"/>
      <c r="AC737" s="35"/>
      <c r="AD737" s="35"/>
      <c r="AE737" s="35"/>
      <c r="AF737" s="35"/>
      <c r="AG737" s="35"/>
      <c r="AH737" s="35"/>
      <c r="AI737" s="35" t="str">
        <f t="shared" si="11"/>
        <v>0</v>
      </c>
      <c r="AJ737" s="35">
        <f>+'Formato Único de Contratación'!B764</f>
        <v>0</v>
      </c>
    </row>
    <row r="738" spans="14:36" x14ac:dyDescent="0.25">
      <c r="N738" s="4"/>
      <c r="O738" s="4">
        <v>44567</v>
      </c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  <c r="AA738" s="35"/>
      <c r="AB738" s="35"/>
      <c r="AC738" s="35"/>
      <c r="AD738" s="35"/>
      <c r="AE738" s="35"/>
      <c r="AF738" s="35"/>
      <c r="AG738" s="35"/>
      <c r="AH738" s="35"/>
      <c r="AI738" s="35" t="str">
        <f t="shared" si="11"/>
        <v>0</v>
      </c>
      <c r="AJ738" s="35">
        <f>+'Formato Único de Contratación'!B765</f>
        <v>0</v>
      </c>
    </row>
    <row r="739" spans="14:36" x14ac:dyDescent="0.25">
      <c r="N739" s="4"/>
      <c r="O739" s="4">
        <v>44568</v>
      </c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  <c r="AA739" s="35"/>
      <c r="AB739" s="35"/>
      <c r="AC739" s="35"/>
      <c r="AD739" s="35"/>
      <c r="AE739" s="35"/>
      <c r="AF739" s="35"/>
      <c r="AG739" s="35"/>
      <c r="AH739" s="35"/>
      <c r="AI739" s="35" t="str">
        <f t="shared" si="11"/>
        <v>0</v>
      </c>
      <c r="AJ739" s="35">
        <f>+'Formato Único de Contratación'!B766</f>
        <v>0</v>
      </c>
    </row>
    <row r="740" spans="14:36" x14ac:dyDescent="0.25">
      <c r="N740" s="4"/>
      <c r="O740" s="4">
        <v>44569</v>
      </c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  <c r="AA740" s="35"/>
      <c r="AB740" s="35"/>
      <c r="AC740" s="35"/>
      <c r="AD740" s="35"/>
      <c r="AE740" s="35"/>
      <c r="AF740" s="35"/>
      <c r="AG740" s="35"/>
      <c r="AH740" s="35"/>
      <c r="AI740" s="35" t="str">
        <f t="shared" si="11"/>
        <v>0</v>
      </c>
      <c r="AJ740" s="35">
        <f>+'Formato Único de Contratación'!B767</f>
        <v>0</v>
      </c>
    </row>
    <row r="741" spans="14:36" x14ac:dyDescent="0.25">
      <c r="N741" s="4"/>
      <c r="O741" s="4">
        <v>44570</v>
      </c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  <c r="AA741" s="35"/>
      <c r="AB741" s="35"/>
      <c r="AC741" s="35"/>
      <c r="AD741" s="35"/>
      <c r="AE741" s="35"/>
      <c r="AF741" s="35"/>
      <c r="AG741" s="35"/>
      <c r="AH741" s="35"/>
      <c r="AI741" s="35" t="str">
        <f t="shared" si="11"/>
        <v>0</v>
      </c>
      <c r="AJ741" s="35">
        <f>+'Formato Único de Contratación'!B768</f>
        <v>0</v>
      </c>
    </row>
    <row r="742" spans="14:36" x14ac:dyDescent="0.25">
      <c r="N742" s="4"/>
      <c r="O742" s="4">
        <v>44571</v>
      </c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  <c r="AA742" s="35"/>
      <c r="AB742" s="35"/>
      <c r="AC742" s="35"/>
      <c r="AD742" s="35"/>
      <c r="AE742" s="35"/>
      <c r="AF742" s="35"/>
      <c r="AG742" s="35"/>
      <c r="AH742" s="35"/>
      <c r="AI742" s="35" t="str">
        <f t="shared" si="11"/>
        <v>0</v>
      </c>
      <c r="AJ742" s="35">
        <f>+'Formato Único de Contratación'!B769</f>
        <v>0</v>
      </c>
    </row>
    <row r="743" spans="14:36" x14ac:dyDescent="0.25">
      <c r="N743" s="4"/>
      <c r="O743" s="4">
        <v>44572</v>
      </c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  <c r="AA743" s="35"/>
      <c r="AB743" s="35"/>
      <c r="AC743" s="35"/>
      <c r="AD743" s="35"/>
      <c r="AE743" s="35"/>
      <c r="AF743" s="35"/>
      <c r="AG743" s="35"/>
      <c r="AH743" s="35"/>
      <c r="AI743" s="35" t="str">
        <f t="shared" si="11"/>
        <v>0</v>
      </c>
      <c r="AJ743" s="35">
        <f>+'Formato Único de Contratación'!B770</f>
        <v>0</v>
      </c>
    </row>
    <row r="744" spans="14:36" x14ac:dyDescent="0.25">
      <c r="N744" s="4"/>
      <c r="O744" s="4">
        <v>44573</v>
      </c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  <c r="AA744" s="35"/>
      <c r="AB744" s="35"/>
      <c r="AC744" s="35"/>
      <c r="AD744" s="35"/>
      <c r="AE744" s="35"/>
      <c r="AF744" s="35"/>
      <c r="AG744" s="35"/>
      <c r="AH744" s="35"/>
      <c r="AI744" s="35" t="str">
        <f t="shared" si="11"/>
        <v>0</v>
      </c>
      <c r="AJ744" s="35">
        <f>+'Formato Único de Contratación'!B771</f>
        <v>0</v>
      </c>
    </row>
    <row r="745" spans="14:36" x14ac:dyDescent="0.25">
      <c r="N745" s="4"/>
      <c r="O745" s="4">
        <v>44574</v>
      </c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  <c r="AA745" s="35"/>
      <c r="AB745" s="35"/>
      <c r="AC745" s="35"/>
      <c r="AD745" s="35"/>
      <c r="AE745" s="35"/>
      <c r="AF745" s="35"/>
      <c r="AG745" s="35"/>
      <c r="AH745" s="35"/>
      <c r="AI745" s="35" t="str">
        <f t="shared" si="11"/>
        <v>0</v>
      </c>
      <c r="AJ745" s="35">
        <f>+'Formato Único de Contratación'!B772</f>
        <v>0</v>
      </c>
    </row>
    <row r="746" spans="14:36" x14ac:dyDescent="0.25">
      <c r="N746" s="4"/>
      <c r="O746" s="4">
        <v>44575</v>
      </c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  <c r="AA746" s="35"/>
      <c r="AB746" s="35"/>
      <c r="AC746" s="35"/>
      <c r="AD746" s="35"/>
      <c r="AE746" s="35"/>
      <c r="AF746" s="35"/>
      <c r="AG746" s="35"/>
      <c r="AH746" s="35"/>
      <c r="AI746" s="35" t="str">
        <f t="shared" si="11"/>
        <v>0</v>
      </c>
      <c r="AJ746" s="35">
        <f>+'Formato Único de Contratación'!B773</f>
        <v>0</v>
      </c>
    </row>
    <row r="747" spans="14:36" x14ac:dyDescent="0.25">
      <c r="N747" s="4"/>
      <c r="O747" s="4">
        <v>44576</v>
      </c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  <c r="AA747" s="35"/>
      <c r="AB747" s="35"/>
      <c r="AC747" s="35"/>
      <c r="AD747" s="35"/>
      <c r="AE747" s="35"/>
      <c r="AF747" s="35"/>
      <c r="AG747" s="35"/>
      <c r="AH747" s="35"/>
      <c r="AI747" s="35" t="str">
        <f t="shared" si="11"/>
        <v>0</v>
      </c>
      <c r="AJ747" s="35">
        <f>+'Formato Único de Contratación'!B774</f>
        <v>0</v>
      </c>
    </row>
    <row r="748" spans="14:36" x14ac:dyDescent="0.25">
      <c r="N748" s="4"/>
      <c r="O748" s="4">
        <v>44577</v>
      </c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  <c r="AA748" s="35"/>
      <c r="AB748" s="35"/>
      <c r="AC748" s="35"/>
      <c r="AD748" s="35"/>
      <c r="AE748" s="35"/>
      <c r="AF748" s="35"/>
      <c r="AG748" s="35"/>
      <c r="AH748" s="35"/>
      <c r="AI748" s="35" t="str">
        <f t="shared" si="11"/>
        <v>0</v>
      </c>
      <c r="AJ748" s="35">
        <f>+'Formato Único de Contratación'!B775</f>
        <v>0</v>
      </c>
    </row>
    <row r="749" spans="14:36" x14ac:dyDescent="0.25">
      <c r="N749" s="4"/>
      <c r="O749" s="4">
        <v>44578</v>
      </c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  <c r="AA749" s="35"/>
      <c r="AB749" s="35"/>
      <c r="AC749" s="35"/>
      <c r="AD749" s="35"/>
      <c r="AE749" s="35"/>
      <c r="AF749" s="35"/>
      <c r="AG749" s="35"/>
      <c r="AH749" s="35"/>
      <c r="AI749" s="35" t="str">
        <f t="shared" si="11"/>
        <v>0</v>
      </c>
      <c r="AJ749" s="35">
        <f>+'Formato Único de Contratación'!B776</f>
        <v>0</v>
      </c>
    </row>
    <row r="750" spans="14:36" x14ac:dyDescent="0.25">
      <c r="N750" s="4"/>
      <c r="O750" s="4">
        <v>44579</v>
      </c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  <c r="AA750" s="35"/>
      <c r="AB750" s="35"/>
      <c r="AC750" s="35"/>
      <c r="AD750" s="35"/>
      <c r="AE750" s="35"/>
      <c r="AF750" s="35"/>
      <c r="AG750" s="35"/>
      <c r="AH750" s="35"/>
      <c r="AI750" s="35" t="str">
        <f t="shared" si="11"/>
        <v>0</v>
      </c>
      <c r="AJ750" s="35">
        <f>+'Formato Único de Contratación'!B777</f>
        <v>0</v>
      </c>
    </row>
    <row r="751" spans="14:36" x14ac:dyDescent="0.25">
      <c r="N751" s="4"/>
      <c r="O751" s="4">
        <v>44580</v>
      </c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  <c r="AA751" s="35"/>
      <c r="AB751" s="35"/>
      <c r="AC751" s="35"/>
      <c r="AD751" s="35"/>
      <c r="AE751" s="35"/>
      <c r="AF751" s="35"/>
      <c r="AG751" s="35"/>
      <c r="AH751" s="35"/>
      <c r="AI751" s="35" t="str">
        <f t="shared" si="11"/>
        <v>0</v>
      </c>
      <c r="AJ751" s="35">
        <f>+'Formato Único de Contratación'!B778</f>
        <v>0</v>
      </c>
    </row>
    <row r="752" spans="14:36" x14ac:dyDescent="0.25">
      <c r="N752" s="4"/>
      <c r="O752" s="4">
        <v>44581</v>
      </c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  <c r="AA752" s="35"/>
      <c r="AB752" s="35"/>
      <c r="AC752" s="35"/>
      <c r="AD752" s="35"/>
      <c r="AE752" s="35"/>
      <c r="AF752" s="35"/>
      <c r="AG752" s="35"/>
      <c r="AH752" s="35"/>
      <c r="AI752" s="35" t="str">
        <f t="shared" si="11"/>
        <v>0</v>
      </c>
      <c r="AJ752" s="35">
        <f>+'Formato Único de Contratación'!B779</f>
        <v>0</v>
      </c>
    </row>
    <row r="753" spans="14:36" x14ac:dyDescent="0.25">
      <c r="N753" s="4"/>
      <c r="O753" s="4">
        <v>44582</v>
      </c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F753" s="35"/>
      <c r="AG753" s="35"/>
      <c r="AH753" s="35"/>
      <c r="AI753" s="35" t="str">
        <f t="shared" si="11"/>
        <v>0</v>
      </c>
      <c r="AJ753" s="35">
        <f>+'Formato Único de Contratación'!B780</f>
        <v>0</v>
      </c>
    </row>
    <row r="754" spans="14:36" x14ac:dyDescent="0.25">
      <c r="N754" s="4"/>
      <c r="O754" s="4">
        <v>44583</v>
      </c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  <c r="AA754" s="35"/>
      <c r="AB754" s="35"/>
      <c r="AC754" s="35"/>
      <c r="AD754" s="35"/>
      <c r="AE754" s="35"/>
      <c r="AF754" s="35"/>
      <c r="AG754" s="35"/>
      <c r="AH754" s="35"/>
      <c r="AI754" s="35" t="str">
        <f t="shared" si="11"/>
        <v>0</v>
      </c>
      <c r="AJ754" s="35">
        <f>+'Formato Único de Contratación'!B781</f>
        <v>0</v>
      </c>
    </row>
    <row r="755" spans="14:36" x14ac:dyDescent="0.25">
      <c r="N755" s="4"/>
      <c r="O755" s="4">
        <v>44584</v>
      </c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  <c r="AA755" s="35"/>
      <c r="AB755" s="35"/>
      <c r="AC755" s="35"/>
      <c r="AD755" s="35"/>
      <c r="AE755" s="35"/>
      <c r="AF755" s="35"/>
      <c r="AG755" s="35"/>
      <c r="AH755" s="35"/>
      <c r="AI755" s="35" t="str">
        <f t="shared" si="11"/>
        <v>0</v>
      </c>
      <c r="AJ755" s="35">
        <f>+'Formato Único de Contratación'!B782</f>
        <v>0</v>
      </c>
    </row>
    <row r="756" spans="14:36" x14ac:dyDescent="0.25">
      <c r="N756" s="4"/>
      <c r="O756" s="4">
        <v>44585</v>
      </c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  <c r="AA756" s="35"/>
      <c r="AB756" s="35"/>
      <c r="AC756" s="35"/>
      <c r="AD756" s="35"/>
      <c r="AE756" s="35"/>
      <c r="AF756" s="35"/>
      <c r="AG756" s="35"/>
      <c r="AH756" s="35"/>
      <c r="AI756" s="35" t="str">
        <f t="shared" si="11"/>
        <v>0</v>
      </c>
      <c r="AJ756" s="35">
        <f>+'Formato Único de Contratación'!B783</f>
        <v>0</v>
      </c>
    </row>
    <row r="757" spans="14:36" x14ac:dyDescent="0.25">
      <c r="N757" s="4"/>
      <c r="O757" s="4">
        <v>44586</v>
      </c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  <c r="AA757" s="35"/>
      <c r="AB757" s="35"/>
      <c r="AC757" s="35"/>
      <c r="AD757" s="35"/>
      <c r="AE757" s="35"/>
      <c r="AF757" s="35"/>
      <c r="AG757" s="35"/>
      <c r="AH757" s="35"/>
      <c r="AI757" s="35" t="str">
        <f t="shared" si="11"/>
        <v>0</v>
      </c>
      <c r="AJ757" s="35">
        <f>+'Formato Único de Contratación'!B784</f>
        <v>0</v>
      </c>
    </row>
    <row r="758" spans="14:36" x14ac:dyDescent="0.25">
      <c r="N758" s="4"/>
      <c r="O758" s="4">
        <v>44587</v>
      </c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  <c r="AA758" s="35"/>
      <c r="AB758" s="35"/>
      <c r="AC758" s="35"/>
      <c r="AD758" s="35"/>
      <c r="AE758" s="35"/>
      <c r="AF758" s="35"/>
      <c r="AG758" s="35"/>
      <c r="AH758" s="35"/>
      <c r="AI758" s="35"/>
      <c r="AJ758" s="35"/>
    </row>
    <row r="759" spans="14:36" x14ac:dyDescent="0.25">
      <c r="N759" s="4"/>
      <c r="O759" s="4">
        <v>44588</v>
      </c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F759" s="35"/>
      <c r="AG759" s="35"/>
      <c r="AH759" s="35"/>
      <c r="AI759" s="35"/>
      <c r="AJ759" s="35"/>
    </row>
    <row r="760" spans="14:36" x14ac:dyDescent="0.25">
      <c r="N760" s="4"/>
      <c r="O760" s="4">
        <v>44589</v>
      </c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  <c r="AA760" s="35"/>
      <c r="AB760" s="35"/>
      <c r="AC760" s="35"/>
      <c r="AD760" s="35"/>
      <c r="AE760" s="35"/>
      <c r="AF760" s="35"/>
      <c r="AG760" s="35"/>
      <c r="AH760" s="35"/>
      <c r="AI760" s="35"/>
      <c r="AJ760" s="35"/>
    </row>
    <row r="761" spans="14:36" x14ac:dyDescent="0.25">
      <c r="N761" s="4"/>
      <c r="O761" s="4">
        <v>44590</v>
      </c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  <c r="AA761" s="35"/>
      <c r="AB761" s="35"/>
      <c r="AC761" s="35"/>
      <c r="AD761" s="35"/>
      <c r="AE761" s="35"/>
      <c r="AF761" s="35"/>
      <c r="AG761" s="35"/>
      <c r="AH761" s="35"/>
      <c r="AI761" s="35"/>
      <c r="AJ761" s="35"/>
    </row>
    <row r="762" spans="14:36" x14ac:dyDescent="0.25">
      <c r="N762" s="4"/>
      <c r="O762" s="4">
        <v>44591</v>
      </c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  <c r="AA762" s="35"/>
      <c r="AB762" s="35"/>
      <c r="AC762" s="35"/>
      <c r="AD762" s="35"/>
      <c r="AE762" s="35"/>
      <c r="AF762" s="35"/>
      <c r="AG762" s="35"/>
      <c r="AH762" s="35"/>
      <c r="AI762" s="35"/>
      <c r="AJ762" s="35"/>
    </row>
    <row r="763" spans="14:36" x14ac:dyDescent="0.25">
      <c r="N763" s="4"/>
      <c r="O763" s="4">
        <v>44592</v>
      </c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  <c r="AA763" s="35"/>
      <c r="AB763" s="35"/>
      <c r="AC763" s="35"/>
      <c r="AD763" s="35"/>
      <c r="AE763" s="35"/>
      <c r="AF763" s="35"/>
      <c r="AG763" s="35"/>
      <c r="AH763" s="35"/>
      <c r="AI763" s="35"/>
      <c r="AJ763" s="35"/>
    </row>
    <row r="764" spans="14:36" x14ac:dyDescent="0.25">
      <c r="N764" s="4"/>
      <c r="O764" s="4">
        <v>44593</v>
      </c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  <c r="AA764" s="35"/>
      <c r="AB764" s="35"/>
      <c r="AC764" s="35"/>
      <c r="AD764" s="35"/>
      <c r="AE764" s="35"/>
      <c r="AF764" s="35"/>
      <c r="AG764" s="35"/>
      <c r="AH764" s="35"/>
      <c r="AI764" s="35"/>
      <c r="AJ764" s="35"/>
    </row>
    <row r="765" spans="14:36" x14ac:dyDescent="0.25">
      <c r="N765" s="4"/>
      <c r="O765" s="4">
        <v>44594</v>
      </c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  <c r="AA765" s="35"/>
      <c r="AB765" s="35"/>
      <c r="AC765" s="35"/>
      <c r="AD765" s="35"/>
      <c r="AE765" s="35"/>
      <c r="AF765" s="35"/>
      <c r="AG765" s="35"/>
      <c r="AH765" s="35"/>
      <c r="AI765" s="35"/>
      <c r="AJ765" s="35"/>
    </row>
    <row r="766" spans="14:36" x14ac:dyDescent="0.25">
      <c r="N766" s="4"/>
      <c r="O766" s="4">
        <v>44595</v>
      </c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  <c r="AA766" s="35"/>
      <c r="AB766" s="35"/>
      <c r="AC766" s="35"/>
      <c r="AD766" s="35"/>
      <c r="AE766" s="35"/>
      <c r="AF766" s="35"/>
      <c r="AG766" s="35"/>
      <c r="AH766" s="35"/>
      <c r="AI766" s="35"/>
      <c r="AJ766" s="35"/>
    </row>
    <row r="767" spans="14:36" x14ac:dyDescent="0.25">
      <c r="N767" s="4"/>
      <c r="O767" s="4">
        <v>44596</v>
      </c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  <c r="AA767" s="35"/>
      <c r="AB767" s="35"/>
      <c r="AC767" s="35"/>
      <c r="AD767" s="35"/>
      <c r="AE767" s="35"/>
      <c r="AF767" s="35"/>
      <c r="AG767" s="35"/>
      <c r="AH767" s="35"/>
      <c r="AI767" s="35"/>
      <c r="AJ767" s="35"/>
    </row>
    <row r="768" spans="14:36" x14ac:dyDescent="0.25">
      <c r="N768" s="4"/>
      <c r="O768" s="4">
        <v>44597</v>
      </c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  <c r="AA768" s="35"/>
      <c r="AB768" s="35"/>
      <c r="AC768" s="35"/>
      <c r="AD768" s="35"/>
      <c r="AE768" s="35"/>
      <c r="AF768" s="35"/>
      <c r="AG768" s="35"/>
      <c r="AH768" s="35"/>
      <c r="AI768" s="35"/>
      <c r="AJ768" s="35"/>
    </row>
    <row r="769" spans="14:15" x14ac:dyDescent="0.25">
      <c r="N769" s="4"/>
      <c r="O769" s="4">
        <v>44598</v>
      </c>
    </row>
    <row r="770" spans="14:15" x14ac:dyDescent="0.25">
      <c r="N770" s="4"/>
      <c r="O770" s="4">
        <v>44599</v>
      </c>
    </row>
    <row r="771" spans="14:15" x14ac:dyDescent="0.25">
      <c r="N771" s="4"/>
      <c r="O771" s="4">
        <v>44600</v>
      </c>
    </row>
    <row r="772" spans="14:15" x14ac:dyDescent="0.25">
      <c r="N772" s="4"/>
      <c r="O772" s="4">
        <v>44601</v>
      </c>
    </row>
    <row r="773" spans="14:15" x14ac:dyDescent="0.25">
      <c r="N773" s="4"/>
      <c r="O773" s="4">
        <v>44602</v>
      </c>
    </row>
    <row r="774" spans="14:15" x14ac:dyDescent="0.25">
      <c r="N774" s="4"/>
      <c r="O774" s="4">
        <v>44603</v>
      </c>
    </row>
    <row r="775" spans="14:15" x14ac:dyDescent="0.25">
      <c r="N775" s="4"/>
      <c r="O775" s="4">
        <v>44604</v>
      </c>
    </row>
    <row r="776" spans="14:15" x14ac:dyDescent="0.25">
      <c r="N776" s="4"/>
      <c r="O776" s="4">
        <v>44605</v>
      </c>
    </row>
    <row r="777" spans="14:15" x14ac:dyDescent="0.25">
      <c r="N777" s="4"/>
      <c r="O777" s="4">
        <v>44606</v>
      </c>
    </row>
    <row r="778" spans="14:15" x14ac:dyDescent="0.25">
      <c r="N778" s="4"/>
      <c r="O778" s="4">
        <v>44607</v>
      </c>
    </row>
    <row r="779" spans="14:15" x14ac:dyDescent="0.25">
      <c r="N779" s="4"/>
      <c r="O779" s="4">
        <v>44608</v>
      </c>
    </row>
    <row r="780" spans="14:15" x14ac:dyDescent="0.25">
      <c r="N780" s="4"/>
      <c r="O780" s="4">
        <v>44609</v>
      </c>
    </row>
    <row r="781" spans="14:15" x14ac:dyDescent="0.25">
      <c r="N781" s="4"/>
      <c r="O781" s="4">
        <v>44610</v>
      </c>
    </row>
    <row r="782" spans="14:15" x14ac:dyDescent="0.25">
      <c r="N782" s="4"/>
      <c r="O782" s="4">
        <v>44611</v>
      </c>
    </row>
    <row r="783" spans="14:15" x14ac:dyDescent="0.25">
      <c r="N783" s="4"/>
      <c r="O783" s="4">
        <v>44612</v>
      </c>
    </row>
    <row r="784" spans="14:15" x14ac:dyDescent="0.25">
      <c r="N784" s="4"/>
      <c r="O784" s="4">
        <v>44613</v>
      </c>
    </row>
    <row r="785" spans="14:15" x14ac:dyDescent="0.25">
      <c r="N785" s="4"/>
      <c r="O785" s="4">
        <v>44614</v>
      </c>
    </row>
    <row r="786" spans="14:15" x14ac:dyDescent="0.25">
      <c r="N786" s="4"/>
      <c r="O786" s="4">
        <v>44615</v>
      </c>
    </row>
    <row r="787" spans="14:15" x14ac:dyDescent="0.25">
      <c r="N787" s="4"/>
      <c r="O787" s="4">
        <v>44616</v>
      </c>
    </row>
    <row r="788" spans="14:15" x14ac:dyDescent="0.25">
      <c r="N788" s="4"/>
      <c r="O788" s="4">
        <v>44617</v>
      </c>
    </row>
    <row r="789" spans="14:15" x14ac:dyDescent="0.25">
      <c r="N789" s="4"/>
      <c r="O789" s="4">
        <v>44618</v>
      </c>
    </row>
    <row r="790" spans="14:15" x14ac:dyDescent="0.25">
      <c r="N790" s="4"/>
      <c r="O790" s="4">
        <v>44619</v>
      </c>
    </row>
    <row r="791" spans="14:15" x14ac:dyDescent="0.25">
      <c r="N791" s="4"/>
      <c r="O791" s="4">
        <v>44620</v>
      </c>
    </row>
    <row r="792" spans="14:15" x14ac:dyDescent="0.25">
      <c r="N792" s="4"/>
      <c r="O792" s="4">
        <v>44621</v>
      </c>
    </row>
    <row r="793" spans="14:15" x14ac:dyDescent="0.25">
      <c r="N793" s="4"/>
      <c r="O793" s="4">
        <v>44622</v>
      </c>
    </row>
    <row r="794" spans="14:15" x14ac:dyDescent="0.25">
      <c r="N794" s="4"/>
      <c r="O794" s="4">
        <v>44623</v>
      </c>
    </row>
    <row r="795" spans="14:15" x14ac:dyDescent="0.25">
      <c r="N795" s="4"/>
      <c r="O795" s="4">
        <v>44624</v>
      </c>
    </row>
    <row r="796" spans="14:15" x14ac:dyDescent="0.25">
      <c r="N796" s="4"/>
      <c r="O796" s="4">
        <v>44625</v>
      </c>
    </row>
    <row r="797" spans="14:15" x14ac:dyDescent="0.25">
      <c r="N797" s="4"/>
      <c r="O797" s="4">
        <v>44626</v>
      </c>
    </row>
    <row r="798" spans="14:15" x14ac:dyDescent="0.25">
      <c r="N798" s="4"/>
      <c r="O798" s="4">
        <v>44627</v>
      </c>
    </row>
    <row r="799" spans="14:15" x14ac:dyDescent="0.25">
      <c r="N799" s="4"/>
      <c r="O799" s="4">
        <v>44628</v>
      </c>
    </row>
    <row r="800" spans="14:15" x14ac:dyDescent="0.25">
      <c r="N800" s="4"/>
      <c r="O800" s="4">
        <v>44629</v>
      </c>
    </row>
    <row r="801" spans="14:15" x14ac:dyDescent="0.25">
      <c r="N801" s="4"/>
      <c r="O801" s="4">
        <v>44630</v>
      </c>
    </row>
    <row r="802" spans="14:15" x14ac:dyDescent="0.25">
      <c r="N802" s="4"/>
      <c r="O802" s="4">
        <v>44631</v>
      </c>
    </row>
    <row r="803" spans="14:15" x14ac:dyDescent="0.25">
      <c r="N803" s="4"/>
      <c r="O803" s="4">
        <v>44632</v>
      </c>
    </row>
    <row r="804" spans="14:15" x14ac:dyDescent="0.25">
      <c r="N804" s="4"/>
      <c r="O804" s="4">
        <v>44633</v>
      </c>
    </row>
    <row r="805" spans="14:15" x14ac:dyDescent="0.25">
      <c r="N805" s="4"/>
      <c r="O805" s="4">
        <v>44634</v>
      </c>
    </row>
    <row r="806" spans="14:15" x14ac:dyDescent="0.25">
      <c r="N806" s="4"/>
      <c r="O806" s="4">
        <v>44635</v>
      </c>
    </row>
    <row r="807" spans="14:15" x14ac:dyDescent="0.25">
      <c r="N807" s="4"/>
      <c r="O807" s="4">
        <v>44636</v>
      </c>
    </row>
    <row r="808" spans="14:15" x14ac:dyDescent="0.25">
      <c r="N808" s="4"/>
      <c r="O808" s="4">
        <v>44637</v>
      </c>
    </row>
    <row r="809" spans="14:15" x14ac:dyDescent="0.25">
      <c r="N809" s="4"/>
      <c r="O809" s="4">
        <v>44638</v>
      </c>
    </row>
    <row r="810" spans="14:15" x14ac:dyDescent="0.25">
      <c r="N810" s="4"/>
      <c r="O810" s="4">
        <v>44639</v>
      </c>
    </row>
    <row r="811" spans="14:15" x14ac:dyDescent="0.25">
      <c r="N811" s="4"/>
      <c r="O811" s="4">
        <v>44640</v>
      </c>
    </row>
    <row r="812" spans="14:15" x14ac:dyDescent="0.25">
      <c r="N812" s="4"/>
      <c r="O812" s="4">
        <v>44641</v>
      </c>
    </row>
    <row r="813" spans="14:15" x14ac:dyDescent="0.25">
      <c r="N813" s="4"/>
      <c r="O813" s="4">
        <v>44642</v>
      </c>
    </row>
    <row r="814" spans="14:15" x14ac:dyDescent="0.25">
      <c r="N814" s="4"/>
      <c r="O814" s="4">
        <v>44643</v>
      </c>
    </row>
    <row r="815" spans="14:15" x14ac:dyDescent="0.25">
      <c r="N815" s="4"/>
      <c r="O815" s="4">
        <v>44644</v>
      </c>
    </row>
    <row r="816" spans="14:15" x14ac:dyDescent="0.25">
      <c r="N816" s="4"/>
      <c r="O816" s="4">
        <v>44645</v>
      </c>
    </row>
    <row r="817" spans="14:15" x14ac:dyDescent="0.25">
      <c r="N817" s="4"/>
      <c r="O817" s="4">
        <v>44646</v>
      </c>
    </row>
    <row r="818" spans="14:15" x14ac:dyDescent="0.25">
      <c r="N818" s="4"/>
      <c r="O818" s="4">
        <v>44647</v>
      </c>
    </row>
    <row r="819" spans="14:15" x14ac:dyDescent="0.25">
      <c r="N819" s="4"/>
      <c r="O819" s="4">
        <v>44648</v>
      </c>
    </row>
    <row r="820" spans="14:15" x14ac:dyDescent="0.25">
      <c r="N820" s="4"/>
      <c r="O820" s="4">
        <v>44649</v>
      </c>
    </row>
    <row r="821" spans="14:15" x14ac:dyDescent="0.25">
      <c r="N821" s="4"/>
      <c r="O821" s="4">
        <v>44650</v>
      </c>
    </row>
    <row r="822" spans="14:15" x14ac:dyDescent="0.25">
      <c r="N822" s="4"/>
      <c r="O822" s="4">
        <v>44651</v>
      </c>
    </row>
    <row r="823" spans="14:15" x14ac:dyDescent="0.25">
      <c r="N823" s="4"/>
      <c r="O823" s="4">
        <v>44652</v>
      </c>
    </row>
    <row r="824" spans="14:15" x14ac:dyDescent="0.25">
      <c r="N824" s="4"/>
      <c r="O824" s="4">
        <v>44653</v>
      </c>
    </row>
    <row r="825" spans="14:15" x14ac:dyDescent="0.25">
      <c r="N825" s="4"/>
      <c r="O825" s="4">
        <v>44654</v>
      </c>
    </row>
    <row r="826" spans="14:15" x14ac:dyDescent="0.25">
      <c r="N826" s="4"/>
      <c r="O826" s="4">
        <v>44655</v>
      </c>
    </row>
    <row r="827" spans="14:15" x14ac:dyDescent="0.25">
      <c r="N827" s="4"/>
      <c r="O827" s="4">
        <v>44656</v>
      </c>
    </row>
    <row r="828" spans="14:15" x14ac:dyDescent="0.25">
      <c r="N828" s="4"/>
      <c r="O828" s="4">
        <v>44657</v>
      </c>
    </row>
    <row r="829" spans="14:15" x14ac:dyDescent="0.25">
      <c r="N829" s="4"/>
      <c r="O829" s="4">
        <v>44658</v>
      </c>
    </row>
    <row r="830" spans="14:15" x14ac:dyDescent="0.25">
      <c r="N830" s="4"/>
      <c r="O830" s="4">
        <v>44659</v>
      </c>
    </row>
    <row r="831" spans="14:15" x14ac:dyDescent="0.25">
      <c r="N831" s="4"/>
      <c r="O831" s="4">
        <v>44660</v>
      </c>
    </row>
    <row r="832" spans="14:15" x14ac:dyDescent="0.25">
      <c r="N832" s="4"/>
      <c r="O832" s="4">
        <v>44661</v>
      </c>
    </row>
    <row r="833" spans="14:15" x14ac:dyDescent="0.25">
      <c r="N833" s="4"/>
      <c r="O833" s="4">
        <v>44662</v>
      </c>
    </row>
    <row r="834" spans="14:15" x14ac:dyDescent="0.25">
      <c r="N834" s="4"/>
      <c r="O834" s="4">
        <v>44663</v>
      </c>
    </row>
    <row r="835" spans="14:15" x14ac:dyDescent="0.25">
      <c r="N835" s="4"/>
      <c r="O835" s="4">
        <v>44664</v>
      </c>
    </row>
    <row r="836" spans="14:15" x14ac:dyDescent="0.25">
      <c r="N836" s="4"/>
      <c r="O836" s="4">
        <v>44665</v>
      </c>
    </row>
    <row r="837" spans="14:15" x14ac:dyDescent="0.25">
      <c r="N837" s="4"/>
      <c r="O837" s="4">
        <v>44666</v>
      </c>
    </row>
    <row r="838" spans="14:15" x14ac:dyDescent="0.25">
      <c r="N838" s="4"/>
      <c r="O838" s="4">
        <v>44667</v>
      </c>
    </row>
    <row r="839" spans="14:15" x14ac:dyDescent="0.25">
      <c r="N839" s="4"/>
      <c r="O839" s="4">
        <v>44668</v>
      </c>
    </row>
    <row r="840" spans="14:15" x14ac:dyDescent="0.25">
      <c r="N840" s="4"/>
      <c r="O840" s="4">
        <v>44669</v>
      </c>
    </row>
    <row r="841" spans="14:15" x14ac:dyDescent="0.25">
      <c r="N841" s="4"/>
      <c r="O841" s="4">
        <v>44670</v>
      </c>
    </row>
    <row r="842" spans="14:15" x14ac:dyDescent="0.25">
      <c r="N842" s="4"/>
      <c r="O842" s="4">
        <v>44671</v>
      </c>
    </row>
    <row r="843" spans="14:15" x14ac:dyDescent="0.25">
      <c r="N843" s="4"/>
      <c r="O843" s="4">
        <v>44672</v>
      </c>
    </row>
    <row r="844" spans="14:15" x14ac:dyDescent="0.25">
      <c r="N844" s="4"/>
      <c r="O844" s="4">
        <v>44673</v>
      </c>
    </row>
    <row r="845" spans="14:15" x14ac:dyDescent="0.25">
      <c r="N845" s="4"/>
      <c r="O845" s="4">
        <v>44674</v>
      </c>
    </row>
    <row r="846" spans="14:15" x14ac:dyDescent="0.25">
      <c r="N846" s="4"/>
      <c r="O846" s="4">
        <v>44675</v>
      </c>
    </row>
    <row r="847" spans="14:15" x14ac:dyDescent="0.25">
      <c r="N847" s="4"/>
      <c r="O847" s="4">
        <v>44676</v>
      </c>
    </row>
    <row r="848" spans="14:15" x14ac:dyDescent="0.25">
      <c r="N848" s="4"/>
      <c r="O848" s="4">
        <v>44677</v>
      </c>
    </row>
    <row r="849" spans="14:15" x14ac:dyDescent="0.25">
      <c r="N849" s="4"/>
      <c r="O849" s="4">
        <v>44678</v>
      </c>
    </row>
    <row r="850" spans="14:15" x14ac:dyDescent="0.25">
      <c r="N850" s="4"/>
      <c r="O850" s="4">
        <v>44679</v>
      </c>
    </row>
    <row r="851" spans="14:15" x14ac:dyDescent="0.25">
      <c r="N851" s="4"/>
      <c r="O851" s="4">
        <v>44680</v>
      </c>
    </row>
    <row r="852" spans="14:15" x14ac:dyDescent="0.25">
      <c r="N852" s="4"/>
      <c r="O852" s="4">
        <v>44681</v>
      </c>
    </row>
    <row r="853" spans="14:15" x14ac:dyDescent="0.25">
      <c r="N853" s="4"/>
      <c r="O853" s="4">
        <v>44682</v>
      </c>
    </row>
    <row r="854" spans="14:15" x14ac:dyDescent="0.25">
      <c r="N854" s="4"/>
      <c r="O854" s="4">
        <v>44683</v>
      </c>
    </row>
    <row r="855" spans="14:15" x14ac:dyDescent="0.25">
      <c r="N855" s="4"/>
      <c r="O855" s="4">
        <v>44684</v>
      </c>
    </row>
    <row r="856" spans="14:15" x14ac:dyDescent="0.25">
      <c r="N856" s="4"/>
      <c r="O856" s="4">
        <v>44685</v>
      </c>
    </row>
    <row r="857" spans="14:15" x14ac:dyDescent="0.25">
      <c r="N857" s="4"/>
      <c r="O857" s="4">
        <v>44686</v>
      </c>
    </row>
    <row r="858" spans="14:15" x14ac:dyDescent="0.25">
      <c r="N858" s="4"/>
      <c r="O858" s="4">
        <v>44687</v>
      </c>
    </row>
    <row r="859" spans="14:15" x14ac:dyDescent="0.25">
      <c r="N859" s="4"/>
      <c r="O859" s="4">
        <v>44688</v>
      </c>
    </row>
    <row r="860" spans="14:15" x14ac:dyDescent="0.25">
      <c r="N860" s="4"/>
      <c r="O860" s="4">
        <v>44689</v>
      </c>
    </row>
    <row r="861" spans="14:15" x14ac:dyDescent="0.25">
      <c r="N861" s="4"/>
      <c r="O861" s="4">
        <v>44690</v>
      </c>
    </row>
    <row r="862" spans="14:15" x14ac:dyDescent="0.25">
      <c r="N862" s="4"/>
      <c r="O862" s="4">
        <v>44691</v>
      </c>
    </row>
    <row r="863" spans="14:15" x14ac:dyDescent="0.25">
      <c r="N863" s="4"/>
      <c r="O863" s="4">
        <v>44692</v>
      </c>
    </row>
    <row r="864" spans="14:15" x14ac:dyDescent="0.25">
      <c r="N864" s="4"/>
      <c r="O864" s="4">
        <v>44693</v>
      </c>
    </row>
    <row r="865" spans="14:15" x14ac:dyDescent="0.25">
      <c r="N865" s="4"/>
      <c r="O865" s="4">
        <v>44694</v>
      </c>
    </row>
    <row r="866" spans="14:15" x14ac:dyDescent="0.25">
      <c r="N866" s="4"/>
      <c r="O866" s="4">
        <v>44695</v>
      </c>
    </row>
    <row r="867" spans="14:15" x14ac:dyDescent="0.25">
      <c r="N867" s="4"/>
      <c r="O867" s="4">
        <v>44696</v>
      </c>
    </row>
    <row r="868" spans="14:15" x14ac:dyDescent="0.25">
      <c r="N868" s="4"/>
      <c r="O868" s="4">
        <v>44697</v>
      </c>
    </row>
    <row r="869" spans="14:15" x14ac:dyDescent="0.25">
      <c r="N869" s="4"/>
      <c r="O869" s="4">
        <v>44698</v>
      </c>
    </row>
    <row r="870" spans="14:15" x14ac:dyDescent="0.25">
      <c r="N870" s="4"/>
      <c r="O870" s="4">
        <v>44699</v>
      </c>
    </row>
    <row r="871" spans="14:15" x14ac:dyDescent="0.25">
      <c r="N871" s="4"/>
      <c r="O871" s="4">
        <v>44700</v>
      </c>
    </row>
    <row r="872" spans="14:15" x14ac:dyDescent="0.25">
      <c r="N872" s="4"/>
      <c r="O872" s="4">
        <v>44701</v>
      </c>
    </row>
    <row r="873" spans="14:15" x14ac:dyDescent="0.25">
      <c r="N873" s="4"/>
      <c r="O873" s="4">
        <v>44702</v>
      </c>
    </row>
    <row r="874" spans="14:15" x14ac:dyDescent="0.25">
      <c r="N874" s="4"/>
      <c r="O874" s="4">
        <v>44703</v>
      </c>
    </row>
    <row r="875" spans="14:15" x14ac:dyDescent="0.25">
      <c r="N875" s="4"/>
      <c r="O875" s="4">
        <v>44704</v>
      </c>
    </row>
    <row r="876" spans="14:15" x14ac:dyDescent="0.25">
      <c r="N876" s="4"/>
      <c r="O876" s="4">
        <v>44705</v>
      </c>
    </row>
    <row r="877" spans="14:15" x14ac:dyDescent="0.25">
      <c r="N877" s="4"/>
      <c r="O877" s="4">
        <v>44706</v>
      </c>
    </row>
    <row r="878" spans="14:15" x14ac:dyDescent="0.25">
      <c r="N878" s="4"/>
      <c r="O878" s="4">
        <v>44707</v>
      </c>
    </row>
    <row r="879" spans="14:15" x14ac:dyDescent="0.25">
      <c r="N879" s="4"/>
      <c r="O879" s="4">
        <v>44708</v>
      </c>
    </row>
    <row r="880" spans="14:15" x14ac:dyDescent="0.25">
      <c r="N880" s="4"/>
      <c r="O880" s="4">
        <v>44709</v>
      </c>
    </row>
    <row r="881" spans="14:15" x14ac:dyDescent="0.25">
      <c r="N881" s="4"/>
      <c r="O881" s="4">
        <v>44710</v>
      </c>
    </row>
    <row r="882" spans="14:15" x14ac:dyDescent="0.25">
      <c r="N882" s="4"/>
      <c r="O882" s="4">
        <v>44711</v>
      </c>
    </row>
    <row r="883" spans="14:15" x14ac:dyDescent="0.25">
      <c r="N883" s="4"/>
      <c r="O883" s="4">
        <v>44712</v>
      </c>
    </row>
    <row r="884" spans="14:15" x14ac:dyDescent="0.25">
      <c r="N884" s="4"/>
      <c r="O884" s="4">
        <v>44713</v>
      </c>
    </row>
    <row r="885" spans="14:15" x14ac:dyDescent="0.25">
      <c r="N885" s="4"/>
      <c r="O885" s="4">
        <v>44714</v>
      </c>
    </row>
    <row r="886" spans="14:15" x14ac:dyDescent="0.25">
      <c r="N886" s="4"/>
      <c r="O886" s="4">
        <v>44715</v>
      </c>
    </row>
    <row r="887" spans="14:15" x14ac:dyDescent="0.25">
      <c r="N887" s="4"/>
      <c r="O887" s="4">
        <v>44716</v>
      </c>
    </row>
    <row r="888" spans="14:15" x14ac:dyDescent="0.25">
      <c r="N888" s="4"/>
      <c r="O888" s="4">
        <v>44717</v>
      </c>
    </row>
    <row r="889" spans="14:15" x14ac:dyDescent="0.25">
      <c r="N889" s="4"/>
      <c r="O889" s="4">
        <v>44718</v>
      </c>
    </row>
    <row r="890" spans="14:15" x14ac:dyDescent="0.25">
      <c r="N890" s="4"/>
      <c r="O890" s="4">
        <v>44719</v>
      </c>
    </row>
    <row r="891" spans="14:15" x14ac:dyDescent="0.25">
      <c r="N891" s="4"/>
      <c r="O891" s="4">
        <v>44720</v>
      </c>
    </row>
    <row r="892" spans="14:15" x14ac:dyDescent="0.25">
      <c r="N892" s="4"/>
      <c r="O892" s="4">
        <v>44721</v>
      </c>
    </row>
    <row r="893" spans="14:15" x14ac:dyDescent="0.25">
      <c r="N893" s="4"/>
      <c r="O893" s="4">
        <v>44722</v>
      </c>
    </row>
    <row r="894" spans="14:15" x14ac:dyDescent="0.25">
      <c r="N894" s="4"/>
      <c r="O894" s="4">
        <v>44723</v>
      </c>
    </row>
    <row r="895" spans="14:15" x14ac:dyDescent="0.25">
      <c r="N895" s="4"/>
      <c r="O895" s="4">
        <v>44724</v>
      </c>
    </row>
    <row r="896" spans="14:15" x14ac:dyDescent="0.25">
      <c r="N896" s="4"/>
      <c r="O896" s="4">
        <v>44725</v>
      </c>
    </row>
    <row r="897" spans="14:15" x14ac:dyDescent="0.25">
      <c r="N897" s="4"/>
      <c r="O897" s="4">
        <v>44726</v>
      </c>
    </row>
    <row r="898" spans="14:15" x14ac:dyDescent="0.25">
      <c r="N898" s="4"/>
      <c r="O898" s="4">
        <v>44727</v>
      </c>
    </row>
    <row r="899" spans="14:15" x14ac:dyDescent="0.25">
      <c r="N899" s="4"/>
      <c r="O899" s="4">
        <v>44728</v>
      </c>
    </row>
    <row r="900" spans="14:15" x14ac:dyDescent="0.25">
      <c r="N900" s="4"/>
      <c r="O900" s="4">
        <v>44729</v>
      </c>
    </row>
    <row r="901" spans="14:15" x14ac:dyDescent="0.25">
      <c r="N901" s="4"/>
      <c r="O901" s="4">
        <v>44730</v>
      </c>
    </row>
    <row r="902" spans="14:15" x14ac:dyDescent="0.25">
      <c r="N902" s="4"/>
      <c r="O902" s="4">
        <v>44731</v>
      </c>
    </row>
    <row r="903" spans="14:15" x14ac:dyDescent="0.25">
      <c r="N903" s="4"/>
      <c r="O903" s="4">
        <v>44732</v>
      </c>
    </row>
    <row r="904" spans="14:15" x14ac:dyDescent="0.25">
      <c r="N904" s="4"/>
      <c r="O904" s="4">
        <v>44733</v>
      </c>
    </row>
    <row r="905" spans="14:15" x14ac:dyDescent="0.25">
      <c r="N905" s="4"/>
      <c r="O905" s="4">
        <v>44734</v>
      </c>
    </row>
    <row r="906" spans="14:15" x14ac:dyDescent="0.25">
      <c r="N906" s="4"/>
      <c r="O906" s="4">
        <v>44735</v>
      </c>
    </row>
    <row r="907" spans="14:15" x14ac:dyDescent="0.25">
      <c r="N907" s="4"/>
      <c r="O907" s="4">
        <v>44736</v>
      </c>
    </row>
    <row r="908" spans="14:15" x14ac:dyDescent="0.25">
      <c r="N908" s="4"/>
      <c r="O908" s="4">
        <v>44737</v>
      </c>
    </row>
    <row r="909" spans="14:15" x14ac:dyDescent="0.25">
      <c r="N909" s="4"/>
      <c r="O909" s="4">
        <v>44738</v>
      </c>
    </row>
    <row r="910" spans="14:15" x14ac:dyDescent="0.25">
      <c r="N910" s="4"/>
      <c r="O910" s="4">
        <v>44739</v>
      </c>
    </row>
    <row r="911" spans="14:15" x14ac:dyDescent="0.25">
      <c r="N911" s="4"/>
      <c r="O911" s="4">
        <v>44740</v>
      </c>
    </row>
    <row r="912" spans="14:15" x14ac:dyDescent="0.25">
      <c r="N912" s="4"/>
      <c r="O912" s="4">
        <v>44741</v>
      </c>
    </row>
    <row r="913" spans="14:15" x14ac:dyDescent="0.25">
      <c r="N913" s="4"/>
      <c r="O913" s="4">
        <v>44742</v>
      </c>
    </row>
    <row r="914" spans="14:15" x14ac:dyDescent="0.25">
      <c r="N914" s="4"/>
      <c r="O914" s="4">
        <v>44743</v>
      </c>
    </row>
    <row r="915" spans="14:15" x14ac:dyDescent="0.25">
      <c r="N915" s="4"/>
      <c r="O915" s="4">
        <v>44744</v>
      </c>
    </row>
    <row r="916" spans="14:15" x14ac:dyDescent="0.25">
      <c r="N916" s="4"/>
      <c r="O916" s="4">
        <v>44745</v>
      </c>
    </row>
    <row r="917" spans="14:15" x14ac:dyDescent="0.25">
      <c r="N917" s="4"/>
      <c r="O917" s="4">
        <v>44746</v>
      </c>
    </row>
    <row r="918" spans="14:15" x14ac:dyDescent="0.25">
      <c r="N918" s="4"/>
      <c r="O918" s="4">
        <v>44747</v>
      </c>
    </row>
    <row r="919" spans="14:15" x14ac:dyDescent="0.25">
      <c r="N919" s="4"/>
      <c r="O919" s="4">
        <v>44748</v>
      </c>
    </row>
    <row r="920" spans="14:15" x14ac:dyDescent="0.25">
      <c r="N920" s="4"/>
      <c r="O920" s="4">
        <v>44749</v>
      </c>
    </row>
    <row r="921" spans="14:15" x14ac:dyDescent="0.25">
      <c r="N921" s="4"/>
      <c r="O921" s="4">
        <v>44750</v>
      </c>
    </row>
    <row r="922" spans="14:15" x14ac:dyDescent="0.25">
      <c r="N922" s="4"/>
      <c r="O922" s="4">
        <v>44751</v>
      </c>
    </row>
    <row r="923" spans="14:15" x14ac:dyDescent="0.25">
      <c r="N923" s="4"/>
      <c r="O923" s="4">
        <v>44752</v>
      </c>
    </row>
    <row r="924" spans="14:15" x14ac:dyDescent="0.25">
      <c r="N924" s="4"/>
      <c r="O924" s="4">
        <v>44753</v>
      </c>
    </row>
    <row r="925" spans="14:15" x14ac:dyDescent="0.25">
      <c r="N925" s="4"/>
      <c r="O925" s="4">
        <v>44754</v>
      </c>
    </row>
    <row r="926" spans="14:15" x14ac:dyDescent="0.25">
      <c r="N926" s="4"/>
      <c r="O926" s="4">
        <v>44755</v>
      </c>
    </row>
    <row r="927" spans="14:15" x14ac:dyDescent="0.25">
      <c r="N927" s="4"/>
      <c r="O927" s="4">
        <v>44756</v>
      </c>
    </row>
    <row r="928" spans="14:15" x14ac:dyDescent="0.25">
      <c r="N928" s="4"/>
      <c r="O928" s="4">
        <v>44757</v>
      </c>
    </row>
    <row r="929" spans="14:15" x14ac:dyDescent="0.25">
      <c r="N929" s="4"/>
      <c r="O929" s="4">
        <v>44758</v>
      </c>
    </row>
    <row r="930" spans="14:15" x14ac:dyDescent="0.25">
      <c r="N930" s="4"/>
      <c r="O930" s="4">
        <v>44759</v>
      </c>
    </row>
    <row r="931" spans="14:15" x14ac:dyDescent="0.25">
      <c r="N931" s="4"/>
      <c r="O931" s="4">
        <v>44760</v>
      </c>
    </row>
    <row r="932" spans="14:15" x14ac:dyDescent="0.25">
      <c r="N932" s="4"/>
      <c r="O932" s="4">
        <v>44761</v>
      </c>
    </row>
    <row r="933" spans="14:15" x14ac:dyDescent="0.25">
      <c r="N933" s="4"/>
      <c r="O933" s="4">
        <v>44762</v>
      </c>
    </row>
    <row r="934" spans="14:15" x14ac:dyDescent="0.25">
      <c r="N934" s="4"/>
      <c r="O934" s="4">
        <v>44763</v>
      </c>
    </row>
    <row r="935" spans="14:15" x14ac:dyDescent="0.25">
      <c r="N935" s="4"/>
      <c r="O935" s="4">
        <v>44764</v>
      </c>
    </row>
    <row r="936" spans="14:15" x14ac:dyDescent="0.25">
      <c r="N936" s="4"/>
      <c r="O936" s="4">
        <v>44765</v>
      </c>
    </row>
    <row r="937" spans="14:15" x14ac:dyDescent="0.25">
      <c r="N937" s="4"/>
      <c r="O937" s="4">
        <v>44766</v>
      </c>
    </row>
    <row r="938" spans="14:15" x14ac:dyDescent="0.25">
      <c r="N938" s="4"/>
      <c r="O938" s="4">
        <v>44767</v>
      </c>
    </row>
    <row r="939" spans="14:15" x14ac:dyDescent="0.25">
      <c r="N939" s="4"/>
      <c r="O939" s="4">
        <v>44768</v>
      </c>
    </row>
    <row r="940" spans="14:15" x14ac:dyDescent="0.25">
      <c r="N940" s="4"/>
      <c r="O940" s="4">
        <v>44769</v>
      </c>
    </row>
    <row r="941" spans="14:15" x14ac:dyDescent="0.25">
      <c r="N941" s="4"/>
      <c r="O941" s="4">
        <v>44770</v>
      </c>
    </row>
    <row r="942" spans="14:15" x14ac:dyDescent="0.25">
      <c r="N942" s="4"/>
      <c r="O942" s="4">
        <v>44771</v>
      </c>
    </row>
    <row r="943" spans="14:15" x14ac:dyDescent="0.25">
      <c r="N943" s="4"/>
      <c r="O943" s="4">
        <v>44772</v>
      </c>
    </row>
    <row r="944" spans="14:15" x14ac:dyDescent="0.25">
      <c r="N944" s="4"/>
      <c r="O944" s="4">
        <v>44773</v>
      </c>
    </row>
    <row r="945" spans="14:15" x14ac:dyDescent="0.25">
      <c r="N945" s="4"/>
      <c r="O945" s="4">
        <v>44774</v>
      </c>
    </row>
    <row r="946" spans="14:15" x14ac:dyDescent="0.25">
      <c r="N946" s="4"/>
      <c r="O946" s="4">
        <v>44775</v>
      </c>
    </row>
    <row r="947" spans="14:15" x14ac:dyDescent="0.25">
      <c r="N947" s="4"/>
      <c r="O947" s="4">
        <v>44776</v>
      </c>
    </row>
    <row r="948" spans="14:15" x14ac:dyDescent="0.25">
      <c r="N948" s="4"/>
      <c r="O948" s="4">
        <v>44777</v>
      </c>
    </row>
    <row r="949" spans="14:15" x14ac:dyDescent="0.25">
      <c r="N949" s="4"/>
      <c r="O949" s="4">
        <v>44778</v>
      </c>
    </row>
    <row r="950" spans="14:15" x14ac:dyDescent="0.25">
      <c r="N950" s="4"/>
      <c r="O950" s="4">
        <v>44779</v>
      </c>
    </row>
    <row r="951" spans="14:15" x14ac:dyDescent="0.25">
      <c r="N951" s="4"/>
      <c r="O951" s="4">
        <v>44780</v>
      </c>
    </row>
    <row r="952" spans="14:15" x14ac:dyDescent="0.25">
      <c r="N952" s="4"/>
      <c r="O952" s="4">
        <v>44781</v>
      </c>
    </row>
    <row r="953" spans="14:15" x14ac:dyDescent="0.25">
      <c r="N953" s="4"/>
      <c r="O953" s="4">
        <v>44782</v>
      </c>
    </row>
    <row r="954" spans="14:15" x14ac:dyDescent="0.25">
      <c r="N954" s="4"/>
      <c r="O954" s="4">
        <v>44783</v>
      </c>
    </row>
    <row r="955" spans="14:15" x14ac:dyDescent="0.25">
      <c r="N955" s="4"/>
      <c r="O955" s="4">
        <v>44784</v>
      </c>
    </row>
    <row r="956" spans="14:15" x14ac:dyDescent="0.25">
      <c r="N956" s="4"/>
      <c r="O956" s="4">
        <v>44785</v>
      </c>
    </row>
    <row r="957" spans="14:15" x14ac:dyDescent="0.25">
      <c r="N957" s="4"/>
      <c r="O957" s="4">
        <v>44786</v>
      </c>
    </row>
    <row r="958" spans="14:15" x14ac:dyDescent="0.25">
      <c r="N958" s="4"/>
      <c r="O958" s="4">
        <v>44787</v>
      </c>
    </row>
    <row r="959" spans="14:15" x14ac:dyDescent="0.25">
      <c r="N959" s="4"/>
      <c r="O959" s="4">
        <v>44788</v>
      </c>
    </row>
    <row r="960" spans="14:15" x14ac:dyDescent="0.25">
      <c r="N960" s="4"/>
      <c r="O960" s="4">
        <v>44789</v>
      </c>
    </row>
    <row r="961" spans="14:15" x14ac:dyDescent="0.25">
      <c r="N961" s="4"/>
      <c r="O961" s="4">
        <v>44790</v>
      </c>
    </row>
    <row r="962" spans="14:15" x14ac:dyDescent="0.25">
      <c r="N962" s="4"/>
      <c r="O962" s="4">
        <v>44791</v>
      </c>
    </row>
    <row r="963" spans="14:15" x14ac:dyDescent="0.25">
      <c r="N963" s="4"/>
      <c r="O963" s="4">
        <v>44792</v>
      </c>
    </row>
    <row r="964" spans="14:15" x14ac:dyDescent="0.25">
      <c r="N964" s="4"/>
      <c r="O964" s="4">
        <v>44793</v>
      </c>
    </row>
    <row r="965" spans="14:15" x14ac:dyDescent="0.25">
      <c r="N965" s="4"/>
      <c r="O965" s="4">
        <v>44794</v>
      </c>
    </row>
    <row r="966" spans="14:15" x14ac:dyDescent="0.25">
      <c r="N966" s="4"/>
      <c r="O966" s="4">
        <v>44795</v>
      </c>
    </row>
    <row r="967" spans="14:15" x14ac:dyDescent="0.25">
      <c r="N967" s="4"/>
      <c r="O967" s="4">
        <v>44796</v>
      </c>
    </row>
    <row r="968" spans="14:15" x14ac:dyDescent="0.25">
      <c r="N968" s="4"/>
      <c r="O968" s="4">
        <v>44797</v>
      </c>
    </row>
    <row r="969" spans="14:15" x14ac:dyDescent="0.25">
      <c r="N969" s="4"/>
      <c r="O969" s="4">
        <v>44798</v>
      </c>
    </row>
    <row r="970" spans="14:15" x14ac:dyDescent="0.25">
      <c r="N970" s="4"/>
      <c r="O970" s="4">
        <v>44799</v>
      </c>
    </row>
    <row r="971" spans="14:15" x14ac:dyDescent="0.25">
      <c r="N971" s="4"/>
      <c r="O971" s="4">
        <v>44800</v>
      </c>
    </row>
    <row r="972" spans="14:15" x14ac:dyDescent="0.25">
      <c r="N972" s="4"/>
      <c r="O972" s="4">
        <v>44801</v>
      </c>
    </row>
    <row r="973" spans="14:15" x14ac:dyDescent="0.25">
      <c r="N973" s="4"/>
      <c r="O973" s="4">
        <v>44802</v>
      </c>
    </row>
    <row r="974" spans="14:15" x14ac:dyDescent="0.25">
      <c r="N974" s="4"/>
      <c r="O974" s="4">
        <v>44803</v>
      </c>
    </row>
    <row r="975" spans="14:15" x14ac:dyDescent="0.25">
      <c r="N975" s="4"/>
      <c r="O975" s="4">
        <v>44804</v>
      </c>
    </row>
    <row r="976" spans="14:15" x14ac:dyDescent="0.25">
      <c r="N976" s="4"/>
      <c r="O976" s="4">
        <v>44805</v>
      </c>
    </row>
    <row r="977" spans="14:15" x14ac:dyDescent="0.25">
      <c r="N977" s="4"/>
      <c r="O977" s="4">
        <v>44806</v>
      </c>
    </row>
    <row r="978" spans="14:15" x14ac:dyDescent="0.25">
      <c r="N978" s="4"/>
      <c r="O978" s="4">
        <v>44807</v>
      </c>
    </row>
    <row r="979" spans="14:15" x14ac:dyDescent="0.25">
      <c r="N979" s="4"/>
      <c r="O979" s="4">
        <v>44808</v>
      </c>
    </row>
    <row r="980" spans="14:15" x14ac:dyDescent="0.25">
      <c r="N980" s="4"/>
      <c r="O980" s="4">
        <v>44809</v>
      </c>
    </row>
    <row r="981" spans="14:15" x14ac:dyDescent="0.25">
      <c r="N981" s="4"/>
      <c r="O981" s="4">
        <v>44810</v>
      </c>
    </row>
    <row r="982" spans="14:15" x14ac:dyDescent="0.25">
      <c r="N982" s="4"/>
      <c r="O982" s="4">
        <v>44811</v>
      </c>
    </row>
    <row r="983" spans="14:15" x14ac:dyDescent="0.25">
      <c r="N983" s="4"/>
      <c r="O983" s="4">
        <v>44812</v>
      </c>
    </row>
    <row r="984" spans="14:15" x14ac:dyDescent="0.25">
      <c r="N984" s="4"/>
      <c r="O984" s="4">
        <v>44813</v>
      </c>
    </row>
    <row r="985" spans="14:15" x14ac:dyDescent="0.25">
      <c r="N985" s="4"/>
      <c r="O985" s="4">
        <v>44814</v>
      </c>
    </row>
    <row r="986" spans="14:15" x14ac:dyDescent="0.25">
      <c r="N986" s="4"/>
      <c r="O986" s="4">
        <v>44815</v>
      </c>
    </row>
    <row r="987" spans="14:15" x14ac:dyDescent="0.25">
      <c r="N987" s="4"/>
      <c r="O987" s="4">
        <v>44816</v>
      </c>
    </row>
    <row r="988" spans="14:15" x14ac:dyDescent="0.25">
      <c r="N988" s="4"/>
      <c r="O988" s="4">
        <v>44817</v>
      </c>
    </row>
    <row r="989" spans="14:15" x14ac:dyDescent="0.25">
      <c r="N989" s="4"/>
      <c r="O989" s="4">
        <v>44818</v>
      </c>
    </row>
    <row r="990" spans="14:15" x14ac:dyDescent="0.25">
      <c r="N990" s="4"/>
      <c r="O990" s="4">
        <v>44819</v>
      </c>
    </row>
    <row r="991" spans="14:15" x14ac:dyDescent="0.25">
      <c r="N991" s="4"/>
      <c r="O991" s="4">
        <v>44820</v>
      </c>
    </row>
    <row r="992" spans="14:15" x14ac:dyDescent="0.25">
      <c r="N992" s="4"/>
      <c r="O992" s="4">
        <v>44821</v>
      </c>
    </row>
    <row r="993" spans="14:15" x14ac:dyDescent="0.25">
      <c r="N993" s="4"/>
      <c r="O993" s="4">
        <v>44822</v>
      </c>
    </row>
    <row r="994" spans="14:15" x14ac:dyDescent="0.25">
      <c r="N994" s="4"/>
      <c r="O994" s="4">
        <v>44823</v>
      </c>
    </row>
    <row r="995" spans="14:15" x14ac:dyDescent="0.25">
      <c r="N995" s="4"/>
      <c r="O995" s="4">
        <v>44824</v>
      </c>
    </row>
    <row r="996" spans="14:15" x14ac:dyDescent="0.25">
      <c r="N996" s="4"/>
      <c r="O996" s="4">
        <v>44825</v>
      </c>
    </row>
    <row r="997" spans="14:15" x14ac:dyDescent="0.25">
      <c r="N997" s="4"/>
      <c r="O997" s="4">
        <v>44826</v>
      </c>
    </row>
    <row r="998" spans="14:15" x14ac:dyDescent="0.25">
      <c r="N998" s="4"/>
      <c r="O998" s="4">
        <v>44827</v>
      </c>
    </row>
    <row r="999" spans="14:15" x14ac:dyDescent="0.25">
      <c r="N999" s="4"/>
      <c r="O999" s="4">
        <v>44828</v>
      </c>
    </row>
    <row r="1000" spans="14:15" x14ac:dyDescent="0.25">
      <c r="N1000" s="4"/>
      <c r="O1000" s="4">
        <v>44829</v>
      </c>
    </row>
    <row r="1001" spans="14:15" x14ac:dyDescent="0.25">
      <c r="N1001" s="4"/>
      <c r="O1001" s="4">
        <v>44830</v>
      </c>
    </row>
    <row r="1002" spans="14:15" x14ac:dyDescent="0.25">
      <c r="N1002" s="4"/>
      <c r="O1002" s="4">
        <v>44831</v>
      </c>
    </row>
    <row r="1003" spans="14:15" x14ac:dyDescent="0.25">
      <c r="N1003" s="4"/>
      <c r="O1003" s="4">
        <v>44832</v>
      </c>
    </row>
    <row r="1004" spans="14:15" x14ac:dyDescent="0.25">
      <c r="N1004" s="4"/>
      <c r="O1004" s="4">
        <v>44833</v>
      </c>
    </row>
    <row r="1005" spans="14:15" x14ac:dyDescent="0.25">
      <c r="N1005" s="4"/>
      <c r="O1005" s="4">
        <v>44834</v>
      </c>
    </row>
    <row r="1006" spans="14:15" x14ac:dyDescent="0.25">
      <c r="N1006" s="4"/>
      <c r="O1006" s="4">
        <v>44835</v>
      </c>
    </row>
    <row r="1007" spans="14:15" x14ac:dyDescent="0.25">
      <c r="N1007" s="4"/>
      <c r="O1007" s="4">
        <v>44836</v>
      </c>
    </row>
    <row r="1008" spans="14:15" x14ac:dyDescent="0.25">
      <c r="N1008" s="4"/>
      <c r="O1008" s="4">
        <v>44837</v>
      </c>
    </row>
    <row r="1009" spans="14:15" x14ac:dyDescent="0.25">
      <c r="N1009" s="4"/>
      <c r="O1009" s="4">
        <v>44838</v>
      </c>
    </row>
    <row r="1010" spans="14:15" x14ac:dyDescent="0.25">
      <c r="N1010" s="4"/>
      <c r="O1010" s="4">
        <v>44839</v>
      </c>
    </row>
    <row r="1011" spans="14:15" x14ac:dyDescent="0.25">
      <c r="N1011" s="4"/>
      <c r="O1011" s="4">
        <v>44840</v>
      </c>
    </row>
    <row r="1012" spans="14:15" x14ac:dyDescent="0.25">
      <c r="N1012" s="4"/>
      <c r="O1012" s="4">
        <v>44841</v>
      </c>
    </row>
    <row r="1013" spans="14:15" x14ac:dyDescent="0.25">
      <c r="N1013" s="4"/>
      <c r="O1013" s="4">
        <v>44842</v>
      </c>
    </row>
    <row r="1014" spans="14:15" x14ac:dyDescent="0.25">
      <c r="N1014" s="4"/>
      <c r="O1014" s="4">
        <v>44843</v>
      </c>
    </row>
    <row r="1015" spans="14:15" x14ac:dyDescent="0.25">
      <c r="N1015" s="4"/>
      <c r="O1015" s="4">
        <v>44844</v>
      </c>
    </row>
    <row r="1016" spans="14:15" x14ac:dyDescent="0.25">
      <c r="N1016" s="4"/>
      <c r="O1016" s="4">
        <v>44845</v>
      </c>
    </row>
    <row r="1017" spans="14:15" x14ac:dyDescent="0.25">
      <c r="N1017" s="4"/>
      <c r="O1017" s="4">
        <v>44846</v>
      </c>
    </row>
    <row r="1018" spans="14:15" x14ac:dyDescent="0.25">
      <c r="N1018" s="4"/>
      <c r="O1018" s="4">
        <v>44847</v>
      </c>
    </row>
    <row r="1019" spans="14:15" x14ac:dyDescent="0.25">
      <c r="N1019" s="4"/>
      <c r="O1019" s="4">
        <v>44848</v>
      </c>
    </row>
    <row r="1020" spans="14:15" x14ac:dyDescent="0.25">
      <c r="N1020" s="4"/>
      <c r="O1020" s="4">
        <v>44849</v>
      </c>
    </row>
    <row r="1021" spans="14:15" x14ac:dyDescent="0.25">
      <c r="N1021" s="4"/>
      <c r="O1021" s="4">
        <v>44850</v>
      </c>
    </row>
    <row r="1022" spans="14:15" x14ac:dyDescent="0.25">
      <c r="N1022" s="4"/>
      <c r="O1022" s="4">
        <v>44851</v>
      </c>
    </row>
    <row r="1023" spans="14:15" x14ac:dyDescent="0.25">
      <c r="N1023" s="4"/>
      <c r="O1023" s="4">
        <v>44852</v>
      </c>
    </row>
    <row r="1024" spans="14:15" x14ac:dyDescent="0.25">
      <c r="N1024" s="4"/>
      <c r="O1024" s="4">
        <v>44853</v>
      </c>
    </row>
    <row r="1025" spans="14:15" x14ac:dyDescent="0.25">
      <c r="N1025" s="4"/>
      <c r="O1025" s="4">
        <v>44854</v>
      </c>
    </row>
    <row r="1026" spans="14:15" x14ac:dyDescent="0.25">
      <c r="N1026" s="4"/>
      <c r="O1026" s="4">
        <v>44855</v>
      </c>
    </row>
    <row r="1027" spans="14:15" x14ac:dyDescent="0.25">
      <c r="N1027" s="4"/>
      <c r="O1027" s="4">
        <v>44856</v>
      </c>
    </row>
    <row r="1028" spans="14:15" x14ac:dyDescent="0.25">
      <c r="N1028" s="4"/>
      <c r="O1028" s="4">
        <v>44857</v>
      </c>
    </row>
    <row r="1029" spans="14:15" x14ac:dyDescent="0.25">
      <c r="N1029" s="4"/>
      <c r="O1029" s="4">
        <v>44858</v>
      </c>
    </row>
    <row r="1030" spans="14:15" x14ac:dyDescent="0.25">
      <c r="N1030" s="4"/>
      <c r="O1030" s="4">
        <v>44859</v>
      </c>
    </row>
    <row r="1031" spans="14:15" x14ac:dyDescent="0.25">
      <c r="N1031" s="4"/>
      <c r="O1031" s="4">
        <v>44860</v>
      </c>
    </row>
    <row r="1032" spans="14:15" x14ac:dyDescent="0.25">
      <c r="N1032" s="4"/>
      <c r="O1032" s="4">
        <v>44861</v>
      </c>
    </row>
    <row r="1033" spans="14:15" x14ac:dyDescent="0.25">
      <c r="N1033" s="4"/>
      <c r="O1033" s="4">
        <v>44862</v>
      </c>
    </row>
    <row r="1034" spans="14:15" x14ac:dyDescent="0.25">
      <c r="N1034" s="4"/>
      <c r="O1034" s="4">
        <v>44863</v>
      </c>
    </row>
    <row r="1035" spans="14:15" x14ac:dyDescent="0.25">
      <c r="N1035" s="4"/>
      <c r="O1035" s="4">
        <v>44864</v>
      </c>
    </row>
    <row r="1036" spans="14:15" x14ac:dyDescent="0.25">
      <c r="N1036" s="4"/>
      <c r="O1036" s="4">
        <v>44865</v>
      </c>
    </row>
    <row r="1037" spans="14:15" x14ac:dyDescent="0.25">
      <c r="N1037" s="4"/>
      <c r="O1037" s="4">
        <v>44866</v>
      </c>
    </row>
    <row r="1038" spans="14:15" x14ac:dyDescent="0.25">
      <c r="N1038" s="4"/>
      <c r="O1038" s="4">
        <v>44867</v>
      </c>
    </row>
    <row r="1039" spans="14:15" x14ac:dyDescent="0.25">
      <c r="N1039" s="4"/>
      <c r="O1039" s="4">
        <v>44868</v>
      </c>
    </row>
    <row r="1040" spans="14:15" x14ac:dyDescent="0.25">
      <c r="N1040" s="4"/>
      <c r="O1040" s="4">
        <v>44869</v>
      </c>
    </row>
    <row r="1041" spans="14:15" x14ac:dyDescent="0.25">
      <c r="N1041" s="4"/>
      <c r="O1041" s="4">
        <v>44870</v>
      </c>
    </row>
    <row r="1042" spans="14:15" x14ac:dyDescent="0.25">
      <c r="N1042" s="4"/>
      <c r="O1042" s="4">
        <v>44871</v>
      </c>
    </row>
    <row r="1043" spans="14:15" x14ac:dyDescent="0.25">
      <c r="N1043" s="4"/>
      <c r="O1043" s="4">
        <v>44872</v>
      </c>
    </row>
    <row r="1044" spans="14:15" x14ac:dyDescent="0.25">
      <c r="N1044" s="4"/>
      <c r="O1044" s="4">
        <v>44873</v>
      </c>
    </row>
    <row r="1045" spans="14:15" x14ac:dyDescent="0.25">
      <c r="N1045" s="4"/>
      <c r="O1045" s="4">
        <v>44874</v>
      </c>
    </row>
    <row r="1046" spans="14:15" x14ac:dyDescent="0.25">
      <c r="N1046" s="4"/>
      <c r="O1046" s="4">
        <v>44875</v>
      </c>
    </row>
    <row r="1047" spans="14:15" x14ac:dyDescent="0.25">
      <c r="N1047" s="4"/>
      <c r="O1047" s="4">
        <v>44876</v>
      </c>
    </row>
    <row r="1048" spans="14:15" x14ac:dyDescent="0.25">
      <c r="N1048" s="4"/>
      <c r="O1048" s="4">
        <v>44877</v>
      </c>
    </row>
    <row r="1049" spans="14:15" x14ac:dyDescent="0.25">
      <c r="N1049" s="4"/>
      <c r="O1049" s="4">
        <v>44878</v>
      </c>
    </row>
    <row r="1050" spans="14:15" x14ac:dyDescent="0.25">
      <c r="N1050" s="4"/>
      <c r="O1050" s="4">
        <v>44879</v>
      </c>
    </row>
    <row r="1051" spans="14:15" x14ac:dyDescent="0.25">
      <c r="N1051" s="4"/>
      <c r="O1051" s="4">
        <v>44880</v>
      </c>
    </row>
    <row r="1052" spans="14:15" x14ac:dyDescent="0.25">
      <c r="N1052" s="4"/>
      <c r="O1052" s="4">
        <v>44881</v>
      </c>
    </row>
    <row r="1053" spans="14:15" x14ac:dyDescent="0.25">
      <c r="N1053" s="4"/>
      <c r="O1053" s="4">
        <v>44882</v>
      </c>
    </row>
    <row r="1054" spans="14:15" x14ac:dyDescent="0.25">
      <c r="N1054" s="4"/>
      <c r="O1054" s="4">
        <v>44883</v>
      </c>
    </row>
    <row r="1055" spans="14:15" x14ac:dyDescent="0.25">
      <c r="N1055" s="4"/>
      <c r="O1055" s="4">
        <v>44884</v>
      </c>
    </row>
    <row r="1056" spans="14:15" x14ac:dyDescent="0.25">
      <c r="N1056" s="4"/>
      <c r="O1056" s="4">
        <v>44885</v>
      </c>
    </row>
    <row r="1057" spans="14:15" x14ac:dyDescent="0.25">
      <c r="N1057" s="4"/>
      <c r="O1057" s="4">
        <v>44886</v>
      </c>
    </row>
    <row r="1058" spans="14:15" x14ac:dyDescent="0.25">
      <c r="N1058" s="4"/>
      <c r="O1058" s="4">
        <v>44887</v>
      </c>
    </row>
    <row r="1059" spans="14:15" x14ac:dyDescent="0.25">
      <c r="N1059" s="4"/>
      <c r="O1059" s="4">
        <v>44888</v>
      </c>
    </row>
    <row r="1060" spans="14:15" x14ac:dyDescent="0.25">
      <c r="N1060" s="4"/>
      <c r="O1060" s="4">
        <v>44889</v>
      </c>
    </row>
    <row r="1061" spans="14:15" x14ac:dyDescent="0.25">
      <c r="N1061" s="4"/>
      <c r="O1061" s="4">
        <v>44890</v>
      </c>
    </row>
    <row r="1062" spans="14:15" x14ac:dyDescent="0.25">
      <c r="N1062" s="4"/>
      <c r="O1062" s="4">
        <v>44891</v>
      </c>
    </row>
    <row r="1063" spans="14:15" x14ac:dyDescent="0.25">
      <c r="N1063" s="4"/>
      <c r="O1063" s="4">
        <v>44892</v>
      </c>
    </row>
    <row r="1064" spans="14:15" x14ac:dyDescent="0.25">
      <c r="N1064" s="4"/>
      <c r="O1064" s="4">
        <v>44893</v>
      </c>
    </row>
    <row r="1065" spans="14:15" x14ac:dyDescent="0.25">
      <c r="N1065" s="4"/>
      <c r="O1065" s="4">
        <v>44894</v>
      </c>
    </row>
    <row r="1066" spans="14:15" x14ac:dyDescent="0.25">
      <c r="N1066" s="4"/>
      <c r="O1066" s="4">
        <v>44895</v>
      </c>
    </row>
    <row r="1067" spans="14:15" x14ac:dyDescent="0.25">
      <c r="N1067" s="4"/>
      <c r="O1067" s="4">
        <v>44896</v>
      </c>
    </row>
    <row r="1068" spans="14:15" x14ac:dyDescent="0.25">
      <c r="N1068" s="4"/>
      <c r="O1068" s="4">
        <v>44897</v>
      </c>
    </row>
    <row r="1069" spans="14:15" x14ac:dyDescent="0.25">
      <c r="N1069" s="4"/>
      <c r="O1069" s="4">
        <v>44898</v>
      </c>
    </row>
    <row r="1070" spans="14:15" x14ac:dyDescent="0.25">
      <c r="N1070" s="4"/>
      <c r="O1070" s="4">
        <v>44899</v>
      </c>
    </row>
    <row r="1071" spans="14:15" x14ac:dyDescent="0.25">
      <c r="N1071" s="4"/>
      <c r="O1071" s="4">
        <v>44900</v>
      </c>
    </row>
    <row r="1072" spans="14:15" x14ac:dyDescent="0.25">
      <c r="N1072" s="4"/>
      <c r="O1072" s="4">
        <v>44901</v>
      </c>
    </row>
    <row r="1073" spans="14:15" x14ac:dyDescent="0.25">
      <c r="N1073" s="4"/>
      <c r="O1073" s="4">
        <v>44902</v>
      </c>
    </row>
    <row r="1074" spans="14:15" x14ac:dyDescent="0.25">
      <c r="N1074" s="4"/>
      <c r="O1074" s="4">
        <v>44903</v>
      </c>
    </row>
    <row r="1075" spans="14:15" x14ac:dyDescent="0.25">
      <c r="N1075" s="4"/>
      <c r="O1075" s="4">
        <v>44904</v>
      </c>
    </row>
    <row r="1076" spans="14:15" x14ac:dyDescent="0.25">
      <c r="N1076" s="4"/>
      <c r="O1076" s="4">
        <v>44905</v>
      </c>
    </row>
    <row r="1077" spans="14:15" x14ac:dyDescent="0.25">
      <c r="N1077" s="4"/>
      <c r="O1077" s="4">
        <v>44906</v>
      </c>
    </row>
    <row r="1078" spans="14:15" x14ac:dyDescent="0.25">
      <c r="N1078" s="4"/>
      <c r="O1078" s="4">
        <v>44907</v>
      </c>
    </row>
    <row r="1079" spans="14:15" x14ac:dyDescent="0.25">
      <c r="N1079" s="4"/>
      <c r="O1079" s="4">
        <v>44908</v>
      </c>
    </row>
    <row r="1080" spans="14:15" x14ac:dyDescent="0.25">
      <c r="N1080" s="4"/>
      <c r="O1080" s="4">
        <v>44909</v>
      </c>
    </row>
    <row r="1081" spans="14:15" x14ac:dyDescent="0.25">
      <c r="N1081" s="4"/>
      <c r="O1081" s="4">
        <v>44910</v>
      </c>
    </row>
    <row r="1082" spans="14:15" x14ac:dyDescent="0.25">
      <c r="N1082" s="4"/>
      <c r="O1082" s="4">
        <v>44911</v>
      </c>
    </row>
    <row r="1083" spans="14:15" x14ac:dyDescent="0.25">
      <c r="N1083" s="4"/>
      <c r="O1083" s="4">
        <v>44912</v>
      </c>
    </row>
    <row r="1084" spans="14:15" x14ac:dyDescent="0.25">
      <c r="N1084" s="4"/>
      <c r="O1084" s="4">
        <v>44913</v>
      </c>
    </row>
    <row r="1085" spans="14:15" x14ac:dyDescent="0.25">
      <c r="N1085" s="4"/>
      <c r="O1085" s="4">
        <v>44914</v>
      </c>
    </row>
    <row r="1086" spans="14:15" x14ac:dyDescent="0.25">
      <c r="N1086" s="4"/>
      <c r="O1086" s="4">
        <v>44915</v>
      </c>
    </row>
    <row r="1087" spans="14:15" x14ac:dyDescent="0.25">
      <c r="N1087" s="4"/>
      <c r="O1087" s="4">
        <v>44916</v>
      </c>
    </row>
    <row r="1088" spans="14:15" x14ac:dyDescent="0.25">
      <c r="N1088" s="4"/>
      <c r="O1088" s="4">
        <v>44917</v>
      </c>
    </row>
    <row r="1089" spans="14:15" x14ac:dyDescent="0.25">
      <c r="N1089" s="4"/>
      <c r="O1089" s="4">
        <v>44918</v>
      </c>
    </row>
    <row r="1090" spans="14:15" x14ac:dyDescent="0.25">
      <c r="N1090" s="4"/>
      <c r="O1090" s="4">
        <v>44919</v>
      </c>
    </row>
    <row r="1091" spans="14:15" x14ac:dyDescent="0.25">
      <c r="N1091" s="4"/>
      <c r="O1091" s="4">
        <v>44920</v>
      </c>
    </row>
    <row r="1092" spans="14:15" x14ac:dyDescent="0.25">
      <c r="N1092" s="4"/>
      <c r="O1092" s="4">
        <v>44921</v>
      </c>
    </row>
    <row r="1093" spans="14:15" x14ac:dyDescent="0.25">
      <c r="N1093" s="4"/>
      <c r="O1093" s="4">
        <v>44922</v>
      </c>
    </row>
    <row r="1094" spans="14:15" x14ac:dyDescent="0.25">
      <c r="N1094" s="4"/>
      <c r="O1094" s="4">
        <v>44923</v>
      </c>
    </row>
    <row r="1095" spans="14:15" x14ac:dyDescent="0.25">
      <c r="N1095" s="4"/>
      <c r="O1095" s="4">
        <v>44924</v>
      </c>
    </row>
    <row r="1096" spans="14:15" x14ac:dyDescent="0.25">
      <c r="N1096" s="4"/>
      <c r="O1096" s="4">
        <v>44925</v>
      </c>
    </row>
    <row r="1097" spans="14:15" x14ac:dyDescent="0.25">
      <c r="N1097" s="4"/>
      <c r="O1097" s="4">
        <v>44926</v>
      </c>
    </row>
    <row r="1098" spans="14:15" x14ac:dyDescent="0.25">
      <c r="N1098" s="4"/>
      <c r="O1098" s="4">
        <v>44927</v>
      </c>
    </row>
    <row r="1099" spans="14:15" x14ac:dyDescent="0.25">
      <c r="N1099" s="4"/>
      <c r="O1099" s="4">
        <v>44928</v>
      </c>
    </row>
    <row r="1100" spans="14:15" x14ac:dyDescent="0.25">
      <c r="N1100" s="4"/>
      <c r="O1100" s="4">
        <v>44929</v>
      </c>
    </row>
    <row r="1101" spans="14:15" x14ac:dyDescent="0.25">
      <c r="N1101" s="4"/>
      <c r="O1101" s="4">
        <v>44930</v>
      </c>
    </row>
    <row r="1102" spans="14:15" x14ac:dyDescent="0.25">
      <c r="N1102" s="4"/>
      <c r="O1102" s="4">
        <v>44931</v>
      </c>
    </row>
    <row r="1103" spans="14:15" x14ac:dyDescent="0.25">
      <c r="N1103" s="4"/>
      <c r="O1103" s="4">
        <v>44932</v>
      </c>
    </row>
    <row r="1104" spans="14:15" x14ac:dyDescent="0.25">
      <c r="N1104" s="4"/>
      <c r="O1104" s="4">
        <v>44933</v>
      </c>
    </row>
    <row r="1105" spans="14:15" x14ac:dyDescent="0.25">
      <c r="N1105" s="4"/>
      <c r="O1105" s="4">
        <v>44934</v>
      </c>
    </row>
    <row r="1106" spans="14:15" x14ac:dyDescent="0.25">
      <c r="N1106" s="4"/>
      <c r="O1106" s="4">
        <v>44935</v>
      </c>
    </row>
    <row r="1107" spans="14:15" x14ac:dyDescent="0.25">
      <c r="N1107" s="4"/>
      <c r="O1107" s="4">
        <v>44936</v>
      </c>
    </row>
    <row r="1108" spans="14:15" x14ac:dyDescent="0.25">
      <c r="N1108" s="4"/>
      <c r="O1108" s="4">
        <v>44937</v>
      </c>
    </row>
    <row r="1109" spans="14:15" x14ac:dyDescent="0.25">
      <c r="N1109" s="4"/>
      <c r="O1109" s="4">
        <v>44938</v>
      </c>
    </row>
    <row r="1110" spans="14:15" x14ac:dyDescent="0.25">
      <c r="N1110" s="4"/>
      <c r="O1110" s="4">
        <v>44939</v>
      </c>
    </row>
    <row r="1111" spans="14:15" x14ac:dyDescent="0.25">
      <c r="N1111" s="4"/>
      <c r="O1111" s="4">
        <v>44940</v>
      </c>
    </row>
    <row r="1112" spans="14:15" x14ac:dyDescent="0.25">
      <c r="N1112" s="4"/>
      <c r="O1112" s="4">
        <v>44941</v>
      </c>
    </row>
    <row r="1113" spans="14:15" x14ac:dyDescent="0.25">
      <c r="N1113" s="4"/>
      <c r="O1113" s="4">
        <v>44942</v>
      </c>
    </row>
    <row r="1114" spans="14:15" x14ac:dyDescent="0.25">
      <c r="N1114" s="4"/>
      <c r="O1114" s="4">
        <v>44943</v>
      </c>
    </row>
    <row r="1115" spans="14:15" x14ac:dyDescent="0.25">
      <c r="N1115" s="4"/>
      <c r="O1115" s="4">
        <v>44944</v>
      </c>
    </row>
    <row r="1116" spans="14:15" x14ac:dyDescent="0.25">
      <c r="N1116" s="4"/>
      <c r="O1116" s="4">
        <v>44945</v>
      </c>
    </row>
    <row r="1117" spans="14:15" x14ac:dyDescent="0.25">
      <c r="N1117" s="4"/>
      <c r="O1117" s="4">
        <v>44946</v>
      </c>
    </row>
    <row r="1118" spans="14:15" x14ac:dyDescent="0.25">
      <c r="N1118" s="4"/>
      <c r="O1118" s="4">
        <v>44947</v>
      </c>
    </row>
    <row r="1119" spans="14:15" x14ac:dyDescent="0.25">
      <c r="N1119" s="4"/>
      <c r="O1119" s="4">
        <v>44948</v>
      </c>
    </row>
    <row r="1120" spans="14:15" x14ac:dyDescent="0.25">
      <c r="N1120" s="4"/>
      <c r="O1120" s="4">
        <v>44949</v>
      </c>
    </row>
    <row r="1121" spans="14:15" x14ac:dyDescent="0.25">
      <c r="N1121" s="4"/>
      <c r="O1121" s="4">
        <v>44950</v>
      </c>
    </row>
    <row r="1122" spans="14:15" x14ac:dyDescent="0.25">
      <c r="N1122" s="4"/>
      <c r="O1122" s="4">
        <v>44951</v>
      </c>
    </row>
    <row r="1123" spans="14:15" x14ac:dyDescent="0.25">
      <c r="N1123" s="4"/>
      <c r="O1123" s="4">
        <v>44952</v>
      </c>
    </row>
    <row r="1124" spans="14:15" x14ac:dyDescent="0.25">
      <c r="N1124" s="4"/>
      <c r="O1124" s="4">
        <v>44953</v>
      </c>
    </row>
    <row r="1125" spans="14:15" x14ac:dyDescent="0.25">
      <c r="N1125" s="4"/>
      <c r="O1125" s="4">
        <v>44954</v>
      </c>
    </row>
    <row r="1126" spans="14:15" x14ac:dyDescent="0.25">
      <c r="N1126" s="4"/>
      <c r="O1126" s="4">
        <v>44955</v>
      </c>
    </row>
    <row r="1127" spans="14:15" x14ac:dyDescent="0.25">
      <c r="N1127" s="4"/>
      <c r="O1127" s="4">
        <v>44956</v>
      </c>
    </row>
    <row r="1128" spans="14:15" x14ac:dyDescent="0.25">
      <c r="N1128" s="4"/>
      <c r="O1128" s="4">
        <v>44957</v>
      </c>
    </row>
    <row r="1129" spans="14:15" x14ac:dyDescent="0.25">
      <c r="N1129" s="4"/>
      <c r="O1129" s="4">
        <v>44958</v>
      </c>
    </row>
    <row r="1130" spans="14:15" x14ac:dyDescent="0.25">
      <c r="N1130" s="4"/>
      <c r="O1130" s="4">
        <v>44959</v>
      </c>
    </row>
    <row r="1131" spans="14:15" x14ac:dyDescent="0.25">
      <c r="N1131" s="4"/>
      <c r="O1131" s="4">
        <v>44960</v>
      </c>
    </row>
    <row r="1132" spans="14:15" x14ac:dyDescent="0.25">
      <c r="N1132" s="4"/>
      <c r="O1132" s="4">
        <v>44961</v>
      </c>
    </row>
    <row r="1133" spans="14:15" x14ac:dyDescent="0.25">
      <c r="N1133" s="4"/>
      <c r="O1133" s="4">
        <v>44962</v>
      </c>
    </row>
    <row r="1134" spans="14:15" x14ac:dyDescent="0.25">
      <c r="N1134" s="4"/>
      <c r="O1134" s="4">
        <v>44963</v>
      </c>
    </row>
    <row r="1135" spans="14:15" x14ac:dyDescent="0.25">
      <c r="N1135" s="4"/>
      <c r="O1135" s="4">
        <v>44964</v>
      </c>
    </row>
    <row r="1136" spans="14:15" x14ac:dyDescent="0.25">
      <c r="N1136" s="4"/>
      <c r="O1136" s="4">
        <v>44965</v>
      </c>
    </row>
    <row r="1137" spans="14:15" x14ac:dyDescent="0.25">
      <c r="N1137" s="4"/>
      <c r="O1137" s="4">
        <v>44966</v>
      </c>
    </row>
    <row r="1138" spans="14:15" x14ac:dyDescent="0.25">
      <c r="N1138" s="4"/>
      <c r="O1138" s="4">
        <v>44967</v>
      </c>
    </row>
    <row r="1139" spans="14:15" x14ac:dyDescent="0.25">
      <c r="N1139" s="4"/>
      <c r="O1139" s="4">
        <v>44968</v>
      </c>
    </row>
    <row r="1140" spans="14:15" x14ac:dyDescent="0.25">
      <c r="N1140" s="4"/>
      <c r="O1140" s="4">
        <v>44969</v>
      </c>
    </row>
    <row r="1141" spans="14:15" x14ac:dyDescent="0.25">
      <c r="N1141" s="4"/>
      <c r="O1141" s="4">
        <v>44970</v>
      </c>
    </row>
    <row r="1142" spans="14:15" x14ac:dyDescent="0.25">
      <c r="N1142" s="4"/>
      <c r="O1142" s="4">
        <v>44971</v>
      </c>
    </row>
    <row r="1143" spans="14:15" x14ac:dyDescent="0.25">
      <c r="N1143" s="4"/>
      <c r="O1143" s="4">
        <v>44972</v>
      </c>
    </row>
    <row r="1144" spans="14:15" x14ac:dyDescent="0.25">
      <c r="N1144" s="4"/>
      <c r="O1144" s="4">
        <v>44973</v>
      </c>
    </row>
    <row r="1145" spans="14:15" x14ac:dyDescent="0.25">
      <c r="N1145" s="4"/>
      <c r="O1145" s="4">
        <v>44974</v>
      </c>
    </row>
    <row r="1146" spans="14:15" x14ac:dyDescent="0.25">
      <c r="N1146" s="4"/>
      <c r="O1146" s="4">
        <v>44975</v>
      </c>
    </row>
    <row r="1147" spans="14:15" x14ac:dyDescent="0.25">
      <c r="N1147" s="4"/>
      <c r="O1147" s="4">
        <v>44976</v>
      </c>
    </row>
    <row r="1148" spans="14:15" x14ac:dyDescent="0.25">
      <c r="N1148" s="4"/>
      <c r="O1148" s="4">
        <v>44977</v>
      </c>
    </row>
    <row r="1149" spans="14:15" x14ac:dyDescent="0.25">
      <c r="N1149" s="4"/>
      <c r="O1149" s="4">
        <v>44978</v>
      </c>
    </row>
    <row r="1150" spans="14:15" x14ac:dyDescent="0.25">
      <c r="N1150" s="4"/>
      <c r="O1150" s="4">
        <v>44979</v>
      </c>
    </row>
    <row r="1151" spans="14:15" x14ac:dyDescent="0.25">
      <c r="N1151" s="4"/>
      <c r="O1151" s="4">
        <v>44980</v>
      </c>
    </row>
    <row r="1152" spans="14:15" x14ac:dyDescent="0.25">
      <c r="N1152" s="4"/>
      <c r="O1152" s="4">
        <v>44981</v>
      </c>
    </row>
    <row r="1153" spans="14:15" x14ac:dyDescent="0.25">
      <c r="N1153" s="4"/>
      <c r="O1153" s="4">
        <v>44982</v>
      </c>
    </row>
    <row r="1154" spans="14:15" x14ac:dyDescent="0.25">
      <c r="N1154" s="4"/>
      <c r="O1154" s="4">
        <v>44983</v>
      </c>
    </row>
    <row r="1155" spans="14:15" x14ac:dyDescent="0.25">
      <c r="N1155" s="4"/>
      <c r="O1155" s="4">
        <v>44984</v>
      </c>
    </row>
    <row r="1156" spans="14:15" x14ac:dyDescent="0.25">
      <c r="N1156" s="4"/>
      <c r="O1156" s="4">
        <v>44985</v>
      </c>
    </row>
    <row r="1157" spans="14:15" x14ac:dyDescent="0.25">
      <c r="N1157" s="4"/>
      <c r="O1157" s="4">
        <v>44986</v>
      </c>
    </row>
    <row r="1158" spans="14:15" x14ac:dyDescent="0.25">
      <c r="N1158" s="4"/>
      <c r="O1158" s="4">
        <v>44987</v>
      </c>
    </row>
    <row r="1159" spans="14:15" x14ac:dyDescent="0.25">
      <c r="N1159" s="4"/>
      <c r="O1159" s="4">
        <v>44988</v>
      </c>
    </row>
    <row r="1160" spans="14:15" x14ac:dyDescent="0.25">
      <c r="N1160" s="4"/>
      <c r="O1160" s="4">
        <v>44989</v>
      </c>
    </row>
    <row r="1161" spans="14:15" x14ac:dyDescent="0.25">
      <c r="N1161" s="4"/>
      <c r="O1161" s="4">
        <v>44990</v>
      </c>
    </row>
    <row r="1162" spans="14:15" x14ac:dyDescent="0.25">
      <c r="N1162" s="4"/>
      <c r="O1162" s="4">
        <v>44991</v>
      </c>
    </row>
    <row r="1163" spans="14:15" x14ac:dyDescent="0.25">
      <c r="N1163" s="4"/>
      <c r="O1163" s="4">
        <v>44992</v>
      </c>
    </row>
    <row r="1164" spans="14:15" x14ac:dyDescent="0.25">
      <c r="N1164" s="4"/>
      <c r="O1164" s="4">
        <v>44993</v>
      </c>
    </row>
    <row r="1165" spans="14:15" x14ac:dyDescent="0.25">
      <c r="N1165" s="4"/>
      <c r="O1165" s="4">
        <v>44994</v>
      </c>
    </row>
    <row r="1166" spans="14:15" x14ac:dyDescent="0.25">
      <c r="N1166" s="4"/>
      <c r="O1166" s="4">
        <v>44995</v>
      </c>
    </row>
    <row r="1167" spans="14:15" x14ac:dyDescent="0.25">
      <c r="N1167" s="4"/>
      <c r="O1167" s="4">
        <v>44996</v>
      </c>
    </row>
    <row r="1168" spans="14:15" x14ac:dyDescent="0.25">
      <c r="N1168" s="4"/>
      <c r="O1168" s="4">
        <v>44997</v>
      </c>
    </row>
    <row r="1169" spans="14:15" x14ac:dyDescent="0.25">
      <c r="N1169" s="4"/>
      <c r="O1169" s="4">
        <v>44998</v>
      </c>
    </row>
    <row r="1170" spans="14:15" x14ac:dyDescent="0.25">
      <c r="N1170" s="4"/>
      <c r="O1170" s="4">
        <v>44999</v>
      </c>
    </row>
    <row r="1171" spans="14:15" x14ac:dyDescent="0.25">
      <c r="N1171" s="4"/>
      <c r="O1171" s="4">
        <v>45000</v>
      </c>
    </row>
    <row r="1172" spans="14:15" x14ac:dyDescent="0.25">
      <c r="N1172" s="4"/>
      <c r="O1172" s="4">
        <v>45001</v>
      </c>
    </row>
    <row r="1173" spans="14:15" x14ac:dyDescent="0.25">
      <c r="N1173" s="4"/>
      <c r="O1173" s="4">
        <v>45002</v>
      </c>
    </row>
    <row r="1174" spans="14:15" x14ac:dyDescent="0.25">
      <c r="N1174" s="4"/>
      <c r="O1174" s="4">
        <v>45003</v>
      </c>
    </row>
    <row r="1175" spans="14:15" x14ac:dyDescent="0.25">
      <c r="N1175" s="4"/>
      <c r="O1175" s="4">
        <v>45004</v>
      </c>
    </row>
    <row r="1176" spans="14:15" x14ac:dyDescent="0.25">
      <c r="N1176" s="4"/>
      <c r="O1176" s="4">
        <v>45005</v>
      </c>
    </row>
    <row r="1177" spans="14:15" x14ac:dyDescent="0.25">
      <c r="N1177" s="4"/>
      <c r="O1177" s="4">
        <v>45006</v>
      </c>
    </row>
    <row r="1178" spans="14:15" x14ac:dyDescent="0.25">
      <c r="N1178" s="4"/>
      <c r="O1178" s="4">
        <v>45007</v>
      </c>
    </row>
    <row r="1179" spans="14:15" x14ac:dyDescent="0.25">
      <c r="N1179" s="4"/>
      <c r="O1179" s="4">
        <v>45008</v>
      </c>
    </row>
    <row r="1180" spans="14:15" x14ac:dyDescent="0.25">
      <c r="N1180" s="4"/>
      <c r="O1180" s="4">
        <v>45009</v>
      </c>
    </row>
    <row r="1181" spans="14:15" x14ac:dyDescent="0.25">
      <c r="N1181" s="4"/>
      <c r="O1181" s="4">
        <v>45010</v>
      </c>
    </row>
    <row r="1182" spans="14:15" x14ac:dyDescent="0.25">
      <c r="N1182" s="4"/>
      <c r="O1182" s="4">
        <v>45011</v>
      </c>
    </row>
    <row r="1183" spans="14:15" x14ac:dyDescent="0.25">
      <c r="N1183" s="4"/>
      <c r="O1183" s="4">
        <v>45012</v>
      </c>
    </row>
    <row r="1184" spans="14:15" x14ac:dyDescent="0.25">
      <c r="N1184" s="4"/>
      <c r="O1184" s="4">
        <v>45013</v>
      </c>
    </row>
    <row r="1185" spans="14:15" x14ac:dyDescent="0.25">
      <c r="N1185" s="4"/>
      <c r="O1185" s="4">
        <v>45014</v>
      </c>
    </row>
    <row r="1186" spans="14:15" x14ac:dyDescent="0.25">
      <c r="N1186" s="4"/>
      <c r="O1186" s="4">
        <v>45015</v>
      </c>
    </row>
    <row r="1187" spans="14:15" x14ac:dyDescent="0.25">
      <c r="N1187" s="4"/>
      <c r="O1187" s="4">
        <v>45016</v>
      </c>
    </row>
    <row r="1188" spans="14:15" x14ac:dyDescent="0.25">
      <c r="N1188" s="4"/>
      <c r="O1188" s="4">
        <v>45017</v>
      </c>
    </row>
    <row r="1189" spans="14:15" x14ac:dyDescent="0.25">
      <c r="N1189" s="4"/>
      <c r="O1189" s="4">
        <v>45018</v>
      </c>
    </row>
    <row r="1190" spans="14:15" x14ac:dyDescent="0.25">
      <c r="N1190" s="4"/>
      <c r="O1190" s="4">
        <v>45019</v>
      </c>
    </row>
    <row r="1191" spans="14:15" x14ac:dyDescent="0.25">
      <c r="N1191" s="4"/>
      <c r="O1191" s="4">
        <v>45020</v>
      </c>
    </row>
    <row r="1192" spans="14:15" x14ac:dyDescent="0.25">
      <c r="N1192" s="4"/>
      <c r="O1192" s="4">
        <v>45021</v>
      </c>
    </row>
    <row r="1193" spans="14:15" x14ac:dyDescent="0.25">
      <c r="N1193" s="4"/>
      <c r="O1193" s="4">
        <v>45022</v>
      </c>
    </row>
    <row r="1194" spans="14:15" x14ac:dyDescent="0.25">
      <c r="N1194" s="4"/>
      <c r="O1194" s="4">
        <v>45023</v>
      </c>
    </row>
    <row r="1195" spans="14:15" x14ac:dyDescent="0.25">
      <c r="N1195" s="4"/>
      <c r="O1195" s="4">
        <v>45024</v>
      </c>
    </row>
    <row r="1196" spans="14:15" x14ac:dyDescent="0.25">
      <c r="N1196" s="4"/>
      <c r="O1196" s="4">
        <v>45025</v>
      </c>
    </row>
    <row r="1197" spans="14:15" x14ac:dyDescent="0.25">
      <c r="N1197" s="4"/>
      <c r="O1197" s="4">
        <v>45026</v>
      </c>
    </row>
    <row r="1198" spans="14:15" x14ac:dyDescent="0.25">
      <c r="N1198" s="4"/>
      <c r="O1198" s="4">
        <v>45027</v>
      </c>
    </row>
    <row r="1199" spans="14:15" x14ac:dyDescent="0.25">
      <c r="N1199" s="4"/>
      <c r="O1199" s="4">
        <v>45028</v>
      </c>
    </row>
    <row r="1200" spans="14:15" x14ac:dyDescent="0.25">
      <c r="N1200" s="4"/>
      <c r="O1200" s="4">
        <v>45029</v>
      </c>
    </row>
    <row r="1201" spans="14:15" x14ac:dyDescent="0.25">
      <c r="N1201" s="4"/>
      <c r="O1201" s="4">
        <v>45030</v>
      </c>
    </row>
    <row r="1202" spans="14:15" x14ac:dyDescent="0.25">
      <c r="N1202" s="4"/>
      <c r="O1202" s="4">
        <v>45031</v>
      </c>
    </row>
    <row r="1203" spans="14:15" x14ac:dyDescent="0.25">
      <c r="N1203" s="4"/>
      <c r="O1203" s="4">
        <v>45032</v>
      </c>
    </row>
    <row r="1204" spans="14:15" x14ac:dyDescent="0.25">
      <c r="N1204" s="4"/>
      <c r="O1204" s="4">
        <v>45033</v>
      </c>
    </row>
    <row r="1205" spans="14:15" x14ac:dyDescent="0.25">
      <c r="N1205" s="4"/>
      <c r="O1205" s="4">
        <v>45034</v>
      </c>
    </row>
    <row r="1206" spans="14:15" x14ac:dyDescent="0.25">
      <c r="N1206" s="4"/>
      <c r="O1206" s="4">
        <v>45035</v>
      </c>
    </row>
    <row r="1207" spans="14:15" x14ac:dyDescent="0.25">
      <c r="N1207" s="4"/>
      <c r="O1207" s="4">
        <v>45036</v>
      </c>
    </row>
    <row r="1208" spans="14:15" x14ac:dyDescent="0.25">
      <c r="N1208" s="4"/>
      <c r="O1208" s="4">
        <v>45037</v>
      </c>
    </row>
    <row r="1209" spans="14:15" x14ac:dyDescent="0.25">
      <c r="N1209" s="4"/>
      <c r="O1209" s="4">
        <v>45038</v>
      </c>
    </row>
    <row r="1210" spans="14:15" x14ac:dyDescent="0.25">
      <c r="N1210" s="4"/>
      <c r="O1210" s="4">
        <v>45039</v>
      </c>
    </row>
    <row r="1211" spans="14:15" x14ac:dyDescent="0.25">
      <c r="N1211" s="4"/>
      <c r="O1211" s="4">
        <v>45040</v>
      </c>
    </row>
    <row r="1212" spans="14:15" x14ac:dyDescent="0.25">
      <c r="N1212" s="4"/>
      <c r="O1212" s="4">
        <v>45041</v>
      </c>
    </row>
    <row r="1213" spans="14:15" x14ac:dyDescent="0.25">
      <c r="N1213" s="4"/>
      <c r="O1213" s="4">
        <v>45042</v>
      </c>
    </row>
    <row r="1214" spans="14:15" x14ac:dyDescent="0.25">
      <c r="N1214" s="4"/>
      <c r="O1214" s="4">
        <v>45043</v>
      </c>
    </row>
    <row r="1215" spans="14:15" x14ac:dyDescent="0.25">
      <c r="N1215" s="4"/>
      <c r="O1215" s="4">
        <v>45044</v>
      </c>
    </row>
    <row r="1216" spans="14:15" x14ac:dyDescent="0.25">
      <c r="N1216" s="4"/>
      <c r="O1216" s="4">
        <v>45045</v>
      </c>
    </row>
    <row r="1217" spans="14:15" x14ac:dyDescent="0.25">
      <c r="N1217" s="4"/>
      <c r="O1217" s="4">
        <v>45046</v>
      </c>
    </row>
    <row r="1218" spans="14:15" x14ac:dyDescent="0.25">
      <c r="N1218" s="4"/>
      <c r="O1218" s="4">
        <v>45047</v>
      </c>
    </row>
    <row r="1219" spans="14:15" x14ac:dyDescent="0.25">
      <c r="N1219" s="4"/>
      <c r="O1219" s="4">
        <v>45048</v>
      </c>
    </row>
    <row r="1220" spans="14:15" x14ac:dyDescent="0.25">
      <c r="N1220" s="4"/>
      <c r="O1220" s="4">
        <v>45049</v>
      </c>
    </row>
    <row r="1221" spans="14:15" x14ac:dyDescent="0.25">
      <c r="N1221" s="4"/>
      <c r="O1221" s="4">
        <v>45050</v>
      </c>
    </row>
    <row r="1222" spans="14:15" x14ac:dyDescent="0.25">
      <c r="N1222" s="4"/>
      <c r="O1222" s="4">
        <v>45051</v>
      </c>
    </row>
    <row r="1223" spans="14:15" x14ac:dyDescent="0.25">
      <c r="N1223" s="4"/>
      <c r="O1223" s="4">
        <v>45052</v>
      </c>
    </row>
    <row r="1224" spans="14:15" x14ac:dyDescent="0.25">
      <c r="N1224" s="4"/>
      <c r="O1224" s="4">
        <v>45053</v>
      </c>
    </row>
    <row r="1225" spans="14:15" x14ac:dyDescent="0.25">
      <c r="N1225" s="4"/>
      <c r="O1225" s="4">
        <v>45054</v>
      </c>
    </row>
    <row r="1226" spans="14:15" x14ac:dyDescent="0.25">
      <c r="N1226" s="4"/>
      <c r="O1226" s="4">
        <v>45055</v>
      </c>
    </row>
    <row r="1227" spans="14:15" x14ac:dyDescent="0.25">
      <c r="N1227" s="4"/>
      <c r="O1227" s="4">
        <v>45056</v>
      </c>
    </row>
    <row r="1228" spans="14:15" x14ac:dyDescent="0.25">
      <c r="N1228" s="4"/>
      <c r="O1228" s="4">
        <v>45057</v>
      </c>
    </row>
    <row r="1229" spans="14:15" x14ac:dyDescent="0.25">
      <c r="N1229" s="4"/>
      <c r="O1229" s="4">
        <v>45058</v>
      </c>
    </row>
    <row r="1230" spans="14:15" x14ac:dyDescent="0.25">
      <c r="N1230" s="4"/>
      <c r="O1230" s="4">
        <v>45059</v>
      </c>
    </row>
    <row r="1231" spans="14:15" x14ac:dyDescent="0.25">
      <c r="N1231" s="4"/>
      <c r="O1231" s="4">
        <v>45060</v>
      </c>
    </row>
    <row r="1232" spans="14:15" x14ac:dyDescent="0.25">
      <c r="N1232" s="4"/>
      <c r="O1232" s="4">
        <v>45061</v>
      </c>
    </row>
    <row r="1233" spans="14:15" x14ac:dyDescent="0.25">
      <c r="N1233" s="4"/>
      <c r="O1233" s="4">
        <v>45062</v>
      </c>
    </row>
    <row r="1234" spans="14:15" x14ac:dyDescent="0.25">
      <c r="N1234" s="4"/>
      <c r="O1234" s="4">
        <v>45063</v>
      </c>
    </row>
    <row r="1235" spans="14:15" x14ac:dyDescent="0.25">
      <c r="N1235" s="4"/>
      <c r="O1235" s="4">
        <v>45064</v>
      </c>
    </row>
    <row r="1236" spans="14:15" x14ac:dyDescent="0.25">
      <c r="N1236" s="4"/>
      <c r="O1236" s="4">
        <v>45065</v>
      </c>
    </row>
    <row r="1237" spans="14:15" x14ac:dyDescent="0.25">
      <c r="N1237" s="4"/>
      <c r="O1237" s="4">
        <v>45066</v>
      </c>
    </row>
    <row r="1238" spans="14:15" x14ac:dyDescent="0.25">
      <c r="N1238" s="4"/>
      <c r="O1238" s="4">
        <v>45067</v>
      </c>
    </row>
    <row r="1239" spans="14:15" x14ac:dyDescent="0.25">
      <c r="N1239" s="4"/>
      <c r="O1239" s="4">
        <v>45068</v>
      </c>
    </row>
    <row r="1240" spans="14:15" x14ac:dyDescent="0.25">
      <c r="N1240" s="4"/>
      <c r="O1240" s="4">
        <v>45069</v>
      </c>
    </row>
    <row r="1241" spans="14:15" x14ac:dyDescent="0.25">
      <c r="N1241" s="4"/>
      <c r="O1241" s="4">
        <v>45070</v>
      </c>
    </row>
    <row r="1242" spans="14:15" x14ac:dyDescent="0.25">
      <c r="N1242" s="4"/>
      <c r="O1242" s="4">
        <v>45071</v>
      </c>
    </row>
    <row r="1243" spans="14:15" x14ac:dyDescent="0.25">
      <c r="N1243" s="4"/>
      <c r="O1243" s="4">
        <v>45072</v>
      </c>
    </row>
    <row r="1244" spans="14:15" x14ac:dyDescent="0.25">
      <c r="N1244" s="4"/>
      <c r="O1244" s="4">
        <v>45073</v>
      </c>
    </row>
    <row r="1245" spans="14:15" x14ac:dyDescent="0.25">
      <c r="N1245" s="4"/>
      <c r="O1245" s="4">
        <v>45074</v>
      </c>
    </row>
    <row r="1246" spans="14:15" x14ac:dyDescent="0.25">
      <c r="N1246" s="4"/>
      <c r="O1246" s="4">
        <v>45075</v>
      </c>
    </row>
    <row r="1247" spans="14:15" x14ac:dyDescent="0.25">
      <c r="N1247" s="4"/>
      <c r="O1247" s="4">
        <v>45076</v>
      </c>
    </row>
    <row r="1248" spans="14:15" x14ac:dyDescent="0.25">
      <c r="N1248" s="4"/>
      <c r="O1248" s="4">
        <v>45077</v>
      </c>
    </row>
    <row r="1249" spans="14:15" x14ac:dyDescent="0.25">
      <c r="N1249" s="4"/>
      <c r="O1249" s="4">
        <v>45078</v>
      </c>
    </row>
    <row r="1250" spans="14:15" x14ac:dyDescent="0.25">
      <c r="N1250" s="4"/>
      <c r="O1250" s="4">
        <v>45079</v>
      </c>
    </row>
    <row r="1251" spans="14:15" x14ac:dyDescent="0.25">
      <c r="N1251" s="4"/>
      <c r="O1251" s="4">
        <v>45080</v>
      </c>
    </row>
    <row r="1252" spans="14:15" x14ac:dyDescent="0.25">
      <c r="N1252" s="4"/>
      <c r="O1252" s="4">
        <v>45081</v>
      </c>
    </row>
    <row r="1253" spans="14:15" x14ac:dyDescent="0.25">
      <c r="N1253" s="4"/>
      <c r="O1253" s="4">
        <v>45082</v>
      </c>
    </row>
    <row r="1254" spans="14:15" x14ac:dyDescent="0.25">
      <c r="N1254" s="4"/>
      <c r="O1254" s="4">
        <v>45083</v>
      </c>
    </row>
    <row r="1255" spans="14:15" x14ac:dyDescent="0.25">
      <c r="N1255" s="4"/>
      <c r="O1255" s="4">
        <v>45084</v>
      </c>
    </row>
    <row r="1256" spans="14:15" x14ac:dyDescent="0.25">
      <c r="N1256" s="4"/>
      <c r="O1256" s="4">
        <v>45085</v>
      </c>
    </row>
    <row r="1257" spans="14:15" x14ac:dyDescent="0.25">
      <c r="N1257" s="4"/>
      <c r="O1257" s="4">
        <v>45086</v>
      </c>
    </row>
    <row r="1258" spans="14:15" x14ac:dyDescent="0.25">
      <c r="N1258" s="4"/>
      <c r="O1258" s="4">
        <v>45087</v>
      </c>
    </row>
    <row r="1259" spans="14:15" x14ac:dyDescent="0.25">
      <c r="N1259" s="4"/>
      <c r="O1259" s="4">
        <v>45088</v>
      </c>
    </row>
    <row r="1260" spans="14:15" x14ac:dyDescent="0.25">
      <c r="N1260" s="4"/>
      <c r="O1260" s="4">
        <v>45089</v>
      </c>
    </row>
    <row r="1261" spans="14:15" x14ac:dyDescent="0.25">
      <c r="N1261" s="4"/>
      <c r="O1261" s="4">
        <v>45090</v>
      </c>
    </row>
    <row r="1262" spans="14:15" x14ac:dyDescent="0.25">
      <c r="N1262" s="4"/>
      <c r="O1262" s="4">
        <v>45091</v>
      </c>
    </row>
    <row r="1263" spans="14:15" x14ac:dyDescent="0.25">
      <c r="N1263" s="4"/>
      <c r="O1263" s="4">
        <v>45092</v>
      </c>
    </row>
    <row r="1264" spans="14:15" x14ac:dyDescent="0.25">
      <c r="N1264" s="4"/>
      <c r="O1264" s="4">
        <v>45093</v>
      </c>
    </row>
    <row r="1265" spans="14:15" x14ac:dyDescent="0.25">
      <c r="N1265" s="4"/>
      <c r="O1265" s="4">
        <v>45094</v>
      </c>
    </row>
    <row r="1266" spans="14:15" x14ac:dyDescent="0.25">
      <c r="N1266" s="4"/>
      <c r="O1266" s="4">
        <v>45095</v>
      </c>
    </row>
    <row r="1267" spans="14:15" x14ac:dyDescent="0.25">
      <c r="N1267" s="4"/>
      <c r="O1267" s="4">
        <v>45096</v>
      </c>
    </row>
    <row r="1268" spans="14:15" x14ac:dyDescent="0.25">
      <c r="N1268" s="4"/>
      <c r="O1268" s="4">
        <v>45097</v>
      </c>
    </row>
    <row r="1269" spans="14:15" x14ac:dyDescent="0.25">
      <c r="N1269" s="4"/>
      <c r="O1269" s="4">
        <v>45098</v>
      </c>
    </row>
    <row r="1270" spans="14:15" x14ac:dyDescent="0.25">
      <c r="N1270" s="4"/>
      <c r="O1270" s="4">
        <v>45099</v>
      </c>
    </row>
    <row r="1271" spans="14:15" x14ac:dyDescent="0.25">
      <c r="N1271" s="4"/>
      <c r="O1271" s="4">
        <v>45100</v>
      </c>
    </row>
    <row r="1272" spans="14:15" x14ac:dyDescent="0.25">
      <c r="N1272" s="4"/>
      <c r="O1272" s="4">
        <v>45101</v>
      </c>
    </row>
    <row r="1273" spans="14:15" x14ac:dyDescent="0.25">
      <c r="N1273" s="4"/>
      <c r="O1273" s="4">
        <v>45102</v>
      </c>
    </row>
    <row r="1274" spans="14:15" x14ac:dyDescent="0.25">
      <c r="N1274" s="4"/>
      <c r="O1274" s="4">
        <v>45103</v>
      </c>
    </row>
    <row r="1275" spans="14:15" x14ac:dyDescent="0.25">
      <c r="N1275" s="4"/>
      <c r="O1275" s="4">
        <v>45104</v>
      </c>
    </row>
    <row r="1276" spans="14:15" x14ac:dyDescent="0.25">
      <c r="N1276" s="4"/>
      <c r="O1276" s="4">
        <v>45105</v>
      </c>
    </row>
    <row r="1277" spans="14:15" x14ac:dyDescent="0.25">
      <c r="N1277" s="4"/>
      <c r="O1277" s="4">
        <v>45106</v>
      </c>
    </row>
    <row r="1278" spans="14:15" x14ac:dyDescent="0.25">
      <c r="N1278" s="4"/>
      <c r="O1278" s="4">
        <v>45107</v>
      </c>
    </row>
    <row r="1279" spans="14:15" x14ac:dyDescent="0.25">
      <c r="N1279" s="4"/>
      <c r="O1279" s="4">
        <v>45108</v>
      </c>
    </row>
    <row r="1280" spans="14:15" x14ac:dyDescent="0.25">
      <c r="N1280" s="4"/>
      <c r="O1280" s="4">
        <v>45109</v>
      </c>
    </row>
    <row r="1281" spans="14:15" x14ac:dyDescent="0.25">
      <c r="N1281" s="4"/>
      <c r="O1281" s="4">
        <v>45110</v>
      </c>
    </row>
    <row r="1282" spans="14:15" x14ac:dyDescent="0.25">
      <c r="N1282" s="4"/>
      <c r="O1282" s="4">
        <v>45111</v>
      </c>
    </row>
    <row r="1283" spans="14:15" x14ac:dyDescent="0.25">
      <c r="N1283" s="4"/>
      <c r="O1283" s="4">
        <v>45112</v>
      </c>
    </row>
    <row r="1284" spans="14:15" x14ac:dyDescent="0.25">
      <c r="N1284" s="4"/>
      <c r="O1284" s="4">
        <v>45113</v>
      </c>
    </row>
    <row r="1285" spans="14:15" x14ac:dyDescent="0.25">
      <c r="N1285" s="4"/>
      <c r="O1285" s="4">
        <v>45114</v>
      </c>
    </row>
    <row r="1286" spans="14:15" x14ac:dyDescent="0.25">
      <c r="N1286" s="4"/>
      <c r="O1286" s="4">
        <v>45115</v>
      </c>
    </row>
    <row r="1287" spans="14:15" x14ac:dyDescent="0.25">
      <c r="N1287" s="4"/>
      <c r="O1287" s="4">
        <v>45116</v>
      </c>
    </row>
    <row r="1288" spans="14:15" x14ac:dyDescent="0.25">
      <c r="N1288" s="4"/>
      <c r="O1288" s="4">
        <v>45117</v>
      </c>
    </row>
    <row r="1289" spans="14:15" x14ac:dyDescent="0.25">
      <c r="N1289" s="4"/>
      <c r="O1289" s="4">
        <v>45118</v>
      </c>
    </row>
    <row r="1290" spans="14:15" x14ac:dyDescent="0.25">
      <c r="N1290" s="4"/>
      <c r="O1290" s="4">
        <v>45119</v>
      </c>
    </row>
    <row r="1291" spans="14:15" x14ac:dyDescent="0.25">
      <c r="N1291" s="4"/>
      <c r="O1291" s="4">
        <v>45120</v>
      </c>
    </row>
    <row r="1292" spans="14:15" x14ac:dyDescent="0.25">
      <c r="N1292" s="4"/>
      <c r="O1292" s="4">
        <v>45121</v>
      </c>
    </row>
    <row r="1293" spans="14:15" x14ac:dyDescent="0.25">
      <c r="N1293" s="4"/>
      <c r="O1293" s="4">
        <v>45122</v>
      </c>
    </row>
    <row r="1294" spans="14:15" x14ac:dyDescent="0.25">
      <c r="N1294" s="4"/>
      <c r="O1294" s="4">
        <v>45123</v>
      </c>
    </row>
    <row r="1295" spans="14:15" x14ac:dyDescent="0.25">
      <c r="N1295" s="4"/>
      <c r="O1295" s="4">
        <v>45124</v>
      </c>
    </row>
    <row r="1296" spans="14:15" x14ac:dyDescent="0.25">
      <c r="N1296" s="4"/>
      <c r="O1296" s="4">
        <v>45125</v>
      </c>
    </row>
    <row r="1297" spans="14:15" x14ac:dyDescent="0.25">
      <c r="N1297" s="4"/>
      <c r="O1297" s="4">
        <v>45126</v>
      </c>
    </row>
    <row r="1298" spans="14:15" x14ac:dyDescent="0.25">
      <c r="N1298" s="4"/>
      <c r="O1298" s="4">
        <v>45127</v>
      </c>
    </row>
    <row r="1299" spans="14:15" x14ac:dyDescent="0.25">
      <c r="N1299" s="4"/>
      <c r="O1299" s="4">
        <v>45128</v>
      </c>
    </row>
    <row r="1300" spans="14:15" x14ac:dyDescent="0.25">
      <c r="N1300" s="4"/>
      <c r="O1300" s="4">
        <v>45129</v>
      </c>
    </row>
    <row r="1301" spans="14:15" x14ac:dyDescent="0.25">
      <c r="N1301" s="4"/>
      <c r="O1301" s="4">
        <v>45130</v>
      </c>
    </row>
    <row r="1302" spans="14:15" x14ac:dyDescent="0.25">
      <c r="N1302" s="4"/>
      <c r="O1302" s="4">
        <v>45131</v>
      </c>
    </row>
    <row r="1303" spans="14:15" x14ac:dyDescent="0.25">
      <c r="N1303" s="4"/>
      <c r="O1303" s="4">
        <v>45132</v>
      </c>
    </row>
    <row r="1304" spans="14:15" x14ac:dyDescent="0.25">
      <c r="N1304" s="4"/>
      <c r="O1304" s="4">
        <v>45133</v>
      </c>
    </row>
    <row r="1305" spans="14:15" x14ac:dyDescent="0.25">
      <c r="N1305" s="4"/>
      <c r="O1305" s="4">
        <v>45134</v>
      </c>
    </row>
    <row r="1306" spans="14:15" x14ac:dyDescent="0.25">
      <c r="N1306" s="4"/>
      <c r="O1306" s="4">
        <v>45135</v>
      </c>
    </row>
    <row r="1307" spans="14:15" x14ac:dyDescent="0.25">
      <c r="N1307" s="4"/>
      <c r="O1307" s="4">
        <v>45136</v>
      </c>
    </row>
    <row r="1308" spans="14:15" x14ac:dyDescent="0.25">
      <c r="N1308" s="4"/>
      <c r="O1308" s="4">
        <v>45137</v>
      </c>
    </row>
    <row r="1309" spans="14:15" x14ac:dyDescent="0.25">
      <c r="N1309" s="4"/>
      <c r="O1309" s="4">
        <v>45138</v>
      </c>
    </row>
    <row r="1310" spans="14:15" x14ac:dyDescent="0.25">
      <c r="N1310" s="4"/>
      <c r="O1310" s="4">
        <v>45139</v>
      </c>
    </row>
    <row r="1311" spans="14:15" x14ac:dyDescent="0.25">
      <c r="N1311" s="4"/>
      <c r="O1311" s="4">
        <v>45140</v>
      </c>
    </row>
    <row r="1312" spans="14:15" x14ac:dyDescent="0.25">
      <c r="N1312" s="4"/>
      <c r="O1312" s="4">
        <v>45141</v>
      </c>
    </row>
    <row r="1313" spans="14:15" x14ac:dyDescent="0.25">
      <c r="N1313" s="4"/>
      <c r="O1313" s="4">
        <v>45142</v>
      </c>
    </row>
    <row r="1314" spans="14:15" x14ac:dyDescent="0.25">
      <c r="N1314" s="4"/>
      <c r="O1314" s="4">
        <v>45143</v>
      </c>
    </row>
    <row r="1315" spans="14:15" x14ac:dyDescent="0.25">
      <c r="N1315" s="4"/>
      <c r="O1315" s="4">
        <v>45144</v>
      </c>
    </row>
    <row r="1316" spans="14:15" x14ac:dyDescent="0.25">
      <c r="N1316" s="4"/>
      <c r="O1316" s="4">
        <v>45145</v>
      </c>
    </row>
    <row r="1317" spans="14:15" x14ac:dyDescent="0.25">
      <c r="N1317" s="4"/>
      <c r="O1317" s="4">
        <v>45146</v>
      </c>
    </row>
    <row r="1318" spans="14:15" x14ac:dyDescent="0.25">
      <c r="N1318" s="4"/>
      <c r="O1318" s="4">
        <v>45147</v>
      </c>
    </row>
    <row r="1319" spans="14:15" x14ac:dyDescent="0.25">
      <c r="N1319" s="4"/>
      <c r="O1319" s="4">
        <v>45148</v>
      </c>
    </row>
    <row r="1320" spans="14:15" x14ac:dyDescent="0.25">
      <c r="N1320" s="4"/>
      <c r="O1320" s="4">
        <v>45149</v>
      </c>
    </row>
    <row r="1321" spans="14:15" x14ac:dyDescent="0.25">
      <c r="N1321" s="4"/>
      <c r="O1321" s="4">
        <v>45150</v>
      </c>
    </row>
    <row r="1322" spans="14:15" x14ac:dyDescent="0.25">
      <c r="N1322" s="4"/>
      <c r="O1322" s="4">
        <v>45151</v>
      </c>
    </row>
    <row r="1323" spans="14:15" x14ac:dyDescent="0.25">
      <c r="N1323" s="4"/>
      <c r="O1323" s="4">
        <v>45152</v>
      </c>
    </row>
    <row r="1324" spans="14:15" x14ac:dyDescent="0.25">
      <c r="N1324" s="4"/>
      <c r="O1324" s="4">
        <v>45153</v>
      </c>
    </row>
    <row r="1325" spans="14:15" x14ac:dyDescent="0.25">
      <c r="N1325" s="4"/>
      <c r="O1325" s="4">
        <v>45154</v>
      </c>
    </row>
    <row r="1326" spans="14:15" x14ac:dyDescent="0.25">
      <c r="N1326" s="4"/>
      <c r="O1326" s="4">
        <v>45155</v>
      </c>
    </row>
    <row r="1327" spans="14:15" x14ac:dyDescent="0.25">
      <c r="N1327" s="4"/>
      <c r="O1327" s="4">
        <v>45156</v>
      </c>
    </row>
    <row r="1328" spans="14:15" x14ac:dyDescent="0.25">
      <c r="N1328" s="4"/>
      <c r="O1328" s="4">
        <v>45157</v>
      </c>
    </row>
    <row r="1329" spans="14:15" x14ac:dyDescent="0.25">
      <c r="N1329" s="4"/>
      <c r="O1329" s="4">
        <v>45158</v>
      </c>
    </row>
    <row r="1330" spans="14:15" x14ac:dyDescent="0.25">
      <c r="N1330" s="4"/>
      <c r="O1330" s="4">
        <v>45159</v>
      </c>
    </row>
    <row r="1331" spans="14:15" x14ac:dyDescent="0.25">
      <c r="N1331" s="4"/>
      <c r="O1331" s="4">
        <v>45160</v>
      </c>
    </row>
    <row r="1332" spans="14:15" x14ac:dyDescent="0.25">
      <c r="N1332" s="4"/>
      <c r="O1332" s="4">
        <v>45161</v>
      </c>
    </row>
    <row r="1333" spans="14:15" x14ac:dyDescent="0.25">
      <c r="N1333" s="4"/>
      <c r="O1333" s="4">
        <v>45162</v>
      </c>
    </row>
    <row r="1334" spans="14:15" x14ac:dyDescent="0.25">
      <c r="N1334" s="4"/>
      <c r="O1334" s="4">
        <v>45163</v>
      </c>
    </row>
    <row r="1335" spans="14:15" x14ac:dyDescent="0.25">
      <c r="N1335" s="4"/>
      <c r="O1335" s="4">
        <v>45164</v>
      </c>
    </row>
    <row r="1336" spans="14:15" x14ac:dyDescent="0.25">
      <c r="N1336" s="4"/>
      <c r="O1336" s="4">
        <v>45165</v>
      </c>
    </row>
    <row r="1337" spans="14:15" x14ac:dyDescent="0.25">
      <c r="N1337" s="4"/>
      <c r="O1337" s="4">
        <v>45166</v>
      </c>
    </row>
    <row r="1338" spans="14:15" x14ac:dyDescent="0.25">
      <c r="N1338" s="4"/>
      <c r="O1338" s="4">
        <v>45167</v>
      </c>
    </row>
    <row r="1339" spans="14:15" x14ac:dyDescent="0.25">
      <c r="N1339" s="4"/>
      <c r="O1339" s="4">
        <v>45168</v>
      </c>
    </row>
    <row r="1340" spans="14:15" x14ac:dyDescent="0.25">
      <c r="N1340" s="4"/>
      <c r="O1340" s="4">
        <v>45169</v>
      </c>
    </row>
    <row r="1341" spans="14:15" x14ac:dyDescent="0.25">
      <c r="N1341" s="4"/>
      <c r="O1341" s="4">
        <v>45170</v>
      </c>
    </row>
    <row r="1342" spans="14:15" x14ac:dyDescent="0.25">
      <c r="N1342" s="4"/>
      <c r="O1342" s="4">
        <v>45171</v>
      </c>
    </row>
    <row r="1343" spans="14:15" x14ac:dyDescent="0.25">
      <c r="N1343" s="4"/>
      <c r="O1343" s="4">
        <v>45172</v>
      </c>
    </row>
    <row r="1344" spans="14:15" x14ac:dyDescent="0.25">
      <c r="N1344" s="4"/>
      <c r="O1344" s="4">
        <v>45173</v>
      </c>
    </row>
    <row r="1345" spans="14:15" x14ac:dyDescent="0.25">
      <c r="N1345" s="4"/>
      <c r="O1345" s="4">
        <v>45174</v>
      </c>
    </row>
    <row r="1346" spans="14:15" x14ac:dyDescent="0.25">
      <c r="N1346" s="4"/>
      <c r="O1346" s="4">
        <v>45175</v>
      </c>
    </row>
    <row r="1347" spans="14:15" x14ac:dyDescent="0.25">
      <c r="N1347" s="4"/>
      <c r="O1347" s="4">
        <v>45176</v>
      </c>
    </row>
    <row r="1348" spans="14:15" x14ac:dyDescent="0.25">
      <c r="N1348" s="4"/>
      <c r="O1348" s="4">
        <v>45177</v>
      </c>
    </row>
    <row r="1349" spans="14:15" x14ac:dyDescent="0.25">
      <c r="N1349" s="4"/>
      <c r="O1349" s="4">
        <v>45178</v>
      </c>
    </row>
    <row r="1350" spans="14:15" x14ac:dyDescent="0.25">
      <c r="N1350" s="4"/>
      <c r="O1350" s="4">
        <v>45179</v>
      </c>
    </row>
    <row r="1351" spans="14:15" x14ac:dyDescent="0.25">
      <c r="N1351" s="4"/>
      <c r="O1351" s="4">
        <v>45180</v>
      </c>
    </row>
    <row r="1352" spans="14:15" x14ac:dyDescent="0.25">
      <c r="N1352" s="4"/>
      <c r="O1352" s="4">
        <v>45181</v>
      </c>
    </row>
    <row r="1353" spans="14:15" x14ac:dyDescent="0.25">
      <c r="N1353" s="4"/>
      <c r="O1353" s="4">
        <v>45182</v>
      </c>
    </row>
    <row r="1354" spans="14:15" x14ac:dyDescent="0.25">
      <c r="N1354" s="4"/>
      <c r="O1354" s="4">
        <v>45183</v>
      </c>
    </row>
    <row r="1355" spans="14:15" x14ac:dyDescent="0.25">
      <c r="N1355" s="4"/>
      <c r="O1355" s="4">
        <v>45184</v>
      </c>
    </row>
    <row r="1356" spans="14:15" x14ac:dyDescent="0.25">
      <c r="N1356" s="4"/>
      <c r="O1356" s="4">
        <v>45185</v>
      </c>
    </row>
    <row r="1357" spans="14:15" x14ac:dyDescent="0.25">
      <c r="N1357" s="4"/>
      <c r="O1357" s="4">
        <v>45186</v>
      </c>
    </row>
    <row r="1358" spans="14:15" x14ac:dyDescent="0.25">
      <c r="N1358" s="4"/>
      <c r="O1358" s="4">
        <v>45187</v>
      </c>
    </row>
    <row r="1359" spans="14:15" x14ac:dyDescent="0.25">
      <c r="N1359" s="4"/>
      <c r="O1359" s="4">
        <v>45188</v>
      </c>
    </row>
    <row r="1360" spans="14:15" x14ac:dyDescent="0.25">
      <c r="N1360" s="4"/>
      <c r="O1360" s="4">
        <v>45189</v>
      </c>
    </row>
    <row r="1361" spans="14:15" x14ac:dyDescent="0.25">
      <c r="N1361" s="4"/>
      <c r="O1361" s="4">
        <v>45190</v>
      </c>
    </row>
    <row r="1362" spans="14:15" x14ac:dyDescent="0.25">
      <c r="N1362" s="4"/>
      <c r="O1362" s="4">
        <v>45191</v>
      </c>
    </row>
    <row r="1363" spans="14:15" x14ac:dyDescent="0.25">
      <c r="N1363" s="4"/>
      <c r="O1363" s="4">
        <v>45192</v>
      </c>
    </row>
    <row r="1364" spans="14:15" x14ac:dyDescent="0.25">
      <c r="N1364" s="4"/>
      <c r="O1364" s="4">
        <v>45193</v>
      </c>
    </row>
    <row r="1365" spans="14:15" x14ac:dyDescent="0.25">
      <c r="N1365" s="4"/>
      <c r="O1365" s="4">
        <v>45194</v>
      </c>
    </row>
    <row r="1366" spans="14:15" x14ac:dyDescent="0.25">
      <c r="N1366" s="4"/>
      <c r="O1366" s="4">
        <v>45195</v>
      </c>
    </row>
    <row r="1367" spans="14:15" x14ac:dyDescent="0.25">
      <c r="N1367" s="4"/>
      <c r="O1367" s="4">
        <v>45196</v>
      </c>
    </row>
    <row r="1368" spans="14:15" x14ac:dyDescent="0.25">
      <c r="N1368" s="4"/>
      <c r="O1368" s="4">
        <v>45197</v>
      </c>
    </row>
    <row r="1369" spans="14:15" x14ac:dyDescent="0.25">
      <c r="N1369" s="4"/>
      <c r="O1369" s="4">
        <v>45198</v>
      </c>
    </row>
    <row r="1370" spans="14:15" x14ac:dyDescent="0.25">
      <c r="N1370" s="4"/>
      <c r="O1370" s="4">
        <v>45199</v>
      </c>
    </row>
    <row r="1371" spans="14:15" x14ac:dyDescent="0.25">
      <c r="N1371" s="4"/>
      <c r="O1371" s="4">
        <v>45200</v>
      </c>
    </row>
    <row r="1372" spans="14:15" x14ac:dyDescent="0.25">
      <c r="N1372" s="4"/>
      <c r="O1372" s="4">
        <v>45201</v>
      </c>
    </row>
    <row r="1373" spans="14:15" x14ac:dyDescent="0.25">
      <c r="N1373" s="4"/>
      <c r="O1373" s="4">
        <v>45202</v>
      </c>
    </row>
    <row r="1374" spans="14:15" x14ac:dyDescent="0.25">
      <c r="N1374" s="4"/>
      <c r="O1374" s="4">
        <v>45203</v>
      </c>
    </row>
    <row r="1375" spans="14:15" x14ac:dyDescent="0.25">
      <c r="N1375" s="4"/>
      <c r="O1375" s="4">
        <v>45204</v>
      </c>
    </row>
    <row r="1376" spans="14:15" x14ac:dyDescent="0.25">
      <c r="N1376" s="4"/>
      <c r="O1376" s="4">
        <v>45205</v>
      </c>
    </row>
    <row r="1377" spans="14:15" x14ac:dyDescent="0.25">
      <c r="N1377" s="4"/>
      <c r="O1377" s="4">
        <v>45206</v>
      </c>
    </row>
    <row r="1378" spans="14:15" x14ac:dyDescent="0.25">
      <c r="N1378" s="4"/>
      <c r="O1378" s="4">
        <v>45207</v>
      </c>
    </row>
    <row r="1379" spans="14:15" x14ac:dyDescent="0.25">
      <c r="N1379" s="4"/>
      <c r="O1379" s="4">
        <v>45208</v>
      </c>
    </row>
    <row r="1380" spans="14:15" x14ac:dyDescent="0.25">
      <c r="N1380" s="4"/>
      <c r="O1380" s="4">
        <v>45209</v>
      </c>
    </row>
    <row r="1381" spans="14:15" x14ac:dyDescent="0.25">
      <c r="N1381" s="4"/>
      <c r="O1381" s="4">
        <v>45210</v>
      </c>
    </row>
    <row r="1382" spans="14:15" x14ac:dyDescent="0.25">
      <c r="N1382" s="4"/>
      <c r="O1382" s="4">
        <v>45211</v>
      </c>
    </row>
    <row r="1383" spans="14:15" x14ac:dyDescent="0.25">
      <c r="N1383" s="4"/>
      <c r="O1383" s="4">
        <v>45212</v>
      </c>
    </row>
    <row r="1384" spans="14:15" x14ac:dyDescent="0.25">
      <c r="N1384" s="4"/>
      <c r="O1384" s="4">
        <v>45213</v>
      </c>
    </row>
    <row r="1385" spans="14:15" x14ac:dyDescent="0.25">
      <c r="N1385" s="4"/>
      <c r="O1385" s="4">
        <v>45214</v>
      </c>
    </row>
    <row r="1386" spans="14:15" x14ac:dyDescent="0.25">
      <c r="N1386" s="4"/>
      <c r="O1386" s="4">
        <v>45215</v>
      </c>
    </row>
    <row r="1387" spans="14:15" x14ac:dyDescent="0.25">
      <c r="N1387" s="4"/>
      <c r="O1387" s="4">
        <v>45216</v>
      </c>
    </row>
    <row r="1388" spans="14:15" x14ac:dyDescent="0.25">
      <c r="N1388" s="4"/>
      <c r="O1388" s="4">
        <v>45217</v>
      </c>
    </row>
    <row r="1389" spans="14:15" x14ac:dyDescent="0.25">
      <c r="N1389" s="4"/>
      <c r="O1389" s="4">
        <v>45218</v>
      </c>
    </row>
    <row r="1390" spans="14:15" x14ac:dyDescent="0.25">
      <c r="N1390" s="4"/>
      <c r="O1390" s="4">
        <v>45219</v>
      </c>
    </row>
    <row r="1391" spans="14:15" x14ac:dyDescent="0.25">
      <c r="N1391" s="4"/>
      <c r="O1391" s="4">
        <v>45220</v>
      </c>
    </row>
    <row r="1392" spans="14:15" x14ac:dyDescent="0.25">
      <c r="N1392" s="4"/>
      <c r="O1392" s="4">
        <v>45221</v>
      </c>
    </row>
    <row r="1393" spans="14:15" x14ac:dyDescent="0.25">
      <c r="N1393" s="4"/>
      <c r="O1393" s="4">
        <v>45222</v>
      </c>
    </row>
    <row r="1394" spans="14:15" x14ac:dyDescent="0.25">
      <c r="N1394" s="4"/>
      <c r="O1394" s="4">
        <v>45223</v>
      </c>
    </row>
    <row r="1395" spans="14:15" x14ac:dyDescent="0.25">
      <c r="N1395" s="4"/>
      <c r="O1395" s="4">
        <v>45224</v>
      </c>
    </row>
    <row r="1396" spans="14:15" x14ac:dyDescent="0.25">
      <c r="N1396" s="4"/>
      <c r="O1396" s="4">
        <v>45225</v>
      </c>
    </row>
    <row r="1397" spans="14:15" x14ac:dyDescent="0.25">
      <c r="N1397" s="4"/>
      <c r="O1397" s="4">
        <v>45226</v>
      </c>
    </row>
    <row r="1398" spans="14:15" x14ac:dyDescent="0.25">
      <c r="N1398" s="4"/>
      <c r="O1398" s="4">
        <v>45227</v>
      </c>
    </row>
    <row r="1399" spans="14:15" x14ac:dyDescent="0.25">
      <c r="N1399" s="4"/>
      <c r="O1399" s="4">
        <v>45228</v>
      </c>
    </row>
    <row r="1400" spans="14:15" x14ac:dyDescent="0.25">
      <c r="N1400" s="4"/>
      <c r="O1400" s="4">
        <v>45229</v>
      </c>
    </row>
    <row r="1401" spans="14:15" x14ac:dyDescent="0.25">
      <c r="N1401" s="4"/>
      <c r="O1401" s="4">
        <v>45230</v>
      </c>
    </row>
    <row r="1402" spans="14:15" x14ac:dyDescent="0.25">
      <c r="N1402" s="4"/>
      <c r="O1402" s="4">
        <v>45231</v>
      </c>
    </row>
    <row r="1403" spans="14:15" x14ac:dyDescent="0.25">
      <c r="N1403" s="4"/>
      <c r="O1403" s="4">
        <v>45232</v>
      </c>
    </row>
    <row r="1404" spans="14:15" x14ac:dyDescent="0.25">
      <c r="N1404" s="4"/>
      <c r="O1404" s="4">
        <v>45233</v>
      </c>
    </row>
    <row r="1405" spans="14:15" x14ac:dyDescent="0.25">
      <c r="N1405" s="4"/>
      <c r="O1405" s="4">
        <v>45234</v>
      </c>
    </row>
    <row r="1406" spans="14:15" x14ac:dyDescent="0.25">
      <c r="N1406" s="4"/>
      <c r="O1406" s="4">
        <v>45235</v>
      </c>
    </row>
    <row r="1407" spans="14:15" x14ac:dyDescent="0.25">
      <c r="N1407" s="4"/>
      <c r="O1407" s="4">
        <v>45236</v>
      </c>
    </row>
    <row r="1408" spans="14:15" x14ac:dyDescent="0.25">
      <c r="N1408" s="4"/>
      <c r="O1408" s="4">
        <v>45237</v>
      </c>
    </row>
    <row r="1409" spans="14:15" x14ac:dyDescent="0.25">
      <c r="N1409" s="4"/>
      <c r="O1409" s="4">
        <v>45238</v>
      </c>
    </row>
    <row r="1410" spans="14:15" x14ac:dyDescent="0.25">
      <c r="N1410" s="4"/>
      <c r="O1410" s="4">
        <v>45239</v>
      </c>
    </row>
    <row r="1411" spans="14:15" x14ac:dyDescent="0.25">
      <c r="N1411" s="4"/>
      <c r="O1411" s="4">
        <v>45240</v>
      </c>
    </row>
    <row r="1412" spans="14:15" x14ac:dyDescent="0.25">
      <c r="N1412" s="4"/>
      <c r="O1412" s="4">
        <v>45241</v>
      </c>
    </row>
    <row r="1413" spans="14:15" x14ac:dyDescent="0.25">
      <c r="N1413" s="4"/>
      <c r="O1413" s="4">
        <v>45242</v>
      </c>
    </row>
    <row r="1414" spans="14:15" x14ac:dyDescent="0.25">
      <c r="N1414" s="4"/>
      <c r="O1414" s="4">
        <v>45243</v>
      </c>
    </row>
    <row r="1415" spans="14:15" x14ac:dyDescent="0.25">
      <c r="N1415" s="4"/>
      <c r="O1415" s="4">
        <v>45244</v>
      </c>
    </row>
    <row r="1416" spans="14:15" x14ac:dyDescent="0.25">
      <c r="N1416" s="4"/>
      <c r="O1416" s="4">
        <v>45245</v>
      </c>
    </row>
    <row r="1417" spans="14:15" x14ac:dyDescent="0.25">
      <c r="N1417" s="4"/>
      <c r="O1417" s="4">
        <v>45246</v>
      </c>
    </row>
    <row r="1418" spans="14:15" x14ac:dyDescent="0.25">
      <c r="N1418" s="4"/>
      <c r="O1418" s="4">
        <v>45247</v>
      </c>
    </row>
    <row r="1419" spans="14:15" x14ac:dyDescent="0.25">
      <c r="N1419" s="4"/>
      <c r="O1419" s="4">
        <v>45248</v>
      </c>
    </row>
    <row r="1420" spans="14:15" x14ac:dyDescent="0.25">
      <c r="N1420" s="4"/>
      <c r="O1420" s="4">
        <v>45249</v>
      </c>
    </row>
    <row r="1421" spans="14:15" x14ac:dyDescent="0.25">
      <c r="N1421" s="4"/>
      <c r="O1421" s="4">
        <v>45250</v>
      </c>
    </row>
    <row r="1422" spans="14:15" x14ac:dyDescent="0.25">
      <c r="N1422" s="4"/>
      <c r="O1422" s="4">
        <v>45251</v>
      </c>
    </row>
    <row r="1423" spans="14:15" x14ac:dyDescent="0.25">
      <c r="N1423" s="4"/>
      <c r="O1423" s="4">
        <v>45252</v>
      </c>
    </row>
    <row r="1424" spans="14:15" x14ac:dyDescent="0.25">
      <c r="N1424" s="4"/>
      <c r="O1424" s="4">
        <v>45253</v>
      </c>
    </row>
    <row r="1425" spans="14:15" x14ac:dyDescent="0.25">
      <c r="N1425" s="4"/>
      <c r="O1425" s="4">
        <v>45254</v>
      </c>
    </row>
    <row r="1426" spans="14:15" x14ac:dyDescent="0.25">
      <c r="N1426" s="4"/>
      <c r="O1426" s="4">
        <v>45255</v>
      </c>
    </row>
    <row r="1427" spans="14:15" x14ac:dyDescent="0.25">
      <c r="N1427" s="4"/>
      <c r="O1427" s="4">
        <v>45256</v>
      </c>
    </row>
    <row r="1428" spans="14:15" x14ac:dyDescent="0.25">
      <c r="N1428" s="4"/>
      <c r="O1428" s="4">
        <v>45257</v>
      </c>
    </row>
    <row r="1429" spans="14:15" x14ac:dyDescent="0.25">
      <c r="N1429" s="4"/>
      <c r="O1429" s="4">
        <v>45258</v>
      </c>
    </row>
    <row r="1430" spans="14:15" x14ac:dyDescent="0.25">
      <c r="N1430" s="4"/>
      <c r="O1430" s="4">
        <v>45259</v>
      </c>
    </row>
    <row r="1431" spans="14:15" x14ac:dyDescent="0.25">
      <c r="N1431" s="4"/>
      <c r="O1431" s="4">
        <v>45260</v>
      </c>
    </row>
    <row r="1432" spans="14:15" x14ac:dyDescent="0.25">
      <c r="N1432" s="4"/>
      <c r="O1432" s="4">
        <v>45261</v>
      </c>
    </row>
    <row r="1433" spans="14:15" x14ac:dyDescent="0.25">
      <c r="N1433" s="4"/>
      <c r="O1433" s="4">
        <v>45262</v>
      </c>
    </row>
    <row r="1434" spans="14:15" x14ac:dyDescent="0.25">
      <c r="N1434" s="4"/>
      <c r="O1434" s="4">
        <v>45263</v>
      </c>
    </row>
    <row r="1435" spans="14:15" x14ac:dyDescent="0.25">
      <c r="N1435" s="4"/>
      <c r="O1435" s="4">
        <v>45264</v>
      </c>
    </row>
    <row r="1436" spans="14:15" x14ac:dyDescent="0.25">
      <c r="N1436" s="4"/>
      <c r="O1436" s="4">
        <v>45265</v>
      </c>
    </row>
    <row r="1437" spans="14:15" x14ac:dyDescent="0.25">
      <c r="N1437" s="4"/>
      <c r="O1437" s="4">
        <v>45266</v>
      </c>
    </row>
    <row r="1438" spans="14:15" x14ac:dyDescent="0.25">
      <c r="N1438" s="4"/>
      <c r="O1438" s="4">
        <v>45267</v>
      </c>
    </row>
    <row r="1439" spans="14:15" x14ac:dyDescent="0.25">
      <c r="N1439" s="4"/>
      <c r="O1439" s="4">
        <v>45268</v>
      </c>
    </row>
    <row r="1440" spans="14:15" x14ac:dyDescent="0.25">
      <c r="N1440" s="4"/>
      <c r="O1440" s="4">
        <v>45269</v>
      </c>
    </row>
    <row r="1441" spans="14:15" x14ac:dyDescent="0.25">
      <c r="N1441" s="4"/>
      <c r="O1441" s="4">
        <v>45270</v>
      </c>
    </row>
    <row r="1442" spans="14:15" x14ac:dyDescent="0.25">
      <c r="N1442" s="4"/>
      <c r="O1442" s="4">
        <v>45271</v>
      </c>
    </row>
    <row r="1443" spans="14:15" x14ac:dyDescent="0.25">
      <c r="N1443" s="4"/>
      <c r="O1443" s="4">
        <v>45272</v>
      </c>
    </row>
    <row r="1444" spans="14:15" x14ac:dyDescent="0.25">
      <c r="N1444" s="4"/>
      <c r="O1444" s="4">
        <v>45273</v>
      </c>
    </row>
    <row r="1445" spans="14:15" x14ac:dyDescent="0.25">
      <c r="N1445" s="4"/>
      <c r="O1445" s="4">
        <v>45274</v>
      </c>
    </row>
    <row r="1446" spans="14:15" x14ac:dyDescent="0.25">
      <c r="N1446" s="4"/>
      <c r="O1446" s="4">
        <v>45275</v>
      </c>
    </row>
    <row r="1447" spans="14:15" x14ac:dyDescent="0.25">
      <c r="N1447" s="4"/>
      <c r="O1447" s="4">
        <v>45276</v>
      </c>
    </row>
    <row r="1448" spans="14:15" x14ac:dyDescent="0.25">
      <c r="N1448" s="4"/>
      <c r="O1448" s="4">
        <v>45277</v>
      </c>
    </row>
    <row r="1449" spans="14:15" x14ac:dyDescent="0.25">
      <c r="N1449" s="4"/>
      <c r="O1449" s="4">
        <v>45278</v>
      </c>
    </row>
    <row r="1450" spans="14:15" x14ac:dyDescent="0.25">
      <c r="N1450" s="4"/>
      <c r="O1450" s="4">
        <v>45279</v>
      </c>
    </row>
    <row r="1451" spans="14:15" x14ac:dyDescent="0.25">
      <c r="N1451" s="4"/>
      <c r="O1451" s="4">
        <v>45280</v>
      </c>
    </row>
    <row r="1452" spans="14:15" x14ac:dyDescent="0.25">
      <c r="N1452" s="4"/>
      <c r="O1452" s="4">
        <v>45281</v>
      </c>
    </row>
    <row r="1453" spans="14:15" x14ac:dyDescent="0.25">
      <c r="N1453" s="4"/>
      <c r="O1453" s="4">
        <v>45282</v>
      </c>
    </row>
    <row r="1454" spans="14:15" x14ac:dyDescent="0.25">
      <c r="N1454" s="4"/>
      <c r="O1454" s="4">
        <v>45283</v>
      </c>
    </row>
    <row r="1455" spans="14:15" x14ac:dyDescent="0.25">
      <c r="N1455" s="4"/>
      <c r="O1455" s="4">
        <v>45284</v>
      </c>
    </row>
    <row r="1456" spans="14:15" x14ac:dyDescent="0.25">
      <c r="N1456" s="4"/>
      <c r="O1456" s="4">
        <v>45285</v>
      </c>
    </row>
    <row r="1457" spans="14:15" x14ac:dyDescent="0.25">
      <c r="N1457" s="4"/>
      <c r="O1457" s="4">
        <v>45286</v>
      </c>
    </row>
    <row r="1458" spans="14:15" x14ac:dyDescent="0.25">
      <c r="N1458" s="4"/>
      <c r="O1458" s="4">
        <v>45287</v>
      </c>
    </row>
    <row r="1459" spans="14:15" x14ac:dyDescent="0.25">
      <c r="N1459" s="4"/>
      <c r="O1459" s="4">
        <v>45288</v>
      </c>
    </row>
    <row r="1460" spans="14:15" x14ac:dyDescent="0.25">
      <c r="N1460" s="4"/>
      <c r="O1460" s="4">
        <v>45289</v>
      </c>
    </row>
    <row r="1461" spans="14:15" x14ac:dyDescent="0.25">
      <c r="N1461" s="4"/>
      <c r="O1461" s="4">
        <v>45290</v>
      </c>
    </row>
    <row r="1462" spans="14:15" x14ac:dyDescent="0.25">
      <c r="N1462" s="4"/>
      <c r="O1462" s="4">
        <v>45291</v>
      </c>
    </row>
    <row r="1463" spans="14:15" x14ac:dyDescent="0.25">
      <c r="N1463" s="4"/>
      <c r="O1463" s="4">
        <v>45292</v>
      </c>
    </row>
    <row r="1464" spans="14:15" x14ac:dyDescent="0.25">
      <c r="N1464" s="4"/>
      <c r="O1464" s="4">
        <v>45293</v>
      </c>
    </row>
    <row r="1465" spans="14:15" x14ac:dyDescent="0.25">
      <c r="N1465" s="4"/>
      <c r="O1465" s="4">
        <v>45294</v>
      </c>
    </row>
    <row r="1466" spans="14:15" x14ac:dyDescent="0.25">
      <c r="N1466" s="4"/>
      <c r="O1466" s="4">
        <v>45295</v>
      </c>
    </row>
    <row r="1467" spans="14:15" x14ac:dyDescent="0.25">
      <c r="N1467" s="4"/>
      <c r="O1467" s="4">
        <v>45296</v>
      </c>
    </row>
    <row r="1468" spans="14:15" x14ac:dyDescent="0.25">
      <c r="N1468" s="4"/>
      <c r="O1468" s="4">
        <v>45297</v>
      </c>
    </row>
    <row r="1469" spans="14:15" x14ac:dyDescent="0.25">
      <c r="N1469" s="4"/>
      <c r="O1469" s="4">
        <v>45298</v>
      </c>
    </row>
    <row r="1470" spans="14:15" x14ac:dyDescent="0.25">
      <c r="N1470" s="4"/>
      <c r="O1470" s="4">
        <v>45299</v>
      </c>
    </row>
    <row r="1471" spans="14:15" x14ac:dyDescent="0.25">
      <c r="N1471" s="4"/>
      <c r="O1471" s="4">
        <v>45300</v>
      </c>
    </row>
    <row r="1472" spans="14:15" x14ac:dyDescent="0.25">
      <c r="N1472" s="4"/>
      <c r="O1472" s="4">
        <v>45301</v>
      </c>
    </row>
    <row r="1473" spans="14:15" x14ac:dyDescent="0.25">
      <c r="N1473" s="4"/>
      <c r="O1473" s="4">
        <v>45302</v>
      </c>
    </row>
    <row r="1474" spans="14:15" x14ac:dyDescent="0.25">
      <c r="N1474" s="4"/>
      <c r="O1474" s="4">
        <v>45303</v>
      </c>
    </row>
    <row r="1475" spans="14:15" x14ac:dyDescent="0.25">
      <c r="N1475" s="4"/>
      <c r="O1475" s="4">
        <v>45304</v>
      </c>
    </row>
    <row r="1476" spans="14:15" x14ac:dyDescent="0.25">
      <c r="N1476" s="4"/>
      <c r="O1476" s="4">
        <v>45305</v>
      </c>
    </row>
    <row r="1477" spans="14:15" x14ac:dyDescent="0.25">
      <c r="N1477" s="4"/>
      <c r="O1477" s="4">
        <v>45306</v>
      </c>
    </row>
    <row r="1478" spans="14:15" x14ac:dyDescent="0.25">
      <c r="N1478" s="4"/>
      <c r="O1478" s="4">
        <v>45307</v>
      </c>
    </row>
    <row r="1479" spans="14:15" x14ac:dyDescent="0.25">
      <c r="N1479" s="4"/>
      <c r="O1479" s="4">
        <v>45308</v>
      </c>
    </row>
    <row r="1480" spans="14:15" x14ac:dyDescent="0.25">
      <c r="N1480" s="4"/>
      <c r="O1480" s="4">
        <v>45309</v>
      </c>
    </row>
    <row r="1481" spans="14:15" x14ac:dyDescent="0.25">
      <c r="N1481" s="4"/>
      <c r="O1481" s="4">
        <v>45310</v>
      </c>
    </row>
    <row r="1482" spans="14:15" x14ac:dyDescent="0.25">
      <c r="N1482" s="4"/>
      <c r="O1482" s="4">
        <v>45311</v>
      </c>
    </row>
    <row r="1483" spans="14:15" x14ac:dyDescent="0.25">
      <c r="N1483" s="4"/>
      <c r="O1483" s="4">
        <v>45312</v>
      </c>
    </row>
    <row r="1484" spans="14:15" x14ac:dyDescent="0.25">
      <c r="N1484" s="4"/>
      <c r="O1484" s="4">
        <v>45313</v>
      </c>
    </row>
    <row r="1485" spans="14:15" x14ac:dyDescent="0.25">
      <c r="N1485" s="4"/>
      <c r="O1485" s="4">
        <v>45314</v>
      </c>
    </row>
    <row r="1486" spans="14:15" x14ac:dyDescent="0.25">
      <c r="N1486" s="4"/>
      <c r="O1486" s="4">
        <v>45315</v>
      </c>
    </row>
    <row r="1487" spans="14:15" x14ac:dyDescent="0.25">
      <c r="N1487" s="4"/>
      <c r="O1487" s="4">
        <v>45316</v>
      </c>
    </row>
    <row r="1488" spans="14:15" x14ac:dyDescent="0.25">
      <c r="N1488" s="4"/>
      <c r="O1488" s="4">
        <v>45317</v>
      </c>
    </row>
    <row r="1489" spans="14:15" x14ac:dyDescent="0.25">
      <c r="N1489" s="4"/>
      <c r="O1489" s="4">
        <v>45318</v>
      </c>
    </row>
    <row r="1490" spans="14:15" x14ac:dyDescent="0.25">
      <c r="N1490" s="4"/>
      <c r="O1490" s="4">
        <v>45319</v>
      </c>
    </row>
    <row r="1491" spans="14:15" x14ac:dyDescent="0.25">
      <c r="N1491" s="4"/>
      <c r="O1491" s="4">
        <v>45320</v>
      </c>
    </row>
    <row r="1492" spans="14:15" x14ac:dyDescent="0.25">
      <c r="N1492" s="4"/>
      <c r="O1492" s="4">
        <v>45321</v>
      </c>
    </row>
    <row r="1493" spans="14:15" x14ac:dyDescent="0.25">
      <c r="N1493" s="4"/>
      <c r="O1493" s="4">
        <v>45322</v>
      </c>
    </row>
    <row r="1494" spans="14:15" x14ac:dyDescent="0.25">
      <c r="N1494" s="4"/>
      <c r="O1494" s="4">
        <v>45323</v>
      </c>
    </row>
    <row r="1495" spans="14:15" x14ac:dyDescent="0.25">
      <c r="N1495" s="4"/>
      <c r="O1495" s="4">
        <v>45324</v>
      </c>
    </row>
    <row r="1496" spans="14:15" x14ac:dyDescent="0.25">
      <c r="N1496" s="4"/>
      <c r="O1496" s="4">
        <v>45325</v>
      </c>
    </row>
    <row r="1497" spans="14:15" x14ac:dyDescent="0.25">
      <c r="N1497" s="4"/>
      <c r="O1497" s="4">
        <v>45326</v>
      </c>
    </row>
    <row r="1498" spans="14:15" x14ac:dyDescent="0.25">
      <c r="N1498" s="4"/>
      <c r="O1498" s="4">
        <v>45327</v>
      </c>
    </row>
    <row r="1499" spans="14:15" x14ac:dyDescent="0.25">
      <c r="N1499" s="4"/>
      <c r="O1499" s="4">
        <v>45328</v>
      </c>
    </row>
    <row r="1500" spans="14:15" x14ac:dyDescent="0.25">
      <c r="N1500" s="4"/>
      <c r="O1500" s="4">
        <v>45329</v>
      </c>
    </row>
    <row r="1501" spans="14:15" x14ac:dyDescent="0.25">
      <c r="N1501" s="4"/>
      <c r="O1501" s="4">
        <v>45330</v>
      </c>
    </row>
    <row r="1502" spans="14:15" x14ac:dyDescent="0.25">
      <c r="N1502" s="4"/>
      <c r="O1502" s="4">
        <v>45331</v>
      </c>
    </row>
    <row r="1503" spans="14:15" x14ac:dyDescent="0.25">
      <c r="N1503" s="4"/>
      <c r="O1503" s="4">
        <v>45332</v>
      </c>
    </row>
    <row r="1504" spans="14:15" x14ac:dyDescent="0.25">
      <c r="N1504" s="4"/>
      <c r="O1504" s="4">
        <v>45333</v>
      </c>
    </row>
    <row r="1505" spans="14:15" x14ac:dyDescent="0.25">
      <c r="N1505" s="4"/>
      <c r="O1505" s="4">
        <v>45334</v>
      </c>
    </row>
    <row r="1506" spans="14:15" x14ac:dyDescent="0.25">
      <c r="N1506" s="4"/>
      <c r="O1506" s="4">
        <v>45335</v>
      </c>
    </row>
    <row r="1507" spans="14:15" x14ac:dyDescent="0.25">
      <c r="N1507" s="4"/>
      <c r="O1507" s="4">
        <v>45336</v>
      </c>
    </row>
    <row r="1508" spans="14:15" x14ac:dyDescent="0.25">
      <c r="N1508" s="4"/>
      <c r="O1508" s="4">
        <v>45337</v>
      </c>
    </row>
    <row r="1509" spans="14:15" x14ac:dyDescent="0.25">
      <c r="N1509" s="4"/>
      <c r="O1509" s="4">
        <v>45338</v>
      </c>
    </row>
    <row r="1510" spans="14:15" x14ac:dyDescent="0.25">
      <c r="N1510" s="4"/>
      <c r="O1510" s="4">
        <v>45339</v>
      </c>
    </row>
    <row r="1511" spans="14:15" x14ac:dyDescent="0.25">
      <c r="N1511" s="4"/>
      <c r="O1511" s="4">
        <v>45340</v>
      </c>
    </row>
    <row r="1512" spans="14:15" x14ac:dyDescent="0.25">
      <c r="N1512" s="4"/>
      <c r="O1512" s="4">
        <v>45341</v>
      </c>
    </row>
    <row r="1513" spans="14:15" x14ac:dyDescent="0.25">
      <c r="N1513" s="4"/>
      <c r="O1513" s="4">
        <v>45342</v>
      </c>
    </row>
    <row r="1514" spans="14:15" x14ac:dyDescent="0.25">
      <c r="N1514" s="4"/>
      <c r="O1514" s="4">
        <v>45343</v>
      </c>
    </row>
    <row r="1515" spans="14:15" x14ac:dyDescent="0.25">
      <c r="N1515" s="4"/>
      <c r="O1515" s="4">
        <v>45344</v>
      </c>
    </row>
    <row r="1516" spans="14:15" x14ac:dyDescent="0.25">
      <c r="N1516" s="4"/>
      <c r="O1516" s="4">
        <v>45345</v>
      </c>
    </row>
    <row r="1517" spans="14:15" x14ac:dyDescent="0.25">
      <c r="N1517" s="4"/>
      <c r="O1517" s="4">
        <v>45346</v>
      </c>
    </row>
    <row r="1518" spans="14:15" x14ac:dyDescent="0.25">
      <c r="N1518" s="4"/>
      <c r="O1518" s="4">
        <v>45347</v>
      </c>
    </row>
    <row r="1519" spans="14:15" x14ac:dyDescent="0.25">
      <c r="N1519" s="4"/>
      <c r="O1519" s="4">
        <v>45348</v>
      </c>
    </row>
    <row r="1520" spans="14:15" x14ac:dyDescent="0.25">
      <c r="N1520" s="4"/>
      <c r="O1520" s="4">
        <v>45349</v>
      </c>
    </row>
    <row r="1521" spans="14:15" x14ac:dyDescent="0.25">
      <c r="N1521" s="4"/>
      <c r="O1521" s="4">
        <v>45350</v>
      </c>
    </row>
    <row r="1522" spans="14:15" x14ac:dyDescent="0.25">
      <c r="N1522" s="4"/>
      <c r="O1522" s="4">
        <v>45351</v>
      </c>
    </row>
    <row r="1523" spans="14:15" x14ac:dyDescent="0.25">
      <c r="N1523" s="4"/>
      <c r="O1523" s="4">
        <v>45352</v>
      </c>
    </row>
    <row r="1524" spans="14:15" x14ac:dyDescent="0.25">
      <c r="N1524" s="4"/>
      <c r="O1524" s="4">
        <v>45353</v>
      </c>
    </row>
    <row r="1525" spans="14:15" x14ac:dyDescent="0.25">
      <c r="N1525" s="4"/>
      <c r="O1525" s="4">
        <v>45354</v>
      </c>
    </row>
    <row r="1526" spans="14:15" x14ac:dyDescent="0.25">
      <c r="N1526" s="4"/>
      <c r="O1526" s="4">
        <v>45355</v>
      </c>
    </row>
    <row r="1527" spans="14:15" x14ac:dyDescent="0.25">
      <c r="N1527" s="4"/>
      <c r="O1527" s="4">
        <v>45356</v>
      </c>
    </row>
    <row r="1528" spans="14:15" x14ac:dyDescent="0.25">
      <c r="N1528" s="4"/>
      <c r="O1528" s="4">
        <v>45357</v>
      </c>
    </row>
    <row r="1529" spans="14:15" x14ac:dyDescent="0.25">
      <c r="N1529" s="4"/>
      <c r="O1529" s="4">
        <v>45358</v>
      </c>
    </row>
    <row r="1530" spans="14:15" x14ac:dyDescent="0.25">
      <c r="N1530" s="4"/>
      <c r="O1530" s="4">
        <v>45359</v>
      </c>
    </row>
    <row r="1531" spans="14:15" x14ac:dyDescent="0.25">
      <c r="N1531" s="4"/>
      <c r="O1531" s="4">
        <v>45360</v>
      </c>
    </row>
    <row r="1532" spans="14:15" x14ac:dyDescent="0.25">
      <c r="N1532" s="4"/>
      <c r="O1532" s="4">
        <v>45361</v>
      </c>
    </row>
    <row r="1533" spans="14:15" x14ac:dyDescent="0.25">
      <c r="N1533" s="4"/>
      <c r="O1533" s="4">
        <v>45362</v>
      </c>
    </row>
    <row r="1534" spans="14:15" x14ac:dyDescent="0.25">
      <c r="N1534" s="4"/>
      <c r="O1534" s="4">
        <v>45363</v>
      </c>
    </row>
    <row r="1535" spans="14:15" x14ac:dyDescent="0.25">
      <c r="N1535" s="4"/>
      <c r="O1535" s="4">
        <v>45364</v>
      </c>
    </row>
    <row r="1536" spans="14:15" x14ac:dyDescent="0.25">
      <c r="N1536" s="4"/>
      <c r="O1536" s="4">
        <v>45365</v>
      </c>
    </row>
    <row r="1537" spans="14:15" x14ac:dyDescent="0.25">
      <c r="N1537" s="4"/>
      <c r="O1537" s="4">
        <v>45366</v>
      </c>
    </row>
    <row r="1538" spans="14:15" x14ac:dyDescent="0.25">
      <c r="N1538" s="4"/>
      <c r="O1538" s="4">
        <v>45367</v>
      </c>
    </row>
    <row r="1539" spans="14:15" x14ac:dyDescent="0.25">
      <c r="N1539" s="4"/>
      <c r="O1539" s="4">
        <v>45368</v>
      </c>
    </row>
    <row r="1540" spans="14:15" x14ac:dyDescent="0.25">
      <c r="N1540" s="4"/>
      <c r="O1540" s="4">
        <v>45369</v>
      </c>
    </row>
    <row r="1541" spans="14:15" x14ac:dyDescent="0.25">
      <c r="N1541" s="4"/>
      <c r="O1541" s="4">
        <v>45370</v>
      </c>
    </row>
    <row r="1542" spans="14:15" x14ac:dyDescent="0.25">
      <c r="N1542" s="4"/>
      <c r="O1542" s="4">
        <v>45371</v>
      </c>
    </row>
    <row r="1543" spans="14:15" x14ac:dyDescent="0.25">
      <c r="N1543" s="4"/>
      <c r="O1543" s="4">
        <v>45372</v>
      </c>
    </row>
    <row r="1544" spans="14:15" x14ac:dyDescent="0.25">
      <c r="N1544" s="4"/>
      <c r="O1544" s="4">
        <v>45373</v>
      </c>
    </row>
    <row r="1545" spans="14:15" x14ac:dyDescent="0.25">
      <c r="N1545" s="4"/>
      <c r="O1545" s="4">
        <v>45374</v>
      </c>
    </row>
    <row r="1546" spans="14:15" x14ac:dyDescent="0.25">
      <c r="N1546" s="4"/>
      <c r="O1546" s="4">
        <v>45375</v>
      </c>
    </row>
    <row r="1547" spans="14:15" x14ac:dyDescent="0.25">
      <c r="N1547" s="4"/>
      <c r="O1547" s="4">
        <v>45376</v>
      </c>
    </row>
    <row r="1548" spans="14:15" x14ac:dyDescent="0.25">
      <c r="N1548" s="4"/>
      <c r="O1548" s="4">
        <v>45377</v>
      </c>
    </row>
    <row r="1549" spans="14:15" x14ac:dyDescent="0.25">
      <c r="N1549" s="4"/>
      <c r="O1549" s="4">
        <v>45378</v>
      </c>
    </row>
    <row r="1550" spans="14:15" x14ac:dyDescent="0.25">
      <c r="N1550" s="4"/>
      <c r="O1550" s="4">
        <v>45379</v>
      </c>
    </row>
    <row r="1551" spans="14:15" x14ac:dyDescent="0.25">
      <c r="N1551" s="4"/>
      <c r="O1551" s="4">
        <v>45380</v>
      </c>
    </row>
    <row r="1552" spans="14:15" x14ac:dyDescent="0.25">
      <c r="N1552" s="4"/>
      <c r="O1552" s="4">
        <v>45381</v>
      </c>
    </row>
    <row r="1553" spans="14:15" x14ac:dyDescent="0.25">
      <c r="N1553" s="4"/>
      <c r="O1553" s="4">
        <v>45382</v>
      </c>
    </row>
    <row r="1554" spans="14:15" x14ac:dyDescent="0.25">
      <c r="N1554" s="4"/>
      <c r="O1554" s="4">
        <v>45383</v>
      </c>
    </row>
    <row r="1555" spans="14:15" x14ac:dyDescent="0.25">
      <c r="N1555" s="4"/>
      <c r="O1555" s="4">
        <v>45384</v>
      </c>
    </row>
    <row r="1556" spans="14:15" x14ac:dyDescent="0.25">
      <c r="N1556" s="4"/>
      <c r="O1556" s="4">
        <v>45385</v>
      </c>
    </row>
    <row r="1557" spans="14:15" x14ac:dyDescent="0.25">
      <c r="N1557" s="4"/>
      <c r="O1557" s="4">
        <v>45386</v>
      </c>
    </row>
    <row r="1558" spans="14:15" x14ac:dyDescent="0.25">
      <c r="N1558" s="4"/>
      <c r="O1558" s="4">
        <v>45387</v>
      </c>
    </row>
    <row r="1559" spans="14:15" x14ac:dyDescent="0.25">
      <c r="N1559" s="4"/>
      <c r="O1559" s="4">
        <v>45388</v>
      </c>
    </row>
    <row r="1560" spans="14:15" x14ac:dyDescent="0.25">
      <c r="N1560" s="4"/>
      <c r="O1560" s="4">
        <v>45389</v>
      </c>
    </row>
    <row r="1561" spans="14:15" x14ac:dyDescent="0.25">
      <c r="N1561" s="4"/>
      <c r="O1561" s="4">
        <v>45390</v>
      </c>
    </row>
    <row r="1562" spans="14:15" x14ac:dyDescent="0.25">
      <c r="N1562" s="4"/>
      <c r="O1562" s="4">
        <v>45391</v>
      </c>
    </row>
    <row r="1563" spans="14:15" x14ac:dyDescent="0.25">
      <c r="N1563" s="4"/>
      <c r="O1563" s="4">
        <v>45392</v>
      </c>
    </row>
    <row r="1564" spans="14:15" x14ac:dyDescent="0.25">
      <c r="N1564" s="4"/>
      <c r="O1564" s="4">
        <v>45393</v>
      </c>
    </row>
    <row r="1565" spans="14:15" x14ac:dyDescent="0.25">
      <c r="N1565" s="4"/>
      <c r="O1565" s="4">
        <v>45394</v>
      </c>
    </row>
    <row r="1566" spans="14:15" x14ac:dyDescent="0.25">
      <c r="N1566" s="4"/>
      <c r="O1566" s="4">
        <v>45395</v>
      </c>
    </row>
    <row r="1567" spans="14:15" x14ac:dyDescent="0.25">
      <c r="N1567" s="4"/>
      <c r="O1567" s="4">
        <v>45396</v>
      </c>
    </row>
    <row r="1568" spans="14:15" x14ac:dyDescent="0.25">
      <c r="N1568" s="4"/>
      <c r="O1568" s="4">
        <v>45397</v>
      </c>
    </row>
    <row r="1569" spans="14:15" x14ac:dyDescent="0.25">
      <c r="N1569" s="4"/>
      <c r="O1569" s="4">
        <v>45398</v>
      </c>
    </row>
    <row r="1570" spans="14:15" x14ac:dyDescent="0.25">
      <c r="N1570" s="4"/>
      <c r="O1570" s="4">
        <v>45399</v>
      </c>
    </row>
    <row r="1571" spans="14:15" x14ac:dyDescent="0.25">
      <c r="N1571" s="4"/>
      <c r="O1571" s="4">
        <v>45400</v>
      </c>
    </row>
    <row r="1572" spans="14:15" x14ac:dyDescent="0.25">
      <c r="N1572" s="4"/>
      <c r="O1572" s="4">
        <v>45401</v>
      </c>
    </row>
    <row r="1573" spans="14:15" x14ac:dyDescent="0.25">
      <c r="N1573" s="4"/>
      <c r="O1573" s="4">
        <v>45402</v>
      </c>
    </row>
    <row r="1574" spans="14:15" x14ac:dyDescent="0.25">
      <c r="N1574" s="4"/>
      <c r="O1574" s="4">
        <v>45403</v>
      </c>
    </row>
    <row r="1575" spans="14:15" x14ac:dyDescent="0.25">
      <c r="N1575" s="4"/>
      <c r="O1575" s="4">
        <v>45404</v>
      </c>
    </row>
    <row r="1576" spans="14:15" x14ac:dyDescent="0.25">
      <c r="N1576" s="4"/>
      <c r="O1576" s="4">
        <v>45405</v>
      </c>
    </row>
    <row r="1577" spans="14:15" x14ac:dyDescent="0.25">
      <c r="N1577" s="4"/>
      <c r="O1577" s="4">
        <v>45406</v>
      </c>
    </row>
    <row r="1578" spans="14:15" x14ac:dyDescent="0.25">
      <c r="N1578" s="4"/>
      <c r="O1578" s="4">
        <v>45407</v>
      </c>
    </row>
    <row r="1579" spans="14:15" x14ac:dyDescent="0.25">
      <c r="N1579" s="4"/>
      <c r="O1579" s="4">
        <v>45408</v>
      </c>
    </row>
    <row r="1580" spans="14:15" x14ac:dyDescent="0.25">
      <c r="N1580" s="4"/>
      <c r="O1580" s="4">
        <v>45409</v>
      </c>
    </row>
    <row r="1581" spans="14:15" x14ac:dyDescent="0.25">
      <c r="N1581" s="4"/>
      <c r="O1581" s="4">
        <v>45410</v>
      </c>
    </row>
    <row r="1582" spans="14:15" x14ac:dyDescent="0.25">
      <c r="N1582" s="4"/>
      <c r="O1582" s="4">
        <v>45411</v>
      </c>
    </row>
    <row r="1583" spans="14:15" x14ac:dyDescent="0.25">
      <c r="N1583" s="4"/>
      <c r="O1583" s="4">
        <v>45412</v>
      </c>
    </row>
    <row r="1584" spans="14:15" x14ac:dyDescent="0.25">
      <c r="N1584" s="4"/>
      <c r="O1584" s="4">
        <v>45413</v>
      </c>
    </row>
    <row r="1585" spans="14:15" x14ac:dyDescent="0.25">
      <c r="N1585" s="4"/>
      <c r="O1585" s="4">
        <v>45414</v>
      </c>
    </row>
    <row r="1586" spans="14:15" x14ac:dyDescent="0.25">
      <c r="N1586" s="4"/>
      <c r="O1586" s="4">
        <v>45415</v>
      </c>
    </row>
    <row r="1587" spans="14:15" x14ac:dyDescent="0.25">
      <c r="N1587" s="4"/>
      <c r="O1587" s="4">
        <v>45416</v>
      </c>
    </row>
    <row r="1588" spans="14:15" x14ac:dyDescent="0.25">
      <c r="N1588" s="4"/>
      <c r="O1588" s="4">
        <v>45417</v>
      </c>
    </row>
    <row r="1589" spans="14:15" x14ac:dyDescent="0.25">
      <c r="N1589" s="4"/>
      <c r="O1589" s="4">
        <v>45418</v>
      </c>
    </row>
    <row r="1590" spans="14:15" x14ac:dyDescent="0.25">
      <c r="N1590" s="4"/>
      <c r="O1590" s="4">
        <v>45419</v>
      </c>
    </row>
    <row r="1591" spans="14:15" x14ac:dyDescent="0.25">
      <c r="N1591" s="4"/>
      <c r="O1591" s="4">
        <v>45420</v>
      </c>
    </row>
    <row r="1592" spans="14:15" x14ac:dyDescent="0.25">
      <c r="N1592" s="4"/>
      <c r="O1592" s="4">
        <v>45421</v>
      </c>
    </row>
    <row r="1593" spans="14:15" x14ac:dyDescent="0.25">
      <c r="N1593" s="4"/>
      <c r="O1593" s="4">
        <v>45422</v>
      </c>
    </row>
    <row r="1594" spans="14:15" x14ac:dyDescent="0.25">
      <c r="N1594" s="4"/>
      <c r="O1594" s="4">
        <v>45423</v>
      </c>
    </row>
    <row r="1595" spans="14:15" x14ac:dyDescent="0.25">
      <c r="N1595" s="4"/>
      <c r="O1595" s="4">
        <v>45424</v>
      </c>
    </row>
    <row r="1596" spans="14:15" x14ac:dyDescent="0.25">
      <c r="N1596" s="4"/>
      <c r="O1596" s="4">
        <v>45425</v>
      </c>
    </row>
    <row r="1597" spans="14:15" x14ac:dyDescent="0.25">
      <c r="N1597" s="4"/>
      <c r="O1597" s="4">
        <v>45426</v>
      </c>
    </row>
    <row r="1598" spans="14:15" x14ac:dyDescent="0.25">
      <c r="N1598" s="4"/>
      <c r="O1598" s="4">
        <v>45427</v>
      </c>
    </row>
    <row r="1599" spans="14:15" x14ac:dyDescent="0.25">
      <c r="N1599" s="4"/>
      <c r="O1599" s="4">
        <v>45428</v>
      </c>
    </row>
    <row r="1600" spans="14:15" x14ac:dyDescent="0.25">
      <c r="N1600" s="4"/>
      <c r="O1600" s="4">
        <v>45429</v>
      </c>
    </row>
    <row r="1601" spans="14:15" x14ac:dyDescent="0.25">
      <c r="N1601" s="4"/>
      <c r="O1601" s="4">
        <v>45430</v>
      </c>
    </row>
    <row r="1602" spans="14:15" x14ac:dyDescent="0.25">
      <c r="N1602" s="4"/>
      <c r="O1602" s="4">
        <v>45431</v>
      </c>
    </row>
    <row r="1603" spans="14:15" x14ac:dyDescent="0.25">
      <c r="N1603" s="4"/>
      <c r="O1603" s="4">
        <v>45432</v>
      </c>
    </row>
    <row r="1604" spans="14:15" x14ac:dyDescent="0.25">
      <c r="N1604" s="4"/>
      <c r="O1604" s="4">
        <v>45433</v>
      </c>
    </row>
    <row r="1605" spans="14:15" x14ac:dyDescent="0.25">
      <c r="N1605" s="4"/>
      <c r="O1605" s="4">
        <v>45434</v>
      </c>
    </row>
    <row r="1606" spans="14:15" x14ac:dyDescent="0.25">
      <c r="N1606" s="4"/>
      <c r="O1606" s="4">
        <v>45435</v>
      </c>
    </row>
    <row r="1607" spans="14:15" x14ac:dyDescent="0.25">
      <c r="N1607" s="4"/>
      <c r="O1607" s="4">
        <v>45436</v>
      </c>
    </row>
    <row r="1608" spans="14:15" x14ac:dyDescent="0.25">
      <c r="N1608" s="4"/>
      <c r="O1608" s="4">
        <v>45437</v>
      </c>
    </row>
    <row r="1609" spans="14:15" x14ac:dyDescent="0.25">
      <c r="N1609" s="4"/>
      <c r="O1609" s="4">
        <v>45438</v>
      </c>
    </row>
    <row r="1610" spans="14:15" x14ac:dyDescent="0.25">
      <c r="N1610" s="4"/>
      <c r="O1610" s="4">
        <v>45439</v>
      </c>
    </row>
    <row r="1611" spans="14:15" x14ac:dyDescent="0.25">
      <c r="N1611" s="4"/>
      <c r="O1611" s="4">
        <v>45440</v>
      </c>
    </row>
    <row r="1612" spans="14:15" x14ac:dyDescent="0.25">
      <c r="N1612" s="4"/>
      <c r="O1612" s="4">
        <v>45441</v>
      </c>
    </row>
    <row r="1613" spans="14:15" x14ac:dyDescent="0.25">
      <c r="N1613" s="4"/>
      <c r="O1613" s="4">
        <v>45442</v>
      </c>
    </row>
    <row r="1614" spans="14:15" x14ac:dyDescent="0.25">
      <c r="N1614" s="4"/>
      <c r="O1614" s="4">
        <v>45443</v>
      </c>
    </row>
    <row r="1615" spans="14:15" x14ac:dyDescent="0.25">
      <c r="N1615" s="4"/>
      <c r="O1615" s="4">
        <v>45444</v>
      </c>
    </row>
    <row r="1616" spans="14:15" x14ac:dyDescent="0.25">
      <c r="N1616" s="4"/>
      <c r="O1616" s="4">
        <v>45445</v>
      </c>
    </row>
    <row r="1617" spans="14:15" x14ac:dyDescent="0.25">
      <c r="N1617" s="4"/>
      <c r="O1617" s="4">
        <v>45446</v>
      </c>
    </row>
    <row r="1618" spans="14:15" x14ac:dyDescent="0.25">
      <c r="N1618" s="4"/>
      <c r="O1618" s="4">
        <v>45447</v>
      </c>
    </row>
    <row r="1619" spans="14:15" x14ac:dyDescent="0.25">
      <c r="N1619" s="4"/>
      <c r="O1619" s="4">
        <v>45448</v>
      </c>
    </row>
    <row r="1620" spans="14:15" x14ac:dyDescent="0.25">
      <c r="N1620" s="4"/>
      <c r="O1620" s="4">
        <v>45449</v>
      </c>
    </row>
    <row r="1621" spans="14:15" x14ac:dyDescent="0.25">
      <c r="N1621" s="4"/>
      <c r="O1621" s="4">
        <v>45450</v>
      </c>
    </row>
    <row r="1622" spans="14:15" x14ac:dyDescent="0.25">
      <c r="N1622" s="4"/>
      <c r="O1622" s="4">
        <v>45451</v>
      </c>
    </row>
    <row r="1623" spans="14:15" x14ac:dyDescent="0.25">
      <c r="N1623" s="4"/>
      <c r="O1623" s="4">
        <v>45452</v>
      </c>
    </row>
    <row r="1624" spans="14:15" x14ac:dyDescent="0.25">
      <c r="N1624" s="4"/>
      <c r="O1624" s="4">
        <v>45453</v>
      </c>
    </row>
    <row r="1625" spans="14:15" x14ac:dyDescent="0.25">
      <c r="N1625" s="4"/>
      <c r="O1625" s="4">
        <v>45454</v>
      </c>
    </row>
    <row r="1626" spans="14:15" x14ac:dyDescent="0.25">
      <c r="N1626" s="4"/>
      <c r="O1626" s="4">
        <v>45455</v>
      </c>
    </row>
    <row r="1627" spans="14:15" x14ac:dyDescent="0.25">
      <c r="N1627" s="4"/>
      <c r="O1627" s="4">
        <v>45456</v>
      </c>
    </row>
    <row r="1628" spans="14:15" x14ac:dyDescent="0.25">
      <c r="N1628" s="4"/>
      <c r="O1628" s="4">
        <v>45457</v>
      </c>
    </row>
    <row r="1629" spans="14:15" x14ac:dyDescent="0.25">
      <c r="N1629" s="4"/>
      <c r="O1629" s="4">
        <v>45458</v>
      </c>
    </row>
    <row r="1630" spans="14:15" x14ac:dyDescent="0.25">
      <c r="N1630" s="4"/>
      <c r="O1630" s="4">
        <v>45459</v>
      </c>
    </row>
    <row r="1631" spans="14:15" x14ac:dyDescent="0.25">
      <c r="N1631" s="4"/>
      <c r="O1631" s="4">
        <v>45460</v>
      </c>
    </row>
    <row r="1632" spans="14:15" x14ac:dyDescent="0.25">
      <c r="N1632" s="4"/>
      <c r="O1632" s="4">
        <v>45461</v>
      </c>
    </row>
    <row r="1633" spans="14:15" x14ac:dyDescent="0.25">
      <c r="N1633" s="4"/>
      <c r="O1633" s="4">
        <v>45462</v>
      </c>
    </row>
    <row r="1634" spans="14:15" x14ac:dyDescent="0.25">
      <c r="N1634" s="4"/>
      <c r="O1634" s="4">
        <v>45463</v>
      </c>
    </row>
    <row r="1635" spans="14:15" x14ac:dyDescent="0.25">
      <c r="N1635" s="4"/>
      <c r="O1635" s="4">
        <v>45464</v>
      </c>
    </row>
    <row r="1636" spans="14:15" x14ac:dyDescent="0.25">
      <c r="N1636" s="4"/>
      <c r="O1636" s="4">
        <v>45465</v>
      </c>
    </row>
    <row r="1637" spans="14:15" x14ac:dyDescent="0.25">
      <c r="N1637" s="4"/>
      <c r="O1637" s="4">
        <v>45466</v>
      </c>
    </row>
    <row r="1638" spans="14:15" x14ac:dyDescent="0.25">
      <c r="N1638" s="4"/>
      <c r="O1638" s="4">
        <v>45467</v>
      </c>
    </row>
    <row r="1639" spans="14:15" x14ac:dyDescent="0.25">
      <c r="N1639" s="4"/>
      <c r="O1639" s="4">
        <v>45468</v>
      </c>
    </row>
    <row r="1640" spans="14:15" x14ac:dyDescent="0.25">
      <c r="N1640" s="4"/>
      <c r="O1640" s="4">
        <v>45469</v>
      </c>
    </row>
    <row r="1641" spans="14:15" x14ac:dyDescent="0.25">
      <c r="N1641" s="4"/>
      <c r="O1641" s="4">
        <v>45470</v>
      </c>
    </row>
    <row r="1642" spans="14:15" x14ac:dyDescent="0.25">
      <c r="N1642" s="4"/>
      <c r="O1642" s="4">
        <v>45471</v>
      </c>
    </row>
    <row r="1643" spans="14:15" x14ac:dyDescent="0.25">
      <c r="N1643" s="4"/>
      <c r="O1643" s="4">
        <v>45472</v>
      </c>
    </row>
    <row r="1644" spans="14:15" x14ac:dyDescent="0.25">
      <c r="N1644" s="4"/>
      <c r="O1644" s="4">
        <v>45473</v>
      </c>
    </row>
    <row r="1645" spans="14:15" x14ac:dyDescent="0.25">
      <c r="N1645" s="4"/>
      <c r="O1645" s="4">
        <v>45474</v>
      </c>
    </row>
    <row r="1646" spans="14:15" x14ac:dyDescent="0.25">
      <c r="N1646" s="4"/>
      <c r="O1646" s="4">
        <v>45475</v>
      </c>
    </row>
    <row r="1647" spans="14:15" x14ac:dyDescent="0.25">
      <c r="N1647" s="4"/>
      <c r="O1647" s="4">
        <v>45476</v>
      </c>
    </row>
    <row r="1648" spans="14:15" x14ac:dyDescent="0.25">
      <c r="N1648" s="4"/>
      <c r="O1648" s="4">
        <v>45477</v>
      </c>
    </row>
    <row r="1649" spans="14:15" x14ac:dyDescent="0.25">
      <c r="N1649" s="4"/>
      <c r="O1649" s="4">
        <v>45478</v>
      </c>
    </row>
    <row r="1650" spans="14:15" x14ac:dyDescent="0.25">
      <c r="N1650" s="4"/>
      <c r="O1650" s="4">
        <v>45479</v>
      </c>
    </row>
    <row r="1651" spans="14:15" x14ac:dyDescent="0.25">
      <c r="N1651" s="4"/>
      <c r="O1651" s="4">
        <v>45480</v>
      </c>
    </row>
    <row r="1652" spans="14:15" x14ac:dyDescent="0.25">
      <c r="N1652" s="4"/>
      <c r="O1652" s="4">
        <v>45481</v>
      </c>
    </row>
    <row r="1653" spans="14:15" x14ac:dyDescent="0.25">
      <c r="N1653" s="4"/>
      <c r="O1653" s="4">
        <v>45482</v>
      </c>
    </row>
    <row r="1654" spans="14:15" x14ac:dyDescent="0.25">
      <c r="N1654" s="4"/>
      <c r="O1654" s="4">
        <v>45483</v>
      </c>
    </row>
    <row r="1655" spans="14:15" x14ac:dyDescent="0.25">
      <c r="N1655" s="4"/>
      <c r="O1655" s="4">
        <v>45484</v>
      </c>
    </row>
    <row r="1656" spans="14:15" x14ac:dyDescent="0.25">
      <c r="N1656" s="4"/>
      <c r="O1656" s="4">
        <v>45485</v>
      </c>
    </row>
    <row r="1657" spans="14:15" x14ac:dyDescent="0.25">
      <c r="N1657" s="4"/>
      <c r="O1657" s="4">
        <v>45486</v>
      </c>
    </row>
    <row r="1658" spans="14:15" x14ac:dyDescent="0.25">
      <c r="N1658" s="4"/>
      <c r="O1658" s="4">
        <v>45487</v>
      </c>
    </row>
    <row r="1659" spans="14:15" x14ac:dyDescent="0.25">
      <c r="N1659" s="4"/>
      <c r="O1659" s="4">
        <v>45488</v>
      </c>
    </row>
    <row r="1660" spans="14:15" x14ac:dyDescent="0.25">
      <c r="N1660" s="4"/>
      <c r="O1660" s="4">
        <v>45489</v>
      </c>
    </row>
    <row r="1661" spans="14:15" x14ac:dyDescent="0.25">
      <c r="N1661" s="4"/>
      <c r="O1661" s="4">
        <v>45490</v>
      </c>
    </row>
    <row r="1662" spans="14:15" x14ac:dyDescent="0.25">
      <c r="N1662" s="4"/>
      <c r="O1662" s="4">
        <v>45491</v>
      </c>
    </row>
    <row r="1663" spans="14:15" x14ac:dyDescent="0.25">
      <c r="N1663" s="4"/>
      <c r="O1663" s="4">
        <v>45492</v>
      </c>
    </row>
    <row r="1664" spans="14:15" x14ac:dyDescent="0.25">
      <c r="N1664" s="4"/>
      <c r="O1664" s="4">
        <v>45493</v>
      </c>
    </row>
    <row r="1665" spans="14:15" x14ac:dyDescent="0.25">
      <c r="N1665" s="4"/>
      <c r="O1665" s="4">
        <v>45494</v>
      </c>
    </row>
    <row r="1666" spans="14:15" x14ac:dyDescent="0.25">
      <c r="N1666" s="4"/>
      <c r="O1666" s="4">
        <v>45495</v>
      </c>
    </row>
    <row r="1667" spans="14:15" x14ac:dyDescent="0.25">
      <c r="N1667" s="4"/>
      <c r="O1667" s="4">
        <v>45496</v>
      </c>
    </row>
    <row r="1668" spans="14:15" x14ac:dyDescent="0.25">
      <c r="N1668" s="4"/>
      <c r="O1668" s="4">
        <v>45497</v>
      </c>
    </row>
    <row r="1669" spans="14:15" x14ac:dyDescent="0.25">
      <c r="N1669" s="4"/>
      <c r="O1669" s="4">
        <v>45498</v>
      </c>
    </row>
    <row r="1670" spans="14:15" x14ac:dyDescent="0.25">
      <c r="N1670" s="4"/>
      <c r="O1670" s="4">
        <v>45499</v>
      </c>
    </row>
    <row r="1671" spans="14:15" x14ac:dyDescent="0.25">
      <c r="N1671" s="4"/>
      <c r="O1671" s="4">
        <v>45500</v>
      </c>
    </row>
    <row r="1672" spans="14:15" x14ac:dyDescent="0.25">
      <c r="N1672" s="4"/>
      <c r="O1672" s="4">
        <v>45501</v>
      </c>
    </row>
    <row r="1673" spans="14:15" x14ac:dyDescent="0.25">
      <c r="N1673" s="4"/>
      <c r="O1673" s="4">
        <v>45502</v>
      </c>
    </row>
    <row r="1674" spans="14:15" x14ac:dyDescent="0.25">
      <c r="N1674" s="4"/>
      <c r="O1674" s="4">
        <v>45503</v>
      </c>
    </row>
    <row r="1675" spans="14:15" x14ac:dyDescent="0.25">
      <c r="N1675" s="4"/>
      <c r="O1675" s="4">
        <v>45504</v>
      </c>
    </row>
    <row r="1676" spans="14:15" x14ac:dyDescent="0.25">
      <c r="N1676" s="4"/>
      <c r="O1676" s="4">
        <v>45505</v>
      </c>
    </row>
    <row r="1677" spans="14:15" x14ac:dyDescent="0.25">
      <c r="N1677" s="4"/>
      <c r="O1677" s="4">
        <v>45506</v>
      </c>
    </row>
    <row r="1678" spans="14:15" x14ac:dyDescent="0.25">
      <c r="N1678" s="4"/>
      <c r="O1678" s="4">
        <v>45507</v>
      </c>
    </row>
    <row r="1679" spans="14:15" x14ac:dyDescent="0.25">
      <c r="N1679" s="4"/>
      <c r="O1679" s="4">
        <v>45508</v>
      </c>
    </row>
    <row r="1680" spans="14:15" x14ac:dyDescent="0.25">
      <c r="N1680" s="4"/>
      <c r="O1680" s="4">
        <v>45509</v>
      </c>
    </row>
    <row r="1681" spans="14:15" x14ac:dyDescent="0.25">
      <c r="N1681" s="4"/>
      <c r="O1681" s="4">
        <v>45510</v>
      </c>
    </row>
    <row r="1682" spans="14:15" x14ac:dyDescent="0.25">
      <c r="N1682" s="4"/>
      <c r="O1682" s="4">
        <v>45511</v>
      </c>
    </row>
    <row r="1683" spans="14:15" x14ac:dyDescent="0.25">
      <c r="N1683" s="4"/>
      <c r="O1683" s="4">
        <v>45512</v>
      </c>
    </row>
    <row r="1684" spans="14:15" x14ac:dyDescent="0.25">
      <c r="N1684" s="4"/>
      <c r="O1684" s="4">
        <v>45513</v>
      </c>
    </row>
    <row r="1685" spans="14:15" x14ac:dyDescent="0.25">
      <c r="N1685" s="4"/>
      <c r="O1685" s="4">
        <v>45514</v>
      </c>
    </row>
    <row r="1686" spans="14:15" x14ac:dyDescent="0.25">
      <c r="N1686" s="4"/>
      <c r="O1686" s="4">
        <v>45515</v>
      </c>
    </row>
    <row r="1687" spans="14:15" x14ac:dyDescent="0.25">
      <c r="N1687" s="4"/>
      <c r="O1687" s="4">
        <v>45516</v>
      </c>
    </row>
    <row r="1688" spans="14:15" x14ac:dyDescent="0.25">
      <c r="N1688" s="4"/>
      <c r="O1688" s="4">
        <v>45517</v>
      </c>
    </row>
    <row r="1689" spans="14:15" x14ac:dyDescent="0.25">
      <c r="N1689" s="4"/>
      <c r="O1689" s="4">
        <v>45518</v>
      </c>
    </row>
    <row r="1690" spans="14:15" x14ac:dyDescent="0.25">
      <c r="N1690" s="4"/>
      <c r="O1690" s="4">
        <v>45519</v>
      </c>
    </row>
    <row r="1691" spans="14:15" x14ac:dyDescent="0.25">
      <c r="N1691" s="4"/>
      <c r="O1691" s="4">
        <v>45520</v>
      </c>
    </row>
    <row r="1692" spans="14:15" x14ac:dyDescent="0.25">
      <c r="N1692" s="4"/>
      <c r="O1692" s="4">
        <v>45521</v>
      </c>
    </row>
    <row r="1693" spans="14:15" x14ac:dyDescent="0.25">
      <c r="N1693" s="4"/>
      <c r="O1693" s="4">
        <v>45522</v>
      </c>
    </row>
    <row r="1694" spans="14:15" x14ac:dyDescent="0.25">
      <c r="N1694" s="4"/>
      <c r="O1694" s="4">
        <v>45523</v>
      </c>
    </row>
    <row r="1695" spans="14:15" x14ac:dyDescent="0.25">
      <c r="N1695" s="4"/>
      <c r="O1695" s="4">
        <v>45524</v>
      </c>
    </row>
    <row r="1696" spans="14:15" x14ac:dyDescent="0.25">
      <c r="N1696" s="4"/>
      <c r="O1696" s="4">
        <v>45525</v>
      </c>
    </row>
    <row r="1697" spans="14:15" x14ac:dyDescent="0.25">
      <c r="N1697" s="4"/>
      <c r="O1697" s="4">
        <v>45526</v>
      </c>
    </row>
    <row r="1698" spans="14:15" x14ac:dyDescent="0.25">
      <c r="N1698" s="4"/>
      <c r="O1698" s="4">
        <v>45527</v>
      </c>
    </row>
    <row r="1699" spans="14:15" x14ac:dyDescent="0.25">
      <c r="N1699" s="4"/>
      <c r="O1699" s="4">
        <v>45528</v>
      </c>
    </row>
    <row r="1700" spans="14:15" x14ac:dyDescent="0.25">
      <c r="N1700" s="4"/>
      <c r="O1700" s="4">
        <v>45529</v>
      </c>
    </row>
    <row r="1701" spans="14:15" x14ac:dyDescent="0.25">
      <c r="N1701" s="4"/>
      <c r="O1701" s="4">
        <v>45530</v>
      </c>
    </row>
    <row r="1702" spans="14:15" x14ac:dyDescent="0.25">
      <c r="N1702" s="4"/>
      <c r="O1702" s="4">
        <v>45531</v>
      </c>
    </row>
    <row r="1703" spans="14:15" x14ac:dyDescent="0.25">
      <c r="N1703" s="4"/>
      <c r="O1703" s="4">
        <v>45532</v>
      </c>
    </row>
    <row r="1704" spans="14:15" x14ac:dyDescent="0.25">
      <c r="N1704" s="4"/>
      <c r="O1704" s="4">
        <v>45533</v>
      </c>
    </row>
    <row r="1705" spans="14:15" x14ac:dyDescent="0.25">
      <c r="N1705" s="4"/>
      <c r="O1705" s="4">
        <v>45534</v>
      </c>
    </row>
    <row r="1706" spans="14:15" x14ac:dyDescent="0.25">
      <c r="N1706" s="4"/>
      <c r="O1706" s="4">
        <v>45535</v>
      </c>
    </row>
    <row r="1707" spans="14:15" x14ac:dyDescent="0.25">
      <c r="N1707" s="4"/>
      <c r="O1707" s="4">
        <v>45536</v>
      </c>
    </row>
    <row r="1708" spans="14:15" x14ac:dyDescent="0.25">
      <c r="N1708" s="4"/>
      <c r="O1708" s="4">
        <v>45537</v>
      </c>
    </row>
    <row r="1709" spans="14:15" x14ac:dyDescent="0.25">
      <c r="N1709" s="4"/>
      <c r="O1709" s="4">
        <v>45538</v>
      </c>
    </row>
    <row r="1710" spans="14:15" x14ac:dyDescent="0.25">
      <c r="N1710" s="4"/>
      <c r="O1710" s="4">
        <v>45539</v>
      </c>
    </row>
    <row r="1711" spans="14:15" x14ac:dyDescent="0.25">
      <c r="N1711" s="4"/>
      <c r="O1711" s="4">
        <v>45540</v>
      </c>
    </row>
    <row r="1712" spans="14:15" x14ac:dyDescent="0.25">
      <c r="N1712" s="4"/>
      <c r="O1712" s="4">
        <v>45541</v>
      </c>
    </row>
    <row r="1713" spans="14:15" x14ac:dyDescent="0.25">
      <c r="N1713" s="4"/>
      <c r="O1713" s="4">
        <v>45542</v>
      </c>
    </row>
    <row r="1714" spans="14:15" x14ac:dyDescent="0.25">
      <c r="N1714" s="4"/>
      <c r="O1714" s="4">
        <v>45543</v>
      </c>
    </row>
    <row r="1715" spans="14:15" x14ac:dyDescent="0.25">
      <c r="N1715" s="4"/>
      <c r="O1715" s="4">
        <v>45544</v>
      </c>
    </row>
    <row r="1716" spans="14:15" x14ac:dyDescent="0.25">
      <c r="N1716" s="4"/>
      <c r="O1716" s="4">
        <v>45545</v>
      </c>
    </row>
    <row r="1717" spans="14:15" x14ac:dyDescent="0.25">
      <c r="N1717" s="4"/>
      <c r="O1717" s="4">
        <v>45546</v>
      </c>
    </row>
    <row r="1718" spans="14:15" x14ac:dyDescent="0.25">
      <c r="N1718" s="4"/>
      <c r="O1718" s="4">
        <v>45547</v>
      </c>
    </row>
    <row r="1719" spans="14:15" x14ac:dyDescent="0.25">
      <c r="N1719" s="4"/>
      <c r="O1719" s="4">
        <v>45548</v>
      </c>
    </row>
    <row r="1720" spans="14:15" x14ac:dyDescent="0.25">
      <c r="N1720" s="4"/>
      <c r="O1720" s="4">
        <v>45549</v>
      </c>
    </row>
    <row r="1721" spans="14:15" x14ac:dyDescent="0.25">
      <c r="N1721" s="4"/>
      <c r="O1721" s="4">
        <v>45550</v>
      </c>
    </row>
    <row r="1722" spans="14:15" x14ac:dyDescent="0.25">
      <c r="N1722" s="4"/>
      <c r="O1722" s="4">
        <v>45551</v>
      </c>
    </row>
    <row r="1723" spans="14:15" x14ac:dyDescent="0.25">
      <c r="N1723" s="4"/>
      <c r="O1723" s="4">
        <v>45552</v>
      </c>
    </row>
    <row r="1724" spans="14:15" x14ac:dyDescent="0.25">
      <c r="N1724" s="4"/>
      <c r="O1724" s="4">
        <v>45553</v>
      </c>
    </row>
    <row r="1725" spans="14:15" x14ac:dyDescent="0.25">
      <c r="N1725" s="4"/>
      <c r="O1725" s="4">
        <v>45554</v>
      </c>
    </row>
    <row r="1726" spans="14:15" x14ac:dyDescent="0.25">
      <c r="N1726" s="4"/>
      <c r="O1726" s="4">
        <v>45555</v>
      </c>
    </row>
    <row r="1727" spans="14:15" x14ac:dyDescent="0.25">
      <c r="N1727" s="4"/>
      <c r="O1727" s="4">
        <v>45556</v>
      </c>
    </row>
    <row r="1728" spans="14:15" x14ac:dyDescent="0.25">
      <c r="N1728" s="4"/>
      <c r="O1728" s="4">
        <v>45557</v>
      </c>
    </row>
    <row r="1729" spans="14:15" x14ac:dyDescent="0.25">
      <c r="N1729" s="4"/>
      <c r="O1729" s="4">
        <v>45558</v>
      </c>
    </row>
    <row r="1730" spans="14:15" x14ac:dyDescent="0.25">
      <c r="N1730" s="4"/>
      <c r="O1730" s="4">
        <v>45559</v>
      </c>
    </row>
    <row r="1731" spans="14:15" x14ac:dyDescent="0.25">
      <c r="N1731" s="4"/>
      <c r="O1731" s="4">
        <v>45560</v>
      </c>
    </row>
    <row r="1732" spans="14:15" x14ac:dyDescent="0.25">
      <c r="N1732" s="4"/>
      <c r="O1732" s="4">
        <v>45561</v>
      </c>
    </row>
    <row r="1733" spans="14:15" x14ac:dyDescent="0.25">
      <c r="N1733" s="4"/>
      <c r="O1733" s="4">
        <v>45562</v>
      </c>
    </row>
    <row r="1734" spans="14:15" x14ac:dyDescent="0.25">
      <c r="N1734" s="4"/>
      <c r="O1734" s="4">
        <v>45563</v>
      </c>
    </row>
    <row r="1735" spans="14:15" x14ac:dyDescent="0.25">
      <c r="N1735" s="4"/>
      <c r="O1735" s="4">
        <v>45564</v>
      </c>
    </row>
    <row r="1736" spans="14:15" x14ac:dyDescent="0.25">
      <c r="N1736" s="4"/>
      <c r="O1736" s="4">
        <v>45565</v>
      </c>
    </row>
    <row r="1737" spans="14:15" x14ac:dyDescent="0.25">
      <c r="N1737" s="4"/>
      <c r="O1737" s="4">
        <v>45566</v>
      </c>
    </row>
    <row r="1738" spans="14:15" x14ac:dyDescent="0.25">
      <c r="N1738" s="4"/>
      <c r="O1738" s="4">
        <v>45567</v>
      </c>
    </row>
    <row r="1739" spans="14:15" x14ac:dyDescent="0.25">
      <c r="N1739" s="4"/>
      <c r="O1739" s="4">
        <v>45568</v>
      </c>
    </row>
    <row r="1740" spans="14:15" x14ac:dyDescent="0.25">
      <c r="N1740" s="4"/>
      <c r="O1740" s="4">
        <v>45569</v>
      </c>
    </row>
    <row r="1741" spans="14:15" x14ac:dyDescent="0.25">
      <c r="N1741" s="4"/>
      <c r="O1741" s="4">
        <v>45570</v>
      </c>
    </row>
    <row r="1742" spans="14:15" x14ac:dyDescent="0.25">
      <c r="N1742" s="4"/>
      <c r="O1742" s="4">
        <v>45571</v>
      </c>
    </row>
    <row r="1743" spans="14:15" x14ac:dyDescent="0.25">
      <c r="N1743" s="4"/>
      <c r="O1743" s="4">
        <v>45572</v>
      </c>
    </row>
    <row r="1744" spans="14:15" x14ac:dyDescent="0.25">
      <c r="N1744" s="4"/>
      <c r="O1744" s="4">
        <v>45573</v>
      </c>
    </row>
    <row r="1745" spans="14:15" x14ac:dyDescent="0.25">
      <c r="N1745" s="4"/>
      <c r="O1745" s="4">
        <v>45574</v>
      </c>
    </row>
    <row r="1746" spans="14:15" x14ac:dyDescent="0.25">
      <c r="N1746" s="4"/>
      <c r="O1746" s="4">
        <v>45575</v>
      </c>
    </row>
    <row r="1747" spans="14:15" x14ac:dyDescent="0.25">
      <c r="N1747" s="4"/>
      <c r="O1747" s="4">
        <v>45576</v>
      </c>
    </row>
    <row r="1748" spans="14:15" x14ac:dyDescent="0.25">
      <c r="N1748" s="4"/>
      <c r="O1748" s="4">
        <v>45577</v>
      </c>
    </row>
    <row r="1749" spans="14:15" x14ac:dyDescent="0.25">
      <c r="N1749" s="4"/>
      <c r="O1749" s="4">
        <v>45578</v>
      </c>
    </row>
    <row r="1750" spans="14:15" x14ac:dyDescent="0.25">
      <c r="N1750" s="4"/>
      <c r="O1750" s="4">
        <v>45579</v>
      </c>
    </row>
    <row r="1751" spans="14:15" x14ac:dyDescent="0.25">
      <c r="N1751" s="4"/>
      <c r="O1751" s="4">
        <v>45580</v>
      </c>
    </row>
    <row r="1752" spans="14:15" x14ac:dyDescent="0.25">
      <c r="N1752" s="4"/>
      <c r="O1752" s="4">
        <v>45581</v>
      </c>
    </row>
    <row r="1753" spans="14:15" x14ac:dyDescent="0.25">
      <c r="N1753" s="4"/>
      <c r="O1753" s="4">
        <v>45582</v>
      </c>
    </row>
    <row r="1754" spans="14:15" x14ac:dyDescent="0.25">
      <c r="N1754" s="4"/>
      <c r="O1754" s="4">
        <v>45583</v>
      </c>
    </row>
    <row r="1755" spans="14:15" x14ac:dyDescent="0.25">
      <c r="N1755" s="4"/>
      <c r="O1755" s="4">
        <v>45584</v>
      </c>
    </row>
    <row r="1756" spans="14:15" x14ac:dyDescent="0.25">
      <c r="N1756" s="4"/>
      <c r="O1756" s="4">
        <v>45585</v>
      </c>
    </row>
    <row r="1757" spans="14:15" x14ac:dyDescent="0.25">
      <c r="N1757" s="4"/>
      <c r="O1757" s="4">
        <v>45586</v>
      </c>
    </row>
    <row r="1758" spans="14:15" x14ac:dyDescent="0.25">
      <c r="N1758" s="4"/>
      <c r="O1758" s="4">
        <v>45587</v>
      </c>
    </row>
    <row r="1759" spans="14:15" x14ac:dyDescent="0.25">
      <c r="N1759" s="4"/>
      <c r="O1759" s="4">
        <v>45588</v>
      </c>
    </row>
    <row r="1760" spans="14:15" x14ac:dyDescent="0.25">
      <c r="N1760" s="4"/>
      <c r="O1760" s="4">
        <v>45589</v>
      </c>
    </row>
    <row r="1761" spans="14:15" x14ac:dyDescent="0.25">
      <c r="N1761" s="4"/>
      <c r="O1761" s="4">
        <v>45590</v>
      </c>
    </row>
    <row r="1762" spans="14:15" x14ac:dyDescent="0.25">
      <c r="N1762" s="4"/>
      <c r="O1762" s="4">
        <v>45591</v>
      </c>
    </row>
    <row r="1763" spans="14:15" x14ac:dyDescent="0.25">
      <c r="N1763" s="4"/>
      <c r="O1763" s="4">
        <v>45592</v>
      </c>
    </row>
    <row r="1764" spans="14:15" x14ac:dyDescent="0.25">
      <c r="N1764" s="4"/>
      <c r="O1764" s="4">
        <v>45593</v>
      </c>
    </row>
    <row r="1765" spans="14:15" x14ac:dyDescent="0.25">
      <c r="N1765" s="4"/>
      <c r="O1765" s="4">
        <v>45594</v>
      </c>
    </row>
    <row r="1766" spans="14:15" x14ac:dyDescent="0.25">
      <c r="N1766" s="4"/>
      <c r="O1766" s="4">
        <v>45595</v>
      </c>
    </row>
    <row r="1767" spans="14:15" x14ac:dyDescent="0.25">
      <c r="N1767" s="4"/>
      <c r="O1767" s="4">
        <v>45596</v>
      </c>
    </row>
    <row r="1768" spans="14:15" x14ac:dyDescent="0.25">
      <c r="N1768" s="4"/>
      <c r="O1768" s="4">
        <v>45597</v>
      </c>
    </row>
    <row r="1769" spans="14:15" x14ac:dyDescent="0.25">
      <c r="N1769" s="4"/>
      <c r="O1769" s="4">
        <v>45598</v>
      </c>
    </row>
    <row r="1770" spans="14:15" x14ac:dyDescent="0.25">
      <c r="N1770" s="4"/>
      <c r="O1770" s="4">
        <v>45599</v>
      </c>
    </row>
    <row r="1771" spans="14:15" x14ac:dyDescent="0.25">
      <c r="N1771" s="4"/>
      <c r="O1771" s="4">
        <v>45600</v>
      </c>
    </row>
    <row r="1772" spans="14:15" x14ac:dyDescent="0.25">
      <c r="N1772" s="4"/>
      <c r="O1772" s="4">
        <v>45601</v>
      </c>
    </row>
    <row r="1773" spans="14:15" x14ac:dyDescent="0.25">
      <c r="N1773" s="4"/>
      <c r="O1773" s="4">
        <v>45602</v>
      </c>
    </row>
    <row r="1774" spans="14:15" x14ac:dyDescent="0.25">
      <c r="N1774" s="4"/>
      <c r="O1774" s="4">
        <v>45603</v>
      </c>
    </row>
    <row r="1775" spans="14:15" x14ac:dyDescent="0.25">
      <c r="N1775" s="4"/>
      <c r="O1775" s="4">
        <v>45604</v>
      </c>
    </row>
    <row r="1776" spans="14:15" x14ac:dyDescent="0.25">
      <c r="N1776" s="4"/>
      <c r="O1776" s="4">
        <v>45605</v>
      </c>
    </row>
    <row r="1777" spans="14:15" x14ac:dyDescent="0.25">
      <c r="N1777" s="4"/>
      <c r="O1777" s="4">
        <v>45606</v>
      </c>
    </row>
    <row r="1778" spans="14:15" x14ac:dyDescent="0.25">
      <c r="N1778" s="4"/>
      <c r="O1778" s="4">
        <v>45607</v>
      </c>
    </row>
    <row r="1779" spans="14:15" x14ac:dyDescent="0.25">
      <c r="N1779" s="4"/>
      <c r="O1779" s="4">
        <v>45608</v>
      </c>
    </row>
    <row r="1780" spans="14:15" x14ac:dyDescent="0.25">
      <c r="N1780" s="4"/>
      <c r="O1780" s="4">
        <v>45609</v>
      </c>
    </row>
    <row r="1781" spans="14:15" x14ac:dyDescent="0.25">
      <c r="N1781" s="4"/>
      <c r="O1781" s="4">
        <v>45610</v>
      </c>
    </row>
    <row r="1782" spans="14:15" x14ac:dyDescent="0.25">
      <c r="N1782" s="4"/>
      <c r="O1782" s="4">
        <v>45611</v>
      </c>
    </row>
    <row r="1783" spans="14:15" x14ac:dyDescent="0.25">
      <c r="N1783" s="4"/>
      <c r="O1783" s="4">
        <v>45612</v>
      </c>
    </row>
    <row r="1784" spans="14:15" x14ac:dyDescent="0.25">
      <c r="N1784" s="4"/>
      <c r="O1784" s="4">
        <v>45613</v>
      </c>
    </row>
    <row r="1785" spans="14:15" x14ac:dyDescent="0.25">
      <c r="N1785" s="4"/>
      <c r="O1785" s="4">
        <v>45614</v>
      </c>
    </row>
    <row r="1786" spans="14:15" x14ac:dyDescent="0.25">
      <c r="N1786" s="4"/>
      <c r="O1786" s="4">
        <v>45615</v>
      </c>
    </row>
    <row r="1787" spans="14:15" x14ac:dyDescent="0.25">
      <c r="N1787" s="4"/>
      <c r="O1787" s="4">
        <v>45616</v>
      </c>
    </row>
    <row r="1788" spans="14:15" x14ac:dyDescent="0.25">
      <c r="N1788" s="4"/>
      <c r="O1788" s="4">
        <v>45617</v>
      </c>
    </row>
    <row r="1789" spans="14:15" x14ac:dyDescent="0.25">
      <c r="N1789" s="4"/>
      <c r="O1789" s="4">
        <v>45618</v>
      </c>
    </row>
    <row r="1790" spans="14:15" x14ac:dyDescent="0.25">
      <c r="N1790" s="4"/>
      <c r="O1790" s="4">
        <v>45619</v>
      </c>
    </row>
    <row r="1791" spans="14:15" x14ac:dyDescent="0.25">
      <c r="N1791" s="4"/>
      <c r="O1791" s="4">
        <v>45620</v>
      </c>
    </row>
    <row r="1792" spans="14:15" x14ac:dyDescent="0.25">
      <c r="N1792" s="4"/>
      <c r="O1792" s="4">
        <v>45621</v>
      </c>
    </row>
    <row r="1793" spans="14:15" x14ac:dyDescent="0.25">
      <c r="N1793" s="4"/>
      <c r="O1793" s="4">
        <v>45622</v>
      </c>
    </row>
    <row r="1794" spans="14:15" x14ac:dyDescent="0.25">
      <c r="N1794" s="4"/>
      <c r="O1794" s="4">
        <v>45623</v>
      </c>
    </row>
    <row r="1795" spans="14:15" x14ac:dyDescent="0.25">
      <c r="N1795" s="4"/>
      <c r="O1795" s="4">
        <v>45624</v>
      </c>
    </row>
    <row r="1796" spans="14:15" x14ac:dyDescent="0.25">
      <c r="N1796" s="4"/>
      <c r="O1796" s="4">
        <v>45625</v>
      </c>
    </row>
    <row r="1797" spans="14:15" x14ac:dyDescent="0.25">
      <c r="N1797" s="4"/>
      <c r="O1797" s="4">
        <v>45626</v>
      </c>
    </row>
    <row r="1798" spans="14:15" x14ac:dyDescent="0.25">
      <c r="N1798" s="4"/>
      <c r="O1798" s="4">
        <v>45627</v>
      </c>
    </row>
    <row r="1799" spans="14:15" x14ac:dyDescent="0.25">
      <c r="N1799" s="4"/>
      <c r="O1799" s="4">
        <v>45628</v>
      </c>
    </row>
    <row r="1800" spans="14:15" x14ac:dyDescent="0.25">
      <c r="N1800" s="4"/>
      <c r="O1800" s="4">
        <v>45629</v>
      </c>
    </row>
    <row r="1801" spans="14:15" x14ac:dyDescent="0.25">
      <c r="N1801" s="4"/>
      <c r="O1801" s="4">
        <v>45630</v>
      </c>
    </row>
    <row r="1802" spans="14:15" x14ac:dyDescent="0.25">
      <c r="N1802" s="4"/>
      <c r="O1802" s="4">
        <v>45631</v>
      </c>
    </row>
    <row r="1803" spans="14:15" x14ac:dyDescent="0.25">
      <c r="N1803" s="4"/>
      <c r="O1803" s="4">
        <v>45632</v>
      </c>
    </row>
    <row r="1804" spans="14:15" x14ac:dyDescent="0.25">
      <c r="N1804" s="4"/>
      <c r="O1804" s="4">
        <v>45633</v>
      </c>
    </row>
    <row r="1805" spans="14:15" x14ac:dyDescent="0.25">
      <c r="N1805" s="4"/>
      <c r="O1805" s="4">
        <v>45634</v>
      </c>
    </row>
    <row r="1806" spans="14:15" x14ac:dyDescent="0.25">
      <c r="N1806" s="4"/>
      <c r="O1806" s="4">
        <v>45635</v>
      </c>
    </row>
    <row r="1807" spans="14:15" x14ac:dyDescent="0.25">
      <c r="N1807" s="4"/>
      <c r="O1807" s="4">
        <v>45636</v>
      </c>
    </row>
    <row r="1808" spans="14:15" x14ac:dyDescent="0.25">
      <c r="N1808" s="4"/>
      <c r="O1808" s="4">
        <v>45637</v>
      </c>
    </row>
    <row r="1809" spans="14:15" x14ac:dyDescent="0.25">
      <c r="N1809" s="4"/>
      <c r="O1809" s="4">
        <v>45638</v>
      </c>
    </row>
    <row r="1810" spans="14:15" x14ac:dyDescent="0.25">
      <c r="N1810" s="4"/>
      <c r="O1810" s="4">
        <v>45639</v>
      </c>
    </row>
    <row r="1811" spans="14:15" x14ac:dyDescent="0.25">
      <c r="N1811" s="4"/>
      <c r="O1811" s="4">
        <v>45640</v>
      </c>
    </row>
    <row r="1812" spans="14:15" x14ac:dyDescent="0.25">
      <c r="N1812" s="4"/>
      <c r="O1812" s="4">
        <v>45641</v>
      </c>
    </row>
    <row r="1813" spans="14:15" x14ac:dyDescent="0.25">
      <c r="N1813" s="4"/>
      <c r="O1813" s="4">
        <v>45642</v>
      </c>
    </row>
    <row r="1814" spans="14:15" x14ac:dyDescent="0.25">
      <c r="N1814" s="4"/>
      <c r="O1814" s="4">
        <v>45643</v>
      </c>
    </row>
    <row r="1815" spans="14:15" x14ac:dyDescent="0.25">
      <c r="N1815" s="4"/>
      <c r="O1815" s="4">
        <v>45644</v>
      </c>
    </row>
    <row r="1816" spans="14:15" x14ac:dyDescent="0.25">
      <c r="N1816" s="4"/>
      <c r="O1816" s="4">
        <v>45645</v>
      </c>
    </row>
    <row r="1817" spans="14:15" x14ac:dyDescent="0.25">
      <c r="N1817" s="4"/>
      <c r="O1817" s="4">
        <v>45646</v>
      </c>
    </row>
    <row r="1818" spans="14:15" x14ac:dyDescent="0.25">
      <c r="N1818" s="4"/>
      <c r="O1818" s="4">
        <v>45647</v>
      </c>
    </row>
    <row r="1819" spans="14:15" x14ac:dyDescent="0.25">
      <c r="N1819" s="4"/>
      <c r="O1819" s="4">
        <v>45648</v>
      </c>
    </row>
    <row r="1820" spans="14:15" x14ac:dyDescent="0.25">
      <c r="N1820" s="4"/>
      <c r="O1820" s="4">
        <v>45649</v>
      </c>
    </row>
    <row r="1821" spans="14:15" x14ac:dyDescent="0.25">
      <c r="N1821" s="4"/>
      <c r="O1821" s="4">
        <v>45650</v>
      </c>
    </row>
    <row r="1822" spans="14:15" x14ac:dyDescent="0.25">
      <c r="N1822" s="4"/>
      <c r="O1822" s="4">
        <v>45651</v>
      </c>
    </row>
    <row r="1823" spans="14:15" x14ac:dyDescent="0.25">
      <c r="N1823" s="4"/>
      <c r="O1823" s="4">
        <v>45652</v>
      </c>
    </row>
    <row r="1824" spans="14:15" x14ac:dyDescent="0.25">
      <c r="N1824" s="4"/>
      <c r="O1824" s="4">
        <v>45653</v>
      </c>
    </row>
    <row r="1825" spans="14:15" x14ac:dyDescent="0.25">
      <c r="N1825" s="4"/>
      <c r="O1825" s="4">
        <v>45654</v>
      </c>
    </row>
    <row r="1826" spans="14:15" x14ac:dyDescent="0.25">
      <c r="N1826" s="4"/>
      <c r="O1826" s="4">
        <v>45655</v>
      </c>
    </row>
    <row r="1827" spans="14:15" x14ac:dyDescent="0.25">
      <c r="N1827" s="4"/>
      <c r="O1827" s="4">
        <v>45656</v>
      </c>
    </row>
    <row r="1828" spans="14:15" x14ac:dyDescent="0.25">
      <c r="N1828" s="4"/>
      <c r="O1828" s="4">
        <v>45657</v>
      </c>
    </row>
    <row r="1829" spans="14:15" x14ac:dyDescent="0.25">
      <c r="N1829" s="4"/>
      <c r="O1829" s="4">
        <v>45658</v>
      </c>
    </row>
    <row r="1830" spans="14:15" x14ac:dyDescent="0.25">
      <c r="N1830" s="4"/>
      <c r="O1830" s="4">
        <v>45659</v>
      </c>
    </row>
    <row r="1831" spans="14:15" x14ac:dyDescent="0.25">
      <c r="N1831" s="4"/>
      <c r="O1831" s="4">
        <v>45660</v>
      </c>
    </row>
    <row r="1832" spans="14:15" x14ac:dyDescent="0.25">
      <c r="N1832" s="4"/>
      <c r="O1832" s="4">
        <v>45661</v>
      </c>
    </row>
    <row r="1833" spans="14:15" x14ac:dyDescent="0.25">
      <c r="N1833" s="4"/>
      <c r="O1833" s="4">
        <v>45662</v>
      </c>
    </row>
    <row r="1834" spans="14:15" x14ac:dyDescent="0.25">
      <c r="N1834" s="4"/>
      <c r="O1834" s="4">
        <v>45663</v>
      </c>
    </row>
    <row r="1835" spans="14:15" x14ac:dyDescent="0.25">
      <c r="N1835" s="4"/>
      <c r="O1835" s="4">
        <v>45664</v>
      </c>
    </row>
    <row r="1836" spans="14:15" x14ac:dyDescent="0.25">
      <c r="N1836" s="4"/>
      <c r="O1836" s="4">
        <v>45665</v>
      </c>
    </row>
    <row r="1837" spans="14:15" x14ac:dyDescent="0.25">
      <c r="N1837" s="4"/>
      <c r="O1837" s="4">
        <v>45666</v>
      </c>
    </row>
    <row r="1838" spans="14:15" x14ac:dyDescent="0.25">
      <c r="N1838" s="4"/>
      <c r="O1838" s="4">
        <v>45667</v>
      </c>
    </row>
    <row r="1839" spans="14:15" x14ac:dyDescent="0.25">
      <c r="N1839" s="4"/>
      <c r="O1839" s="4">
        <v>45668</v>
      </c>
    </row>
    <row r="1840" spans="14:15" x14ac:dyDescent="0.25">
      <c r="N1840" s="4"/>
      <c r="O1840" s="4">
        <v>45669</v>
      </c>
    </row>
    <row r="1841" spans="14:15" x14ac:dyDescent="0.25">
      <c r="N1841" s="4"/>
      <c r="O1841" s="4">
        <v>45670</v>
      </c>
    </row>
    <row r="1842" spans="14:15" x14ac:dyDescent="0.25">
      <c r="N1842" s="4"/>
      <c r="O1842" s="4">
        <v>45671</v>
      </c>
    </row>
    <row r="1843" spans="14:15" x14ac:dyDescent="0.25">
      <c r="N1843" s="4"/>
      <c r="O1843" s="4">
        <v>45672</v>
      </c>
    </row>
    <row r="1844" spans="14:15" x14ac:dyDescent="0.25">
      <c r="N1844" s="4"/>
      <c r="O1844" s="4">
        <v>45673</v>
      </c>
    </row>
    <row r="1845" spans="14:15" x14ac:dyDescent="0.25">
      <c r="N1845" s="4"/>
      <c r="O1845" s="4">
        <v>45674</v>
      </c>
    </row>
    <row r="1846" spans="14:15" x14ac:dyDescent="0.25">
      <c r="N1846" s="4"/>
      <c r="O1846" s="4">
        <v>45675</v>
      </c>
    </row>
    <row r="1847" spans="14:15" x14ac:dyDescent="0.25">
      <c r="N1847" s="4"/>
      <c r="O1847" s="4">
        <v>45676</v>
      </c>
    </row>
    <row r="1848" spans="14:15" x14ac:dyDescent="0.25">
      <c r="N1848" s="4"/>
      <c r="O1848" s="4">
        <v>45677</v>
      </c>
    </row>
    <row r="1849" spans="14:15" x14ac:dyDescent="0.25">
      <c r="N1849" s="4"/>
      <c r="O1849" s="4">
        <v>45678</v>
      </c>
    </row>
    <row r="1850" spans="14:15" x14ac:dyDescent="0.25">
      <c r="N1850" s="4"/>
      <c r="O1850" s="4">
        <v>45679</v>
      </c>
    </row>
    <row r="1851" spans="14:15" x14ac:dyDescent="0.25">
      <c r="N1851" s="4"/>
      <c r="O1851" s="4">
        <v>45680</v>
      </c>
    </row>
    <row r="1852" spans="14:15" x14ac:dyDescent="0.25">
      <c r="N1852" s="4"/>
      <c r="O1852" s="4">
        <v>45681</v>
      </c>
    </row>
    <row r="1853" spans="14:15" x14ac:dyDescent="0.25">
      <c r="N1853" s="4"/>
      <c r="O1853" s="4">
        <v>45682</v>
      </c>
    </row>
    <row r="1854" spans="14:15" x14ac:dyDescent="0.25">
      <c r="N1854" s="4"/>
      <c r="O1854" s="4">
        <v>45683</v>
      </c>
    </row>
    <row r="1855" spans="14:15" x14ac:dyDescent="0.25">
      <c r="N1855" s="4"/>
      <c r="O1855" s="4">
        <v>45684</v>
      </c>
    </row>
    <row r="1856" spans="14:15" x14ac:dyDescent="0.25">
      <c r="N1856" s="4"/>
      <c r="O1856" s="4">
        <v>45685</v>
      </c>
    </row>
    <row r="1857" spans="14:15" x14ac:dyDescent="0.25">
      <c r="N1857" s="4"/>
      <c r="O1857" s="4">
        <v>45686</v>
      </c>
    </row>
    <row r="1858" spans="14:15" x14ac:dyDescent="0.25">
      <c r="N1858" s="4"/>
      <c r="O1858" s="4">
        <v>45687</v>
      </c>
    </row>
    <row r="1859" spans="14:15" x14ac:dyDescent="0.25">
      <c r="N1859" s="4"/>
      <c r="O1859" s="4">
        <v>45688</v>
      </c>
    </row>
    <row r="1860" spans="14:15" x14ac:dyDescent="0.25">
      <c r="N1860" s="4"/>
      <c r="O1860" s="4">
        <v>45689</v>
      </c>
    </row>
    <row r="1861" spans="14:15" x14ac:dyDescent="0.25">
      <c r="N1861" s="4"/>
      <c r="O1861" s="4">
        <v>45690</v>
      </c>
    </row>
    <row r="1862" spans="14:15" x14ac:dyDescent="0.25">
      <c r="N1862" s="4"/>
      <c r="O1862" s="4">
        <v>45691</v>
      </c>
    </row>
    <row r="1863" spans="14:15" x14ac:dyDescent="0.25">
      <c r="N1863" s="4"/>
      <c r="O1863" s="4">
        <v>45692</v>
      </c>
    </row>
    <row r="1864" spans="14:15" x14ac:dyDescent="0.25">
      <c r="N1864" s="4"/>
      <c r="O1864" s="4">
        <v>45693</v>
      </c>
    </row>
    <row r="1865" spans="14:15" x14ac:dyDescent="0.25">
      <c r="N1865" s="4"/>
      <c r="O1865" s="4">
        <v>45694</v>
      </c>
    </row>
    <row r="1866" spans="14:15" x14ac:dyDescent="0.25">
      <c r="N1866" s="4"/>
      <c r="O1866" s="4">
        <v>45695</v>
      </c>
    </row>
    <row r="1867" spans="14:15" x14ac:dyDescent="0.25">
      <c r="N1867" s="4"/>
      <c r="O1867" s="4">
        <v>45696</v>
      </c>
    </row>
    <row r="1868" spans="14:15" x14ac:dyDescent="0.25">
      <c r="N1868" s="4"/>
      <c r="O1868" s="4">
        <v>45697</v>
      </c>
    </row>
    <row r="1869" spans="14:15" x14ac:dyDescent="0.25">
      <c r="N1869" s="4"/>
      <c r="O1869" s="4">
        <v>45698</v>
      </c>
    </row>
    <row r="1870" spans="14:15" x14ac:dyDescent="0.25">
      <c r="N1870" s="4"/>
      <c r="O1870" s="4">
        <v>45699</v>
      </c>
    </row>
    <row r="1871" spans="14:15" x14ac:dyDescent="0.25">
      <c r="N1871" s="4"/>
      <c r="O1871" s="4">
        <v>45700</v>
      </c>
    </row>
    <row r="1872" spans="14:15" x14ac:dyDescent="0.25">
      <c r="N1872" s="4"/>
      <c r="O1872" s="4">
        <v>45701</v>
      </c>
    </row>
    <row r="1873" spans="14:15" x14ac:dyDescent="0.25">
      <c r="N1873" s="4"/>
      <c r="O1873" s="4">
        <v>45702</v>
      </c>
    </row>
    <row r="1874" spans="14:15" x14ac:dyDescent="0.25">
      <c r="N1874" s="4"/>
      <c r="O1874" s="4">
        <v>45703</v>
      </c>
    </row>
    <row r="1875" spans="14:15" x14ac:dyDescent="0.25">
      <c r="N1875" s="4"/>
      <c r="O1875" s="4">
        <v>45704</v>
      </c>
    </row>
    <row r="1876" spans="14:15" x14ac:dyDescent="0.25">
      <c r="N1876" s="4"/>
      <c r="O1876" s="4">
        <v>45705</v>
      </c>
    </row>
    <row r="1877" spans="14:15" x14ac:dyDescent="0.25">
      <c r="N1877" s="4"/>
      <c r="O1877" s="4">
        <v>45706</v>
      </c>
    </row>
    <row r="1878" spans="14:15" x14ac:dyDescent="0.25">
      <c r="N1878" s="4"/>
      <c r="O1878" s="4">
        <v>45707</v>
      </c>
    </row>
    <row r="1879" spans="14:15" x14ac:dyDescent="0.25">
      <c r="N1879" s="4"/>
      <c r="O1879" s="4">
        <v>45708</v>
      </c>
    </row>
    <row r="1880" spans="14:15" x14ac:dyDescent="0.25">
      <c r="N1880" s="4"/>
      <c r="O1880" s="4">
        <v>45709</v>
      </c>
    </row>
    <row r="1881" spans="14:15" x14ac:dyDescent="0.25">
      <c r="N1881" s="4"/>
      <c r="O1881" s="4">
        <v>45710</v>
      </c>
    </row>
    <row r="1882" spans="14:15" x14ac:dyDescent="0.25">
      <c r="N1882" s="4"/>
      <c r="O1882" s="4">
        <v>45711</v>
      </c>
    </row>
    <row r="1883" spans="14:15" x14ac:dyDescent="0.25">
      <c r="N1883" s="4"/>
      <c r="O1883" s="4">
        <v>45712</v>
      </c>
    </row>
    <row r="1884" spans="14:15" x14ac:dyDescent="0.25">
      <c r="N1884" s="4"/>
      <c r="O1884" s="4">
        <v>45713</v>
      </c>
    </row>
    <row r="1885" spans="14:15" x14ac:dyDescent="0.25">
      <c r="N1885" s="4"/>
      <c r="O1885" s="4">
        <v>45714</v>
      </c>
    </row>
    <row r="1886" spans="14:15" x14ac:dyDescent="0.25">
      <c r="N1886" s="4"/>
      <c r="O1886" s="4">
        <v>45715</v>
      </c>
    </row>
    <row r="1887" spans="14:15" x14ac:dyDescent="0.25">
      <c r="N1887" s="4"/>
      <c r="O1887" s="4">
        <v>45716</v>
      </c>
    </row>
    <row r="1888" spans="14:15" x14ac:dyDescent="0.25">
      <c r="N1888" s="4"/>
      <c r="O1888" s="4">
        <v>45717</v>
      </c>
    </row>
    <row r="1889" spans="14:15" x14ac:dyDescent="0.25">
      <c r="N1889" s="4"/>
      <c r="O1889" s="4">
        <v>45718</v>
      </c>
    </row>
    <row r="1890" spans="14:15" x14ac:dyDescent="0.25">
      <c r="N1890" s="4"/>
      <c r="O1890" s="4">
        <v>45719</v>
      </c>
    </row>
    <row r="1891" spans="14:15" x14ac:dyDescent="0.25">
      <c r="N1891" s="4"/>
      <c r="O1891" s="4">
        <v>45720</v>
      </c>
    </row>
    <row r="1892" spans="14:15" x14ac:dyDescent="0.25">
      <c r="N1892" s="4"/>
      <c r="O1892" s="4">
        <v>45721</v>
      </c>
    </row>
    <row r="1893" spans="14:15" x14ac:dyDescent="0.25">
      <c r="N1893" s="4"/>
      <c r="O1893" s="4">
        <v>45722</v>
      </c>
    </row>
    <row r="1894" spans="14:15" x14ac:dyDescent="0.25">
      <c r="N1894" s="4"/>
      <c r="O1894" s="4">
        <v>45723</v>
      </c>
    </row>
    <row r="1895" spans="14:15" x14ac:dyDescent="0.25">
      <c r="N1895" s="4"/>
      <c r="O1895" s="4">
        <v>45724</v>
      </c>
    </row>
    <row r="1896" spans="14:15" x14ac:dyDescent="0.25">
      <c r="N1896" s="4"/>
      <c r="O1896" s="4">
        <v>45725</v>
      </c>
    </row>
    <row r="1897" spans="14:15" x14ac:dyDescent="0.25">
      <c r="N1897" s="4"/>
      <c r="O1897" s="4">
        <v>45726</v>
      </c>
    </row>
    <row r="1898" spans="14:15" x14ac:dyDescent="0.25">
      <c r="N1898" s="4"/>
      <c r="O1898" s="4">
        <v>45727</v>
      </c>
    </row>
    <row r="1899" spans="14:15" x14ac:dyDescent="0.25">
      <c r="N1899" s="4"/>
      <c r="O1899" s="4">
        <v>45728</v>
      </c>
    </row>
    <row r="1900" spans="14:15" x14ac:dyDescent="0.25">
      <c r="N1900" s="4"/>
      <c r="O1900" s="4">
        <v>45729</v>
      </c>
    </row>
    <row r="1901" spans="14:15" x14ac:dyDescent="0.25">
      <c r="N1901" s="4"/>
      <c r="O1901" s="4">
        <v>45730</v>
      </c>
    </row>
    <row r="1902" spans="14:15" x14ac:dyDescent="0.25">
      <c r="N1902" s="4"/>
      <c r="O1902" s="4">
        <v>45731</v>
      </c>
    </row>
    <row r="1903" spans="14:15" x14ac:dyDescent="0.25">
      <c r="N1903" s="4"/>
      <c r="O1903" s="4">
        <v>45732</v>
      </c>
    </row>
    <row r="1904" spans="14:15" x14ac:dyDescent="0.25">
      <c r="N1904" s="4"/>
      <c r="O1904" s="4">
        <v>45733</v>
      </c>
    </row>
    <row r="1905" spans="14:15" x14ac:dyDescent="0.25">
      <c r="N1905" s="4"/>
      <c r="O1905" s="4">
        <v>45734</v>
      </c>
    </row>
    <row r="1906" spans="14:15" x14ac:dyDescent="0.25">
      <c r="N1906" s="4"/>
      <c r="O1906" s="4">
        <v>45735</v>
      </c>
    </row>
    <row r="1907" spans="14:15" x14ac:dyDescent="0.25">
      <c r="N1907" s="4"/>
      <c r="O1907" s="4">
        <v>45736</v>
      </c>
    </row>
    <row r="1908" spans="14:15" x14ac:dyDescent="0.25">
      <c r="N1908" s="4"/>
      <c r="O1908" s="4">
        <v>45737</v>
      </c>
    </row>
    <row r="1909" spans="14:15" x14ac:dyDescent="0.25">
      <c r="N1909" s="4"/>
      <c r="O1909" s="4">
        <v>45738</v>
      </c>
    </row>
    <row r="1910" spans="14:15" x14ac:dyDescent="0.25">
      <c r="N1910" s="4"/>
      <c r="O1910" s="4">
        <v>45739</v>
      </c>
    </row>
    <row r="1911" spans="14:15" x14ac:dyDescent="0.25">
      <c r="N1911" s="4"/>
      <c r="O1911" s="4">
        <v>45740</v>
      </c>
    </row>
    <row r="1912" spans="14:15" x14ac:dyDescent="0.25">
      <c r="N1912" s="4"/>
      <c r="O1912" s="4">
        <v>45741</v>
      </c>
    </row>
    <row r="1913" spans="14:15" x14ac:dyDescent="0.25">
      <c r="N1913" s="4"/>
      <c r="O1913" s="4">
        <v>45742</v>
      </c>
    </row>
    <row r="1914" spans="14:15" x14ac:dyDescent="0.25">
      <c r="N1914" s="4"/>
      <c r="O1914" s="4">
        <v>45743</v>
      </c>
    </row>
    <row r="1915" spans="14:15" x14ac:dyDescent="0.25">
      <c r="N1915" s="4"/>
      <c r="O1915" s="4">
        <v>45744</v>
      </c>
    </row>
    <row r="1916" spans="14:15" x14ac:dyDescent="0.25">
      <c r="N1916" s="4"/>
      <c r="O1916" s="4">
        <v>45745</v>
      </c>
    </row>
    <row r="1917" spans="14:15" x14ac:dyDescent="0.25">
      <c r="N1917" s="4"/>
      <c r="O1917" s="4">
        <v>45746</v>
      </c>
    </row>
    <row r="1918" spans="14:15" x14ac:dyDescent="0.25">
      <c r="N1918" s="4"/>
      <c r="O1918" s="4">
        <v>45747</v>
      </c>
    </row>
    <row r="1919" spans="14:15" x14ac:dyDescent="0.25">
      <c r="N1919" s="4"/>
      <c r="O1919" s="4">
        <v>45748</v>
      </c>
    </row>
    <row r="1920" spans="14:15" x14ac:dyDescent="0.25">
      <c r="N1920" s="4"/>
      <c r="O1920" s="4">
        <v>45749</v>
      </c>
    </row>
    <row r="1921" spans="14:15" x14ac:dyDescent="0.25">
      <c r="N1921" s="4"/>
      <c r="O1921" s="4">
        <v>45750</v>
      </c>
    </row>
    <row r="1922" spans="14:15" x14ac:dyDescent="0.25">
      <c r="N1922" s="4"/>
      <c r="O1922" s="4">
        <v>45751</v>
      </c>
    </row>
    <row r="1923" spans="14:15" x14ac:dyDescent="0.25">
      <c r="N1923" s="4"/>
      <c r="O1923" s="4">
        <v>45752</v>
      </c>
    </row>
    <row r="1924" spans="14:15" x14ac:dyDescent="0.25">
      <c r="N1924" s="4"/>
      <c r="O1924" s="4">
        <v>45753</v>
      </c>
    </row>
    <row r="1925" spans="14:15" x14ac:dyDescent="0.25">
      <c r="N1925" s="4"/>
      <c r="O1925" s="4">
        <v>45754</v>
      </c>
    </row>
    <row r="1926" spans="14:15" x14ac:dyDescent="0.25">
      <c r="N1926" s="4"/>
      <c r="O1926" s="4">
        <v>45755</v>
      </c>
    </row>
    <row r="1927" spans="14:15" x14ac:dyDescent="0.25">
      <c r="N1927" s="4"/>
      <c r="O1927" s="4">
        <v>45756</v>
      </c>
    </row>
    <row r="1928" spans="14:15" x14ac:dyDescent="0.25">
      <c r="N1928" s="4"/>
      <c r="O1928" s="4">
        <v>45757</v>
      </c>
    </row>
    <row r="1929" spans="14:15" x14ac:dyDescent="0.25">
      <c r="N1929" s="4"/>
      <c r="O1929" s="4">
        <v>45758</v>
      </c>
    </row>
    <row r="1930" spans="14:15" x14ac:dyDescent="0.25">
      <c r="N1930" s="4"/>
      <c r="O1930" s="4">
        <v>45759</v>
      </c>
    </row>
    <row r="1931" spans="14:15" x14ac:dyDescent="0.25">
      <c r="N1931" s="4"/>
      <c r="O1931" s="4">
        <v>45760</v>
      </c>
    </row>
    <row r="1932" spans="14:15" x14ac:dyDescent="0.25">
      <c r="N1932" s="4"/>
      <c r="O1932" s="4">
        <v>45761</v>
      </c>
    </row>
    <row r="1933" spans="14:15" x14ac:dyDescent="0.25">
      <c r="N1933" s="4"/>
      <c r="O1933" s="4">
        <v>45762</v>
      </c>
    </row>
    <row r="1934" spans="14:15" x14ac:dyDescent="0.25">
      <c r="N1934" s="4"/>
      <c r="O1934" s="4">
        <v>45763</v>
      </c>
    </row>
    <row r="1935" spans="14:15" x14ac:dyDescent="0.25">
      <c r="N1935" s="4"/>
      <c r="O1935" s="4">
        <v>45764</v>
      </c>
    </row>
    <row r="1936" spans="14:15" x14ac:dyDescent="0.25">
      <c r="N1936" s="4"/>
      <c r="O1936" s="4">
        <v>45765</v>
      </c>
    </row>
    <row r="1937" spans="14:15" x14ac:dyDescent="0.25">
      <c r="N1937" s="4"/>
      <c r="O1937" s="4">
        <v>45766</v>
      </c>
    </row>
    <row r="1938" spans="14:15" x14ac:dyDescent="0.25">
      <c r="N1938" s="4"/>
      <c r="O1938" s="4">
        <v>45767</v>
      </c>
    </row>
    <row r="1939" spans="14:15" x14ac:dyDescent="0.25">
      <c r="N1939" s="4"/>
      <c r="O1939" s="4">
        <v>45768</v>
      </c>
    </row>
    <row r="1940" spans="14:15" x14ac:dyDescent="0.25">
      <c r="N1940" s="4"/>
      <c r="O1940" s="4">
        <v>45769</v>
      </c>
    </row>
    <row r="1941" spans="14:15" x14ac:dyDescent="0.25">
      <c r="N1941" s="4"/>
      <c r="O1941" s="4">
        <v>45770</v>
      </c>
    </row>
    <row r="1942" spans="14:15" x14ac:dyDescent="0.25">
      <c r="N1942" s="4"/>
      <c r="O1942" s="4">
        <v>45771</v>
      </c>
    </row>
    <row r="1943" spans="14:15" x14ac:dyDescent="0.25">
      <c r="N1943" s="4"/>
      <c r="O1943" s="4">
        <v>45772</v>
      </c>
    </row>
    <row r="1944" spans="14:15" x14ac:dyDescent="0.25">
      <c r="N1944" s="4"/>
      <c r="O1944" s="4">
        <v>45773</v>
      </c>
    </row>
    <row r="1945" spans="14:15" x14ac:dyDescent="0.25">
      <c r="N1945" s="4"/>
      <c r="O1945" s="4">
        <v>45774</v>
      </c>
    </row>
    <row r="1946" spans="14:15" x14ac:dyDescent="0.25">
      <c r="N1946" s="4"/>
      <c r="O1946" s="4">
        <v>45775</v>
      </c>
    </row>
    <row r="1947" spans="14:15" x14ac:dyDescent="0.25">
      <c r="N1947" s="4"/>
      <c r="O1947" s="4">
        <v>45776</v>
      </c>
    </row>
    <row r="1948" spans="14:15" x14ac:dyDescent="0.25">
      <c r="N1948" s="4"/>
      <c r="O1948" s="4">
        <v>45777</v>
      </c>
    </row>
    <row r="1949" spans="14:15" x14ac:dyDescent="0.25">
      <c r="N1949" s="4"/>
      <c r="O1949" s="4">
        <v>45778</v>
      </c>
    </row>
    <row r="1950" spans="14:15" x14ac:dyDescent="0.25">
      <c r="N1950" s="4"/>
      <c r="O1950" s="4">
        <v>45779</v>
      </c>
    </row>
    <row r="1951" spans="14:15" x14ac:dyDescent="0.25">
      <c r="N1951" s="4"/>
      <c r="O1951" s="4">
        <v>45780</v>
      </c>
    </row>
    <row r="1952" spans="14:15" x14ac:dyDescent="0.25">
      <c r="N1952" s="4"/>
      <c r="O1952" s="4">
        <v>45781</v>
      </c>
    </row>
    <row r="1953" spans="14:15" x14ac:dyDescent="0.25">
      <c r="N1953" s="4"/>
      <c r="O1953" s="4">
        <v>45782</v>
      </c>
    </row>
    <row r="1954" spans="14:15" x14ac:dyDescent="0.25">
      <c r="N1954" s="4"/>
      <c r="O1954" s="4">
        <v>45783</v>
      </c>
    </row>
    <row r="1955" spans="14:15" x14ac:dyDescent="0.25">
      <c r="N1955" s="4"/>
      <c r="O1955" s="4">
        <v>45784</v>
      </c>
    </row>
    <row r="1956" spans="14:15" x14ac:dyDescent="0.25">
      <c r="N1956" s="4"/>
      <c r="O1956" s="4">
        <v>45785</v>
      </c>
    </row>
    <row r="1957" spans="14:15" x14ac:dyDescent="0.25">
      <c r="N1957" s="4"/>
      <c r="O1957" s="4">
        <v>45786</v>
      </c>
    </row>
    <row r="1958" spans="14:15" x14ac:dyDescent="0.25">
      <c r="N1958" s="4"/>
      <c r="O1958" s="4">
        <v>45787</v>
      </c>
    </row>
    <row r="1959" spans="14:15" x14ac:dyDescent="0.25">
      <c r="N1959" s="4"/>
      <c r="O1959" s="4">
        <v>45788</v>
      </c>
    </row>
    <row r="1960" spans="14:15" x14ac:dyDescent="0.25">
      <c r="N1960" s="4"/>
      <c r="O1960" s="4">
        <v>45789</v>
      </c>
    </row>
    <row r="1961" spans="14:15" x14ac:dyDescent="0.25">
      <c r="N1961" s="4"/>
      <c r="O1961" s="4">
        <v>45790</v>
      </c>
    </row>
    <row r="1962" spans="14:15" x14ac:dyDescent="0.25">
      <c r="N1962" s="4"/>
      <c r="O1962" s="4">
        <v>45791</v>
      </c>
    </row>
    <row r="1963" spans="14:15" x14ac:dyDescent="0.25">
      <c r="N1963" s="4"/>
      <c r="O1963" s="4">
        <v>45792</v>
      </c>
    </row>
    <row r="1964" spans="14:15" x14ac:dyDescent="0.25">
      <c r="N1964" s="4"/>
      <c r="O1964" s="4">
        <v>45793</v>
      </c>
    </row>
    <row r="1965" spans="14:15" x14ac:dyDescent="0.25">
      <c r="N1965" s="4"/>
      <c r="O1965" s="4">
        <v>45794</v>
      </c>
    </row>
    <row r="1966" spans="14:15" x14ac:dyDescent="0.25">
      <c r="N1966" s="4"/>
      <c r="O1966" s="4">
        <v>45795</v>
      </c>
    </row>
    <row r="1967" spans="14:15" x14ac:dyDescent="0.25">
      <c r="N1967" s="4"/>
      <c r="O1967" s="4">
        <v>45796</v>
      </c>
    </row>
    <row r="1968" spans="14:15" x14ac:dyDescent="0.25">
      <c r="N1968" s="4"/>
      <c r="O1968" s="4">
        <v>45797</v>
      </c>
    </row>
    <row r="1969" spans="14:15" x14ac:dyDescent="0.25">
      <c r="N1969" s="4"/>
      <c r="O1969" s="4">
        <v>45798</v>
      </c>
    </row>
    <row r="1970" spans="14:15" x14ac:dyDescent="0.25">
      <c r="N1970" s="4"/>
      <c r="O1970" s="4">
        <v>45799</v>
      </c>
    </row>
    <row r="1971" spans="14:15" x14ac:dyDescent="0.25">
      <c r="N1971" s="4"/>
      <c r="O1971" s="4">
        <v>45800</v>
      </c>
    </row>
    <row r="1972" spans="14:15" x14ac:dyDescent="0.25">
      <c r="N1972" s="4"/>
      <c r="O1972" s="4">
        <v>45801</v>
      </c>
    </row>
    <row r="1973" spans="14:15" x14ac:dyDescent="0.25">
      <c r="N1973" s="4"/>
      <c r="O1973" s="4">
        <v>45802</v>
      </c>
    </row>
    <row r="1974" spans="14:15" x14ac:dyDescent="0.25">
      <c r="N1974" s="4"/>
      <c r="O1974" s="4">
        <v>45803</v>
      </c>
    </row>
    <row r="1975" spans="14:15" x14ac:dyDescent="0.25">
      <c r="N1975" s="4"/>
      <c r="O1975" s="4">
        <v>45804</v>
      </c>
    </row>
    <row r="1976" spans="14:15" x14ac:dyDescent="0.25">
      <c r="N1976" s="4"/>
      <c r="O1976" s="4">
        <v>45805</v>
      </c>
    </row>
    <row r="1977" spans="14:15" x14ac:dyDescent="0.25">
      <c r="N1977" s="4"/>
      <c r="O1977" s="4">
        <v>45806</v>
      </c>
    </row>
    <row r="1978" spans="14:15" x14ac:dyDescent="0.25">
      <c r="N1978" s="4"/>
      <c r="O1978" s="4">
        <v>45807</v>
      </c>
    </row>
    <row r="1979" spans="14:15" x14ac:dyDescent="0.25">
      <c r="N1979" s="4"/>
      <c r="O1979" s="4">
        <v>45808</v>
      </c>
    </row>
    <row r="1980" spans="14:15" x14ac:dyDescent="0.25">
      <c r="N1980" s="4"/>
      <c r="O1980" s="4">
        <v>45809</v>
      </c>
    </row>
    <row r="1981" spans="14:15" x14ac:dyDescent="0.25">
      <c r="N1981" s="4"/>
      <c r="O1981" s="4">
        <v>45810</v>
      </c>
    </row>
    <row r="1982" spans="14:15" x14ac:dyDescent="0.25">
      <c r="N1982" s="4"/>
      <c r="O1982" s="4">
        <v>45811</v>
      </c>
    </row>
    <row r="1983" spans="14:15" x14ac:dyDescent="0.25">
      <c r="N1983" s="4"/>
      <c r="O1983" s="4">
        <v>45812</v>
      </c>
    </row>
    <row r="1984" spans="14:15" x14ac:dyDescent="0.25">
      <c r="N1984" s="4"/>
      <c r="O1984" s="4">
        <v>45813</v>
      </c>
    </row>
    <row r="1985" spans="14:15" x14ac:dyDescent="0.25">
      <c r="N1985" s="4"/>
      <c r="O1985" s="4">
        <v>45814</v>
      </c>
    </row>
    <row r="1986" spans="14:15" x14ac:dyDescent="0.25">
      <c r="N1986" s="4"/>
      <c r="O1986" s="4">
        <v>45815</v>
      </c>
    </row>
    <row r="1987" spans="14:15" x14ac:dyDescent="0.25">
      <c r="N1987" s="4"/>
      <c r="O1987" s="4">
        <v>45816</v>
      </c>
    </row>
    <row r="1988" spans="14:15" x14ac:dyDescent="0.25">
      <c r="N1988" s="4"/>
      <c r="O1988" s="4">
        <v>45817</v>
      </c>
    </row>
    <row r="1989" spans="14:15" x14ac:dyDescent="0.25">
      <c r="N1989" s="4"/>
      <c r="O1989" s="4">
        <v>45818</v>
      </c>
    </row>
    <row r="1990" spans="14:15" x14ac:dyDescent="0.25">
      <c r="N1990" s="4"/>
      <c r="O1990" s="4">
        <v>45819</v>
      </c>
    </row>
    <row r="1991" spans="14:15" x14ac:dyDescent="0.25">
      <c r="N1991" s="4"/>
      <c r="O1991" s="4">
        <v>45820</v>
      </c>
    </row>
    <row r="1992" spans="14:15" x14ac:dyDescent="0.25">
      <c r="N1992" s="4"/>
      <c r="O1992" s="4">
        <v>45821</v>
      </c>
    </row>
    <row r="1993" spans="14:15" x14ac:dyDescent="0.25">
      <c r="N1993" s="4"/>
      <c r="O1993" s="4">
        <v>45822</v>
      </c>
    </row>
    <row r="1994" spans="14:15" x14ac:dyDescent="0.25">
      <c r="N1994" s="4"/>
      <c r="O1994" s="4">
        <v>45823</v>
      </c>
    </row>
    <row r="1995" spans="14:15" x14ac:dyDescent="0.25">
      <c r="N1995" s="4"/>
      <c r="O1995" s="4">
        <v>45824</v>
      </c>
    </row>
    <row r="1996" spans="14:15" x14ac:dyDescent="0.25">
      <c r="N1996" s="4"/>
      <c r="O1996" s="4">
        <v>45825</v>
      </c>
    </row>
    <row r="1997" spans="14:15" x14ac:dyDescent="0.25">
      <c r="N1997" s="4"/>
      <c r="O1997" s="4">
        <v>45826</v>
      </c>
    </row>
    <row r="1998" spans="14:15" x14ac:dyDescent="0.25">
      <c r="N1998" s="4"/>
      <c r="O1998" s="4">
        <v>45827</v>
      </c>
    </row>
    <row r="1999" spans="14:15" x14ac:dyDescent="0.25">
      <c r="N1999" s="4"/>
      <c r="O1999" s="4">
        <v>45828</v>
      </c>
    </row>
    <row r="2000" spans="14:15" x14ac:dyDescent="0.25">
      <c r="N2000" s="4"/>
      <c r="O2000" s="4">
        <v>45829</v>
      </c>
    </row>
    <row r="2001" spans="14:15" x14ac:dyDescent="0.25">
      <c r="N2001" s="4"/>
      <c r="O2001" s="4">
        <v>45830</v>
      </c>
    </row>
    <row r="2002" spans="14:15" x14ac:dyDescent="0.25">
      <c r="N2002" s="4"/>
      <c r="O2002" s="4">
        <v>45831</v>
      </c>
    </row>
    <row r="2003" spans="14:15" x14ac:dyDescent="0.25">
      <c r="N2003" s="4"/>
      <c r="O2003" s="4">
        <v>45832</v>
      </c>
    </row>
    <row r="2004" spans="14:15" x14ac:dyDescent="0.25">
      <c r="N2004" s="4"/>
      <c r="O2004" s="4">
        <v>45833</v>
      </c>
    </row>
    <row r="2005" spans="14:15" x14ac:dyDescent="0.25">
      <c r="N2005" s="4"/>
      <c r="O2005" s="4">
        <v>45834</v>
      </c>
    </row>
    <row r="2006" spans="14:15" x14ac:dyDescent="0.25">
      <c r="N2006" s="4"/>
      <c r="O2006" s="4">
        <v>45835</v>
      </c>
    </row>
    <row r="2007" spans="14:15" x14ac:dyDescent="0.25">
      <c r="N2007" s="4"/>
      <c r="O2007" s="4">
        <v>45836</v>
      </c>
    </row>
    <row r="2008" spans="14:15" x14ac:dyDescent="0.25">
      <c r="N2008" s="4"/>
      <c r="O2008" s="4">
        <v>45837</v>
      </c>
    </row>
    <row r="2009" spans="14:15" x14ac:dyDescent="0.25">
      <c r="N2009" s="4"/>
      <c r="O2009" s="4">
        <v>45838</v>
      </c>
    </row>
    <row r="2010" spans="14:15" x14ac:dyDescent="0.25">
      <c r="N2010" s="4"/>
      <c r="O2010" s="4">
        <v>45839</v>
      </c>
    </row>
    <row r="2011" spans="14:15" x14ac:dyDescent="0.25">
      <c r="N2011" s="4"/>
      <c r="O2011" s="4">
        <v>45840</v>
      </c>
    </row>
    <row r="2012" spans="14:15" x14ac:dyDescent="0.25">
      <c r="N2012" s="4"/>
      <c r="O2012" s="4">
        <v>45841</v>
      </c>
    </row>
    <row r="2013" spans="14:15" x14ac:dyDescent="0.25">
      <c r="N2013" s="4"/>
      <c r="O2013" s="4">
        <v>45842</v>
      </c>
    </row>
    <row r="2014" spans="14:15" x14ac:dyDescent="0.25">
      <c r="N2014" s="4"/>
      <c r="O2014" s="4">
        <v>45843</v>
      </c>
    </row>
    <row r="2015" spans="14:15" x14ac:dyDescent="0.25">
      <c r="N2015" s="4"/>
      <c r="O2015" s="4">
        <v>45844</v>
      </c>
    </row>
    <row r="2016" spans="14:15" x14ac:dyDescent="0.25">
      <c r="N2016" s="4"/>
      <c r="O2016" s="4">
        <v>45845</v>
      </c>
    </row>
    <row r="2017" spans="14:15" x14ac:dyDescent="0.25">
      <c r="N2017" s="4"/>
      <c r="O2017" s="4">
        <v>45846</v>
      </c>
    </row>
    <row r="2018" spans="14:15" x14ac:dyDescent="0.25">
      <c r="N2018" s="4"/>
      <c r="O2018" s="4">
        <v>45847</v>
      </c>
    </row>
    <row r="2019" spans="14:15" x14ac:dyDescent="0.25">
      <c r="N2019" s="4"/>
      <c r="O2019" s="4">
        <v>45848</v>
      </c>
    </row>
    <row r="2020" spans="14:15" x14ac:dyDescent="0.25">
      <c r="N2020" s="4"/>
      <c r="O2020" s="4">
        <v>45849</v>
      </c>
    </row>
    <row r="2021" spans="14:15" x14ac:dyDescent="0.25">
      <c r="N2021" s="4"/>
      <c r="O2021" s="4">
        <v>45850</v>
      </c>
    </row>
    <row r="2022" spans="14:15" x14ac:dyDescent="0.25">
      <c r="N2022" s="4"/>
      <c r="O2022" s="4">
        <v>45851</v>
      </c>
    </row>
    <row r="2023" spans="14:15" x14ac:dyDescent="0.25">
      <c r="N2023" s="4"/>
      <c r="O2023" s="4">
        <v>45852</v>
      </c>
    </row>
    <row r="2024" spans="14:15" x14ac:dyDescent="0.25">
      <c r="N2024" s="4"/>
      <c r="O2024" s="4">
        <v>45853</v>
      </c>
    </row>
    <row r="2025" spans="14:15" x14ac:dyDescent="0.25">
      <c r="N2025" s="4"/>
      <c r="O2025" s="4">
        <v>45854</v>
      </c>
    </row>
    <row r="2026" spans="14:15" x14ac:dyDescent="0.25">
      <c r="N2026" s="4"/>
      <c r="O2026" s="4">
        <v>45855</v>
      </c>
    </row>
    <row r="2027" spans="14:15" x14ac:dyDescent="0.25">
      <c r="N2027" s="4"/>
      <c r="O2027" s="4">
        <v>45856</v>
      </c>
    </row>
    <row r="2028" spans="14:15" x14ac:dyDescent="0.25">
      <c r="N2028" s="4"/>
      <c r="O2028" s="4">
        <v>45857</v>
      </c>
    </row>
    <row r="2029" spans="14:15" x14ac:dyDescent="0.25">
      <c r="N2029" s="4"/>
      <c r="O2029" s="4">
        <v>45858</v>
      </c>
    </row>
    <row r="2030" spans="14:15" x14ac:dyDescent="0.25">
      <c r="N2030" s="4"/>
      <c r="O2030" s="4">
        <v>45859</v>
      </c>
    </row>
    <row r="2031" spans="14:15" x14ac:dyDescent="0.25">
      <c r="N2031" s="4"/>
      <c r="O2031" s="4">
        <v>45860</v>
      </c>
    </row>
    <row r="2032" spans="14:15" x14ac:dyDescent="0.25">
      <c r="N2032" s="4"/>
      <c r="O2032" s="4">
        <v>45861</v>
      </c>
    </row>
    <row r="2033" spans="14:15" x14ac:dyDescent="0.25">
      <c r="N2033" s="4"/>
      <c r="O2033" s="4">
        <v>45862</v>
      </c>
    </row>
    <row r="2034" spans="14:15" x14ac:dyDescent="0.25">
      <c r="N2034" s="4"/>
      <c r="O2034" s="4">
        <v>45863</v>
      </c>
    </row>
    <row r="2035" spans="14:15" x14ac:dyDescent="0.25">
      <c r="N2035" s="4"/>
      <c r="O2035" s="4">
        <v>45864</v>
      </c>
    </row>
    <row r="2036" spans="14:15" x14ac:dyDescent="0.25">
      <c r="N2036" s="4"/>
      <c r="O2036" s="4">
        <v>45865</v>
      </c>
    </row>
    <row r="2037" spans="14:15" x14ac:dyDescent="0.25">
      <c r="N2037" s="4"/>
      <c r="O2037" s="4">
        <v>45866</v>
      </c>
    </row>
    <row r="2038" spans="14:15" x14ac:dyDescent="0.25">
      <c r="N2038" s="4"/>
      <c r="O2038" s="4">
        <v>45867</v>
      </c>
    </row>
    <row r="2039" spans="14:15" x14ac:dyDescent="0.25">
      <c r="N2039" s="4"/>
      <c r="O2039" s="4">
        <v>45868</v>
      </c>
    </row>
    <row r="2040" spans="14:15" x14ac:dyDescent="0.25">
      <c r="N2040" s="4"/>
      <c r="O2040" s="4">
        <v>45869</v>
      </c>
    </row>
    <row r="2041" spans="14:15" x14ac:dyDescent="0.25">
      <c r="N2041" s="4"/>
      <c r="O2041" s="4">
        <v>45870</v>
      </c>
    </row>
    <row r="2042" spans="14:15" x14ac:dyDescent="0.25">
      <c r="N2042" s="4"/>
      <c r="O2042" s="4">
        <v>45871</v>
      </c>
    </row>
    <row r="2043" spans="14:15" x14ac:dyDescent="0.25">
      <c r="N2043" s="4"/>
      <c r="O2043" s="4">
        <v>45872</v>
      </c>
    </row>
    <row r="2044" spans="14:15" x14ac:dyDescent="0.25">
      <c r="N2044" s="4"/>
      <c r="O2044" s="4">
        <v>45873</v>
      </c>
    </row>
    <row r="2045" spans="14:15" x14ac:dyDescent="0.25">
      <c r="N2045" s="4"/>
      <c r="O2045" s="4">
        <v>45874</v>
      </c>
    </row>
    <row r="2046" spans="14:15" x14ac:dyDescent="0.25">
      <c r="N2046" s="4"/>
      <c r="O2046" s="4">
        <v>45875</v>
      </c>
    </row>
    <row r="2047" spans="14:15" x14ac:dyDescent="0.25">
      <c r="N2047" s="4"/>
      <c r="O2047" s="4">
        <v>45876</v>
      </c>
    </row>
    <row r="2048" spans="14:15" x14ac:dyDescent="0.25">
      <c r="N2048" s="4"/>
      <c r="O2048" s="4">
        <v>45877</v>
      </c>
    </row>
    <row r="2049" spans="14:15" x14ac:dyDescent="0.25">
      <c r="N2049" s="4"/>
      <c r="O2049" s="4">
        <v>45878</v>
      </c>
    </row>
    <row r="2050" spans="14:15" x14ac:dyDescent="0.25">
      <c r="N2050" s="4"/>
      <c r="O2050" s="4">
        <v>45879</v>
      </c>
    </row>
    <row r="2051" spans="14:15" x14ac:dyDescent="0.25">
      <c r="N2051" s="4"/>
      <c r="O2051" s="4">
        <v>45880</v>
      </c>
    </row>
    <row r="2052" spans="14:15" x14ac:dyDescent="0.25">
      <c r="N2052" s="4"/>
      <c r="O2052" s="4">
        <v>45881</v>
      </c>
    </row>
    <row r="2053" spans="14:15" x14ac:dyDescent="0.25">
      <c r="N2053" s="4"/>
      <c r="O2053" s="4">
        <v>45882</v>
      </c>
    </row>
    <row r="2054" spans="14:15" x14ac:dyDescent="0.25">
      <c r="N2054" s="4"/>
      <c r="O2054" s="4">
        <v>45883</v>
      </c>
    </row>
    <row r="2055" spans="14:15" x14ac:dyDescent="0.25">
      <c r="N2055" s="4"/>
      <c r="O2055" s="4">
        <v>45884</v>
      </c>
    </row>
    <row r="2056" spans="14:15" x14ac:dyDescent="0.25">
      <c r="N2056" s="4"/>
      <c r="O2056" s="4">
        <v>45885</v>
      </c>
    </row>
    <row r="2057" spans="14:15" x14ac:dyDescent="0.25">
      <c r="N2057" s="4"/>
      <c r="O2057" s="4">
        <v>45886</v>
      </c>
    </row>
    <row r="2058" spans="14:15" x14ac:dyDescent="0.25">
      <c r="N2058" s="4"/>
      <c r="O2058" s="4">
        <v>45887</v>
      </c>
    </row>
    <row r="2059" spans="14:15" x14ac:dyDescent="0.25">
      <c r="N2059" s="4"/>
      <c r="O2059" s="4">
        <v>45888</v>
      </c>
    </row>
    <row r="2060" spans="14:15" x14ac:dyDescent="0.25">
      <c r="N2060" s="4"/>
      <c r="O2060" s="4">
        <v>45889</v>
      </c>
    </row>
    <row r="2061" spans="14:15" x14ac:dyDescent="0.25">
      <c r="N2061" s="4"/>
      <c r="O2061" s="4">
        <v>45890</v>
      </c>
    </row>
    <row r="2062" spans="14:15" x14ac:dyDescent="0.25">
      <c r="N2062" s="4"/>
      <c r="O2062" s="4">
        <v>45891</v>
      </c>
    </row>
    <row r="2063" spans="14:15" x14ac:dyDescent="0.25">
      <c r="N2063" s="4"/>
      <c r="O2063" s="4">
        <v>45892</v>
      </c>
    </row>
    <row r="2064" spans="14:15" x14ac:dyDescent="0.25">
      <c r="N2064" s="4"/>
      <c r="O2064" s="4">
        <v>45893</v>
      </c>
    </row>
    <row r="2065" spans="14:15" x14ac:dyDescent="0.25">
      <c r="N2065" s="4"/>
      <c r="O2065" s="4">
        <v>45894</v>
      </c>
    </row>
    <row r="2066" spans="14:15" x14ac:dyDescent="0.25">
      <c r="N2066" s="4"/>
      <c r="O2066" s="4">
        <v>45895</v>
      </c>
    </row>
    <row r="2067" spans="14:15" x14ac:dyDescent="0.25">
      <c r="N2067" s="4"/>
      <c r="O2067" s="4">
        <v>45896</v>
      </c>
    </row>
    <row r="2068" spans="14:15" x14ac:dyDescent="0.25">
      <c r="N2068" s="4"/>
      <c r="O2068" s="4">
        <v>45897</v>
      </c>
    </row>
    <row r="2069" spans="14:15" x14ac:dyDescent="0.25">
      <c r="N2069" s="4"/>
      <c r="O2069" s="4">
        <v>45898</v>
      </c>
    </row>
    <row r="2070" spans="14:15" x14ac:dyDescent="0.25">
      <c r="N2070" s="4"/>
      <c r="O2070" s="4">
        <v>45899</v>
      </c>
    </row>
    <row r="2071" spans="14:15" x14ac:dyDescent="0.25">
      <c r="N2071" s="4"/>
      <c r="O2071" s="4">
        <v>45900</v>
      </c>
    </row>
    <row r="2072" spans="14:15" x14ac:dyDescent="0.25">
      <c r="N2072" s="4"/>
      <c r="O2072" s="4">
        <v>45901</v>
      </c>
    </row>
    <row r="2073" spans="14:15" x14ac:dyDescent="0.25">
      <c r="N2073" s="4"/>
      <c r="O2073" s="4">
        <v>45902</v>
      </c>
    </row>
    <row r="2074" spans="14:15" x14ac:dyDescent="0.25">
      <c r="N2074" s="4"/>
      <c r="O2074" s="4">
        <v>45903</v>
      </c>
    </row>
    <row r="2075" spans="14:15" x14ac:dyDescent="0.25">
      <c r="N2075" s="4"/>
      <c r="O2075" s="4">
        <v>45904</v>
      </c>
    </row>
    <row r="2076" spans="14:15" x14ac:dyDescent="0.25">
      <c r="N2076" s="4"/>
      <c r="O2076" s="4">
        <v>45905</v>
      </c>
    </row>
    <row r="2077" spans="14:15" x14ac:dyDescent="0.25">
      <c r="N2077" s="4"/>
      <c r="O2077" s="4">
        <v>45906</v>
      </c>
    </row>
    <row r="2078" spans="14:15" x14ac:dyDescent="0.25">
      <c r="N2078" s="4"/>
      <c r="O2078" s="4">
        <v>45907</v>
      </c>
    </row>
    <row r="2079" spans="14:15" x14ac:dyDescent="0.25">
      <c r="N2079" s="4"/>
      <c r="O2079" s="4">
        <v>45908</v>
      </c>
    </row>
    <row r="2080" spans="14:15" x14ac:dyDescent="0.25">
      <c r="N2080" s="4"/>
      <c r="O2080" s="4">
        <v>45909</v>
      </c>
    </row>
    <row r="2081" spans="14:15" x14ac:dyDescent="0.25">
      <c r="N2081" s="4"/>
      <c r="O2081" s="4">
        <v>45910</v>
      </c>
    </row>
    <row r="2082" spans="14:15" x14ac:dyDescent="0.25">
      <c r="N2082" s="4"/>
      <c r="O2082" s="4">
        <v>45911</v>
      </c>
    </row>
    <row r="2083" spans="14:15" x14ac:dyDescent="0.25">
      <c r="N2083" s="4"/>
      <c r="O2083" s="4">
        <v>45912</v>
      </c>
    </row>
    <row r="2084" spans="14:15" x14ac:dyDescent="0.25">
      <c r="N2084" s="4"/>
      <c r="O2084" s="4">
        <v>45913</v>
      </c>
    </row>
    <row r="2085" spans="14:15" x14ac:dyDescent="0.25">
      <c r="N2085" s="4"/>
      <c r="O2085" s="4">
        <v>45914</v>
      </c>
    </row>
    <row r="2086" spans="14:15" x14ac:dyDescent="0.25">
      <c r="N2086" s="4"/>
      <c r="O2086" s="4">
        <v>45915</v>
      </c>
    </row>
    <row r="2087" spans="14:15" x14ac:dyDescent="0.25">
      <c r="N2087" s="4"/>
      <c r="O2087" s="4">
        <v>45916</v>
      </c>
    </row>
    <row r="2088" spans="14:15" x14ac:dyDescent="0.25">
      <c r="N2088" s="4"/>
      <c r="O2088" s="4">
        <v>45917</v>
      </c>
    </row>
    <row r="2089" spans="14:15" x14ac:dyDescent="0.25">
      <c r="N2089" s="4"/>
      <c r="O2089" s="4">
        <v>45918</v>
      </c>
    </row>
    <row r="2090" spans="14:15" x14ac:dyDescent="0.25">
      <c r="N2090" s="4"/>
      <c r="O2090" s="4">
        <v>45919</v>
      </c>
    </row>
    <row r="2091" spans="14:15" x14ac:dyDescent="0.25">
      <c r="N2091" s="4"/>
      <c r="O2091" s="4">
        <v>45920</v>
      </c>
    </row>
    <row r="2092" spans="14:15" x14ac:dyDescent="0.25">
      <c r="N2092" s="4"/>
      <c r="O2092" s="4">
        <v>45921</v>
      </c>
    </row>
    <row r="2093" spans="14:15" x14ac:dyDescent="0.25">
      <c r="N2093" s="4"/>
      <c r="O2093" s="4">
        <v>45922</v>
      </c>
    </row>
    <row r="2094" spans="14:15" x14ac:dyDescent="0.25">
      <c r="N2094" s="4"/>
      <c r="O2094" s="4">
        <v>45923</v>
      </c>
    </row>
    <row r="2095" spans="14:15" x14ac:dyDescent="0.25">
      <c r="N2095" s="4"/>
      <c r="O2095" s="4">
        <v>45924</v>
      </c>
    </row>
    <row r="2096" spans="14:15" x14ac:dyDescent="0.25">
      <c r="N2096" s="4"/>
      <c r="O2096" s="4">
        <v>45925</v>
      </c>
    </row>
    <row r="2097" spans="14:15" x14ac:dyDescent="0.25">
      <c r="N2097" s="4"/>
      <c r="O2097" s="4">
        <v>45926</v>
      </c>
    </row>
    <row r="2098" spans="14:15" x14ac:dyDescent="0.25">
      <c r="N2098" s="4"/>
      <c r="O2098" s="4">
        <v>45927</v>
      </c>
    </row>
    <row r="2099" spans="14:15" x14ac:dyDescent="0.25">
      <c r="N2099" s="4"/>
      <c r="O2099" s="4">
        <v>45928</v>
      </c>
    </row>
    <row r="2100" spans="14:15" x14ac:dyDescent="0.25">
      <c r="N2100" s="4"/>
      <c r="O2100" s="4">
        <v>45929</v>
      </c>
    </row>
    <row r="2101" spans="14:15" x14ac:dyDescent="0.25">
      <c r="N2101" s="4"/>
      <c r="O2101" s="4">
        <v>45930</v>
      </c>
    </row>
    <row r="2102" spans="14:15" x14ac:dyDescent="0.25">
      <c r="N2102" s="4"/>
      <c r="O2102" s="4">
        <v>45931</v>
      </c>
    </row>
    <row r="2103" spans="14:15" x14ac:dyDescent="0.25">
      <c r="N2103" s="4"/>
      <c r="O2103" s="4">
        <v>45932</v>
      </c>
    </row>
    <row r="2104" spans="14:15" x14ac:dyDescent="0.25">
      <c r="N2104" s="4"/>
      <c r="O2104" s="4">
        <v>45933</v>
      </c>
    </row>
    <row r="2105" spans="14:15" x14ac:dyDescent="0.25">
      <c r="N2105" s="4"/>
      <c r="O2105" s="4">
        <v>45934</v>
      </c>
    </row>
    <row r="2106" spans="14:15" x14ac:dyDescent="0.25">
      <c r="N2106" s="4"/>
      <c r="O2106" s="4">
        <v>45935</v>
      </c>
    </row>
    <row r="2107" spans="14:15" x14ac:dyDescent="0.25">
      <c r="N2107" s="4"/>
      <c r="O2107" s="4">
        <v>45936</v>
      </c>
    </row>
    <row r="2108" spans="14:15" x14ac:dyDescent="0.25">
      <c r="N2108" s="4"/>
      <c r="O2108" s="4">
        <v>45937</v>
      </c>
    </row>
    <row r="2109" spans="14:15" x14ac:dyDescent="0.25">
      <c r="N2109" s="4"/>
      <c r="O2109" s="4">
        <v>45938</v>
      </c>
    </row>
    <row r="2110" spans="14:15" x14ac:dyDescent="0.25">
      <c r="N2110" s="4"/>
      <c r="O2110" s="4">
        <v>45939</v>
      </c>
    </row>
    <row r="2111" spans="14:15" x14ac:dyDescent="0.25">
      <c r="N2111" s="4"/>
      <c r="O2111" s="4">
        <v>45940</v>
      </c>
    </row>
    <row r="2112" spans="14:15" x14ac:dyDescent="0.25">
      <c r="N2112" s="4"/>
      <c r="O2112" s="4">
        <v>45941</v>
      </c>
    </row>
    <row r="2113" spans="14:15" x14ac:dyDescent="0.25">
      <c r="N2113" s="4"/>
      <c r="O2113" s="4">
        <v>45942</v>
      </c>
    </row>
    <row r="2114" spans="14:15" x14ac:dyDescent="0.25">
      <c r="N2114" s="4"/>
      <c r="O2114" s="4">
        <v>45943</v>
      </c>
    </row>
    <row r="2115" spans="14:15" x14ac:dyDescent="0.25">
      <c r="N2115" s="4"/>
      <c r="O2115" s="4">
        <v>45944</v>
      </c>
    </row>
    <row r="2116" spans="14:15" x14ac:dyDescent="0.25">
      <c r="N2116" s="4"/>
      <c r="O2116" s="4">
        <v>45945</v>
      </c>
    </row>
    <row r="2117" spans="14:15" x14ac:dyDescent="0.25">
      <c r="N2117" s="4"/>
      <c r="O2117" s="4">
        <v>45946</v>
      </c>
    </row>
    <row r="2118" spans="14:15" x14ac:dyDescent="0.25">
      <c r="N2118" s="4"/>
      <c r="O2118" s="4">
        <v>45947</v>
      </c>
    </row>
    <row r="2119" spans="14:15" x14ac:dyDescent="0.25">
      <c r="N2119" s="4"/>
      <c r="O2119" s="4">
        <v>45948</v>
      </c>
    </row>
    <row r="2120" spans="14:15" x14ac:dyDescent="0.25">
      <c r="N2120" s="4"/>
      <c r="O2120" s="4">
        <v>45949</v>
      </c>
    </row>
    <row r="2121" spans="14:15" x14ac:dyDescent="0.25">
      <c r="N2121" s="4"/>
      <c r="O2121" s="4">
        <v>45950</v>
      </c>
    </row>
    <row r="2122" spans="14:15" x14ac:dyDescent="0.25">
      <c r="N2122" s="4"/>
      <c r="O2122" s="4">
        <v>45951</v>
      </c>
    </row>
    <row r="2123" spans="14:15" x14ac:dyDescent="0.25">
      <c r="N2123" s="4"/>
      <c r="O2123" s="4">
        <v>45952</v>
      </c>
    </row>
    <row r="2124" spans="14:15" x14ac:dyDescent="0.25">
      <c r="N2124" s="4"/>
      <c r="O2124" s="4">
        <v>45953</v>
      </c>
    </row>
    <row r="2125" spans="14:15" x14ac:dyDescent="0.25">
      <c r="N2125" s="4"/>
      <c r="O2125" s="4">
        <v>45954</v>
      </c>
    </row>
    <row r="2126" spans="14:15" x14ac:dyDescent="0.25">
      <c r="N2126" s="4"/>
      <c r="O2126" s="4">
        <v>45955</v>
      </c>
    </row>
    <row r="2127" spans="14:15" x14ac:dyDescent="0.25">
      <c r="N2127" s="4"/>
      <c r="O2127" s="4">
        <v>45956</v>
      </c>
    </row>
    <row r="2128" spans="14:15" x14ac:dyDescent="0.25">
      <c r="N2128" s="4"/>
      <c r="O2128" s="4">
        <v>45957</v>
      </c>
    </row>
    <row r="2129" spans="14:15" x14ac:dyDescent="0.25">
      <c r="N2129" s="4"/>
      <c r="O2129" s="4">
        <v>45958</v>
      </c>
    </row>
    <row r="2130" spans="14:15" x14ac:dyDescent="0.25">
      <c r="N2130" s="4"/>
      <c r="O2130" s="4">
        <v>45959</v>
      </c>
    </row>
    <row r="2131" spans="14:15" x14ac:dyDescent="0.25">
      <c r="N2131" s="4"/>
      <c r="O2131" s="4">
        <v>45960</v>
      </c>
    </row>
    <row r="2132" spans="14:15" x14ac:dyDescent="0.25">
      <c r="N2132" s="4"/>
      <c r="O2132" s="4">
        <v>45961</v>
      </c>
    </row>
    <row r="2133" spans="14:15" x14ac:dyDescent="0.25">
      <c r="N2133" s="4"/>
      <c r="O2133" s="4">
        <v>45962</v>
      </c>
    </row>
    <row r="2134" spans="14:15" x14ac:dyDescent="0.25">
      <c r="N2134" s="4"/>
      <c r="O2134" s="4">
        <v>45963</v>
      </c>
    </row>
    <row r="2135" spans="14:15" x14ac:dyDescent="0.25">
      <c r="N2135" s="4"/>
      <c r="O2135" s="4">
        <v>45964</v>
      </c>
    </row>
    <row r="2136" spans="14:15" x14ac:dyDescent="0.25">
      <c r="N2136" s="4"/>
      <c r="O2136" s="4">
        <v>45965</v>
      </c>
    </row>
    <row r="2137" spans="14:15" x14ac:dyDescent="0.25">
      <c r="N2137" s="4"/>
      <c r="O2137" s="4">
        <v>45966</v>
      </c>
    </row>
    <row r="2138" spans="14:15" x14ac:dyDescent="0.25">
      <c r="N2138" s="4"/>
      <c r="O2138" s="4">
        <v>45967</v>
      </c>
    </row>
    <row r="2139" spans="14:15" x14ac:dyDescent="0.25">
      <c r="N2139" s="4"/>
      <c r="O2139" s="4">
        <v>45968</v>
      </c>
    </row>
    <row r="2140" spans="14:15" x14ac:dyDescent="0.25">
      <c r="N2140" s="4"/>
      <c r="O2140" s="4">
        <v>45969</v>
      </c>
    </row>
    <row r="2141" spans="14:15" x14ac:dyDescent="0.25">
      <c r="N2141" s="4"/>
      <c r="O2141" s="4">
        <v>45970</v>
      </c>
    </row>
    <row r="2142" spans="14:15" x14ac:dyDescent="0.25">
      <c r="N2142" s="4"/>
      <c r="O2142" s="4">
        <v>45971</v>
      </c>
    </row>
    <row r="2143" spans="14:15" x14ac:dyDescent="0.25">
      <c r="N2143" s="4"/>
      <c r="O2143" s="4">
        <v>45972</v>
      </c>
    </row>
    <row r="2144" spans="14:15" x14ac:dyDescent="0.25">
      <c r="N2144" s="4"/>
      <c r="O2144" s="4">
        <v>45973</v>
      </c>
    </row>
    <row r="2145" spans="14:15" x14ac:dyDescent="0.25">
      <c r="N2145" s="4"/>
      <c r="O2145" s="4">
        <v>45974</v>
      </c>
    </row>
    <row r="2146" spans="14:15" x14ac:dyDescent="0.25">
      <c r="N2146" s="4"/>
      <c r="O2146" s="4">
        <v>45975</v>
      </c>
    </row>
    <row r="2147" spans="14:15" x14ac:dyDescent="0.25">
      <c r="N2147" s="4"/>
      <c r="O2147" s="4">
        <v>45976</v>
      </c>
    </row>
    <row r="2148" spans="14:15" x14ac:dyDescent="0.25">
      <c r="N2148" s="4"/>
      <c r="O2148" s="4">
        <v>45977</v>
      </c>
    </row>
    <row r="2149" spans="14:15" x14ac:dyDescent="0.25">
      <c r="N2149" s="4"/>
      <c r="O2149" s="4">
        <v>45978</v>
      </c>
    </row>
    <row r="2150" spans="14:15" x14ac:dyDescent="0.25">
      <c r="N2150" s="4"/>
      <c r="O2150" s="4">
        <v>45979</v>
      </c>
    </row>
    <row r="2151" spans="14:15" x14ac:dyDescent="0.25">
      <c r="N2151" s="4"/>
      <c r="O2151" s="4">
        <v>45980</v>
      </c>
    </row>
    <row r="2152" spans="14:15" x14ac:dyDescent="0.25">
      <c r="N2152" s="4"/>
      <c r="O2152" s="4">
        <v>45981</v>
      </c>
    </row>
    <row r="2153" spans="14:15" x14ac:dyDescent="0.25">
      <c r="N2153" s="4"/>
      <c r="O2153" s="4">
        <v>45982</v>
      </c>
    </row>
    <row r="2154" spans="14:15" x14ac:dyDescent="0.25">
      <c r="N2154" s="4"/>
      <c r="O2154" s="4">
        <v>45983</v>
      </c>
    </row>
    <row r="2155" spans="14:15" x14ac:dyDescent="0.25">
      <c r="N2155" s="4"/>
      <c r="O2155" s="4">
        <v>45984</v>
      </c>
    </row>
    <row r="2156" spans="14:15" x14ac:dyDescent="0.25">
      <c r="N2156" s="4"/>
      <c r="O2156" s="4">
        <v>45985</v>
      </c>
    </row>
    <row r="2157" spans="14:15" x14ac:dyDescent="0.25">
      <c r="N2157" s="4"/>
      <c r="O2157" s="4">
        <v>45986</v>
      </c>
    </row>
    <row r="2158" spans="14:15" x14ac:dyDescent="0.25">
      <c r="N2158" s="4"/>
      <c r="O2158" s="4">
        <v>45987</v>
      </c>
    </row>
    <row r="2159" spans="14:15" x14ac:dyDescent="0.25">
      <c r="N2159" s="4"/>
      <c r="O2159" s="4">
        <v>45988</v>
      </c>
    </row>
    <row r="2160" spans="14:15" x14ac:dyDescent="0.25">
      <c r="N2160" s="4"/>
      <c r="O2160" s="4">
        <v>45989</v>
      </c>
    </row>
    <row r="2161" spans="14:15" x14ac:dyDescent="0.25">
      <c r="N2161" s="4"/>
      <c r="O2161" s="4">
        <v>45990</v>
      </c>
    </row>
    <row r="2162" spans="14:15" x14ac:dyDescent="0.25">
      <c r="N2162" s="4"/>
      <c r="O2162" s="4">
        <v>45991</v>
      </c>
    </row>
    <row r="2163" spans="14:15" x14ac:dyDescent="0.25">
      <c r="N2163" s="4"/>
      <c r="O2163" s="4">
        <v>45992</v>
      </c>
    </row>
    <row r="2164" spans="14:15" x14ac:dyDescent="0.25">
      <c r="N2164" s="4"/>
      <c r="O2164" s="4">
        <v>45993</v>
      </c>
    </row>
    <row r="2165" spans="14:15" x14ac:dyDescent="0.25">
      <c r="N2165" s="4"/>
      <c r="O2165" s="4">
        <v>45994</v>
      </c>
    </row>
    <row r="2166" spans="14:15" x14ac:dyDescent="0.25">
      <c r="N2166" s="4"/>
      <c r="O2166" s="4">
        <v>45995</v>
      </c>
    </row>
    <row r="2167" spans="14:15" x14ac:dyDescent="0.25">
      <c r="N2167" s="4"/>
      <c r="O2167" s="4">
        <v>45996</v>
      </c>
    </row>
    <row r="2168" spans="14:15" x14ac:dyDescent="0.25">
      <c r="N2168" s="4"/>
      <c r="O2168" s="4">
        <v>45997</v>
      </c>
    </row>
    <row r="2169" spans="14:15" x14ac:dyDescent="0.25">
      <c r="N2169" s="4"/>
      <c r="O2169" s="4">
        <v>45998</v>
      </c>
    </row>
    <row r="2170" spans="14:15" x14ac:dyDescent="0.25">
      <c r="N2170" s="4"/>
      <c r="O2170" s="4">
        <v>45999</v>
      </c>
    </row>
    <row r="2171" spans="14:15" x14ac:dyDescent="0.25">
      <c r="N2171" s="4"/>
      <c r="O2171" s="4">
        <v>46000</v>
      </c>
    </row>
    <row r="2172" spans="14:15" x14ac:dyDescent="0.25">
      <c r="N2172" s="4"/>
      <c r="O2172" s="4">
        <v>46001</v>
      </c>
    </row>
    <row r="2173" spans="14:15" x14ac:dyDescent="0.25">
      <c r="N2173" s="4"/>
      <c r="O2173" s="4">
        <v>46002</v>
      </c>
    </row>
    <row r="2174" spans="14:15" x14ac:dyDescent="0.25">
      <c r="N2174" s="4"/>
      <c r="O2174" s="4">
        <v>46003</v>
      </c>
    </row>
    <row r="2175" spans="14:15" x14ac:dyDescent="0.25">
      <c r="N2175" s="4"/>
      <c r="O2175" s="4">
        <v>46004</v>
      </c>
    </row>
    <row r="2176" spans="14:15" x14ac:dyDescent="0.25">
      <c r="N2176" s="4"/>
      <c r="O2176" s="4">
        <v>46005</v>
      </c>
    </row>
    <row r="2177" spans="14:15" x14ac:dyDescent="0.25">
      <c r="N2177" s="4"/>
      <c r="O2177" s="4">
        <v>46006</v>
      </c>
    </row>
    <row r="2178" spans="14:15" x14ac:dyDescent="0.25">
      <c r="N2178" s="4"/>
      <c r="O2178" s="4">
        <v>46007</v>
      </c>
    </row>
    <row r="2179" spans="14:15" x14ac:dyDescent="0.25">
      <c r="N2179" s="4"/>
      <c r="O2179" s="4">
        <v>46008</v>
      </c>
    </row>
    <row r="2180" spans="14:15" x14ac:dyDescent="0.25">
      <c r="N2180" s="4"/>
      <c r="O2180" s="4">
        <v>46009</v>
      </c>
    </row>
    <row r="2181" spans="14:15" x14ac:dyDescent="0.25">
      <c r="N2181" s="4"/>
      <c r="O2181" s="4">
        <v>46010</v>
      </c>
    </row>
    <row r="2182" spans="14:15" x14ac:dyDescent="0.25">
      <c r="N2182" s="4"/>
      <c r="O2182" s="4">
        <v>46011</v>
      </c>
    </row>
    <row r="2183" spans="14:15" x14ac:dyDescent="0.25">
      <c r="N2183" s="4"/>
      <c r="O2183" s="4">
        <v>46012</v>
      </c>
    </row>
    <row r="2184" spans="14:15" x14ac:dyDescent="0.25">
      <c r="N2184" s="4"/>
      <c r="O2184" s="4">
        <v>46013</v>
      </c>
    </row>
    <row r="2185" spans="14:15" x14ac:dyDescent="0.25">
      <c r="N2185" s="4"/>
      <c r="O2185" s="4">
        <v>46014</v>
      </c>
    </row>
    <row r="2186" spans="14:15" x14ac:dyDescent="0.25">
      <c r="N2186" s="4"/>
      <c r="O2186" s="4">
        <v>46015</v>
      </c>
    </row>
    <row r="2187" spans="14:15" x14ac:dyDescent="0.25">
      <c r="N2187" s="4"/>
      <c r="O2187" s="4">
        <v>46016</v>
      </c>
    </row>
    <row r="2188" spans="14:15" x14ac:dyDescent="0.25">
      <c r="N2188" s="4"/>
      <c r="O2188" s="4">
        <v>46017</v>
      </c>
    </row>
    <row r="2189" spans="14:15" x14ac:dyDescent="0.25">
      <c r="N2189" s="4"/>
      <c r="O2189" s="4">
        <v>46018</v>
      </c>
    </row>
    <row r="2190" spans="14:15" x14ac:dyDescent="0.25">
      <c r="N2190" s="4"/>
      <c r="O2190" s="4">
        <v>46019</v>
      </c>
    </row>
    <row r="2191" spans="14:15" x14ac:dyDescent="0.25">
      <c r="N2191" s="4"/>
      <c r="O2191" s="4">
        <v>46020</v>
      </c>
    </row>
    <row r="2192" spans="14:15" x14ac:dyDescent="0.25">
      <c r="N2192" s="4"/>
      <c r="O2192" s="4">
        <v>46021</v>
      </c>
    </row>
    <row r="2193" spans="14:15" x14ac:dyDescent="0.25">
      <c r="N2193" s="4"/>
      <c r="O2193" s="4">
        <v>46022</v>
      </c>
    </row>
    <row r="2194" spans="14:15" x14ac:dyDescent="0.25">
      <c r="N2194" s="4"/>
      <c r="O2194" s="4">
        <v>46023</v>
      </c>
    </row>
    <row r="2195" spans="14:15" x14ac:dyDescent="0.25">
      <c r="N2195" s="4"/>
      <c r="O2195" s="4">
        <v>46024</v>
      </c>
    </row>
    <row r="2196" spans="14:15" x14ac:dyDescent="0.25">
      <c r="N2196" s="4"/>
      <c r="O2196" s="4">
        <v>46025</v>
      </c>
    </row>
    <row r="2197" spans="14:15" x14ac:dyDescent="0.25">
      <c r="N2197" s="4"/>
      <c r="O2197" s="4">
        <v>46026</v>
      </c>
    </row>
    <row r="2198" spans="14:15" x14ac:dyDescent="0.25">
      <c r="N2198" s="4"/>
      <c r="O2198" s="4">
        <v>46027</v>
      </c>
    </row>
    <row r="2199" spans="14:15" x14ac:dyDescent="0.25">
      <c r="N2199" s="4"/>
      <c r="O2199" s="4">
        <v>46028</v>
      </c>
    </row>
    <row r="2200" spans="14:15" x14ac:dyDescent="0.25">
      <c r="N2200" s="4"/>
      <c r="O2200" s="4">
        <v>46029</v>
      </c>
    </row>
    <row r="2201" spans="14:15" x14ac:dyDescent="0.25">
      <c r="N2201" s="4"/>
      <c r="O2201" s="4">
        <v>46030</v>
      </c>
    </row>
    <row r="2202" spans="14:15" x14ac:dyDescent="0.25">
      <c r="N2202" s="4"/>
      <c r="O2202" s="4">
        <v>46031</v>
      </c>
    </row>
    <row r="2203" spans="14:15" x14ac:dyDescent="0.25">
      <c r="N2203" s="4"/>
      <c r="O2203" s="4">
        <v>46032</v>
      </c>
    </row>
    <row r="2204" spans="14:15" x14ac:dyDescent="0.25">
      <c r="N2204" s="4"/>
      <c r="O2204" s="4">
        <v>46033</v>
      </c>
    </row>
    <row r="2205" spans="14:15" x14ac:dyDescent="0.25">
      <c r="N2205" s="4"/>
      <c r="O2205" s="4">
        <v>46034</v>
      </c>
    </row>
    <row r="2206" spans="14:15" x14ac:dyDescent="0.25">
      <c r="N2206" s="4"/>
      <c r="O2206" s="4">
        <v>46035</v>
      </c>
    </row>
    <row r="2207" spans="14:15" x14ac:dyDescent="0.25">
      <c r="N2207" s="4"/>
      <c r="O2207" s="4">
        <v>46036</v>
      </c>
    </row>
    <row r="2208" spans="14:15" x14ac:dyDescent="0.25">
      <c r="N2208" s="4"/>
      <c r="O2208" s="4">
        <v>46037</v>
      </c>
    </row>
    <row r="2209" spans="14:15" x14ac:dyDescent="0.25">
      <c r="N2209" s="4"/>
      <c r="O2209" s="4">
        <v>46038</v>
      </c>
    </row>
    <row r="2210" spans="14:15" x14ac:dyDescent="0.25">
      <c r="N2210" s="4"/>
      <c r="O2210" s="4">
        <v>46039</v>
      </c>
    </row>
    <row r="2211" spans="14:15" x14ac:dyDescent="0.25">
      <c r="N2211" s="4"/>
      <c r="O2211" s="4">
        <v>46040</v>
      </c>
    </row>
    <row r="2212" spans="14:15" x14ac:dyDescent="0.25">
      <c r="N2212" s="4"/>
      <c r="O2212" s="4">
        <v>46041</v>
      </c>
    </row>
    <row r="2213" spans="14:15" x14ac:dyDescent="0.25">
      <c r="N2213" s="4"/>
      <c r="O2213" s="4">
        <v>46042</v>
      </c>
    </row>
    <row r="2214" spans="14:15" x14ac:dyDescent="0.25">
      <c r="N2214" s="4"/>
      <c r="O2214" s="4">
        <v>46043</v>
      </c>
    </row>
    <row r="2215" spans="14:15" x14ac:dyDescent="0.25">
      <c r="N2215" s="4"/>
      <c r="O2215" s="4">
        <v>46044</v>
      </c>
    </row>
    <row r="2216" spans="14:15" x14ac:dyDescent="0.25">
      <c r="N2216" s="4"/>
      <c r="O2216" s="4">
        <v>46045</v>
      </c>
    </row>
    <row r="2217" spans="14:15" x14ac:dyDescent="0.25">
      <c r="N2217" s="4"/>
      <c r="O2217" s="4">
        <v>46046</v>
      </c>
    </row>
    <row r="2218" spans="14:15" x14ac:dyDescent="0.25">
      <c r="N2218" s="4"/>
      <c r="O2218" s="4">
        <v>46047</v>
      </c>
    </row>
    <row r="2219" spans="14:15" x14ac:dyDescent="0.25">
      <c r="N2219" s="4"/>
      <c r="O2219" s="4">
        <v>46048</v>
      </c>
    </row>
    <row r="2220" spans="14:15" x14ac:dyDescent="0.25">
      <c r="N2220" s="4"/>
      <c r="O2220" s="4">
        <v>46049</v>
      </c>
    </row>
    <row r="2221" spans="14:15" x14ac:dyDescent="0.25">
      <c r="N2221" s="4"/>
      <c r="O2221" s="4">
        <v>46050</v>
      </c>
    </row>
    <row r="2222" spans="14:15" x14ac:dyDescent="0.25">
      <c r="N2222" s="4"/>
      <c r="O2222" s="4">
        <v>46051</v>
      </c>
    </row>
    <row r="2223" spans="14:15" x14ac:dyDescent="0.25">
      <c r="N2223" s="4"/>
      <c r="O2223" s="4">
        <v>46052</v>
      </c>
    </row>
    <row r="2224" spans="14:15" x14ac:dyDescent="0.25">
      <c r="N2224" s="4"/>
      <c r="O2224" s="4">
        <v>46053</v>
      </c>
    </row>
    <row r="2225" spans="14:15" x14ac:dyDescent="0.25">
      <c r="N2225" s="4"/>
      <c r="O2225" s="4">
        <v>46054</v>
      </c>
    </row>
    <row r="2226" spans="14:15" x14ac:dyDescent="0.25">
      <c r="N2226" s="4"/>
      <c r="O2226" s="4">
        <v>46055</v>
      </c>
    </row>
    <row r="2227" spans="14:15" x14ac:dyDescent="0.25">
      <c r="N2227" s="4"/>
      <c r="O2227" s="4">
        <v>46056</v>
      </c>
    </row>
    <row r="2228" spans="14:15" x14ac:dyDescent="0.25">
      <c r="N2228" s="4"/>
      <c r="O2228" s="4">
        <v>46057</v>
      </c>
    </row>
    <row r="2229" spans="14:15" x14ac:dyDescent="0.25">
      <c r="N2229" s="4"/>
      <c r="O2229" s="4">
        <v>46058</v>
      </c>
    </row>
    <row r="2230" spans="14:15" x14ac:dyDescent="0.25">
      <c r="N2230" s="4"/>
      <c r="O2230" s="4">
        <v>46059</v>
      </c>
    </row>
    <row r="2231" spans="14:15" x14ac:dyDescent="0.25">
      <c r="N2231" s="4"/>
      <c r="O2231" s="4">
        <v>46060</v>
      </c>
    </row>
    <row r="2232" spans="14:15" x14ac:dyDescent="0.25">
      <c r="N2232" s="4"/>
      <c r="O2232" s="4">
        <v>46061</v>
      </c>
    </row>
    <row r="2233" spans="14:15" x14ac:dyDescent="0.25">
      <c r="N2233" s="4"/>
      <c r="O2233" s="4">
        <v>46062</v>
      </c>
    </row>
    <row r="2234" spans="14:15" x14ac:dyDescent="0.25">
      <c r="N2234" s="4"/>
      <c r="O2234" s="4">
        <v>46063</v>
      </c>
    </row>
    <row r="2235" spans="14:15" x14ac:dyDescent="0.25">
      <c r="N2235" s="4"/>
      <c r="O2235" s="4">
        <v>46064</v>
      </c>
    </row>
    <row r="2236" spans="14:15" x14ac:dyDescent="0.25">
      <c r="N2236" s="4"/>
      <c r="O2236" s="4">
        <v>46065</v>
      </c>
    </row>
    <row r="2237" spans="14:15" x14ac:dyDescent="0.25">
      <c r="N2237" s="4"/>
      <c r="O2237" s="4">
        <v>46066</v>
      </c>
    </row>
    <row r="2238" spans="14:15" x14ac:dyDescent="0.25">
      <c r="N2238" s="4"/>
      <c r="O2238" s="4">
        <v>46067</v>
      </c>
    </row>
    <row r="2239" spans="14:15" x14ac:dyDescent="0.25">
      <c r="N2239" s="4"/>
      <c r="O2239" s="4">
        <v>46068</v>
      </c>
    </row>
    <row r="2240" spans="14:15" x14ac:dyDescent="0.25">
      <c r="N2240" s="4"/>
      <c r="O2240" s="4">
        <v>46069</v>
      </c>
    </row>
    <row r="2241" spans="14:15" x14ac:dyDescent="0.25">
      <c r="N2241" s="4"/>
      <c r="O2241" s="4">
        <v>46070</v>
      </c>
    </row>
    <row r="2242" spans="14:15" x14ac:dyDescent="0.25">
      <c r="N2242" s="4"/>
      <c r="O2242" s="4">
        <v>46071</v>
      </c>
    </row>
    <row r="2243" spans="14:15" x14ac:dyDescent="0.25">
      <c r="N2243" s="4"/>
      <c r="O2243" s="4">
        <v>46072</v>
      </c>
    </row>
    <row r="2244" spans="14:15" x14ac:dyDescent="0.25">
      <c r="N2244" s="4"/>
      <c r="O2244" s="4">
        <v>46073</v>
      </c>
    </row>
    <row r="2245" spans="14:15" x14ac:dyDescent="0.25">
      <c r="N2245" s="4"/>
      <c r="O2245" s="4">
        <v>46074</v>
      </c>
    </row>
    <row r="2246" spans="14:15" x14ac:dyDescent="0.25">
      <c r="N2246" s="4"/>
      <c r="O2246" s="4">
        <v>46075</v>
      </c>
    </row>
    <row r="2247" spans="14:15" x14ac:dyDescent="0.25">
      <c r="N2247" s="4"/>
      <c r="O2247" s="4">
        <v>46076</v>
      </c>
    </row>
    <row r="2248" spans="14:15" x14ac:dyDescent="0.25">
      <c r="N2248" s="4"/>
      <c r="O2248" s="4">
        <v>46077</v>
      </c>
    </row>
    <row r="2249" spans="14:15" x14ac:dyDescent="0.25">
      <c r="N2249" s="4"/>
      <c r="O2249" s="4">
        <v>46078</v>
      </c>
    </row>
    <row r="2250" spans="14:15" x14ac:dyDescent="0.25">
      <c r="N2250" s="4"/>
      <c r="O2250" s="4">
        <v>46079</v>
      </c>
    </row>
    <row r="2251" spans="14:15" x14ac:dyDescent="0.25">
      <c r="N2251" s="4"/>
      <c r="O2251" s="4">
        <v>46080</v>
      </c>
    </row>
    <row r="2252" spans="14:15" x14ac:dyDescent="0.25">
      <c r="N2252" s="4"/>
      <c r="O2252" s="4">
        <v>46081</v>
      </c>
    </row>
    <row r="2253" spans="14:15" x14ac:dyDescent="0.25">
      <c r="N2253" s="4"/>
      <c r="O2253" s="4">
        <v>46082</v>
      </c>
    </row>
    <row r="2254" spans="14:15" x14ac:dyDescent="0.25">
      <c r="N2254" s="4"/>
      <c r="O2254" s="4">
        <v>46083</v>
      </c>
    </row>
    <row r="2255" spans="14:15" x14ac:dyDescent="0.25">
      <c r="N2255" s="4"/>
      <c r="O2255" s="4">
        <v>46084</v>
      </c>
    </row>
    <row r="2256" spans="14:15" x14ac:dyDescent="0.25">
      <c r="N2256" s="4"/>
      <c r="O2256" s="4">
        <v>46085</v>
      </c>
    </row>
    <row r="2257" spans="14:15" x14ac:dyDescent="0.25">
      <c r="N2257" s="4"/>
      <c r="O2257" s="4">
        <v>46086</v>
      </c>
    </row>
    <row r="2258" spans="14:15" x14ac:dyDescent="0.25">
      <c r="N2258" s="4"/>
      <c r="O2258" s="4">
        <v>46087</v>
      </c>
    </row>
    <row r="2259" spans="14:15" x14ac:dyDescent="0.25">
      <c r="N2259" s="4"/>
      <c r="O2259" s="4">
        <v>46088</v>
      </c>
    </row>
    <row r="2260" spans="14:15" x14ac:dyDescent="0.25">
      <c r="N2260" s="4"/>
      <c r="O2260" s="4">
        <v>46089</v>
      </c>
    </row>
    <row r="2261" spans="14:15" x14ac:dyDescent="0.25">
      <c r="N2261" s="4"/>
      <c r="O2261" s="4">
        <v>46090</v>
      </c>
    </row>
    <row r="2262" spans="14:15" x14ac:dyDescent="0.25">
      <c r="N2262" s="4"/>
      <c r="O2262" s="4">
        <v>46091</v>
      </c>
    </row>
    <row r="2263" spans="14:15" x14ac:dyDescent="0.25">
      <c r="N2263" s="4"/>
      <c r="O2263" s="4">
        <v>46092</v>
      </c>
    </row>
    <row r="2264" spans="14:15" x14ac:dyDescent="0.25">
      <c r="N2264" s="4"/>
      <c r="O2264" s="4">
        <v>46093</v>
      </c>
    </row>
    <row r="2265" spans="14:15" x14ac:dyDescent="0.25">
      <c r="N2265" s="4"/>
      <c r="O2265" s="4">
        <v>46094</v>
      </c>
    </row>
    <row r="2266" spans="14:15" x14ac:dyDescent="0.25">
      <c r="N2266" s="4"/>
      <c r="O2266" s="4">
        <v>46095</v>
      </c>
    </row>
    <row r="2267" spans="14:15" x14ac:dyDescent="0.25">
      <c r="N2267" s="4"/>
      <c r="O2267" s="4">
        <v>46096</v>
      </c>
    </row>
    <row r="2268" spans="14:15" x14ac:dyDescent="0.25">
      <c r="N2268" s="4"/>
      <c r="O2268" s="4">
        <v>46097</v>
      </c>
    </row>
    <row r="2269" spans="14:15" x14ac:dyDescent="0.25">
      <c r="N2269" s="4"/>
      <c r="O2269" s="4">
        <v>46098</v>
      </c>
    </row>
    <row r="2270" spans="14:15" x14ac:dyDescent="0.25">
      <c r="N2270" s="4"/>
      <c r="O2270" s="4">
        <v>46099</v>
      </c>
    </row>
    <row r="2271" spans="14:15" x14ac:dyDescent="0.25">
      <c r="N2271" s="4"/>
      <c r="O2271" s="4">
        <v>46100</v>
      </c>
    </row>
    <row r="2272" spans="14:15" x14ac:dyDescent="0.25">
      <c r="N2272" s="4"/>
      <c r="O2272" s="4">
        <v>46101</v>
      </c>
    </row>
    <row r="2273" spans="14:15" x14ac:dyDescent="0.25">
      <c r="N2273" s="4"/>
      <c r="O2273" s="4">
        <v>46102</v>
      </c>
    </row>
    <row r="2274" spans="14:15" x14ac:dyDescent="0.25">
      <c r="N2274" s="4"/>
      <c r="O2274" s="4">
        <v>46103</v>
      </c>
    </row>
    <row r="2275" spans="14:15" x14ac:dyDescent="0.25">
      <c r="N2275" s="4"/>
      <c r="O2275" s="4">
        <v>46104</v>
      </c>
    </row>
    <row r="2276" spans="14:15" x14ac:dyDescent="0.25">
      <c r="N2276" s="4"/>
      <c r="O2276" s="4">
        <v>46105</v>
      </c>
    </row>
    <row r="2277" spans="14:15" x14ac:dyDescent="0.25">
      <c r="N2277" s="4"/>
      <c r="O2277" s="4">
        <v>46106</v>
      </c>
    </row>
    <row r="2278" spans="14:15" x14ac:dyDescent="0.25">
      <c r="N2278" s="4"/>
      <c r="O2278" s="4">
        <v>46107</v>
      </c>
    </row>
    <row r="2279" spans="14:15" x14ac:dyDescent="0.25">
      <c r="N2279" s="4"/>
      <c r="O2279" s="4">
        <v>46108</v>
      </c>
    </row>
    <row r="2280" spans="14:15" x14ac:dyDescent="0.25">
      <c r="N2280" s="4"/>
      <c r="O2280" s="4">
        <v>46109</v>
      </c>
    </row>
    <row r="2281" spans="14:15" x14ac:dyDescent="0.25">
      <c r="N2281" s="4"/>
      <c r="O2281" s="4">
        <v>46110</v>
      </c>
    </row>
    <row r="2282" spans="14:15" x14ac:dyDescent="0.25">
      <c r="N2282" s="4"/>
      <c r="O2282" s="4">
        <v>46111</v>
      </c>
    </row>
    <row r="2283" spans="14:15" x14ac:dyDescent="0.25">
      <c r="N2283" s="4"/>
      <c r="O2283" s="4">
        <v>46112</v>
      </c>
    </row>
    <row r="2284" spans="14:15" x14ac:dyDescent="0.25">
      <c r="N2284" s="4"/>
      <c r="O2284" s="4">
        <v>46113</v>
      </c>
    </row>
    <row r="2285" spans="14:15" x14ac:dyDescent="0.25">
      <c r="N2285" s="4"/>
      <c r="O2285" s="4">
        <v>46114</v>
      </c>
    </row>
    <row r="2286" spans="14:15" x14ac:dyDescent="0.25">
      <c r="N2286" s="4"/>
      <c r="O2286" s="4">
        <v>46115</v>
      </c>
    </row>
    <row r="2287" spans="14:15" x14ac:dyDescent="0.25">
      <c r="N2287" s="4"/>
      <c r="O2287" s="4">
        <v>46116</v>
      </c>
    </row>
    <row r="2288" spans="14:15" x14ac:dyDescent="0.25">
      <c r="N2288" s="4"/>
      <c r="O2288" s="4">
        <v>46117</v>
      </c>
    </row>
    <row r="2289" spans="14:15" x14ac:dyDescent="0.25">
      <c r="N2289" s="4"/>
      <c r="O2289" s="4">
        <v>46118</v>
      </c>
    </row>
    <row r="2290" spans="14:15" x14ac:dyDescent="0.25">
      <c r="N2290" s="4"/>
      <c r="O2290" s="4">
        <v>46119</v>
      </c>
    </row>
    <row r="2291" spans="14:15" x14ac:dyDescent="0.25">
      <c r="N2291" s="4"/>
      <c r="O2291" s="4">
        <v>46120</v>
      </c>
    </row>
    <row r="2292" spans="14:15" x14ac:dyDescent="0.25">
      <c r="N2292" s="4"/>
      <c r="O2292" s="4">
        <v>46121</v>
      </c>
    </row>
    <row r="2293" spans="14:15" x14ac:dyDescent="0.25">
      <c r="N2293" s="4"/>
      <c r="O2293" s="4">
        <v>46122</v>
      </c>
    </row>
    <row r="2294" spans="14:15" x14ac:dyDescent="0.25">
      <c r="N2294" s="4"/>
      <c r="O2294" s="4">
        <v>46123</v>
      </c>
    </row>
    <row r="2295" spans="14:15" x14ac:dyDescent="0.25">
      <c r="N2295" s="4"/>
      <c r="O2295" s="4">
        <v>46124</v>
      </c>
    </row>
    <row r="2296" spans="14:15" x14ac:dyDescent="0.25">
      <c r="N2296" s="4"/>
      <c r="O2296" s="4">
        <v>46125</v>
      </c>
    </row>
    <row r="2297" spans="14:15" x14ac:dyDescent="0.25">
      <c r="N2297" s="4"/>
      <c r="O2297" s="4">
        <v>46126</v>
      </c>
    </row>
    <row r="2298" spans="14:15" x14ac:dyDescent="0.25">
      <c r="N2298" s="4"/>
      <c r="O2298" s="4">
        <v>46127</v>
      </c>
    </row>
    <row r="2299" spans="14:15" x14ac:dyDescent="0.25">
      <c r="N2299" s="4"/>
      <c r="O2299" s="4">
        <v>46128</v>
      </c>
    </row>
    <row r="2300" spans="14:15" x14ac:dyDescent="0.25">
      <c r="N2300" s="4"/>
      <c r="O2300" s="4">
        <v>46129</v>
      </c>
    </row>
    <row r="2301" spans="14:15" x14ac:dyDescent="0.25">
      <c r="N2301" s="4"/>
      <c r="O2301" s="4">
        <v>46130</v>
      </c>
    </row>
    <row r="2302" spans="14:15" x14ac:dyDescent="0.25">
      <c r="N2302" s="4"/>
      <c r="O2302" s="4">
        <v>46131</v>
      </c>
    </row>
    <row r="2303" spans="14:15" x14ac:dyDescent="0.25">
      <c r="N2303" s="4"/>
      <c r="O2303" s="4">
        <v>46132</v>
      </c>
    </row>
    <row r="2304" spans="14:15" x14ac:dyDescent="0.25">
      <c r="N2304" s="4"/>
      <c r="O2304" s="4">
        <v>46133</v>
      </c>
    </row>
    <row r="2305" spans="14:15" x14ac:dyDescent="0.25">
      <c r="N2305" s="4"/>
      <c r="O2305" s="4">
        <v>46134</v>
      </c>
    </row>
    <row r="2306" spans="14:15" x14ac:dyDescent="0.25">
      <c r="N2306" s="4"/>
      <c r="O2306" s="4">
        <v>46135</v>
      </c>
    </row>
    <row r="2307" spans="14:15" x14ac:dyDescent="0.25">
      <c r="N2307" s="4"/>
      <c r="O2307" s="4">
        <v>46136</v>
      </c>
    </row>
    <row r="2308" spans="14:15" x14ac:dyDescent="0.25">
      <c r="N2308" s="4"/>
      <c r="O2308" s="4">
        <v>46137</v>
      </c>
    </row>
    <row r="2309" spans="14:15" x14ac:dyDescent="0.25">
      <c r="N2309" s="4"/>
      <c r="O2309" s="4">
        <v>46138</v>
      </c>
    </row>
    <row r="2310" spans="14:15" x14ac:dyDescent="0.25">
      <c r="N2310" s="4"/>
      <c r="O2310" s="4">
        <v>46139</v>
      </c>
    </row>
    <row r="2311" spans="14:15" x14ac:dyDescent="0.25">
      <c r="N2311" s="4"/>
      <c r="O2311" s="4">
        <v>46140</v>
      </c>
    </row>
    <row r="2312" spans="14:15" x14ac:dyDescent="0.25">
      <c r="N2312" s="4"/>
      <c r="O2312" s="4">
        <v>46141</v>
      </c>
    </row>
    <row r="2313" spans="14:15" x14ac:dyDescent="0.25">
      <c r="N2313" s="4"/>
      <c r="O2313" s="4">
        <v>46142</v>
      </c>
    </row>
    <row r="2314" spans="14:15" x14ac:dyDescent="0.25">
      <c r="N2314" s="4"/>
      <c r="O2314" s="4">
        <v>46143</v>
      </c>
    </row>
    <row r="2315" spans="14:15" x14ac:dyDescent="0.25">
      <c r="N2315" s="4"/>
      <c r="O2315" s="4">
        <v>46144</v>
      </c>
    </row>
    <row r="2316" spans="14:15" x14ac:dyDescent="0.25">
      <c r="N2316" s="4"/>
      <c r="O2316" s="4">
        <v>46145</v>
      </c>
    </row>
    <row r="2317" spans="14:15" x14ac:dyDescent="0.25">
      <c r="N2317" s="4"/>
      <c r="O2317" s="4">
        <v>46146</v>
      </c>
    </row>
    <row r="2318" spans="14:15" x14ac:dyDescent="0.25">
      <c r="N2318" s="4"/>
      <c r="O2318" s="4">
        <v>46147</v>
      </c>
    </row>
    <row r="2319" spans="14:15" x14ac:dyDescent="0.25">
      <c r="N2319" s="4"/>
      <c r="O2319" s="4">
        <v>46148</v>
      </c>
    </row>
    <row r="2320" spans="14:15" x14ac:dyDescent="0.25">
      <c r="N2320" s="4"/>
      <c r="O2320" s="4">
        <v>46149</v>
      </c>
    </row>
    <row r="2321" spans="14:15" x14ac:dyDescent="0.25">
      <c r="N2321" s="4"/>
      <c r="O2321" s="4">
        <v>46150</v>
      </c>
    </row>
    <row r="2322" spans="14:15" x14ac:dyDescent="0.25">
      <c r="N2322" s="4"/>
      <c r="O2322" s="4">
        <v>46151</v>
      </c>
    </row>
    <row r="2323" spans="14:15" x14ac:dyDescent="0.25">
      <c r="N2323" s="4"/>
      <c r="O2323" s="4">
        <v>46152</v>
      </c>
    </row>
    <row r="2324" spans="14:15" x14ac:dyDescent="0.25">
      <c r="N2324" s="4"/>
      <c r="O2324" s="4">
        <v>46153</v>
      </c>
    </row>
    <row r="2325" spans="14:15" x14ac:dyDescent="0.25">
      <c r="N2325" s="4"/>
      <c r="O2325" s="4">
        <v>46154</v>
      </c>
    </row>
    <row r="2326" spans="14:15" x14ac:dyDescent="0.25">
      <c r="N2326" s="4"/>
      <c r="O2326" s="4">
        <v>46155</v>
      </c>
    </row>
    <row r="2327" spans="14:15" x14ac:dyDescent="0.25">
      <c r="N2327" s="4"/>
      <c r="O2327" s="4">
        <v>46156</v>
      </c>
    </row>
    <row r="2328" spans="14:15" x14ac:dyDescent="0.25">
      <c r="N2328" s="4"/>
      <c r="O2328" s="4">
        <v>46157</v>
      </c>
    </row>
    <row r="2329" spans="14:15" x14ac:dyDescent="0.25">
      <c r="N2329" s="4"/>
      <c r="O2329" s="4">
        <v>46158</v>
      </c>
    </row>
    <row r="2330" spans="14:15" x14ac:dyDescent="0.25">
      <c r="N2330" s="4"/>
      <c r="O2330" s="4">
        <v>46159</v>
      </c>
    </row>
    <row r="2331" spans="14:15" x14ac:dyDescent="0.25">
      <c r="N2331" s="4"/>
      <c r="O2331" s="4">
        <v>46160</v>
      </c>
    </row>
    <row r="2332" spans="14:15" x14ac:dyDescent="0.25">
      <c r="N2332" s="4"/>
      <c r="O2332" s="4">
        <v>46161</v>
      </c>
    </row>
    <row r="2333" spans="14:15" x14ac:dyDescent="0.25">
      <c r="N2333" s="4"/>
      <c r="O2333" s="4">
        <v>46162</v>
      </c>
    </row>
    <row r="2334" spans="14:15" x14ac:dyDescent="0.25">
      <c r="N2334" s="4"/>
      <c r="O2334" s="4">
        <v>46163</v>
      </c>
    </row>
    <row r="2335" spans="14:15" x14ac:dyDescent="0.25">
      <c r="N2335" s="4"/>
      <c r="O2335" s="4">
        <v>46164</v>
      </c>
    </row>
    <row r="2336" spans="14:15" x14ac:dyDescent="0.25">
      <c r="N2336" s="4"/>
      <c r="O2336" s="4">
        <v>46165</v>
      </c>
    </row>
    <row r="2337" spans="14:15" x14ac:dyDescent="0.25">
      <c r="N2337" s="4"/>
      <c r="O2337" s="4">
        <v>46166</v>
      </c>
    </row>
    <row r="2338" spans="14:15" x14ac:dyDescent="0.25">
      <c r="N2338" s="4"/>
      <c r="O2338" s="4">
        <v>46167</v>
      </c>
    </row>
    <row r="2339" spans="14:15" x14ac:dyDescent="0.25">
      <c r="N2339" s="4"/>
      <c r="O2339" s="4">
        <v>46168</v>
      </c>
    </row>
    <row r="2340" spans="14:15" x14ac:dyDescent="0.25">
      <c r="N2340" s="4"/>
      <c r="O2340" s="4">
        <v>46169</v>
      </c>
    </row>
    <row r="2341" spans="14:15" x14ac:dyDescent="0.25">
      <c r="N2341" s="4"/>
      <c r="O2341" s="4">
        <v>46170</v>
      </c>
    </row>
    <row r="2342" spans="14:15" x14ac:dyDescent="0.25">
      <c r="N2342" s="4"/>
      <c r="O2342" s="4">
        <v>46171</v>
      </c>
    </row>
    <row r="2343" spans="14:15" x14ac:dyDescent="0.25">
      <c r="N2343" s="4"/>
      <c r="O2343" s="4">
        <v>46172</v>
      </c>
    </row>
    <row r="2344" spans="14:15" x14ac:dyDescent="0.25">
      <c r="N2344" s="4"/>
      <c r="O2344" s="4">
        <v>46173</v>
      </c>
    </row>
    <row r="2345" spans="14:15" x14ac:dyDescent="0.25">
      <c r="N2345" s="4"/>
      <c r="O2345" s="4">
        <v>46174</v>
      </c>
    </row>
    <row r="2346" spans="14:15" x14ac:dyDescent="0.25">
      <c r="N2346" s="4"/>
      <c r="O2346" s="4">
        <v>46175</v>
      </c>
    </row>
    <row r="2347" spans="14:15" x14ac:dyDescent="0.25">
      <c r="N2347" s="4"/>
      <c r="O2347" s="4">
        <v>46176</v>
      </c>
    </row>
    <row r="2348" spans="14:15" x14ac:dyDescent="0.25">
      <c r="N2348" s="4"/>
      <c r="O2348" s="4">
        <v>46177</v>
      </c>
    </row>
    <row r="2349" spans="14:15" x14ac:dyDescent="0.25">
      <c r="N2349" s="4"/>
      <c r="O2349" s="4">
        <v>46178</v>
      </c>
    </row>
    <row r="2350" spans="14:15" x14ac:dyDescent="0.25">
      <c r="N2350" s="4"/>
      <c r="O2350" s="4">
        <v>46179</v>
      </c>
    </row>
    <row r="2351" spans="14:15" x14ac:dyDescent="0.25">
      <c r="N2351" s="4"/>
      <c r="O2351" s="4">
        <v>46180</v>
      </c>
    </row>
    <row r="2352" spans="14:15" x14ac:dyDescent="0.25">
      <c r="N2352" s="4"/>
      <c r="O2352" s="4">
        <v>46181</v>
      </c>
    </row>
    <row r="2353" spans="14:15" x14ac:dyDescent="0.25">
      <c r="N2353" s="4"/>
      <c r="O2353" s="4">
        <v>46182</v>
      </c>
    </row>
    <row r="2354" spans="14:15" x14ac:dyDescent="0.25">
      <c r="N2354" s="4"/>
      <c r="O2354" s="4">
        <v>46183</v>
      </c>
    </row>
    <row r="2355" spans="14:15" x14ac:dyDescent="0.25">
      <c r="N2355" s="4"/>
      <c r="O2355" s="4">
        <v>46184</v>
      </c>
    </row>
    <row r="2356" spans="14:15" x14ac:dyDescent="0.25">
      <c r="N2356" s="4"/>
      <c r="O2356" s="4">
        <v>46185</v>
      </c>
    </row>
    <row r="2357" spans="14:15" x14ac:dyDescent="0.25">
      <c r="N2357" s="4"/>
      <c r="O2357" s="4">
        <v>46186</v>
      </c>
    </row>
    <row r="2358" spans="14:15" x14ac:dyDescent="0.25">
      <c r="N2358" s="4"/>
      <c r="O2358" s="4">
        <v>46187</v>
      </c>
    </row>
    <row r="2359" spans="14:15" x14ac:dyDescent="0.25">
      <c r="N2359" s="4"/>
      <c r="O2359" s="4">
        <v>46188</v>
      </c>
    </row>
    <row r="2360" spans="14:15" x14ac:dyDescent="0.25">
      <c r="N2360" s="4"/>
      <c r="O2360" s="4">
        <v>46189</v>
      </c>
    </row>
    <row r="2361" spans="14:15" x14ac:dyDescent="0.25">
      <c r="N2361" s="4"/>
      <c r="O2361" s="4">
        <v>46190</v>
      </c>
    </row>
    <row r="2362" spans="14:15" x14ac:dyDescent="0.25">
      <c r="N2362" s="4"/>
      <c r="O2362" s="4">
        <v>46191</v>
      </c>
    </row>
    <row r="2363" spans="14:15" x14ac:dyDescent="0.25">
      <c r="N2363" s="4"/>
      <c r="O2363" s="4">
        <v>46192</v>
      </c>
    </row>
    <row r="2364" spans="14:15" x14ac:dyDescent="0.25">
      <c r="N2364" s="4"/>
      <c r="O2364" s="4">
        <v>46193</v>
      </c>
    </row>
    <row r="2365" spans="14:15" x14ac:dyDescent="0.25">
      <c r="N2365" s="4"/>
      <c r="O2365" s="4">
        <v>46194</v>
      </c>
    </row>
    <row r="2366" spans="14:15" x14ac:dyDescent="0.25">
      <c r="N2366" s="4"/>
      <c r="O2366" s="4">
        <v>46195</v>
      </c>
    </row>
    <row r="2367" spans="14:15" x14ac:dyDescent="0.25">
      <c r="N2367" s="4"/>
      <c r="O2367" s="4">
        <v>46196</v>
      </c>
    </row>
    <row r="2368" spans="14:15" x14ac:dyDescent="0.25">
      <c r="N2368" s="4"/>
      <c r="O2368" s="4">
        <v>46197</v>
      </c>
    </row>
    <row r="2369" spans="14:15" x14ac:dyDescent="0.25">
      <c r="N2369" s="4"/>
      <c r="O2369" s="4">
        <v>46198</v>
      </c>
    </row>
    <row r="2370" spans="14:15" x14ac:dyDescent="0.25">
      <c r="N2370" s="4"/>
      <c r="O2370" s="4">
        <v>46199</v>
      </c>
    </row>
    <row r="2371" spans="14:15" x14ac:dyDescent="0.25">
      <c r="N2371" s="4"/>
      <c r="O2371" s="4">
        <v>46200</v>
      </c>
    </row>
    <row r="2372" spans="14:15" x14ac:dyDescent="0.25">
      <c r="N2372" s="4"/>
      <c r="O2372" s="4">
        <v>46201</v>
      </c>
    </row>
    <row r="2373" spans="14:15" x14ac:dyDescent="0.25">
      <c r="N2373" s="4"/>
      <c r="O2373" s="4">
        <v>46202</v>
      </c>
    </row>
    <row r="2374" spans="14:15" x14ac:dyDescent="0.25">
      <c r="N2374" s="4"/>
      <c r="O2374" s="4">
        <v>46203</v>
      </c>
    </row>
    <row r="2375" spans="14:15" x14ac:dyDescent="0.25">
      <c r="N2375" s="4"/>
      <c r="O2375" s="4">
        <v>46204</v>
      </c>
    </row>
    <row r="2376" spans="14:15" x14ac:dyDescent="0.25">
      <c r="N2376" s="4"/>
      <c r="O2376" s="4">
        <v>46205</v>
      </c>
    </row>
    <row r="2377" spans="14:15" x14ac:dyDescent="0.25">
      <c r="N2377" s="4"/>
      <c r="O2377" s="4">
        <v>46206</v>
      </c>
    </row>
    <row r="2378" spans="14:15" x14ac:dyDescent="0.25">
      <c r="N2378" s="4"/>
      <c r="O2378" s="4">
        <v>46207</v>
      </c>
    </row>
    <row r="2379" spans="14:15" x14ac:dyDescent="0.25">
      <c r="N2379" s="4"/>
      <c r="O2379" s="4">
        <v>46208</v>
      </c>
    </row>
    <row r="2380" spans="14:15" x14ac:dyDescent="0.25">
      <c r="N2380" s="4"/>
      <c r="O2380" s="4">
        <v>46209</v>
      </c>
    </row>
    <row r="2381" spans="14:15" x14ac:dyDescent="0.25">
      <c r="N2381" s="4"/>
      <c r="O2381" s="4">
        <v>46210</v>
      </c>
    </row>
    <row r="2382" spans="14:15" x14ac:dyDescent="0.25">
      <c r="N2382" s="4"/>
      <c r="O2382" s="4">
        <v>46211</v>
      </c>
    </row>
    <row r="2383" spans="14:15" x14ac:dyDescent="0.25">
      <c r="N2383" s="4"/>
      <c r="O2383" s="4">
        <v>46212</v>
      </c>
    </row>
    <row r="2384" spans="14:15" x14ac:dyDescent="0.25">
      <c r="N2384" s="4"/>
      <c r="O2384" s="4">
        <v>46213</v>
      </c>
    </row>
    <row r="2385" spans="14:15" x14ac:dyDescent="0.25">
      <c r="N2385" s="4"/>
      <c r="O2385" s="4">
        <v>46214</v>
      </c>
    </row>
    <row r="2386" spans="14:15" x14ac:dyDescent="0.25">
      <c r="N2386" s="4"/>
      <c r="O2386" s="4">
        <v>46215</v>
      </c>
    </row>
    <row r="2387" spans="14:15" x14ac:dyDescent="0.25">
      <c r="N2387" s="4"/>
      <c r="O2387" s="4">
        <v>46216</v>
      </c>
    </row>
    <row r="2388" spans="14:15" x14ac:dyDescent="0.25">
      <c r="N2388" s="4"/>
      <c r="O2388" s="4">
        <v>46217</v>
      </c>
    </row>
    <row r="2389" spans="14:15" x14ac:dyDescent="0.25">
      <c r="N2389" s="4"/>
      <c r="O2389" s="4">
        <v>46218</v>
      </c>
    </row>
    <row r="2390" spans="14:15" x14ac:dyDescent="0.25">
      <c r="N2390" s="4"/>
      <c r="O2390" s="4">
        <v>46219</v>
      </c>
    </row>
    <row r="2391" spans="14:15" x14ac:dyDescent="0.25">
      <c r="N2391" s="4"/>
      <c r="O2391" s="4">
        <v>46220</v>
      </c>
    </row>
    <row r="2392" spans="14:15" x14ac:dyDescent="0.25">
      <c r="N2392" s="4"/>
      <c r="O2392" s="4">
        <v>46221</v>
      </c>
    </row>
    <row r="2393" spans="14:15" x14ac:dyDescent="0.25">
      <c r="N2393" s="4"/>
      <c r="O2393" s="4">
        <v>46222</v>
      </c>
    </row>
    <row r="2394" spans="14:15" x14ac:dyDescent="0.25">
      <c r="N2394" s="4"/>
      <c r="O2394" s="4">
        <v>46223</v>
      </c>
    </row>
    <row r="2395" spans="14:15" x14ac:dyDescent="0.25">
      <c r="N2395" s="4"/>
      <c r="O2395" s="4">
        <v>46224</v>
      </c>
    </row>
    <row r="2396" spans="14:15" x14ac:dyDescent="0.25">
      <c r="N2396" s="4"/>
      <c r="O2396" s="4">
        <v>46225</v>
      </c>
    </row>
    <row r="2397" spans="14:15" x14ac:dyDescent="0.25">
      <c r="N2397" s="4"/>
      <c r="O2397" s="4">
        <v>46226</v>
      </c>
    </row>
    <row r="2398" spans="14:15" x14ac:dyDescent="0.25">
      <c r="N2398" s="4"/>
      <c r="O2398" s="4">
        <v>46227</v>
      </c>
    </row>
    <row r="2399" spans="14:15" x14ac:dyDescent="0.25">
      <c r="N2399" s="4"/>
      <c r="O2399" s="4">
        <v>46228</v>
      </c>
    </row>
    <row r="2400" spans="14:15" x14ac:dyDescent="0.25">
      <c r="N2400" s="4"/>
      <c r="O2400" s="4">
        <v>46229</v>
      </c>
    </row>
    <row r="2401" spans="14:15" x14ac:dyDescent="0.25">
      <c r="N2401" s="4"/>
      <c r="O2401" s="4">
        <v>46230</v>
      </c>
    </row>
    <row r="2402" spans="14:15" x14ac:dyDescent="0.25">
      <c r="N2402" s="4"/>
      <c r="O2402" s="4">
        <v>46231</v>
      </c>
    </row>
    <row r="2403" spans="14:15" x14ac:dyDescent="0.25">
      <c r="N2403" s="4"/>
      <c r="O2403" s="4">
        <v>46232</v>
      </c>
    </row>
    <row r="2404" spans="14:15" x14ac:dyDescent="0.25">
      <c r="N2404" s="4"/>
      <c r="O2404" s="4">
        <v>46233</v>
      </c>
    </row>
    <row r="2405" spans="14:15" x14ac:dyDescent="0.25">
      <c r="N2405" s="4"/>
      <c r="O2405" s="4">
        <v>46234</v>
      </c>
    </row>
    <row r="2406" spans="14:15" x14ac:dyDescent="0.25">
      <c r="N2406" s="4"/>
      <c r="O2406" s="4">
        <v>46235</v>
      </c>
    </row>
    <row r="2407" spans="14:15" x14ac:dyDescent="0.25">
      <c r="N2407" s="4"/>
      <c r="O2407" s="4">
        <v>46236</v>
      </c>
    </row>
    <row r="2408" spans="14:15" x14ac:dyDescent="0.25">
      <c r="N2408" s="4"/>
      <c r="O2408" s="4">
        <v>46237</v>
      </c>
    </row>
    <row r="2409" spans="14:15" x14ac:dyDescent="0.25">
      <c r="N2409" s="4"/>
      <c r="O2409" s="4">
        <v>46238</v>
      </c>
    </row>
    <row r="2410" spans="14:15" x14ac:dyDescent="0.25">
      <c r="N2410" s="4"/>
      <c r="O2410" s="4">
        <v>46239</v>
      </c>
    </row>
    <row r="2411" spans="14:15" x14ac:dyDescent="0.25">
      <c r="N2411" s="4"/>
      <c r="O2411" s="4">
        <v>46240</v>
      </c>
    </row>
    <row r="2412" spans="14:15" x14ac:dyDescent="0.25">
      <c r="N2412" s="4"/>
      <c r="O2412" s="4">
        <v>46241</v>
      </c>
    </row>
    <row r="2413" spans="14:15" x14ac:dyDescent="0.25">
      <c r="N2413" s="4"/>
      <c r="O2413" s="4">
        <v>46242</v>
      </c>
    </row>
    <row r="2414" spans="14:15" x14ac:dyDescent="0.25">
      <c r="N2414" s="4"/>
      <c r="O2414" s="4">
        <v>46243</v>
      </c>
    </row>
    <row r="2415" spans="14:15" x14ac:dyDescent="0.25">
      <c r="N2415" s="4"/>
      <c r="O2415" s="4">
        <v>46244</v>
      </c>
    </row>
    <row r="2416" spans="14:15" x14ac:dyDescent="0.25">
      <c r="N2416" s="4"/>
      <c r="O2416" s="4">
        <v>46245</v>
      </c>
    </row>
    <row r="2417" spans="14:15" x14ac:dyDescent="0.25">
      <c r="N2417" s="4"/>
      <c r="O2417" s="4">
        <v>46246</v>
      </c>
    </row>
    <row r="2418" spans="14:15" x14ac:dyDescent="0.25">
      <c r="N2418" s="4"/>
      <c r="O2418" s="4">
        <v>46247</v>
      </c>
    </row>
    <row r="2419" spans="14:15" x14ac:dyDescent="0.25">
      <c r="N2419" s="4"/>
      <c r="O2419" s="4">
        <v>46248</v>
      </c>
    </row>
    <row r="2420" spans="14:15" x14ac:dyDescent="0.25">
      <c r="N2420" s="4"/>
      <c r="O2420" s="4">
        <v>46249</v>
      </c>
    </row>
    <row r="2421" spans="14:15" x14ac:dyDescent="0.25">
      <c r="N2421" s="4"/>
      <c r="O2421" s="4">
        <v>46250</v>
      </c>
    </row>
    <row r="2422" spans="14:15" x14ac:dyDescent="0.25">
      <c r="N2422" s="4"/>
      <c r="O2422" s="4">
        <v>46251</v>
      </c>
    </row>
    <row r="2423" spans="14:15" x14ac:dyDescent="0.25">
      <c r="N2423" s="4"/>
      <c r="O2423" s="4">
        <v>46252</v>
      </c>
    </row>
    <row r="2424" spans="14:15" x14ac:dyDescent="0.25">
      <c r="N2424" s="4"/>
      <c r="O2424" s="4">
        <v>46253</v>
      </c>
    </row>
    <row r="2425" spans="14:15" x14ac:dyDescent="0.25">
      <c r="N2425" s="4"/>
      <c r="O2425" s="4">
        <v>46254</v>
      </c>
    </row>
    <row r="2426" spans="14:15" x14ac:dyDescent="0.25">
      <c r="N2426" s="4"/>
      <c r="O2426" s="4">
        <v>46255</v>
      </c>
    </row>
    <row r="2427" spans="14:15" x14ac:dyDescent="0.25">
      <c r="N2427" s="4"/>
      <c r="O2427" s="4">
        <v>46256</v>
      </c>
    </row>
    <row r="2428" spans="14:15" x14ac:dyDescent="0.25">
      <c r="N2428" s="4"/>
      <c r="O2428" s="4">
        <v>46257</v>
      </c>
    </row>
    <row r="2429" spans="14:15" x14ac:dyDescent="0.25">
      <c r="N2429" s="4"/>
      <c r="O2429" s="4">
        <v>46258</v>
      </c>
    </row>
    <row r="2430" spans="14:15" x14ac:dyDescent="0.25">
      <c r="N2430" s="4"/>
      <c r="O2430" s="4">
        <v>46259</v>
      </c>
    </row>
    <row r="2431" spans="14:15" x14ac:dyDescent="0.25">
      <c r="N2431" s="4"/>
      <c r="O2431" s="4">
        <v>46260</v>
      </c>
    </row>
    <row r="2432" spans="14:15" x14ac:dyDescent="0.25">
      <c r="N2432" s="4"/>
      <c r="O2432" s="4">
        <v>46261</v>
      </c>
    </row>
    <row r="2433" spans="14:15" x14ac:dyDescent="0.25">
      <c r="N2433" s="4"/>
      <c r="O2433" s="4">
        <v>46262</v>
      </c>
    </row>
    <row r="2434" spans="14:15" x14ac:dyDescent="0.25">
      <c r="N2434" s="4"/>
      <c r="O2434" s="4">
        <v>46263</v>
      </c>
    </row>
    <row r="2435" spans="14:15" x14ac:dyDescent="0.25">
      <c r="N2435" s="4"/>
      <c r="O2435" s="4">
        <v>46264</v>
      </c>
    </row>
    <row r="2436" spans="14:15" x14ac:dyDescent="0.25">
      <c r="N2436" s="4"/>
      <c r="O2436" s="4">
        <v>46265</v>
      </c>
    </row>
    <row r="2437" spans="14:15" x14ac:dyDescent="0.25">
      <c r="N2437" s="4"/>
      <c r="O2437" s="4">
        <v>46266</v>
      </c>
    </row>
    <row r="2438" spans="14:15" x14ac:dyDescent="0.25">
      <c r="N2438" s="4"/>
      <c r="O2438" s="4">
        <v>46267</v>
      </c>
    </row>
    <row r="2439" spans="14:15" x14ac:dyDescent="0.25">
      <c r="N2439" s="4"/>
      <c r="O2439" s="4">
        <v>46268</v>
      </c>
    </row>
    <row r="2440" spans="14:15" x14ac:dyDescent="0.25">
      <c r="N2440" s="4"/>
      <c r="O2440" s="4">
        <v>46269</v>
      </c>
    </row>
    <row r="2441" spans="14:15" x14ac:dyDescent="0.25">
      <c r="N2441" s="4"/>
      <c r="O2441" s="4">
        <v>46270</v>
      </c>
    </row>
    <row r="2442" spans="14:15" x14ac:dyDescent="0.25">
      <c r="N2442" s="4"/>
      <c r="O2442" s="4">
        <v>46271</v>
      </c>
    </row>
    <row r="2443" spans="14:15" x14ac:dyDescent="0.25">
      <c r="N2443" s="4"/>
      <c r="O2443" s="4">
        <v>46272</v>
      </c>
    </row>
    <row r="2444" spans="14:15" x14ac:dyDescent="0.25">
      <c r="N2444" s="4"/>
      <c r="O2444" s="4">
        <v>46273</v>
      </c>
    </row>
    <row r="2445" spans="14:15" x14ac:dyDescent="0.25">
      <c r="N2445" s="4"/>
      <c r="O2445" s="4">
        <v>46274</v>
      </c>
    </row>
    <row r="2446" spans="14:15" x14ac:dyDescent="0.25">
      <c r="N2446" s="4"/>
      <c r="O2446" s="4">
        <v>46275</v>
      </c>
    </row>
    <row r="2447" spans="14:15" x14ac:dyDescent="0.25">
      <c r="N2447" s="4"/>
      <c r="O2447" s="4">
        <v>46276</v>
      </c>
    </row>
    <row r="2448" spans="14:15" x14ac:dyDescent="0.25">
      <c r="N2448" s="4"/>
      <c r="O2448" s="4">
        <v>46277</v>
      </c>
    </row>
    <row r="2449" spans="14:15" x14ac:dyDescent="0.25">
      <c r="N2449" s="4"/>
      <c r="O2449" s="4">
        <v>46278</v>
      </c>
    </row>
    <row r="2450" spans="14:15" x14ac:dyDescent="0.25">
      <c r="N2450" s="4"/>
      <c r="O2450" s="4">
        <v>46279</v>
      </c>
    </row>
    <row r="2451" spans="14:15" x14ac:dyDescent="0.25">
      <c r="N2451" s="4"/>
      <c r="O2451" s="4">
        <v>46280</v>
      </c>
    </row>
    <row r="2452" spans="14:15" x14ac:dyDescent="0.25">
      <c r="N2452" s="4"/>
      <c r="O2452" s="4">
        <v>46281</v>
      </c>
    </row>
    <row r="2453" spans="14:15" x14ac:dyDescent="0.25">
      <c r="N2453" s="4"/>
      <c r="O2453" s="4">
        <v>46282</v>
      </c>
    </row>
    <row r="2454" spans="14:15" x14ac:dyDescent="0.25">
      <c r="N2454" s="4"/>
      <c r="O2454" s="4">
        <v>46283</v>
      </c>
    </row>
    <row r="2455" spans="14:15" x14ac:dyDescent="0.25">
      <c r="N2455" s="4"/>
      <c r="O2455" s="4">
        <v>46284</v>
      </c>
    </row>
    <row r="2456" spans="14:15" x14ac:dyDescent="0.25">
      <c r="N2456" s="4"/>
      <c r="O2456" s="4">
        <v>46285</v>
      </c>
    </row>
    <row r="2457" spans="14:15" x14ac:dyDescent="0.25">
      <c r="N2457" s="4"/>
      <c r="O2457" s="4">
        <v>46286</v>
      </c>
    </row>
    <row r="2458" spans="14:15" x14ac:dyDescent="0.25">
      <c r="N2458" s="4"/>
      <c r="O2458" s="4">
        <v>46287</v>
      </c>
    </row>
    <row r="2459" spans="14:15" x14ac:dyDescent="0.25">
      <c r="N2459" s="4"/>
      <c r="O2459" s="4">
        <v>46288</v>
      </c>
    </row>
    <row r="2460" spans="14:15" x14ac:dyDescent="0.25">
      <c r="N2460" s="4"/>
      <c r="O2460" s="4">
        <v>46289</v>
      </c>
    </row>
    <row r="2461" spans="14:15" x14ac:dyDescent="0.25">
      <c r="N2461" s="4"/>
      <c r="O2461" s="4">
        <v>46290</v>
      </c>
    </row>
    <row r="2462" spans="14:15" x14ac:dyDescent="0.25">
      <c r="N2462" s="4"/>
      <c r="O2462" s="4">
        <v>46291</v>
      </c>
    </row>
    <row r="2463" spans="14:15" x14ac:dyDescent="0.25">
      <c r="N2463" s="4"/>
      <c r="O2463" s="4">
        <v>46292</v>
      </c>
    </row>
    <row r="2464" spans="14:15" x14ac:dyDescent="0.25">
      <c r="N2464" s="4"/>
      <c r="O2464" s="4">
        <v>46293</v>
      </c>
    </row>
    <row r="2465" spans="14:15" x14ac:dyDescent="0.25">
      <c r="N2465" s="4"/>
      <c r="O2465" s="4">
        <v>46294</v>
      </c>
    </row>
    <row r="2466" spans="14:15" x14ac:dyDescent="0.25">
      <c r="N2466" s="4"/>
      <c r="O2466" s="4">
        <v>46295</v>
      </c>
    </row>
    <row r="2467" spans="14:15" x14ac:dyDescent="0.25">
      <c r="N2467" s="4"/>
      <c r="O2467" s="4">
        <v>46296</v>
      </c>
    </row>
    <row r="2468" spans="14:15" x14ac:dyDescent="0.25">
      <c r="N2468" s="4"/>
      <c r="O2468" s="4">
        <v>46297</v>
      </c>
    </row>
    <row r="2469" spans="14:15" x14ac:dyDescent="0.25">
      <c r="N2469" s="4"/>
      <c r="O2469" s="4">
        <v>46298</v>
      </c>
    </row>
    <row r="2470" spans="14:15" x14ac:dyDescent="0.25">
      <c r="N2470" s="4"/>
      <c r="O2470" s="4">
        <v>46299</v>
      </c>
    </row>
    <row r="2471" spans="14:15" x14ac:dyDescent="0.25">
      <c r="N2471" s="4"/>
      <c r="O2471" s="4">
        <v>46300</v>
      </c>
    </row>
    <row r="2472" spans="14:15" x14ac:dyDescent="0.25">
      <c r="N2472" s="4"/>
      <c r="O2472" s="4">
        <v>46301</v>
      </c>
    </row>
    <row r="2473" spans="14:15" x14ac:dyDescent="0.25">
      <c r="N2473" s="4"/>
      <c r="O2473" s="4">
        <v>46302</v>
      </c>
    </row>
    <row r="2474" spans="14:15" x14ac:dyDescent="0.25">
      <c r="N2474" s="4"/>
      <c r="O2474" s="4">
        <v>46303</v>
      </c>
    </row>
    <row r="2475" spans="14:15" x14ac:dyDescent="0.25">
      <c r="N2475" s="4"/>
      <c r="O2475" s="4">
        <v>46304</v>
      </c>
    </row>
    <row r="2476" spans="14:15" x14ac:dyDescent="0.25">
      <c r="N2476" s="4"/>
      <c r="O2476" s="4">
        <v>46305</v>
      </c>
    </row>
    <row r="2477" spans="14:15" x14ac:dyDescent="0.25">
      <c r="N2477" s="4"/>
      <c r="O2477" s="4">
        <v>46306</v>
      </c>
    </row>
    <row r="2478" spans="14:15" x14ac:dyDescent="0.25">
      <c r="N2478" s="4"/>
      <c r="O2478" s="4">
        <v>46307</v>
      </c>
    </row>
    <row r="2479" spans="14:15" x14ac:dyDescent="0.25">
      <c r="N2479" s="4"/>
      <c r="O2479" s="4">
        <v>46308</v>
      </c>
    </row>
    <row r="2480" spans="14:15" x14ac:dyDescent="0.25">
      <c r="N2480" s="4"/>
      <c r="O2480" s="4">
        <v>46309</v>
      </c>
    </row>
    <row r="2481" spans="14:15" x14ac:dyDescent="0.25">
      <c r="N2481" s="4"/>
      <c r="O2481" s="4">
        <v>46310</v>
      </c>
    </row>
    <row r="2482" spans="14:15" x14ac:dyDescent="0.25">
      <c r="N2482" s="4"/>
      <c r="O2482" s="4">
        <v>46311</v>
      </c>
    </row>
    <row r="2483" spans="14:15" x14ac:dyDescent="0.25">
      <c r="N2483" s="4"/>
      <c r="O2483" s="4">
        <v>46312</v>
      </c>
    </row>
    <row r="2484" spans="14:15" x14ac:dyDescent="0.25">
      <c r="N2484" s="4"/>
      <c r="O2484" s="4">
        <v>46313</v>
      </c>
    </row>
    <row r="2485" spans="14:15" x14ac:dyDescent="0.25">
      <c r="N2485" s="4"/>
      <c r="O2485" s="4">
        <v>46314</v>
      </c>
    </row>
    <row r="2486" spans="14:15" x14ac:dyDescent="0.25">
      <c r="N2486" s="4"/>
      <c r="O2486" s="4">
        <v>46315</v>
      </c>
    </row>
    <row r="2487" spans="14:15" x14ac:dyDescent="0.25">
      <c r="N2487" s="4"/>
      <c r="O2487" s="4">
        <v>46316</v>
      </c>
    </row>
    <row r="2488" spans="14:15" x14ac:dyDescent="0.25">
      <c r="N2488" s="4"/>
      <c r="O2488" s="4">
        <v>46317</v>
      </c>
    </row>
    <row r="2489" spans="14:15" x14ac:dyDescent="0.25">
      <c r="N2489" s="4"/>
      <c r="O2489" s="4">
        <v>46318</v>
      </c>
    </row>
    <row r="2490" spans="14:15" x14ac:dyDescent="0.25">
      <c r="N2490" s="4"/>
      <c r="O2490" s="4">
        <v>46319</v>
      </c>
    </row>
    <row r="2491" spans="14:15" x14ac:dyDescent="0.25">
      <c r="N2491" s="4"/>
      <c r="O2491" s="4">
        <v>46320</v>
      </c>
    </row>
    <row r="2492" spans="14:15" x14ac:dyDescent="0.25">
      <c r="N2492" s="4"/>
      <c r="O2492" s="4">
        <v>46321</v>
      </c>
    </row>
    <row r="2493" spans="14:15" x14ac:dyDescent="0.25">
      <c r="N2493" s="4"/>
      <c r="O2493" s="4">
        <v>46322</v>
      </c>
    </row>
    <row r="2494" spans="14:15" x14ac:dyDescent="0.25">
      <c r="N2494" s="4"/>
      <c r="O2494" s="4">
        <v>46323</v>
      </c>
    </row>
    <row r="2495" spans="14:15" x14ac:dyDescent="0.25">
      <c r="N2495" s="4"/>
      <c r="O2495" s="4">
        <v>46324</v>
      </c>
    </row>
    <row r="2496" spans="14:15" x14ac:dyDescent="0.25">
      <c r="N2496" s="4"/>
      <c r="O2496" s="4">
        <v>46325</v>
      </c>
    </row>
    <row r="2497" spans="14:15" x14ac:dyDescent="0.25">
      <c r="N2497" s="4"/>
      <c r="O2497" s="4">
        <v>46326</v>
      </c>
    </row>
    <row r="2498" spans="14:15" x14ac:dyDescent="0.25">
      <c r="N2498" s="4"/>
      <c r="O2498" s="4">
        <v>46327</v>
      </c>
    </row>
    <row r="2499" spans="14:15" x14ac:dyDescent="0.25">
      <c r="N2499" s="4"/>
      <c r="O2499" s="4">
        <v>46328</v>
      </c>
    </row>
    <row r="2500" spans="14:15" x14ac:dyDescent="0.25">
      <c r="N2500" s="4"/>
      <c r="O2500" s="4">
        <v>46329</v>
      </c>
    </row>
    <row r="2501" spans="14:15" x14ac:dyDescent="0.25">
      <c r="N2501" s="4"/>
      <c r="O2501" s="4">
        <v>46330</v>
      </c>
    </row>
    <row r="2502" spans="14:15" x14ac:dyDescent="0.25">
      <c r="N2502" s="4"/>
      <c r="O2502" s="4">
        <v>46331</v>
      </c>
    </row>
    <row r="2503" spans="14:15" x14ac:dyDescent="0.25">
      <c r="N2503" s="4"/>
      <c r="O2503" s="4">
        <v>46332</v>
      </c>
    </row>
    <row r="2504" spans="14:15" x14ac:dyDescent="0.25">
      <c r="N2504" s="4"/>
      <c r="O2504" s="4">
        <v>46333</v>
      </c>
    </row>
    <row r="2505" spans="14:15" x14ac:dyDescent="0.25">
      <c r="N2505" s="4"/>
      <c r="O2505" s="4">
        <v>46334</v>
      </c>
    </row>
    <row r="2506" spans="14:15" x14ac:dyDescent="0.25">
      <c r="N2506" s="4"/>
      <c r="O2506" s="4">
        <v>46335</v>
      </c>
    </row>
    <row r="2507" spans="14:15" x14ac:dyDescent="0.25">
      <c r="N2507" s="4"/>
      <c r="O2507" s="4">
        <v>46336</v>
      </c>
    </row>
    <row r="2508" spans="14:15" x14ac:dyDescent="0.25">
      <c r="N2508" s="4"/>
      <c r="O2508" s="4">
        <v>46337</v>
      </c>
    </row>
    <row r="2509" spans="14:15" x14ac:dyDescent="0.25">
      <c r="N2509" s="4"/>
      <c r="O2509" s="4">
        <v>46338</v>
      </c>
    </row>
    <row r="2510" spans="14:15" x14ac:dyDescent="0.25">
      <c r="N2510" s="4"/>
      <c r="O2510" s="4">
        <v>46339</v>
      </c>
    </row>
    <row r="2511" spans="14:15" x14ac:dyDescent="0.25">
      <c r="N2511" s="4"/>
      <c r="O2511" s="4">
        <v>46340</v>
      </c>
    </row>
    <row r="2512" spans="14:15" x14ac:dyDescent="0.25">
      <c r="N2512" s="4"/>
      <c r="O2512" s="4">
        <v>46341</v>
      </c>
    </row>
    <row r="2513" spans="14:15" x14ac:dyDescent="0.25">
      <c r="N2513" s="4"/>
      <c r="O2513" s="4">
        <v>46342</v>
      </c>
    </row>
    <row r="2514" spans="14:15" x14ac:dyDescent="0.25">
      <c r="N2514" s="4"/>
      <c r="O2514" s="4">
        <v>46343</v>
      </c>
    </row>
    <row r="2515" spans="14:15" x14ac:dyDescent="0.25">
      <c r="N2515" s="4"/>
      <c r="O2515" s="4">
        <v>46344</v>
      </c>
    </row>
    <row r="2516" spans="14:15" x14ac:dyDescent="0.25">
      <c r="N2516" s="4"/>
      <c r="O2516" s="4">
        <v>46345</v>
      </c>
    </row>
    <row r="2517" spans="14:15" x14ac:dyDescent="0.25">
      <c r="N2517" s="4"/>
      <c r="O2517" s="4">
        <v>46346</v>
      </c>
    </row>
    <row r="2518" spans="14:15" x14ac:dyDescent="0.25">
      <c r="N2518" s="4"/>
      <c r="O2518" s="4">
        <v>46347</v>
      </c>
    </row>
    <row r="2519" spans="14:15" x14ac:dyDescent="0.25">
      <c r="N2519" s="4"/>
      <c r="O2519" s="4">
        <v>46348</v>
      </c>
    </row>
    <row r="2520" spans="14:15" x14ac:dyDescent="0.25">
      <c r="N2520" s="4"/>
      <c r="O2520" s="4">
        <v>46349</v>
      </c>
    </row>
    <row r="2521" spans="14:15" x14ac:dyDescent="0.25">
      <c r="N2521" s="4"/>
      <c r="O2521" s="4">
        <v>46350</v>
      </c>
    </row>
    <row r="2522" spans="14:15" x14ac:dyDescent="0.25">
      <c r="N2522" s="4"/>
      <c r="O2522" s="4">
        <v>46351</v>
      </c>
    </row>
    <row r="2523" spans="14:15" x14ac:dyDescent="0.25">
      <c r="N2523" s="4"/>
      <c r="O2523" s="4">
        <v>46352</v>
      </c>
    </row>
    <row r="2524" spans="14:15" x14ac:dyDescent="0.25">
      <c r="N2524" s="4"/>
      <c r="O2524" s="4">
        <v>46353</v>
      </c>
    </row>
    <row r="2525" spans="14:15" x14ac:dyDescent="0.25">
      <c r="N2525" s="4"/>
      <c r="O2525" s="4">
        <v>46354</v>
      </c>
    </row>
    <row r="2526" spans="14:15" x14ac:dyDescent="0.25">
      <c r="N2526" s="4"/>
      <c r="O2526" s="4">
        <v>46355</v>
      </c>
    </row>
    <row r="2527" spans="14:15" x14ac:dyDescent="0.25">
      <c r="N2527" s="4"/>
      <c r="O2527" s="4">
        <v>46356</v>
      </c>
    </row>
    <row r="2528" spans="14:15" x14ac:dyDescent="0.25">
      <c r="N2528" s="4"/>
      <c r="O2528" s="4">
        <v>46357</v>
      </c>
    </row>
    <row r="2529" spans="14:15" x14ac:dyDescent="0.25">
      <c r="N2529" s="4"/>
      <c r="O2529" s="4">
        <v>46358</v>
      </c>
    </row>
    <row r="2530" spans="14:15" x14ac:dyDescent="0.25">
      <c r="N2530" s="4"/>
      <c r="O2530" s="4">
        <v>46359</v>
      </c>
    </row>
    <row r="2531" spans="14:15" x14ac:dyDescent="0.25">
      <c r="N2531" s="4"/>
      <c r="O2531" s="4">
        <v>46360</v>
      </c>
    </row>
    <row r="2532" spans="14:15" x14ac:dyDescent="0.25">
      <c r="N2532" s="4"/>
      <c r="O2532" s="4">
        <v>46361</v>
      </c>
    </row>
    <row r="2533" spans="14:15" x14ac:dyDescent="0.25">
      <c r="N2533" s="4"/>
      <c r="O2533" s="4">
        <v>46362</v>
      </c>
    </row>
    <row r="2534" spans="14:15" x14ac:dyDescent="0.25">
      <c r="N2534" s="4"/>
      <c r="O2534" s="4">
        <v>46363</v>
      </c>
    </row>
    <row r="2535" spans="14:15" x14ac:dyDescent="0.25">
      <c r="N2535" s="4"/>
      <c r="O2535" s="4">
        <v>46364</v>
      </c>
    </row>
    <row r="2536" spans="14:15" x14ac:dyDescent="0.25">
      <c r="N2536" s="4"/>
      <c r="O2536" s="4">
        <v>46365</v>
      </c>
    </row>
    <row r="2537" spans="14:15" x14ac:dyDescent="0.25">
      <c r="N2537" s="4"/>
      <c r="O2537" s="4">
        <v>46366</v>
      </c>
    </row>
    <row r="2538" spans="14:15" x14ac:dyDescent="0.25">
      <c r="N2538" s="4"/>
      <c r="O2538" s="4">
        <v>46367</v>
      </c>
    </row>
    <row r="2539" spans="14:15" x14ac:dyDescent="0.25">
      <c r="N2539" s="4"/>
      <c r="O2539" s="4">
        <v>46368</v>
      </c>
    </row>
    <row r="2540" spans="14:15" x14ac:dyDescent="0.25">
      <c r="N2540" s="4"/>
      <c r="O2540" s="4">
        <v>46369</v>
      </c>
    </row>
    <row r="2541" spans="14:15" x14ac:dyDescent="0.25">
      <c r="N2541" s="4"/>
      <c r="O2541" s="4">
        <v>46370</v>
      </c>
    </row>
    <row r="2542" spans="14:15" x14ac:dyDescent="0.25">
      <c r="N2542" s="4"/>
      <c r="O2542" s="4">
        <v>46371</v>
      </c>
    </row>
    <row r="2543" spans="14:15" x14ac:dyDescent="0.25">
      <c r="N2543" s="4"/>
      <c r="O2543" s="4">
        <v>46372</v>
      </c>
    </row>
    <row r="2544" spans="14:15" x14ac:dyDescent="0.25">
      <c r="N2544" s="4"/>
      <c r="O2544" s="4">
        <v>46373</v>
      </c>
    </row>
    <row r="2545" spans="14:15" x14ac:dyDescent="0.25">
      <c r="N2545" s="4"/>
      <c r="O2545" s="4">
        <v>46374</v>
      </c>
    </row>
    <row r="2546" spans="14:15" x14ac:dyDescent="0.25">
      <c r="N2546" s="4"/>
      <c r="O2546" s="4">
        <v>46375</v>
      </c>
    </row>
    <row r="2547" spans="14:15" x14ac:dyDescent="0.25">
      <c r="N2547" s="4"/>
      <c r="O2547" s="4">
        <v>46376</v>
      </c>
    </row>
    <row r="2548" spans="14:15" x14ac:dyDescent="0.25">
      <c r="N2548" s="4"/>
      <c r="O2548" s="4">
        <v>46377</v>
      </c>
    </row>
    <row r="2549" spans="14:15" x14ac:dyDescent="0.25">
      <c r="N2549" s="4"/>
      <c r="O2549" s="4">
        <v>46378</v>
      </c>
    </row>
    <row r="2550" spans="14:15" x14ac:dyDescent="0.25">
      <c r="N2550" s="4"/>
      <c r="O2550" s="4">
        <v>46379</v>
      </c>
    </row>
    <row r="2551" spans="14:15" x14ac:dyDescent="0.25">
      <c r="N2551" s="4"/>
      <c r="O2551" s="4">
        <v>46380</v>
      </c>
    </row>
    <row r="2552" spans="14:15" x14ac:dyDescent="0.25">
      <c r="N2552" s="4"/>
      <c r="O2552" s="4">
        <v>46381</v>
      </c>
    </row>
    <row r="2553" spans="14:15" x14ac:dyDescent="0.25">
      <c r="N2553" s="4"/>
      <c r="O2553" s="4">
        <v>46382</v>
      </c>
    </row>
    <row r="2554" spans="14:15" x14ac:dyDescent="0.25">
      <c r="N2554" s="4"/>
      <c r="O2554" s="4">
        <v>46383</v>
      </c>
    </row>
    <row r="2555" spans="14:15" x14ac:dyDescent="0.25">
      <c r="N2555" s="4"/>
      <c r="O2555" s="4">
        <v>46384</v>
      </c>
    </row>
    <row r="2556" spans="14:15" x14ac:dyDescent="0.25">
      <c r="N2556" s="4"/>
      <c r="O2556" s="4">
        <v>46385</v>
      </c>
    </row>
    <row r="2557" spans="14:15" x14ac:dyDescent="0.25">
      <c r="N2557" s="4"/>
      <c r="O2557" s="4">
        <v>46386</v>
      </c>
    </row>
    <row r="2558" spans="14:15" x14ac:dyDescent="0.25">
      <c r="N2558" s="4"/>
      <c r="O2558" s="4">
        <v>46387</v>
      </c>
    </row>
    <row r="2559" spans="14:15" x14ac:dyDescent="0.25">
      <c r="N2559" s="4"/>
      <c r="O2559" s="4">
        <v>46388</v>
      </c>
    </row>
    <row r="2560" spans="14:15" x14ac:dyDescent="0.25">
      <c r="N2560" s="4"/>
      <c r="O2560" s="4">
        <v>46389</v>
      </c>
    </row>
    <row r="2561" spans="14:15" x14ac:dyDescent="0.25">
      <c r="N2561" s="4"/>
      <c r="O2561" s="4">
        <v>46390</v>
      </c>
    </row>
    <row r="2562" spans="14:15" x14ac:dyDescent="0.25">
      <c r="N2562" s="4"/>
      <c r="O2562" s="4">
        <v>46391</v>
      </c>
    </row>
    <row r="2563" spans="14:15" x14ac:dyDescent="0.25">
      <c r="N2563" s="4"/>
      <c r="O2563" s="4">
        <v>46392</v>
      </c>
    </row>
    <row r="2564" spans="14:15" x14ac:dyDescent="0.25">
      <c r="N2564" s="4"/>
      <c r="O2564" s="4">
        <v>46393</v>
      </c>
    </row>
    <row r="2565" spans="14:15" x14ac:dyDescent="0.25">
      <c r="N2565" s="4"/>
      <c r="O2565" s="4">
        <v>46394</v>
      </c>
    </row>
    <row r="2566" spans="14:15" x14ac:dyDescent="0.25">
      <c r="N2566" s="4"/>
      <c r="O2566" s="4">
        <v>46395</v>
      </c>
    </row>
    <row r="2567" spans="14:15" x14ac:dyDescent="0.25">
      <c r="N2567" s="4"/>
      <c r="O2567" s="4">
        <v>46396</v>
      </c>
    </row>
    <row r="2568" spans="14:15" x14ac:dyDescent="0.25">
      <c r="N2568" s="4"/>
      <c r="O2568" s="4">
        <v>46397</v>
      </c>
    </row>
    <row r="2569" spans="14:15" x14ac:dyDescent="0.25">
      <c r="N2569" s="4"/>
      <c r="O2569" s="4">
        <v>46398</v>
      </c>
    </row>
    <row r="2570" spans="14:15" x14ac:dyDescent="0.25">
      <c r="N2570" s="4"/>
      <c r="O2570" s="4">
        <v>46399</v>
      </c>
    </row>
    <row r="2571" spans="14:15" x14ac:dyDescent="0.25">
      <c r="N2571" s="4"/>
      <c r="O2571" s="4">
        <v>46400</v>
      </c>
    </row>
    <row r="2572" spans="14:15" x14ac:dyDescent="0.25">
      <c r="N2572" s="4"/>
      <c r="O2572" s="4">
        <v>46401</v>
      </c>
    </row>
    <row r="2573" spans="14:15" x14ac:dyDescent="0.25">
      <c r="N2573" s="4"/>
      <c r="O2573" s="4">
        <v>46402</v>
      </c>
    </row>
    <row r="2574" spans="14:15" x14ac:dyDescent="0.25">
      <c r="N2574" s="4"/>
      <c r="O2574" s="4">
        <v>46403</v>
      </c>
    </row>
    <row r="2575" spans="14:15" x14ac:dyDescent="0.25">
      <c r="N2575" s="4"/>
      <c r="O2575" s="4">
        <v>46404</v>
      </c>
    </row>
    <row r="2576" spans="14:15" x14ac:dyDescent="0.25">
      <c r="N2576" s="4"/>
      <c r="O2576" s="4">
        <v>46405</v>
      </c>
    </row>
    <row r="2577" spans="14:15" x14ac:dyDescent="0.25">
      <c r="N2577" s="4"/>
      <c r="O2577" s="4">
        <v>46406</v>
      </c>
    </row>
    <row r="2578" spans="14:15" x14ac:dyDescent="0.25">
      <c r="N2578" s="4"/>
      <c r="O2578" s="4">
        <v>46407</v>
      </c>
    </row>
    <row r="2579" spans="14:15" x14ac:dyDescent="0.25">
      <c r="N2579" s="4"/>
      <c r="O2579" s="4">
        <v>46408</v>
      </c>
    </row>
    <row r="2580" spans="14:15" x14ac:dyDescent="0.25">
      <c r="N2580" s="4"/>
      <c r="O2580" s="4">
        <v>46409</v>
      </c>
    </row>
    <row r="2581" spans="14:15" x14ac:dyDescent="0.25">
      <c r="N2581" s="4"/>
      <c r="O2581" s="4">
        <v>46410</v>
      </c>
    </row>
    <row r="2582" spans="14:15" x14ac:dyDescent="0.25">
      <c r="N2582" s="4"/>
      <c r="O2582" s="4">
        <v>46411</v>
      </c>
    </row>
    <row r="2583" spans="14:15" x14ac:dyDescent="0.25">
      <c r="N2583" s="4"/>
      <c r="O2583" s="4">
        <v>46412</v>
      </c>
    </row>
    <row r="2584" spans="14:15" x14ac:dyDescent="0.25">
      <c r="N2584" s="4"/>
      <c r="O2584" s="4">
        <v>46413</v>
      </c>
    </row>
    <row r="2585" spans="14:15" x14ac:dyDescent="0.25">
      <c r="N2585" s="4"/>
      <c r="O2585" s="4">
        <v>46414</v>
      </c>
    </row>
    <row r="2586" spans="14:15" x14ac:dyDescent="0.25">
      <c r="N2586" s="4"/>
      <c r="O2586" s="4">
        <v>46415</v>
      </c>
    </row>
    <row r="2587" spans="14:15" x14ac:dyDescent="0.25">
      <c r="N2587" s="4"/>
      <c r="O2587" s="4">
        <v>46416</v>
      </c>
    </row>
    <row r="2588" spans="14:15" x14ac:dyDescent="0.25">
      <c r="N2588" s="4"/>
      <c r="O2588" s="4">
        <v>46417</v>
      </c>
    </row>
    <row r="2589" spans="14:15" x14ac:dyDescent="0.25">
      <c r="N2589" s="4"/>
      <c r="O2589" s="4">
        <v>46418</v>
      </c>
    </row>
    <row r="2590" spans="14:15" x14ac:dyDescent="0.25">
      <c r="N2590" s="4"/>
      <c r="O2590" s="4">
        <v>46419</v>
      </c>
    </row>
    <row r="2591" spans="14:15" x14ac:dyDescent="0.25">
      <c r="N2591" s="4"/>
      <c r="O2591" s="4">
        <v>46420</v>
      </c>
    </row>
    <row r="2592" spans="14:15" x14ac:dyDescent="0.25">
      <c r="N2592" s="4"/>
      <c r="O2592" s="4">
        <v>46421</v>
      </c>
    </row>
    <row r="2593" spans="14:15" x14ac:dyDescent="0.25">
      <c r="N2593" s="4"/>
      <c r="O2593" s="4">
        <v>46422</v>
      </c>
    </row>
    <row r="2594" spans="14:15" x14ac:dyDescent="0.25">
      <c r="N2594" s="4"/>
      <c r="O2594" s="4">
        <v>46423</v>
      </c>
    </row>
    <row r="2595" spans="14:15" x14ac:dyDescent="0.25">
      <c r="N2595" s="4"/>
      <c r="O2595" s="4">
        <v>46424</v>
      </c>
    </row>
    <row r="2596" spans="14:15" x14ac:dyDescent="0.25">
      <c r="N2596" s="4"/>
      <c r="O2596" s="4">
        <v>46425</v>
      </c>
    </row>
    <row r="2597" spans="14:15" x14ac:dyDescent="0.25">
      <c r="N2597" s="4"/>
      <c r="O2597" s="4">
        <v>46426</v>
      </c>
    </row>
    <row r="2598" spans="14:15" x14ac:dyDescent="0.25">
      <c r="N2598" s="4"/>
      <c r="O2598" s="4">
        <v>46427</v>
      </c>
    </row>
    <row r="2599" spans="14:15" x14ac:dyDescent="0.25">
      <c r="N2599" s="4"/>
      <c r="O2599" s="4">
        <v>46428</v>
      </c>
    </row>
    <row r="2600" spans="14:15" x14ac:dyDescent="0.25">
      <c r="N2600" s="4"/>
      <c r="O2600" s="4">
        <v>46429</v>
      </c>
    </row>
    <row r="2601" spans="14:15" x14ac:dyDescent="0.25">
      <c r="N2601" s="4"/>
      <c r="O2601" s="4">
        <v>46430</v>
      </c>
    </row>
    <row r="2602" spans="14:15" x14ac:dyDescent="0.25">
      <c r="N2602" s="4"/>
      <c r="O2602" s="4">
        <v>46431</v>
      </c>
    </row>
    <row r="2603" spans="14:15" x14ac:dyDescent="0.25">
      <c r="N2603" s="4"/>
      <c r="O2603" s="4">
        <v>46432</v>
      </c>
    </row>
    <row r="2604" spans="14:15" x14ac:dyDescent="0.25">
      <c r="N2604" s="4"/>
      <c r="O2604" s="4">
        <v>46433</v>
      </c>
    </row>
    <row r="2605" spans="14:15" x14ac:dyDescent="0.25">
      <c r="N2605" s="4"/>
      <c r="O2605" s="4">
        <v>46434</v>
      </c>
    </row>
    <row r="2606" spans="14:15" x14ac:dyDescent="0.25">
      <c r="N2606" s="4"/>
      <c r="O2606" s="4">
        <v>46435</v>
      </c>
    </row>
    <row r="2607" spans="14:15" x14ac:dyDescent="0.25">
      <c r="N2607" s="4"/>
      <c r="O2607" s="4">
        <v>46436</v>
      </c>
    </row>
    <row r="2608" spans="14:15" x14ac:dyDescent="0.25">
      <c r="N2608" s="4"/>
      <c r="O2608" s="4">
        <v>46437</v>
      </c>
    </row>
    <row r="2609" spans="14:15" x14ac:dyDescent="0.25">
      <c r="N2609" s="4"/>
      <c r="O2609" s="4">
        <v>46438</v>
      </c>
    </row>
    <row r="2610" spans="14:15" x14ac:dyDescent="0.25">
      <c r="N2610" s="4"/>
      <c r="O2610" s="4">
        <v>46439</v>
      </c>
    </row>
    <row r="2611" spans="14:15" x14ac:dyDescent="0.25">
      <c r="N2611" s="4"/>
      <c r="O2611" s="4">
        <v>46440</v>
      </c>
    </row>
    <row r="2612" spans="14:15" x14ac:dyDescent="0.25">
      <c r="N2612" s="4"/>
      <c r="O2612" s="4">
        <v>46441</v>
      </c>
    </row>
    <row r="2613" spans="14:15" x14ac:dyDescent="0.25">
      <c r="N2613" s="4"/>
      <c r="O2613" s="4">
        <v>46442</v>
      </c>
    </row>
    <row r="2614" spans="14:15" x14ac:dyDescent="0.25">
      <c r="N2614" s="4"/>
      <c r="O2614" s="4">
        <v>46443</v>
      </c>
    </row>
    <row r="2615" spans="14:15" x14ac:dyDescent="0.25">
      <c r="N2615" s="4"/>
      <c r="O2615" s="4">
        <v>46444</v>
      </c>
    </row>
    <row r="2616" spans="14:15" x14ac:dyDescent="0.25">
      <c r="N2616" s="4"/>
      <c r="O2616" s="4">
        <v>46445</v>
      </c>
    </row>
    <row r="2617" spans="14:15" x14ac:dyDescent="0.25">
      <c r="N2617" s="4"/>
      <c r="O2617" s="4">
        <v>46446</v>
      </c>
    </row>
    <row r="2618" spans="14:15" x14ac:dyDescent="0.25">
      <c r="N2618" s="4"/>
      <c r="O2618" s="4">
        <v>46447</v>
      </c>
    </row>
    <row r="2619" spans="14:15" x14ac:dyDescent="0.25">
      <c r="N2619" s="4"/>
      <c r="O2619" s="4">
        <v>46448</v>
      </c>
    </row>
    <row r="2620" spans="14:15" x14ac:dyDescent="0.25">
      <c r="N2620" s="4"/>
      <c r="O2620" s="4">
        <v>46449</v>
      </c>
    </row>
    <row r="2621" spans="14:15" x14ac:dyDescent="0.25">
      <c r="N2621" s="4"/>
      <c r="O2621" s="4">
        <v>46450</v>
      </c>
    </row>
    <row r="2622" spans="14:15" x14ac:dyDescent="0.25">
      <c r="N2622" s="4"/>
      <c r="O2622" s="4">
        <v>46451</v>
      </c>
    </row>
    <row r="2623" spans="14:15" x14ac:dyDescent="0.25">
      <c r="N2623" s="4"/>
      <c r="O2623" s="4">
        <v>46452</v>
      </c>
    </row>
    <row r="2624" spans="14:15" x14ac:dyDescent="0.25">
      <c r="N2624" s="4"/>
      <c r="O2624" s="4">
        <v>46453</v>
      </c>
    </row>
    <row r="2625" spans="14:15" x14ac:dyDescent="0.25">
      <c r="N2625" s="4"/>
      <c r="O2625" s="4">
        <v>46454</v>
      </c>
    </row>
    <row r="2626" spans="14:15" x14ac:dyDescent="0.25">
      <c r="N2626" s="4"/>
      <c r="O2626" s="4">
        <v>46455</v>
      </c>
    </row>
    <row r="2627" spans="14:15" x14ac:dyDescent="0.25">
      <c r="N2627" s="4"/>
      <c r="O2627" s="4">
        <v>46456</v>
      </c>
    </row>
    <row r="2628" spans="14:15" x14ac:dyDescent="0.25">
      <c r="N2628" s="4"/>
      <c r="O2628" s="4">
        <v>46457</v>
      </c>
    </row>
    <row r="2629" spans="14:15" x14ac:dyDescent="0.25">
      <c r="N2629" s="4"/>
      <c r="O2629" s="4">
        <v>46458</v>
      </c>
    </row>
    <row r="2630" spans="14:15" x14ac:dyDescent="0.25">
      <c r="N2630" s="4"/>
      <c r="O2630" s="4">
        <v>46459</v>
      </c>
    </row>
    <row r="2631" spans="14:15" x14ac:dyDescent="0.25">
      <c r="N2631" s="4"/>
      <c r="O2631" s="4">
        <v>46460</v>
      </c>
    </row>
    <row r="2632" spans="14:15" x14ac:dyDescent="0.25">
      <c r="N2632" s="4"/>
      <c r="O2632" s="4">
        <v>46461</v>
      </c>
    </row>
    <row r="2633" spans="14:15" x14ac:dyDescent="0.25">
      <c r="N2633" s="4"/>
      <c r="O2633" s="4">
        <v>46462</v>
      </c>
    </row>
    <row r="2634" spans="14:15" x14ac:dyDescent="0.25">
      <c r="N2634" s="4"/>
      <c r="O2634" s="4">
        <v>46463</v>
      </c>
    </row>
    <row r="2635" spans="14:15" x14ac:dyDescent="0.25">
      <c r="N2635" s="4"/>
      <c r="O2635" s="4">
        <v>46464</v>
      </c>
    </row>
    <row r="2636" spans="14:15" x14ac:dyDescent="0.25">
      <c r="N2636" s="4"/>
      <c r="O2636" s="4">
        <v>46465</v>
      </c>
    </row>
    <row r="2637" spans="14:15" x14ac:dyDescent="0.25">
      <c r="N2637" s="4"/>
      <c r="O2637" s="4">
        <v>46466</v>
      </c>
    </row>
    <row r="2638" spans="14:15" x14ac:dyDescent="0.25">
      <c r="N2638" s="4"/>
      <c r="O2638" s="4">
        <v>46467</v>
      </c>
    </row>
    <row r="2639" spans="14:15" x14ac:dyDescent="0.25">
      <c r="N2639" s="4"/>
      <c r="O2639" s="4">
        <v>46468</v>
      </c>
    </row>
    <row r="2640" spans="14:15" x14ac:dyDescent="0.25">
      <c r="N2640" s="4"/>
      <c r="O2640" s="4">
        <v>46469</v>
      </c>
    </row>
    <row r="2641" spans="14:15" x14ac:dyDescent="0.25">
      <c r="N2641" s="4"/>
      <c r="O2641" s="4">
        <v>46470</v>
      </c>
    </row>
    <row r="2642" spans="14:15" x14ac:dyDescent="0.25">
      <c r="N2642" s="4"/>
      <c r="O2642" s="4">
        <v>46471</v>
      </c>
    </row>
    <row r="2643" spans="14:15" x14ac:dyDescent="0.25">
      <c r="N2643" s="4"/>
      <c r="O2643" s="4">
        <v>46472</v>
      </c>
    </row>
    <row r="2644" spans="14:15" x14ac:dyDescent="0.25">
      <c r="N2644" s="4"/>
      <c r="O2644" s="4">
        <v>46473</v>
      </c>
    </row>
    <row r="2645" spans="14:15" x14ac:dyDescent="0.25">
      <c r="N2645" s="4"/>
      <c r="O2645" s="4">
        <v>46474</v>
      </c>
    </row>
    <row r="2646" spans="14:15" x14ac:dyDescent="0.25">
      <c r="N2646" s="4"/>
      <c r="O2646" s="4">
        <v>46475</v>
      </c>
    </row>
    <row r="2647" spans="14:15" x14ac:dyDescent="0.25">
      <c r="N2647" s="4"/>
      <c r="O2647" s="4">
        <v>46476</v>
      </c>
    </row>
    <row r="2648" spans="14:15" x14ac:dyDescent="0.25">
      <c r="N2648" s="4"/>
      <c r="O2648" s="4">
        <v>46477</v>
      </c>
    </row>
    <row r="2649" spans="14:15" x14ac:dyDescent="0.25">
      <c r="N2649" s="4"/>
      <c r="O2649" s="4">
        <v>46478</v>
      </c>
    </row>
    <row r="2650" spans="14:15" x14ac:dyDescent="0.25">
      <c r="N2650" s="4"/>
      <c r="O2650" s="4">
        <v>46479</v>
      </c>
    </row>
    <row r="2651" spans="14:15" x14ac:dyDescent="0.25">
      <c r="N2651" s="4"/>
      <c r="O2651" s="4">
        <v>46480</v>
      </c>
    </row>
    <row r="2652" spans="14:15" x14ac:dyDescent="0.25">
      <c r="N2652" s="4"/>
      <c r="O2652" s="4">
        <v>46481</v>
      </c>
    </row>
    <row r="2653" spans="14:15" x14ac:dyDescent="0.25">
      <c r="N2653" s="4"/>
      <c r="O2653" s="4">
        <v>46482</v>
      </c>
    </row>
    <row r="2654" spans="14:15" x14ac:dyDescent="0.25">
      <c r="N2654" s="4"/>
      <c r="O2654" s="4">
        <v>46483</v>
      </c>
    </row>
    <row r="2655" spans="14:15" x14ac:dyDescent="0.25">
      <c r="N2655" s="4"/>
      <c r="O2655" s="4">
        <v>46484</v>
      </c>
    </row>
    <row r="2656" spans="14:15" x14ac:dyDescent="0.25">
      <c r="N2656" s="4"/>
      <c r="O2656" s="4">
        <v>46485</v>
      </c>
    </row>
    <row r="2657" spans="14:15" x14ac:dyDescent="0.25">
      <c r="N2657" s="4"/>
      <c r="O2657" s="4">
        <v>46486</v>
      </c>
    </row>
    <row r="2658" spans="14:15" x14ac:dyDescent="0.25">
      <c r="N2658" s="4"/>
      <c r="O2658" s="4">
        <v>46487</v>
      </c>
    </row>
    <row r="2659" spans="14:15" x14ac:dyDescent="0.25">
      <c r="N2659" s="4"/>
      <c r="O2659" s="4">
        <v>46488</v>
      </c>
    </row>
    <row r="2660" spans="14:15" x14ac:dyDescent="0.25">
      <c r="N2660" s="4"/>
      <c r="O2660" s="4">
        <v>46489</v>
      </c>
    </row>
    <row r="2661" spans="14:15" x14ac:dyDescent="0.25">
      <c r="N2661" s="4"/>
      <c r="O2661" s="4">
        <v>46490</v>
      </c>
    </row>
    <row r="2662" spans="14:15" x14ac:dyDescent="0.25">
      <c r="N2662" s="4"/>
      <c r="O2662" s="4">
        <v>46491</v>
      </c>
    </row>
    <row r="2663" spans="14:15" x14ac:dyDescent="0.25">
      <c r="N2663" s="4"/>
      <c r="O2663" s="4">
        <v>46492</v>
      </c>
    </row>
    <row r="2664" spans="14:15" x14ac:dyDescent="0.25">
      <c r="N2664" s="4"/>
      <c r="O2664" s="4">
        <v>46493</v>
      </c>
    </row>
    <row r="2665" spans="14:15" x14ac:dyDescent="0.25">
      <c r="N2665" s="4"/>
      <c r="O2665" s="4">
        <v>46494</v>
      </c>
    </row>
    <row r="2666" spans="14:15" x14ac:dyDescent="0.25">
      <c r="N2666" s="4"/>
      <c r="O2666" s="4">
        <v>46495</v>
      </c>
    </row>
    <row r="2667" spans="14:15" x14ac:dyDescent="0.25">
      <c r="N2667" s="4"/>
      <c r="O2667" s="4">
        <v>46496</v>
      </c>
    </row>
    <row r="2668" spans="14:15" x14ac:dyDescent="0.25">
      <c r="N2668" s="4"/>
      <c r="O2668" s="4">
        <v>46497</v>
      </c>
    </row>
    <row r="2669" spans="14:15" x14ac:dyDescent="0.25">
      <c r="N2669" s="4"/>
      <c r="O2669" s="4">
        <v>46498</v>
      </c>
    </row>
    <row r="2670" spans="14:15" x14ac:dyDescent="0.25">
      <c r="N2670" s="4"/>
      <c r="O2670" s="4">
        <v>46499</v>
      </c>
    </row>
    <row r="2671" spans="14:15" x14ac:dyDescent="0.25">
      <c r="N2671" s="4"/>
      <c r="O2671" s="4">
        <v>46500</v>
      </c>
    </row>
    <row r="2672" spans="14:15" x14ac:dyDescent="0.25">
      <c r="N2672" s="4"/>
      <c r="O2672" s="4">
        <v>46501</v>
      </c>
    </row>
    <row r="2673" spans="14:15" x14ac:dyDescent="0.25">
      <c r="N2673" s="4"/>
      <c r="O2673" s="4">
        <v>46502</v>
      </c>
    </row>
    <row r="2674" spans="14:15" x14ac:dyDescent="0.25">
      <c r="N2674" s="4"/>
      <c r="O2674" s="4">
        <v>46503</v>
      </c>
    </row>
    <row r="2675" spans="14:15" x14ac:dyDescent="0.25">
      <c r="N2675" s="4"/>
      <c r="O2675" s="4">
        <v>46504</v>
      </c>
    </row>
    <row r="2676" spans="14:15" x14ac:dyDescent="0.25">
      <c r="N2676" s="4"/>
      <c r="O2676" s="4">
        <v>46505</v>
      </c>
    </row>
    <row r="2677" spans="14:15" x14ac:dyDescent="0.25">
      <c r="N2677" s="4"/>
      <c r="O2677" s="4">
        <v>46506</v>
      </c>
    </row>
    <row r="2678" spans="14:15" x14ac:dyDescent="0.25">
      <c r="N2678" s="4"/>
      <c r="O2678" s="4">
        <v>46507</v>
      </c>
    </row>
    <row r="2679" spans="14:15" x14ac:dyDescent="0.25">
      <c r="N2679" s="4"/>
      <c r="O2679" s="4">
        <v>46508</v>
      </c>
    </row>
    <row r="2680" spans="14:15" x14ac:dyDescent="0.25">
      <c r="N2680" s="4"/>
      <c r="O2680" s="4">
        <v>46509</v>
      </c>
    </row>
    <row r="2681" spans="14:15" x14ac:dyDescent="0.25">
      <c r="N2681" s="4"/>
      <c r="O2681" s="4">
        <v>46510</v>
      </c>
    </row>
    <row r="2682" spans="14:15" x14ac:dyDescent="0.25">
      <c r="N2682" s="4"/>
      <c r="O2682" s="4">
        <v>46511</v>
      </c>
    </row>
    <row r="2683" spans="14:15" x14ac:dyDescent="0.25">
      <c r="N2683" s="4"/>
      <c r="O2683" s="4">
        <v>46512</v>
      </c>
    </row>
    <row r="2684" spans="14:15" x14ac:dyDescent="0.25">
      <c r="N2684" s="4"/>
      <c r="O2684" s="4">
        <v>46513</v>
      </c>
    </row>
    <row r="2685" spans="14:15" x14ac:dyDescent="0.25">
      <c r="N2685" s="4"/>
      <c r="O2685" s="4">
        <v>46514</v>
      </c>
    </row>
    <row r="2686" spans="14:15" x14ac:dyDescent="0.25">
      <c r="N2686" s="4"/>
      <c r="O2686" s="4">
        <v>46515</v>
      </c>
    </row>
    <row r="2687" spans="14:15" x14ac:dyDescent="0.25">
      <c r="N2687" s="4"/>
      <c r="O2687" s="4">
        <v>46516</v>
      </c>
    </row>
    <row r="2688" spans="14:15" x14ac:dyDescent="0.25">
      <c r="N2688" s="4"/>
      <c r="O2688" s="4">
        <v>46517</v>
      </c>
    </row>
    <row r="2689" spans="14:15" x14ac:dyDescent="0.25">
      <c r="N2689" s="4"/>
      <c r="O2689" s="4">
        <v>46518</v>
      </c>
    </row>
    <row r="2690" spans="14:15" x14ac:dyDescent="0.25">
      <c r="N2690" s="4"/>
      <c r="O2690" s="4">
        <v>46519</v>
      </c>
    </row>
    <row r="2691" spans="14:15" x14ac:dyDescent="0.25">
      <c r="N2691" s="4"/>
      <c r="O2691" s="4">
        <v>46520</v>
      </c>
    </row>
    <row r="2692" spans="14:15" x14ac:dyDescent="0.25">
      <c r="N2692" s="4"/>
      <c r="O2692" s="4">
        <v>46521</v>
      </c>
    </row>
    <row r="2693" spans="14:15" x14ac:dyDescent="0.25">
      <c r="N2693" s="4"/>
      <c r="O2693" s="4">
        <v>46522</v>
      </c>
    </row>
    <row r="2694" spans="14:15" x14ac:dyDescent="0.25">
      <c r="N2694" s="4"/>
      <c r="O2694" s="4">
        <v>46523</v>
      </c>
    </row>
    <row r="2695" spans="14:15" x14ac:dyDescent="0.25">
      <c r="N2695" s="4"/>
      <c r="O2695" s="4">
        <v>46524</v>
      </c>
    </row>
    <row r="2696" spans="14:15" x14ac:dyDescent="0.25">
      <c r="N2696" s="4"/>
      <c r="O2696" s="4">
        <v>46525</v>
      </c>
    </row>
    <row r="2697" spans="14:15" x14ac:dyDescent="0.25">
      <c r="N2697" s="4"/>
      <c r="O2697" s="4">
        <v>46526</v>
      </c>
    </row>
    <row r="2698" spans="14:15" x14ac:dyDescent="0.25">
      <c r="N2698" s="4"/>
      <c r="O2698" s="4">
        <v>46527</v>
      </c>
    </row>
    <row r="2699" spans="14:15" x14ac:dyDescent="0.25">
      <c r="N2699" s="4"/>
      <c r="O2699" s="4">
        <v>46528</v>
      </c>
    </row>
    <row r="2700" spans="14:15" x14ac:dyDescent="0.25">
      <c r="N2700" s="4"/>
      <c r="O2700" s="4">
        <v>46529</v>
      </c>
    </row>
    <row r="2701" spans="14:15" x14ac:dyDescent="0.25">
      <c r="N2701" s="4"/>
      <c r="O2701" s="4">
        <v>46530</v>
      </c>
    </row>
    <row r="2702" spans="14:15" x14ac:dyDescent="0.25">
      <c r="N2702" s="4"/>
      <c r="O2702" s="4">
        <v>46531</v>
      </c>
    </row>
    <row r="2703" spans="14:15" x14ac:dyDescent="0.25">
      <c r="N2703" s="4"/>
      <c r="O2703" s="4">
        <v>46532</v>
      </c>
    </row>
    <row r="2704" spans="14:15" x14ac:dyDescent="0.25">
      <c r="N2704" s="4"/>
      <c r="O2704" s="4">
        <v>46533</v>
      </c>
    </row>
    <row r="2705" spans="14:15" x14ac:dyDescent="0.25">
      <c r="N2705" s="4"/>
      <c r="O2705" s="4">
        <v>46534</v>
      </c>
    </row>
    <row r="2706" spans="14:15" x14ac:dyDescent="0.25">
      <c r="N2706" s="4"/>
      <c r="O2706" s="4">
        <v>46535</v>
      </c>
    </row>
    <row r="2707" spans="14:15" x14ac:dyDescent="0.25">
      <c r="N2707" s="4"/>
      <c r="O2707" s="4">
        <v>46536</v>
      </c>
    </row>
    <row r="2708" spans="14:15" x14ac:dyDescent="0.25">
      <c r="N2708" s="4"/>
      <c r="O2708" s="4">
        <v>46537</v>
      </c>
    </row>
    <row r="2709" spans="14:15" x14ac:dyDescent="0.25">
      <c r="N2709" s="4"/>
      <c r="O2709" s="4">
        <v>46538</v>
      </c>
    </row>
    <row r="2710" spans="14:15" x14ac:dyDescent="0.25">
      <c r="N2710" s="4"/>
      <c r="O2710" s="4">
        <v>46539</v>
      </c>
    </row>
    <row r="2711" spans="14:15" x14ac:dyDescent="0.25">
      <c r="N2711" s="4"/>
      <c r="O2711" s="4">
        <v>46540</v>
      </c>
    </row>
    <row r="2712" spans="14:15" x14ac:dyDescent="0.25">
      <c r="N2712" s="4"/>
      <c r="O2712" s="4">
        <v>46541</v>
      </c>
    </row>
    <row r="2713" spans="14:15" x14ac:dyDescent="0.25">
      <c r="N2713" s="4"/>
      <c r="O2713" s="4">
        <v>46542</v>
      </c>
    </row>
    <row r="2714" spans="14:15" x14ac:dyDescent="0.25">
      <c r="N2714" s="4"/>
      <c r="O2714" s="4">
        <v>46543</v>
      </c>
    </row>
    <row r="2715" spans="14:15" x14ac:dyDescent="0.25">
      <c r="N2715" s="4"/>
      <c r="O2715" s="4">
        <v>46544</v>
      </c>
    </row>
    <row r="2716" spans="14:15" x14ac:dyDescent="0.25">
      <c r="N2716" s="4"/>
      <c r="O2716" s="4">
        <v>46545</v>
      </c>
    </row>
    <row r="2717" spans="14:15" x14ac:dyDescent="0.25">
      <c r="N2717" s="4"/>
      <c r="O2717" s="4">
        <v>46546</v>
      </c>
    </row>
    <row r="2718" spans="14:15" x14ac:dyDescent="0.25">
      <c r="N2718" s="4"/>
      <c r="O2718" s="4">
        <v>46547</v>
      </c>
    </row>
    <row r="2719" spans="14:15" x14ac:dyDescent="0.25">
      <c r="N2719" s="4"/>
      <c r="O2719" s="4">
        <v>46548</v>
      </c>
    </row>
    <row r="2720" spans="14:15" x14ac:dyDescent="0.25">
      <c r="N2720" s="4"/>
      <c r="O2720" s="4">
        <v>46549</v>
      </c>
    </row>
    <row r="2721" spans="14:15" x14ac:dyDescent="0.25">
      <c r="N2721" s="4"/>
      <c r="O2721" s="4">
        <v>46550</v>
      </c>
    </row>
    <row r="2722" spans="14:15" x14ac:dyDescent="0.25">
      <c r="N2722" s="4"/>
      <c r="O2722" s="4">
        <v>46551</v>
      </c>
    </row>
    <row r="2723" spans="14:15" x14ac:dyDescent="0.25">
      <c r="N2723" s="4"/>
      <c r="O2723" s="4">
        <v>46552</v>
      </c>
    </row>
    <row r="2724" spans="14:15" x14ac:dyDescent="0.25">
      <c r="N2724" s="4"/>
      <c r="O2724" s="4">
        <v>46553</v>
      </c>
    </row>
    <row r="2725" spans="14:15" x14ac:dyDescent="0.25">
      <c r="N2725" s="4"/>
      <c r="O2725" s="4">
        <v>46554</v>
      </c>
    </row>
    <row r="2726" spans="14:15" x14ac:dyDescent="0.25">
      <c r="N2726" s="4"/>
      <c r="O2726" s="4">
        <v>46555</v>
      </c>
    </row>
    <row r="2727" spans="14:15" x14ac:dyDescent="0.25">
      <c r="N2727" s="4"/>
      <c r="O2727" s="4">
        <v>46556</v>
      </c>
    </row>
    <row r="2728" spans="14:15" x14ac:dyDescent="0.25">
      <c r="N2728" s="4"/>
      <c r="O2728" s="4">
        <v>46557</v>
      </c>
    </row>
    <row r="2729" spans="14:15" x14ac:dyDescent="0.25">
      <c r="N2729" s="4"/>
      <c r="O2729" s="4">
        <v>46558</v>
      </c>
    </row>
    <row r="2730" spans="14:15" x14ac:dyDescent="0.25">
      <c r="N2730" s="4"/>
      <c r="O2730" s="4">
        <v>46559</v>
      </c>
    </row>
    <row r="2731" spans="14:15" x14ac:dyDescent="0.25">
      <c r="N2731" s="4"/>
      <c r="O2731" s="4">
        <v>46560</v>
      </c>
    </row>
    <row r="2732" spans="14:15" x14ac:dyDescent="0.25">
      <c r="N2732" s="4"/>
      <c r="O2732" s="4">
        <v>46561</v>
      </c>
    </row>
    <row r="2733" spans="14:15" x14ac:dyDescent="0.25">
      <c r="N2733" s="4"/>
      <c r="O2733" s="4">
        <v>46562</v>
      </c>
    </row>
    <row r="2734" spans="14:15" x14ac:dyDescent="0.25">
      <c r="N2734" s="4"/>
      <c r="O2734" s="4">
        <v>46563</v>
      </c>
    </row>
    <row r="2735" spans="14:15" x14ac:dyDescent="0.25">
      <c r="N2735" s="4"/>
      <c r="O2735" s="4">
        <v>46564</v>
      </c>
    </row>
    <row r="2736" spans="14:15" x14ac:dyDescent="0.25">
      <c r="N2736" s="4"/>
      <c r="O2736" s="4">
        <v>46565</v>
      </c>
    </row>
    <row r="2737" spans="14:15" x14ac:dyDescent="0.25">
      <c r="N2737" s="4"/>
      <c r="O2737" s="4">
        <v>46566</v>
      </c>
    </row>
    <row r="2738" spans="14:15" x14ac:dyDescent="0.25">
      <c r="N2738" s="4"/>
      <c r="O2738" s="4">
        <v>46567</v>
      </c>
    </row>
    <row r="2739" spans="14:15" x14ac:dyDescent="0.25">
      <c r="N2739" s="4"/>
      <c r="O2739" s="4">
        <v>46568</v>
      </c>
    </row>
    <row r="2740" spans="14:15" x14ac:dyDescent="0.25">
      <c r="N2740" s="4"/>
      <c r="O2740" s="4">
        <v>46569</v>
      </c>
    </row>
    <row r="2741" spans="14:15" x14ac:dyDescent="0.25">
      <c r="N2741" s="4"/>
      <c r="O2741" s="4">
        <v>46570</v>
      </c>
    </row>
    <row r="2742" spans="14:15" x14ac:dyDescent="0.25">
      <c r="N2742" s="4"/>
      <c r="O2742" s="4">
        <v>46571</v>
      </c>
    </row>
    <row r="2743" spans="14:15" x14ac:dyDescent="0.25">
      <c r="N2743" s="4"/>
      <c r="O2743" s="4">
        <v>46572</v>
      </c>
    </row>
    <row r="2744" spans="14:15" x14ac:dyDescent="0.25">
      <c r="N2744" s="4"/>
      <c r="O2744" s="4">
        <v>46573</v>
      </c>
    </row>
    <row r="2745" spans="14:15" x14ac:dyDescent="0.25">
      <c r="N2745" s="4"/>
      <c r="O2745" s="4">
        <v>46574</v>
      </c>
    </row>
    <row r="2746" spans="14:15" x14ac:dyDescent="0.25">
      <c r="N2746" s="4"/>
      <c r="O2746" s="4">
        <v>46575</v>
      </c>
    </row>
    <row r="2747" spans="14:15" x14ac:dyDescent="0.25">
      <c r="N2747" s="4"/>
      <c r="O2747" s="4">
        <v>46576</v>
      </c>
    </row>
    <row r="2748" spans="14:15" x14ac:dyDescent="0.25">
      <c r="N2748" s="4"/>
      <c r="O2748" s="4">
        <v>46577</v>
      </c>
    </row>
    <row r="2749" spans="14:15" x14ac:dyDescent="0.25">
      <c r="N2749" s="4"/>
      <c r="O2749" s="4">
        <v>46578</v>
      </c>
    </row>
    <row r="2750" spans="14:15" x14ac:dyDescent="0.25">
      <c r="N2750" s="4"/>
      <c r="O2750" s="4">
        <v>46579</v>
      </c>
    </row>
    <row r="2751" spans="14:15" x14ac:dyDescent="0.25">
      <c r="N2751" s="4"/>
      <c r="O2751" s="4">
        <v>46580</v>
      </c>
    </row>
    <row r="2752" spans="14:15" x14ac:dyDescent="0.25">
      <c r="N2752" s="4"/>
      <c r="O2752" s="4">
        <v>46581</v>
      </c>
    </row>
    <row r="2753" spans="14:15" x14ac:dyDescent="0.25">
      <c r="N2753" s="4"/>
      <c r="O2753" s="4">
        <v>46582</v>
      </c>
    </row>
    <row r="2754" spans="14:15" x14ac:dyDescent="0.25">
      <c r="N2754" s="4"/>
      <c r="O2754" s="4">
        <v>46583</v>
      </c>
    </row>
    <row r="2755" spans="14:15" x14ac:dyDescent="0.25">
      <c r="N2755" s="4"/>
      <c r="O2755" s="4">
        <v>46584</v>
      </c>
    </row>
    <row r="2756" spans="14:15" x14ac:dyDescent="0.25">
      <c r="N2756" s="4"/>
      <c r="O2756" s="4">
        <v>46585</v>
      </c>
    </row>
    <row r="2757" spans="14:15" x14ac:dyDescent="0.25">
      <c r="N2757" s="4"/>
      <c r="O2757" s="4">
        <v>46586</v>
      </c>
    </row>
    <row r="2758" spans="14:15" x14ac:dyDescent="0.25">
      <c r="N2758" s="4"/>
      <c r="O2758" s="4">
        <v>46587</v>
      </c>
    </row>
    <row r="2759" spans="14:15" x14ac:dyDescent="0.25">
      <c r="N2759" s="4"/>
      <c r="O2759" s="4">
        <v>46588</v>
      </c>
    </row>
    <row r="2760" spans="14:15" x14ac:dyDescent="0.25">
      <c r="N2760" s="4"/>
      <c r="O2760" s="4">
        <v>46589</v>
      </c>
    </row>
    <row r="2761" spans="14:15" x14ac:dyDescent="0.25">
      <c r="N2761" s="4"/>
      <c r="O2761" s="4">
        <v>46590</v>
      </c>
    </row>
    <row r="2762" spans="14:15" x14ac:dyDescent="0.25">
      <c r="N2762" s="4"/>
      <c r="O2762" s="4">
        <v>46591</v>
      </c>
    </row>
    <row r="2763" spans="14:15" x14ac:dyDescent="0.25">
      <c r="N2763" s="4"/>
      <c r="O2763" s="4">
        <v>46592</v>
      </c>
    </row>
    <row r="2764" spans="14:15" x14ac:dyDescent="0.25">
      <c r="N2764" s="4"/>
      <c r="O2764" s="4">
        <v>46593</v>
      </c>
    </row>
    <row r="2765" spans="14:15" x14ac:dyDescent="0.25">
      <c r="N2765" s="4"/>
      <c r="O2765" s="4">
        <v>46594</v>
      </c>
    </row>
    <row r="2766" spans="14:15" x14ac:dyDescent="0.25">
      <c r="N2766" s="4"/>
      <c r="O2766" s="4">
        <v>46595</v>
      </c>
    </row>
    <row r="2767" spans="14:15" x14ac:dyDescent="0.25">
      <c r="N2767" s="4"/>
      <c r="O2767" s="4">
        <v>46596</v>
      </c>
    </row>
    <row r="2768" spans="14:15" x14ac:dyDescent="0.25">
      <c r="N2768" s="4"/>
      <c r="O2768" s="4">
        <v>46597</v>
      </c>
    </row>
    <row r="2769" spans="14:15" x14ac:dyDescent="0.25">
      <c r="N2769" s="4"/>
      <c r="O2769" s="4">
        <v>46598</v>
      </c>
    </row>
    <row r="2770" spans="14:15" x14ac:dyDescent="0.25">
      <c r="N2770" s="4"/>
      <c r="O2770" s="4">
        <v>46599</v>
      </c>
    </row>
    <row r="2771" spans="14:15" x14ac:dyDescent="0.25">
      <c r="N2771" s="4"/>
      <c r="O2771" s="4">
        <v>46600</v>
      </c>
    </row>
    <row r="2772" spans="14:15" x14ac:dyDescent="0.25">
      <c r="N2772" s="4"/>
      <c r="O2772" s="4">
        <v>46601</v>
      </c>
    </row>
    <row r="2773" spans="14:15" x14ac:dyDescent="0.25">
      <c r="N2773" s="4"/>
      <c r="O2773" s="4">
        <v>46602</v>
      </c>
    </row>
    <row r="2774" spans="14:15" x14ac:dyDescent="0.25">
      <c r="N2774" s="4"/>
      <c r="O2774" s="4">
        <v>46603</v>
      </c>
    </row>
    <row r="2775" spans="14:15" x14ac:dyDescent="0.25">
      <c r="N2775" s="4"/>
      <c r="O2775" s="4">
        <v>46604</v>
      </c>
    </row>
    <row r="2776" spans="14:15" x14ac:dyDescent="0.25">
      <c r="N2776" s="4"/>
      <c r="O2776" s="4">
        <v>46605</v>
      </c>
    </row>
    <row r="2777" spans="14:15" x14ac:dyDescent="0.25">
      <c r="N2777" s="4"/>
      <c r="O2777" s="4">
        <v>46606</v>
      </c>
    </row>
    <row r="2778" spans="14:15" x14ac:dyDescent="0.25">
      <c r="N2778" s="4"/>
      <c r="O2778" s="4">
        <v>46607</v>
      </c>
    </row>
    <row r="2779" spans="14:15" x14ac:dyDescent="0.25">
      <c r="N2779" s="4"/>
      <c r="O2779" s="4">
        <v>46608</v>
      </c>
    </row>
    <row r="2780" spans="14:15" x14ac:dyDescent="0.25">
      <c r="N2780" s="4"/>
      <c r="O2780" s="4">
        <v>46609</v>
      </c>
    </row>
    <row r="2781" spans="14:15" x14ac:dyDescent="0.25">
      <c r="N2781" s="4"/>
      <c r="O2781" s="4">
        <v>46610</v>
      </c>
    </row>
    <row r="2782" spans="14:15" x14ac:dyDescent="0.25">
      <c r="N2782" s="4"/>
      <c r="O2782" s="4">
        <v>46611</v>
      </c>
    </row>
    <row r="2783" spans="14:15" x14ac:dyDescent="0.25">
      <c r="N2783" s="4"/>
      <c r="O2783" s="4">
        <v>46612</v>
      </c>
    </row>
    <row r="2784" spans="14:15" x14ac:dyDescent="0.25">
      <c r="N2784" s="4"/>
      <c r="O2784" s="4">
        <v>46613</v>
      </c>
    </row>
    <row r="2785" spans="14:15" x14ac:dyDescent="0.25">
      <c r="N2785" s="4"/>
      <c r="O2785" s="4">
        <v>46614</v>
      </c>
    </row>
    <row r="2786" spans="14:15" x14ac:dyDescent="0.25">
      <c r="N2786" s="4"/>
      <c r="O2786" s="4">
        <v>46615</v>
      </c>
    </row>
    <row r="2787" spans="14:15" x14ac:dyDescent="0.25">
      <c r="N2787" s="4"/>
      <c r="O2787" s="4">
        <v>46616</v>
      </c>
    </row>
    <row r="2788" spans="14:15" x14ac:dyDescent="0.25">
      <c r="N2788" s="4"/>
      <c r="O2788" s="4">
        <v>46617</v>
      </c>
    </row>
    <row r="2789" spans="14:15" x14ac:dyDescent="0.25">
      <c r="N2789" s="4"/>
      <c r="O2789" s="4">
        <v>46618</v>
      </c>
    </row>
    <row r="2790" spans="14:15" x14ac:dyDescent="0.25">
      <c r="N2790" s="4"/>
      <c r="O2790" s="4">
        <v>46619</v>
      </c>
    </row>
    <row r="2791" spans="14:15" x14ac:dyDescent="0.25">
      <c r="N2791" s="4"/>
      <c r="O2791" s="4">
        <v>46620</v>
      </c>
    </row>
    <row r="2792" spans="14:15" x14ac:dyDescent="0.25">
      <c r="N2792" s="4"/>
      <c r="O2792" s="4">
        <v>46621</v>
      </c>
    </row>
    <row r="2793" spans="14:15" x14ac:dyDescent="0.25">
      <c r="N2793" s="4"/>
      <c r="O2793" s="4">
        <v>46622</v>
      </c>
    </row>
    <row r="2794" spans="14:15" x14ac:dyDescent="0.25">
      <c r="N2794" s="4"/>
      <c r="O2794" s="4">
        <v>46623</v>
      </c>
    </row>
    <row r="2795" spans="14:15" x14ac:dyDescent="0.25">
      <c r="N2795" s="4"/>
      <c r="O2795" s="4">
        <v>46624</v>
      </c>
    </row>
    <row r="2796" spans="14:15" x14ac:dyDescent="0.25">
      <c r="N2796" s="4"/>
      <c r="O2796" s="4">
        <v>46625</v>
      </c>
    </row>
    <row r="2797" spans="14:15" x14ac:dyDescent="0.25">
      <c r="N2797" s="4"/>
      <c r="O2797" s="4">
        <v>46626</v>
      </c>
    </row>
    <row r="2798" spans="14:15" x14ac:dyDescent="0.25">
      <c r="N2798" s="4"/>
      <c r="O2798" s="4">
        <v>46627</v>
      </c>
    </row>
    <row r="2799" spans="14:15" x14ac:dyDescent="0.25">
      <c r="N2799" s="4"/>
      <c r="O2799" s="4">
        <v>46628</v>
      </c>
    </row>
    <row r="2800" spans="14:15" x14ac:dyDescent="0.25">
      <c r="N2800" s="4"/>
      <c r="O2800" s="4">
        <v>46629</v>
      </c>
    </row>
    <row r="2801" spans="14:15" x14ac:dyDescent="0.25">
      <c r="N2801" s="4"/>
      <c r="O2801" s="4">
        <v>46630</v>
      </c>
    </row>
    <row r="2802" spans="14:15" x14ac:dyDescent="0.25">
      <c r="N2802" s="4"/>
      <c r="O2802" s="4">
        <v>46631</v>
      </c>
    </row>
    <row r="2803" spans="14:15" x14ac:dyDescent="0.25">
      <c r="N2803" s="4"/>
      <c r="O2803" s="4">
        <v>46632</v>
      </c>
    </row>
    <row r="2804" spans="14:15" x14ac:dyDescent="0.25">
      <c r="N2804" s="4"/>
      <c r="O2804" s="4">
        <v>46633</v>
      </c>
    </row>
    <row r="2805" spans="14:15" x14ac:dyDescent="0.25">
      <c r="N2805" s="4"/>
      <c r="O2805" s="4">
        <v>46634</v>
      </c>
    </row>
    <row r="2806" spans="14:15" x14ac:dyDescent="0.25">
      <c r="N2806" s="4"/>
      <c r="O2806" s="4">
        <v>46635</v>
      </c>
    </row>
    <row r="2807" spans="14:15" x14ac:dyDescent="0.25">
      <c r="N2807" s="4"/>
      <c r="O2807" s="4">
        <v>46636</v>
      </c>
    </row>
    <row r="2808" spans="14:15" x14ac:dyDescent="0.25">
      <c r="N2808" s="4"/>
      <c r="O2808" s="4">
        <v>46637</v>
      </c>
    </row>
    <row r="2809" spans="14:15" x14ac:dyDescent="0.25">
      <c r="N2809" s="4"/>
      <c r="O2809" s="4">
        <v>46638</v>
      </c>
    </row>
    <row r="2810" spans="14:15" x14ac:dyDescent="0.25">
      <c r="N2810" s="4"/>
      <c r="O2810" s="4">
        <v>46639</v>
      </c>
    </row>
    <row r="2811" spans="14:15" x14ac:dyDescent="0.25">
      <c r="N2811" s="4"/>
      <c r="O2811" s="4">
        <v>46640</v>
      </c>
    </row>
    <row r="2812" spans="14:15" x14ac:dyDescent="0.25">
      <c r="N2812" s="4"/>
      <c r="O2812" s="4">
        <v>46641</v>
      </c>
    </row>
    <row r="2813" spans="14:15" x14ac:dyDescent="0.25">
      <c r="N2813" s="4"/>
      <c r="O2813" s="4">
        <v>46642</v>
      </c>
    </row>
    <row r="2814" spans="14:15" x14ac:dyDescent="0.25">
      <c r="N2814" s="4"/>
      <c r="O2814" s="4">
        <v>46643</v>
      </c>
    </row>
    <row r="2815" spans="14:15" x14ac:dyDescent="0.25">
      <c r="N2815" s="4"/>
      <c r="O2815" s="4">
        <v>46644</v>
      </c>
    </row>
    <row r="2816" spans="14:15" x14ac:dyDescent="0.25">
      <c r="N2816" s="4"/>
      <c r="O2816" s="4">
        <v>46645</v>
      </c>
    </row>
    <row r="2817" spans="14:15" x14ac:dyDescent="0.25">
      <c r="N2817" s="4"/>
      <c r="O2817" s="4">
        <v>46646</v>
      </c>
    </row>
    <row r="2818" spans="14:15" x14ac:dyDescent="0.25">
      <c r="N2818" s="4"/>
      <c r="O2818" s="4">
        <v>46647</v>
      </c>
    </row>
    <row r="2819" spans="14:15" x14ac:dyDescent="0.25">
      <c r="N2819" s="4"/>
      <c r="O2819" s="4">
        <v>46648</v>
      </c>
    </row>
    <row r="2820" spans="14:15" x14ac:dyDescent="0.25">
      <c r="N2820" s="4"/>
      <c r="O2820" s="4">
        <v>46649</v>
      </c>
    </row>
    <row r="2821" spans="14:15" x14ac:dyDescent="0.25">
      <c r="N2821" s="4"/>
      <c r="O2821" s="4">
        <v>46650</v>
      </c>
    </row>
    <row r="2822" spans="14:15" x14ac:dyDescent="0.25">
      <c r="N2822" s="4"/>
      <c r="O2822" s="4">
        <v>46651</v>
      </c>
    </row>
    <row r="2823" spans="14:15" x14ac:dyDescent="0.25">
      <c r="N2823" s="4"/>
      <c r="O2823" s="4">
        <v>46652</v>
      </c>
    </row>
    <row r="2824" spans="14:15" x14ac:dyDescent="0.25">
      <c r="N2824" s="4"/>
      <c r="O2824" s="4">
        <v>46653</v>
      </c>
    </row>
    <row r="2825" spans="14:15" x14ac:dyDescent="0.25">
      <c r="N2825" s="4"/>
      <c r="O2825" s="4">
        <v>46654</v>
      </c>
    </row>
    <row r="2826" spans="14:15" x14ac:dyDescent="0.25">
      <c r="N2826" s="4"/>
      <c r="O2826" s="4">
        <v>46655</v>
      </c>
    </row>
    <row r="2827" spans="14:15" x14ac:dyDescent="0.25">
      <c r="N2827" s="4"/>
      <c r="O2827" s="4">
        <v>46656</v>
      </c>
    </row>
    <row r="2828" spans="14:15" x14ac:dyDescent="0.25">
      <c r="N2828" s="4"/>
      <c r="O2828" s="4">
        <v>46657</v>
      </c>
    </row>
    <row r="2829" spans="14:15" x14ac:dyDescent="0.25">
      <c r="N2829" s="4"/>
      <c r="O2829" s="4">
        <v>46658</v>
      </c>
    </row>
    <row r="2830" spans="14:15" x14ac:dyDescent="0.25">
      <c r="N2830" s="4"/>
      <c r="O2830" s="4">
        <v>46659</v>
      </c>
    </row>
    <row r="2831" spans="14:15" x14ac:dyDescent="0.25">
      <c r="N2831" s="4"/>
      <c r="O2831" s="4">
        <v>46660</v>
      </c>
    </row>
    <row r="2832" spans="14:15" x14ac:dyDescent="0.25">
      <c r="N2832" s="4"/>
      <c r="O2832" s="4">
        <v>46661</v>
      </c>
    </row>
    <row r="2833" spans="14:15" x14ac:dyDescent="0.25">
      <c r="N2833" s="4"/>
      <c r="O2833" s="4">
        <v>46662</v>
      </c>
    </row>
    <row r="2834" spans="14:15" x14ac:dyDescent="0.25">
      <c r="N2834" s="4"/>
      <c r="O2834" s="4">
        <v>46663</v>
      </c>
    </row>
    <row r="2835" spans="14:15" x14ac:dyDescent="0.25">
      <c r="N2835" s="4"/>
      <c r="O2835" s="4">
        <v>46664</v>
      </c>
    </row>
    <row r="2836" spans="14:15" x14ac:dyDescent="0.25">
      <c r="N2836" s="4"/>
      <c r="O2836" s="4">
        <v>46665</v>
      </c>
    </row>
    <row r="2837" spans="14:15" x14ac:dyDescent="0.25">
      <c r="N2837" s="4"/>
      <c r="O2837" s="4">
        <v>46666</v>
      </c>
    </row>
    <row r="2838" spans="14:15" x14ac:dyDescent="0.25">
      <c r="N2838" s="4"/>
      <c r="O2838" s="4">
        <v>46667</v>
      </c>
    </row>
    <row r="2839" spans="14:15" x14ac:dyDescent="0.25">
      <c r="N2839" s="4"/>
      <c r="O2839" s="4">
        <v>46668</v>
      </c>
    </row>
    <row r="2840" spans="14:15" x14ac:dyDescent="0.25">
      <c r="N2840" s="4"/>
      <c r="O2840" s="4">
        <v>46669</v>
      </c>
    </row>
    <row r="2841" spans="14:15" x14ac:dyDescent="0.25">
      <c r="N2841" s="4"/>
      <c r="O2841" s="4">
        <v>46670</v>
      </c>
    </row>
    <row r="2842" spans="14:15" x14ac:dyDescent="0.25">
      <c r="N2842" s="4"/>
      <c r="O2842" s="4">
        <v>46671</v>
      </c>
    </row>
    <row r="2843" spans="14:15" x14ac:dyDescent="0.25">
      <c r="N2843" s="4"/>
      <c r="O2843" s="4">
        <v>46672</v>
      </c>
    </row>
    <row r="2844" spans="14:15" x14ac:dyDescent="0.25">
      <c r="N2844" s="4"/>
      <c r="O2844" s="4">
        <v>46673</v>
      </c>
    </row>
    <row r="2845" spans="14:15" x14ac:dyDescent="0.25">
      <c r="N2845" s="4"/>
      <c r="O2845" s="4">
        <v>46674</v>
      </c>
    </row>
    <row r="2846" spans="14:15" x14ac:dyDescent="0.25">
      <c r="N2846" s="4"/>
      <c r="O2846" s="4">
        <v>46675</v>
      </c>
    </row>
    <row r="2847" spans="14:15" x14ac:dyDescent="0.25">
      <c r="N2847" s="4"/>
      <c r="O2847" s="4">
        <v>46676</v>
      </c>
    </row>
    <row r="2848" spans="14:15" x14ac:dyDescent="0.25">
      <c r="N2848" s="4"/>
      <c r="O2848" s="4">
        <v>46677</v>
      </c>
    </row>
    <row r="2849" spans="14:15" x14ac:dyDescent="0.25">
      <c r="N2849" s="4"/>
      <c r="O2849" s="4">
        <v>46678</v>
      </c>
    </row>
    <row r="2850" spans="14:15" x14ac:dyDescent="0.25">
      <c r="N2850" s="4"/>
      <c r="O2850" s="4">
        <v>46679</v>
      </c>
    </row>
    <row r="2851" spans="14:15" x14ac:dyDescent="0.25">
      <c r="N2851" s="4"/>
      <c r="O2851" s="4">
        <v>46680</v>
      </c>
    </row>
    <row r="2852" spans="14:15" x14ac:dyDescent="0.25">
      <c r="N2852" s="4"/>
      <c r="O2852" s="4">
        <v>46681</v>
      </c>
    </row>
    <row r="2853" spans="14:15" x14ac:dyDescent="0.25">
      <c r="N2853" s="4"/>
      <c r="O2853" s="4">
        <v>46682</v>
      </c>
    </row>
    <row r="2854" spans="14:15" x14ac:dyDescent="0.25">
      <c r="N2854" s="4"/>
      <c r="O2854" s="4">
        <v>46683</v>
      </c>
    </row>
    <row r="2855" spans="14:15" x14ac:dyDescent="0.25">
      <c r="N2855" s="4"/>
      <c r="O2855" s="4">
        <v>46684</v>
      </c>
    </row>
    <row r="2856" spans="14:15" x14ac:dyDescent="0.25">
      <c r="N2856" s="4"/>
      <c r="O2856" s="4">
        <v>46685</v>
      </c>
    </row>
    <row r="2857" spans="14:15" x14ac:dyDescent="0.25">
      <c r="N2857" s="4"/>
      <c r="O2857" s="4">
        <v>46686</v>
      </c>
    </row>
    <row r="2858" spans="14:15" x14ac:dyDescent="0.25">
      <c r="N2858" s="4"/>
      <c r="O2858" s="4">
        <v>46687</v>
      </c>
    </row>
    <row r="2859" spans="14:15" x14ac:dyDescent="0.25">
      <c r="N2859" s="4"/>
      <c r="O2859" s="4">
        <v>46688</v>
      </c>
    </row>
    <row r="2860" spans="14:15" x14ac:dyDescent="0.25">
      <c r="N2860" s="4"/>
      <c r="O2860" s="4">
        <v>46689</v>
      </c>
    </row>
    <row r="2861" spans="14:15" x14ac:dyDescent="0.25">
      <c r="N2861" s="4"/>
      <c r="O2861" s="4">
        <v>46690</v>
      </c>
    </row>
    <row r="2862" spans="14:15" x14ac:dyDescent="0.25">
      <c r="N2862" s="4"/>
      <c r="O2862" s="4">
        <v>46691</v>
      </c>
    </row>
    <row r="2863" spans="14:15" x14ac:dyDescent="0.25">
      <c r="N2863" s="4"/>
      <c r="O2863" s="4">
        <v>46692</v>
      </c>
    </row>
    <row r="2864" spans="14:15" x14ac:dyDescent="0.25">
      <c r="N2864" s="4"/>
      <c r="O2864" s="4">
        <v>46693</v>
      </c>
    </row>
    <row r="2865" spans="14:15" x14ac:dyDescent="0.25">
      <c r="N2865" s="4"/>
      <c r="O2865" s="4">
        <v>46694</v>
      </c>
    </row>
    <row r="2866" spans="14:15" x14ac:dyDescent="0.25">
      <c r="N2866" s="4"/>
      <c r="O2866" s="4">
        <v>46695</v>
      </c>
    </row>
    <row r="2867" spans="14:15" x14ac:dyDescent="0.25">
      <c r="N2867" s="4"/>
      <c r="O2867" s="4">
        <v>46696</v>
      </c>
    </row>
    <row r="2868" spans="14:15" x14ac:dyDescent="0.25">
      <c r="N2868" s="4"/>
      <c r="O2868" s="4">
        <v>46697</v>
      </c>
    </row>
    <row r="2869" spans="14:15" x14ac:dyDescent="0.25">
      <c r="N2869" s="4"/>
      <c r="O2869" s="4">
        <v>46698</v>
      </c>
    </row>
    <row r="2870" spans="14:15" x14ac:dyDescent="0.25">
      <c r="N2870" s="4"/>
      <c r="O2870" s="4">
        <v>46699</v>
      </c>
    </row>
    <row r="2871" spans="14:15" x14ac:dyDescent="0.25">
      <c r="N2871" s="4"/>
      <c r="O2871" s="4">
        <v>46700</v>
      </c>
    </row>
    <row r="2872" spans="14:15" x14ac:dyDescent="0.25">
      <c r="N2872" s="4"/>
      <c r="O2872" s="4">
        <v>46701</v>
      </c>
    </row>
    <row r="2873" spans="14:15" x14ac:dyDescent="0.25">
      <c r="N2873" s="4"/>
      <c r="O2873" s="4">
        <v>46702</v>
      </c>
    </row>
    <row r="2874" spans="14:15" x14ac:dyDescent="0.25">
      <c r="N2874" s="4"/>
      <c r="O2874" s="4">
        <v>46703</v>
      </c>
    </row>
    <row r="2875" spans="14:15" x14ac:dyDescent="0.25">
      <c r="N2875" s="4"/>
      <c r="O2875" s="4">
        <v>46704</v>
      </c>
    </row>
    <row r="2876" spans="14:15" x14ac:dyDescent="0.25">
      <c r="N2876" s="4"/>
      <c r="O2876" s="4">
        <v>46705</v>
      </c>
    </row>
    <row r="2877" spans="14:15" x14ac:dyDescent="0.25">
      <c r="N2877" s="4"/>
      <c r="O2877" s="4">
        <v>46706</v>
      </c>
    </row>
    <row r="2878" spans="14:15" x14ac:dyDescent="0.25">
      <c r="N2878" s="4"/>
      <c r="O2878" s="4">
        <v>46707</v>
      </c>
    </row>
    <row r="2879" spans="14:15" x14ac:dyDescent="0.25">
      <c r="N2879" s="4"/>
      <c r="O2879" s="4">
        <v>46708</v>
      </c>
    </row>
    <row r="2880" spans="14:15" x14ac:dyDescent="0.25">
      <c r="N2880" s="4"/>
      <c r="O2880" s="4">
        <v>46709</v>
      </c>
    </row>
    <row r="2881" spans="14:15" x14ac:dyDescent="0.25">
      <c r="N2881" s="4"/>
      <c r="O2881" s="4">
        <v>46710</v>
      </c>
    </row>
    <row r="2882" spans="14:15" x14ac:dyDescent="0.25">
      <c r="N2882" s="4"/>
      <c r="O2882" s="4">
        <v>46711</v>
      </c>
    </row>
    <row r="2883" spans="14:15" x14ac:dyDescent="0.25">
      <c r="N2883" s="4"/>
      <c r="O2883" s="4">
        <v>46712</v>
      </c>
    </row>
    <row r="2884" spans="14:15" x14ac:dyDescent="0.25">
      <c r="N2884" s="4"/>
      <c r="O2884" s="4">
        <v>46713</v>
      </c>
    </row>
    <row r="2885" spans="14:15" x14ac:dyDescent="0.25">
      <c r="N2885" s="4"/>
      <c r="O2885" s="4">
        <v>46714</v>
      </c>
    </row>
    <row r="2886" spans="14:15" x14ac:dyDescent="0.25">
      <c r="N2886" s="4"/>
      <c r="O2886" s="4">
        <v>46715</v>
      </c>
    </row>
    <row r="2887" spans="14:15" x14ac:dyDescent="0.25">
      <c r="N2887" s="4"/>
      <c r="O2887" s="4">
        <v>46716</v>
      </c>
    </row>
    <row r="2888" spans="14:15" x14ac:dyDescent="0.25">
      <c r="N2888" s="4"/>
      <c r="O2888" s="4">
        <v>46717</v>
      </c>
    </row>
    <row r="2889" spans="14:15" x14ac:dyDescent="0.25">
      <c r="N2889" s="4"/>
      <c r="O2889" s="4">
        <v>46718</v>
      </c>
    </row>
    <row r="2890" spans="14:15" x14ac:dyDescent="0.25">
      <c r="N2890" s="4"/>
      <c r="O2890" s="4">
        <v>46719</v>
      </c>
    </row>
    <row r="2891" spans="14:15" x14ac:dyDescent="0.25">
      <c r="N2891" s="4"/>
      <c r="O2891" s="4">
        <v>46720</v>
      </c>
    </row>
    <row r="2892" spans="14:15" x14ac:dyDescent="0.25">
      <c r="N2892" s="4"/>
      <c r="O2892" s="4">
        <v>46721</v>
      </c>
    </row>
    <row r="2893" spans="14:15" x14ac:dyDescent="0.25">
      <c r="N2893" s="4"/>
      <c r="O2893" s="4">
        <v>46722</v>
      </c>
    </row>
    <row r="2894" spans="14:15" x14ac:dyDescent="0.25">
      <c r="N2894" s="4"/>
      <c r="O2894" s="4">
        <v>46723</v>
      </c>
    </row>
    <row r="2895" spans="14:15" x14ac:dyDescent="0.25">
      <c r="N2895" s="4"/>
      <c r="O2895" s="4">
        <v>46724</v>
      </c>
    </row>
    <row r="2896" spans="14:15" x14ac:dyDescent="0.25">
      <c r="N2896" s="4"/>
      <c r="O2896" s="4">
        <v>46725</v>
      </c>
    </row>
    <row r="2897" spans="14:15" x14ac:dyDescent="0.25">
      <c r="N2897" s="4"/>
      <c r="O2897" s="4">
        <v>46726</v>
      </c>
    </row>
    <row r="2898" spans="14:15" x14ac:dyDescent="0.25">
      <c r="N2898" s="4"/>
      <c r="O2898" s="4">
        <v>46727</v>
      </c>
    </row>
    <row r="2899" spans="14:15" x14ac:dyDescent="0.25">
      <c r="N2899" s="4"/>
      <c r="O2899" s="4">
        <v>46728</v>
      </c>
    </row>
    <row r="2900" spans="14:15" x14ac:dyDescent="0.25">
      <c r="N2900" s="4"/>
      <c r="O2900" s="4">
        <v>46729</v>
      </c>
    </row>
    <row r="2901" spans="14:15" x14ac:dyDescent="0.25">
      <c r="N2901" s="4"/>
      <c r="O2901" s="4">
        <v>46730</v>
      </c>
    </row>
    <row r="2902" spans="14:15" x14ac:dyDescent="0.25">
      <c r="N2902" s="4"/>
      <c r="O2902" s="4">
        <v>46731</v>
      </c>
    </row>
    <row r="2903" spans="14:15" x14ac:dyDescent="0.25">
      <c r="N2903" s="4"/>
      <c r="O2903" s="4">
        <v>46732</v>
      </c>
    </row>
    <row r="2904" spans="14:15" x14ac:dyDescent="0.25">
      <c r="N2904" s="4"/>
      <c r="O2904" s="4">
        <v>46733</v>
      </c>
    </row>
    <row r="2905" spans="14:15" x14ac:dyDescent="0.25">
      <c r="N2905" s="4"/>
      <c r="O2905" s="4">
        <v>46734</v>
      </c>
    </row>
    <row r="2906" spans="14:15" x14ac:dyDescent="0.25">
      <c r="N2906" s="4"/>
      <c r="O2906" s="4">
        <v>46735</v>
      </c>
    </row>
    <row r="2907" spans="14:15" x14ac:dyDescent="0.25">
      <c r="N2907" s="4"/>
      <c r="O2907" s="4">
        <v>46736</v>
      </c>
    </row>
    <row r="2908" spans="14:15" x14ac:dyDescent="0.25">
      <c r="N2908" s="4"/>
      <c r="O2908" s="4">
        <v>46737</v>
      </c>
    </row>
    <row r="2909" spans="14:15" x14ac:dyDescent="0.25">
      <c r="N2909" s="4"/>
      <c r="O2909" s="4">
        <v>46738</v>
      </c>
    </row>
    <row r="2910" spans="14:15" x14ac:dyDescent="0.25">
      <c r="N2910" s="4"/>
      <c r="O2910" s="4">
        <v>46739</v>
      </c>
    </row>
    <row r="2911" spans="14:15" x14ac:dyDescent="0.25">
      <c r="N2911" s="4"/>
      <c r="O2911" s="4">
        <v>46740</v>
      </c>
    </row>
    <row r="2912" spans="14:15" x14ac:dyDescent="0.25">
      <c r="N2912" s="4"/>
      <c r="O2912" s="4">
        <v>46741</v>
      </c>
    </row>
    <row r="2913" spans="14:15" x14ac:dyDescent="0.25">
      <c r="N2913" s="4"/>
      <c r="O2913" s="4">
        <v>46742</v>
      </c>
    </row>
    <row r="2914" spans="14:15" x14ac:dyDescent="0.25">
      <c r="N2914" s="4"/>
      <c r="O2914" s="4">
        <v>46743</v>
      </c>
    </row>
    <row r="2915" spans="14:15" x14ac:dyDescent="0.25">
      <c r="N2915" s="4"/>
      <c r="O2915" s="4">
        <v>46744</v>
      </c>
    </row>
    <row r="2916" spans="14:15" x14ac:dyDescent="0.25">
      <c r="N2916" s="4"/>
      <c r="O2916" s="4">
        <v>46745</v>
      </c>
    </row>
    <row r="2917" spans="14:15" x14ac:dyDescent="0.25">
      <c r="N2917" s="4"/>
      <c r="O2917" s="4">
        <v>46746</v>
      </c>
    </row>
    <row r="2918" spans="14:15" x14ac:dyDescent="0.25">
      <c r="N2918" s="4"/>
      <c r="O2918" s="4">
        <v>46747</v>
      </c>
    </row>
    <row r="2919" spans="14:15" x14ac:dyDescent="0.25">
      <c r="N2919" s="4"/>
      <c r="O2919" s="4">
        <v>46748</v>
      </c>
    </row>
    <row r="2920" spans="14:15" x14ac:dyDescent="0.25">
      <c r="N2920" s="4"/>
      <c r="O2920" s="4">
        <v>46749</v>
      </c>
    </row>
    <row r="2921" spans="14:15" x14ac:dyDescent="0.25">
      <c r="N2921" s="4"/>
      <c r="O2921" s="4">
        <v>46750</v>
      </c>
    </row>
    <row r="2922" spans="14:15" x14ac:dyDescent="0.25">
      <c r="N2922" s="4"/>
      <c r="O2922" s="4">
        <v>46751</v>
      </c>
    </row>
    <row r="2923" spans="14:15" x14ac:dyDescent="0.25">
      <c r="N2923" s="4"/>
      <c r="O2923" s="4">
        <v>46752</v>
      </c>
    </row>
    <row r="2924" spans="14:15" x14ac:dyDescent="0.25">
      <c r="N2924" s="4"/>
      <c r="O2924" s="4">
        <v>46753</v>
      </c>
    </row>
    <row r="2925" spans="14:15" x14ac:dyDescent="0.25">
      <c r="N2925" s="4"/>
      <c r="O2925" s="4">
        <v>46754</v>
      </c>
    </row>
    <row r="2926" spans="14:15" x14ac:dyDescent="0.25">
      <c r="N2926" s="4"/>
      <c r="O2926" s="4">
        <v>46755</v>
      </c>
    </row>
    <row r="2927" spans="14:15" x14ac:dyDescent="0.25">
      <c r="N2927" s="4"/>
      <c r="O2927" s="4">
        <v>46756</v>
      </c>
    </row>
    <row r="2928" spans="14:15" x14ac:dyDescent="0.25">
      <c r="N2928" s="4"/>
      <c r="O2928" s="4">
        <v>46757</v>
      </c>
    </row>
    <row r="2929" spans="14:15" x14ac:dyDescent="0.25">
      <c r="N2929" s="4"/>
      <c r="O2929" s="4">
        <v>46758</v>
      </c>
    </row>
    <row r="2930" spans="14:15" x14ac:dyDescent="0.25">
      <c r="N2930" s="4"/>
      <c r="O2930" s="4">
        <v>46759</v>
      </c>
    </row>
    <row r="2931" spans="14:15" x14ac:dyDescent="0.25">
      <c r="N2931" s="4"/>
      <c r="O2931" s="4">
        <v>46760</v>
      </c>
    </row>
    <row r="2932" spans="14:15" x14ac:dyDescent="0.25">
      <c r="N2932" s="4"/>
      <c r="O2932" s="4">
        <v>46761</v>
      </c>
    </row>
    <row r="2933" spans="14:15" x14ac:dyDescent="0.25">
      <c r="N2933" s="4"/>
      <c r="O2933" s="4">
        <v>46762</v>
      </c>
    </row>
    <row r="2934" spans="14:15" x14ac:dyDescent="0.25">
      <c r="N2934" s="4"/>
      <c r="O2934" s="4">
        <v>46763</v>
      </c>
    </row>
    <row r="2935" spans="14:15" x14ac:dyDescent="0.25">
      <c r="N2935" s="4"/>
      <c r="O2935" s="4">
        <v>46764</v>
      </c>
    </row>
    <row r="2936" spans="14:15" x14ac:dyDescent="0.25">
      <c r="N2936" s="4"/>
      <c r="O2936" s="4">
        <v>46765</v>
      </c>
    </row>
    <row r="2937" spans="14:15" x14ac:dyDescent="0.25">
      <c r="N2937" s="4"/>
      <c r="O2937" s="4">
        <v>46766</v>
      </c>
    </row>
    <row r="2938" spans="14:15" x14ac:dyDescent="0.25">
      <c r="N2938" s="4"/>
      <c r="O2938" s="4">
        <v>46767</v>
      </c>
    </row>
    <row r="2939" spans="14:15" x14ac:dyDescent="0.25">
      <c r="N2939" s="4"/>
      <c r="O2939" s="4">
        <v>46768</v>
      </c>
    </row>
    <row r="2940" spans="14:15" x14ac:dyDescent="0.25">
      <c r="N2940" s="4"/>
      <c r="O2940" s="4">
        <v>46769</v>
      </c>
    </row>
    <row r="2941" spans="14:15" x14ac:dyDescent="0.25">
      <c r="N2941" s="4"/>
      <c r="O2941" s="4">
        <v>46770</v>
      </c>
    </row>
    <row r="2942" spans="14:15" x14ac:dyDescent="0.25">
      <c r="N2942" s="4"/>
      <c r="O2942" s="4">
        <v>46771</v>
      </c>
    </row>
    <row r="2943" spans="14:15" x14ac:dyDescent="0.25">
      <c r="N2943" s="4"/>
      <c r="O2943" s="4">
        <v>46772</v>
      </c>
    </row>
    <row r="2944" spans="14:15" x14ac:dyDescent="0.25">
      <c r="N2944" s="4"/>
      <c r="O2944" s="4">
        <v>46773</v>
      </c>
    </row>
    <row r="2945" spans="14:15" x14ac:dyDescent="0.25">
      <c r="N2945" s="4"/>
      <c r="O2945" s="4">
        <v>46774</v>
      </c>
    </row>
    <row r="2946" spans="14:15" x14ac:dyDescent="0.25">
      <c r="N2946" s="4"/>
      <c r="O2946" s="4">
        <v>46775</v>
      </c>
    </row>
    <row r="2947" spans="14:15" x14ac:dyDescent="0.25">
      <c r="N2947" s="4"/>
      <c r="O2947" s="4">
        <v>46776</v>
      </c>
    </row>
    <row r="2948" spans="14:15" x14ac:dyDescent="0.25">
      <c r="N2948" s="4"/>
      <c r="O2948" s="4">
        <v>46777</v>
      </c>
    </row>
    <row r="2949" spans="14:15" x14ac:dyDescent="0.25">
      <c r="N2949" s="4"/>
      <c r="O2949" s="4">
        <v>46778</v>
      </c>
    </row>
    <row r="2950" spans="14:15" x14ac:dyDescent="0.25">
      <c r="N2950" s="4"/>
      <c r="O2950" s="4">
        <v>46779</v>
      </c>
    </row>
    <row r="2951" spans="14:15" x14ac:dyDescent="0.25">
      <c r="N2951" s="4"/>
      <c r="O2951" s="4">
        <v>46780</v>
      </c>
    </row>
    <row r="2952" spans="14:15" x14ac:dyDescent="0.25">
      <c r="N2952" s="4"/>
      <c r="O2952" s="4">
        <v>46781</v>
      </c>
    </row>
    <row r="2953" spans="14:15" x14ac:dyDescent="0.25">
      <c r="N2953" s="4"/>
      <c r="O2953" s="4">
        <v>46782</v>
      </c>
    </row>
    <row r="2954" spans="14:15" x14ac:dyDescent="0.25">
      <c r="N2954" s="4"/>
      <c r="O2954" s="4">
        <v>46783</v>
      </c>
    </row>
    <row r="2955" spans="14:15" x14ac:dyDescent="0.25">
      <c r="N2955" s="4"/>
      <c r="O2955" s="4">
        <v>46784</v>
      </c>
    </row>
    <row r="2956" spans="14:15" x14ac:dyDescent="0.25">
      <c r="N2956" s="4"/>
      <c r="O2956" s="4">
        <v>46785</v>
      </c>
    </row>
    <row r="2957" spans="14:15" x14ac:dyDescent="0.25">
      <c r="N2957" s="4"/>
      <c r="O2957" s="4">
        <v>46786</v>
      </c>
    </row>
    <row r="2958" spans="14:15" x14ac:dyDescent="0.25">
      <c r="N2958" s="4"/>
      <c r="O2958" s="4">
        <v>46787</v>
      </c>
    </row>
    <row r="2959" spans="14:15" x14ac:dyDescent="0.25">
      <c r="N2959" s="4"/>
      <c r="O2959" s="4">
        <v>46788</v>
      </c>
    </row>
    <row r="2960" spans="14:15" x14ac:dyDescent="0.25">
      <c r="N2960" s="4"/>
      <c r="O2960" s="4">
        <v>46789</v>
      </c>
    </row>
    <row r="2961" spans="14:15" x14ac:dyDescent="0.25">
      <c r="N2961" s="4"/>
      <c r="O2961" s="4">
        <v>46790</v>
      </c>
    </row>
    <row r="2962" spans="14:15" x14ac:dyDescent="0.25">
      <c r="N2962" s="4"/>
      <c r="O2962" s="4">
        <v>46791</v>
      </c>
    </row>
    <row r="2963" spans="14:15" x14ac:dyDescent="0.25">
      <c r="N2963" s="4"/>
      <c r="O2963" s="4">
        <v>46792</v>
      </c>
    </row>
    <row r="2964" spans="14:15" x14ac:dyDescent="0.25">
      <c r="N2964" s="4"/>
      <c r="O2964" s="4">
        <v>46793</v>
      </c>
    </row>
    <row r="2965" spans="14:15" x14ac:dyDescent="0.25">
      <c r="N2965" s="4"/>
      <c r="O2965" s="4">
        <v>46794</v>
      </c>
    </row>
    <row r="2966" spans="14:15" x14ac:dyDescent="0.25">
      <c r="N2966" s="4"/>
      <c r="O2966" s="4">
        <v>46795</v>
      </c>
    </row>
    <row r="2967" spans="14:15" x14ac:dyDescent="0.25">
      <c r="N2967" s="4"/>
      <c r="O2967" s="4">
        <v>46796</v>
      </c>
    </row>
    <row r="2968" spans="14:15" x14ac:dyDescent="0.25">
      <c r="N2968" s="4"/>
      <c r="O2968" s="4">
        <v>46797</v>
      </c>
    </row>
    <row r="2969" spans="14:15" x14ac:dyDescent="0.25">
      <c r="N2969" s="4"/>
      <c r="O2969" s="4">
        <v>46798</v>
      </c>
    </row>
    <row r="2970" spans="14:15" x14ac:dyDescent="0.25">
      <c r="N2970" s="4"/>
      <c r="O2970" s="4">
        <v>46799</v>
      </c>
    </row>
    <row r="2971" spans="14:15" x14ac:dyDescent="0.25">
      <c r="N2971" s="4"/>
      <c r="O2971" s="4">
        <v>46800</v>
      </c>
    </row>
    <row r="2972" spans="14:15" x14ac:dyDescent="0.25">
      <c r="N2972" s="4"/>
      <c r="O2972" s="4">
        <v>46801</v>
      </c>
    </row>
    <row r="2973" spans="14:15" x14ac:dyDescent="0.25">
      <c r="N2973" s="4"/>
      <c r="O2973" s="4">
        <v>46802</v>
      </c>
    </row>
    <row r="2974" spans="14:15" x14ac:dyDescent="0.25">
      <c r="N2974" s="4"/>
      <c r="O2974" s="4">
        <v>46803</v>
      </c>
    </row>
    <row r="2975" spans="14:15" x14ac:dyDescent="0.25">
      <c r="N2975" s="4"/>
      <c r="O2975" s="4">
        <v>46804</v>
      </c>
    </row>
    <row r="2976" spans="14:15" x14ac:dyDescent="0.25">
      <c r="N2976" s="4"/>
      <c r="O2976" s="4">
        <v>46805</v>
      </c>
    </row>
    <row r="2977" spans="14:15" x14ac:dyDescent="0.25">
      <c r="N2977" s="4"/>
      <c r="O2977" s="4">
        <v>46806</v>
      </c>
    </row>
    <row r="2978" spans="14:15" x14ac:dyDescent="0.25">
      <c r="N2978" s="4"/>
      <c r="O2978" s="4">
        <v>46807</v>
      </c>
    </row>
    <row r="2979" spans="14:15" x14ac:dyDescent="0.25">
      <c r="N2979" s="4"/>
      <c r="O2979" s="4">
        <v>46808</v>
      </c>
    </row>
    <row r="2980" spans="14:15" x14ac:dyDescent="0.25">
      <c r="N2980" s="4"/>
      <c r="O2980" s="4">
        <v>46809</v>
      </c>
    </row>
    <row r="2981" spans="14:15" x14ac:dyDescent="0.25">
      <c r="N2981" s="4"/>
      <c r="O2981" s="4">
        <v>46810</v>
      </c>
    </row>
    <row r="2982" spans="14:15" x14ac:dyDescent="0.25">
      <c r="N2982" s="4"/>
      <c r="O2982" s="4">
        <v>46811</v>
      </c>
    </row>
    <row r="2983" spans="14:15" x14ac:dyDescent="0.25">
      <c r="N2983" s="4"/>
      <c r="O2983" s="4">
        <v>46812</v>
      </c>
    </row>
    <row r="2984" spans="14:15" x14ac:dyDescent="0.25">
      <c r="N2984" s="4"/>
      <c r="O2984" s="4">
        <v>46813</v>
      </c>
    </row>
    <row r="2985" spans="14:15" x14ac:dyDescent="0.25">
      <c r="N2985" s="4"/>
      <c r="O2985" s="4">
        <v>46814</v>
      </c>
    </row>
    <row r="2986" spans="14:15" x14ac:dyDescent="0.25">
      <c r="N2986" s="4"/>
      <c r="O2986" s="4">
        <v>46815</v>
      </c>
    </row>
    <row r="2987" spans="14:15" x14ac:dyDescent="0.25">
      <c r="N2987" s="4"/>
      <c r="O2987" s="4">
        <v>46816</v>
      </c>
    </row>
    <row r="2988" spans="14:15" x14ac:dyDescent="0.25">
      <c r="N2988" s="4"/>
      <c r="O2988" s="4">
        <v>46817</v>
      </c>
    </row>
    <row r="2989" spans="14:15" x14ac:dyDescent="0.25">
      <c r="N2989" s="4"/>
      <c r="O2989" s="4">
        <v>46818</v>
      </c>
    </row>
    <row r="2990" spans="14:15" x14ac:dyDescent="0.25">
      <c r="N2990" s="4"/>
      <c r="O2990" s="4">
        <v>46819</v>
      </c>
    </row>
    <row r="2991" spans="14:15" x14ac:dyDescent="0.25">
      <c r="N2991" s="4"/>
      <c r="O2991" s="4">
        <v>46820</v>
      </c>
    </row>
    <row r="2992" spans="14:15" x14ac:dyDescent="0.25">
      <c r="N2992" s="4"/>
      <c r="O2992" s="4">
        <v>46821</v>
      </c>
    </row>
    <row r="2993" spans="14:15" x14ac:dyDescent="0.25">
      <c r="N2993" s="4"/>
      <c r="O2993" s="4">
        <v>46822</v>
      </c>
    </row>
    <row r="2994" spans="14:15" x14ac:dyDescent="0.25">
      <c r="N2994" s="4"/>
      <c r="O2994" s="4">
        <v>46823</v>
      </c>
    </row>
    <row r="2995" spans="14:15" x14ac:dyDescent="0.25">
      <c r="N2995" s="4"/>
      <c r="O2995" s="4">
        <v>46824</v>
      </c>
    </row>
    <row r="2996" spans="14:15" x14ac:dyDescent="0.25">
      <c r="N2996" s="4"/>
      <c r="O2996" s="4">
        <v>46825</v>
      </c>
    </row>
    <row r="2997" spans="14:15" x14ac:dyDescent="0.25">
      <c r="N2997" s="4"/>
      <c r="O2997" s="4">
        <v>46826</v>
      </c>
    </row>
    <row r="2998" spans="14:15" x14ac:dyDescent="0.25">
      <c r="N2998" s="4"/>
      <c r="O2998" s="4">
        <v>46827</v>
      </c>
    </row>
    <row r="2999" spans="14:15" x14ac:dyDescent="0.25">
      <c r="N2999" s="4"/>
      <c r="O2999" s="4">
        <v>46828</v>
      </c>
    </row>
    <row r="3000" spans="14:15" x14ac:dyDescent="0.25">
      <c r="N3000" s="4"/>
      <c r="O3000" s="4">
        <v>46829</v>
      </c>
    </row>
    <row r="3001" spans="14:15" x14ac:dyDescent="0.25">
      <c r="N3001" s="4"/>
      <c r="O3001" s="4">
        <v>46830</v>
      </c>
    </row>
    <row r="3002" spans="14:15" x14ac:dyDescent="0.25">
      <c r="N3002" s="4"/>
      <c r="O3002" s="4">
        <v>46831</v>
      </c>
    </row>
    <row r="3003" spans="14:15" x14ac:dyDescent="0.25">
      <c r="N3003" s="4"/>
      <c r="O3003" s="4">
        <v>46832</v>
      </c>
    </row>
    <row r="3004" spans="14:15" x14ac:dyDescent="0.25">
      <c r="N3004" s="4"/>
      <c r="O3004" s="4">
        <v>46833</v>
      </c>
    </row>
    <row r="3005" spans="14:15" x14ac:dyDescent="0.25">
      <c r="N3005" s="4"/>
      <c r="O3005" s="4">
        <v>46834</v>
      </c>
    </row>
    <row r="3006" spans="14:15" x14ac:dyDescent="0.25">
      <c r="N3006" s="4"/>
      <c r="O3006" s="4">
        <v>46835</v>
      </c>
    </row>
    <row r="3007" spans="14:15" x14ac:dyDescent="0.25">
      <c r="N3007" s="4"/>
      <c r="O3007" s="4">
        <v>46836</v>
      </c>
    </row>
    <row r="3008" spans="14:15" x14ac:dyDescent="0.25">
      <c r="N3008" s="4"/>
      <c r="O3008" s="4">
        <v>46837</v>
      </c>
    </row>
    <row r="3009" spans="14:15" x14ac:dyDescent="0.25">
      <c r="N3009" s="4"/>
      <c r="O3009" s="4">
        <v>46838</v>
      </c>
    </row>
    <row r="3010" spans="14:15" x14ac:dyDescent="0.25">
      <c r="N3010" s="4"/>
      <c r="O3010" s="4">
        <v>46839</v>
      </c>
    </row>
    <row r="3011" spans="14:15" x14ac:dyDescent="0.25">
      <c r="N3011" s="4"/>
      <c r="O3011" s="4">
        <v>46840</v>
      </c>
    </row>
    <row r="3012" spans="14:15" x14ac:dyDescent="0.25">
      <c r="N3012" s="4"/>
      <c r="O3012" s="4">
        <v>46841</v>
      </c>
    </row>
    <row r="3013" spans="14:15" x14ac:dyDescent="0.25">
      <c r="N3013" s="4"/>
      <c r="O3013" s="4">
        <v>46842</v>
      </c>
    </row>
    <row r="3014" spans="14:15" x14ac:dyDescent="0.25">
      <c r="N3014" s="4"/>
      <c r="O3014" s="4">
        <v>46843</v>
      </c>
    </row>
    <row r="3015" spans="14:15" x14ac:dyDescent="0.25">
      <c r="N3015" s="4"/>
      <c r="O3015" s="4">
        <v>46844</v>
      </c>
    </row>
    <row r="3016" spans="14:15" x14ac:dyDescent="0.25">
      <c r="N3016" s="4"/>
      <c r="O3016" s="4">
        <v>46845</v>
      </c>
    </row>
    <row r="3017" spans="14:15" x14ac:dyDescent="0.25">
      <c r="N3017" s="4"/>
      <c r="O3017" s="4">
        <v>46846</v>
      </c>
    </row>
    <row r="3018" spans="14:15" x14ac:dyDescent="0.25">
      <c r="N3018" s="4"/>
      <c r="O3018" s="4">
        <v>46847</v>
      </c>
    </row>
    <row r="3019" spans="14:15" x14ac:dyDescent="0.25">
      <c r="N3019" s="4"/>
      <c r="O3019" s="4">
        <v>46848</v>
      </c>
    </row>
    <row r="3020" spans="14:15" x14ac:dyDescent="0.25">
      <c r="N3020" s="4"/>
      <c r="O3020" s="4">
        <v>46849</v>
      </c>
    </row>
    <row r="3021" spans="14:15" x14ac:dyDescent="0.25">
      <c r="N3021" s="4"/>
      <c r="O3021" s="4">
        <v>46850</v>
      </c>
    </row>
    <row r="3022" spans="14:15" x14ac:dyDescent="0.25">
      <c r="N3022" s="4"/>
      <c r="O3022" s="4">
        <v>46851</v>
      </c>
    </row>
    <row r="3023" spans="14:15" x14ac:dyDescent="0.25">
      <c r="N3023" s="4"/>
      <c r="O3023" s="4">
        <v>46852</v>
      </c>
    </row>
    <row r="3024" spans="14:15" x14ac:dyDescent="0.25">
      <c r="N3024" s="4"/>
      <c r="O3024" s="4">
        <v>46853</v>
      </c>
    </row>
    <row r="3025" spans="14:15" x14ac:dyDescent="0.25">
      <c r="N3025" s="4"/>
      <c r="O3025" s="4">
        <v>46854</v>
      </c>
    </row>
    <row r="3026" spans="14:15" x14ac:dyDescent="0.25">
      <c r="N3026" s="4"/>
      <c r="O3026" s="4">
        <v>46855</v>
      </c>
    </row>
    <row r="3027" spans="14:15" x14ac:dyDescent="0.25">
      <c r="N3027" s="4"/>
      <c r="O3027" s="4">
        <v>46856</v>
      </c>
    </row>
    <row r="3028" spans="14:15" x14ac:dyDescent="0.25">
      <c r="N3028" s="4"/>
      <c r="O3028" s="4">
        <v>46857</v>
      </c>
    </row>
    <row r="3029" spans="14:15" x14ac:dyDescent="0.25">
      <c r="N3029" s="4"/>
      <c r="O3029" s="4">
        <v>46858</v>
      </c>
    </row>
    <row r="3030" spans="14:15" x14ac:dyDescent="0.25">
      <c r="N3030" s="4"/>
      <c r="O3030" s="4">
        <v>46859</v>
      </c>
    </row>
    <row r="3031" spans="14:15" x14ac:dyDescent="0.25">
      <c r="N3031" s="4"/>
      <c r="O3031" s="4">
        <v>46860</v>
      </c>
    </row>
    <row r="3032" spans="14:15" x14ac:dyDescent="0.25">
      <c r="N3032" s="4"/>
      <c r="O3032" s="4">
        <v>46861</v>
      </c>
    </row>
    <row r="3033" spans="14:15" x14ac:dyDescent="0.25">
      <c r="N3033" s="4"/>
      <c r="O3033" s="4">
        <v>46862</v>
      </c>
    </row>
    <row r="3034" spans="14:15" x14ac:dyDescent="0.25">
      <c r="N3034" s="4"/>
      <c r="O3034" s="4">
        <v>46863</v>
      </c>
    </row>
    <row r="3035" spans="14:15" x14ac:dyDescent="0.25">
      <c r="N3035" s="4"/>
      <c r="O3035" s="4">
        <v>46864</v>
      </c>
    </row>
    <row r="3036" spans="14:15" x14ac:dyDescent="0.25">
      <c r="N3036" s="4"/>
      <c r="O3036" s="4">
        <v>46865</v>
      </c>
    </row>
    <row r="3037" spans="14:15" x14ac:dyDescent="0.25">
      <c r="N3037" s="4"/>
      <c r="O3037" s="4">
        <v>46866</v>
      </c>
    </row>
    <row r="3038" spans="14:15" x14ac:dyDescent="0.25">
      <c r="N3038" s="4"/>
      <c r="O3038" s="4">
        <v>46867</v>
      </c>
    </row>
    <row r="3039" spans="14:15" x14ac:dyDescent="0.25">
      <c r="N3039" s="4"/>
      <c r="O3039" s="4">
        <v>46868</v>
      </c>
    </row>
    <row r="3040" spans="14:15" x14ac:dyDescent="0.25">
      <c r="N3040" s="4"/>
      <c r="O3040" s="4">
        <v>46869</v>
      </c>
    </row>
    <row r="3041" spans="14:15" x14ac:dyDescent="0.25">
      <c r="N3041" s="4"/>
      <c r="O3041" s="4">
        <v>46870</v>
      </c>
    </row>
    <row r="3042" spans="14:15" x14ac:dyDescent="0.25">
      <c r="N3042" s="4"/>
      <c r="O3042" s="4">
        <v>46871</v>
      </c>
    </row>
    <row r="3043" spans="14:15" x14ac:dyDescent="0.25">
      <c r="N3043" s="4"/>
      <c r="O3043" s="4">
        <v>46872</v>
      </c>
    </row>
    <row r="3044" spans="14:15" x14ac:dyDescent="0.25">
      <c r="N3044" s="4"/>
      <c r="O3044" s="4">
        <v>46873</v>
      </c>
    </row>
    <row r="3045" spans="14:15" x14ac:dyDescent="0.25">
      <c r="N3045" s="4"/>
      <c r="O3045" s="4">
        <v>46874</v>
      </c>
    </row>
    <row r="3046" spans="14:15" x14ac:dyDescent="0.25">
      <c r="N3046" s="4"/>
      <c r="O3046" s="4">
        <v>46875</v>
      </c>
    </row>
    <row r="3047" spans="14:15" x14ac:dyDescent="0.25">
      <c r="N3047" s="4"/>
      <c r="O3047" s="4">
        <v>46876</v>
      </c>
    </row>
    <row r="3048" spans="14:15" x14ac:dyDescent="0.25">
      <c r="N3048" s="4"/>
      <c r="O3048" s="4">
        <v>46877</v>
      </c>
    </row>
    <row r="3049" spans="14:15" x14ac:dyDescent="0.25">
      <c r="N3049" s="4"/>
      <c r="O3049" s="4">
        <v>46878</v>
      </c>
    </row>
    <row r="3050" spans="14:15" x14ac:dyDescent="0.25">
      <c r="N3050" s="4"/>
      <c r="O3050" s="4">
        <v>46879</v>
      </c>
    </row>
    <row r="3051" spans="14:15" x14ac:dyDescent="0.25">
      <c r="N3051" s="4"/>
      <c r="O3051" s="4">
        <v>46880</v>
      </c>
    </row>
    <row r="3052" spans="14:15" x14ac:dyDescent="0.25">
      <c r="N3052" s="4"/>
      <c r="O3052" s="4">
        <v>46881</v>
      </c>
    </row>
    <row r="3053" spans="14:15" x14ac:dyDescent="0.25">
      <c r="N3053" s="4"/>
      <c r="O3053" s="4">
        <v>46882</v>
      </c>
    </row>
    <row r="3054" spans="14:15" x14ac:dyDescent="0.25">
      <c r="N3054" s="4"/>
      <c r="O3054" s="4">
        <v>46883</v>
      </c>
    </row>
    <row r="3055" spans="14:15" x14ac:dyDescent="0.25">
      <c r="N3055" s="4"/>
      <c r="O3055" s="4">
        <v>46884</v>
      </c>
    </row>
    <row r="3056" spans="14:15" x14ac:dyDescent="0.25">
      <c r="N3056" s="4"/>
      <c r="O3056" s="4">
        <v>46885</v>
      </c>
    </row>
    <row r="3057" spans="14:15" x14ac:dyDescent="0.25">
      <c r="N3057" s="4"/>
      <c r="O3057" s="4">
        <v>46886</v>
      </c>
    </row>
    <row r="3058" spans="14:15" x14ac:dyDescent="0.25">
      <c r="N3058" s="4"/>
      <c r="O3058" s="4">
        <v>46887</v>
      </c>
    </row>
    <row r="3059" spans="14:15" x14ac:dyDescent="0.25">
      <c r="N3059" s="4"/>
      <c r="O3059" s="4">
        <v>46888</v>
      </c>
    </row>
    <row r="3060" spans="14:15" x14ac:dyDescent="0.25">
      <c r="N3060" s="4"/>
      <c r="O3060" s="4">
        <v>46889</v>
      </c>
    </row>
    <row r="3061" spans="14:15" x14ac:dyDescent="0.25">
      <c r="N3061" s="4"/>
      <c r="O3061" s="4">
        <v>46890</v>
      </c>
    </row>
    <row r="3062" spans="14:15" x14ac:dyDescent="0.25">
      <c r="N3062" s="4"/>
      <c r="O3062" s="4">
        <v>46891</v>
      </c>
    </row>
    <row r="3063" spans="14:15" x14ac:dyDescent="0.25">
      <c r="N3063" s="4"/>
      <c r="O3063" s="4">
        <v>46892</v>
      </c>
    </row>
    <row r="3064" spans="14:15" x14ac:dyDescent="0.25">
      <c r="N3064" s="4"/>
      <c r="O3064" s="4">
        <v>46893</v>
      </c>
    </row>
    <row r="3065" spans="14:15" x14ac:dyDescent="0.25">
      <c r="N3065" s="4"/>
      <c r="O3065" s="4">
        <v>46894</v>
      </c>
    </row>
    <row r="3066" spans="14:15" x14ac:dyDescent="0.25">
      <c r="N3066" s="4"/>
      <c r="O3066" s="4">
        <v>46895</v>
      </c>
    </row>
    <row r="3067" spans="14:15" x14ac:dyDescent="0.25">
      <c r="N3067" s="4"/>
      <c r="O3067" s="4">
        <v>46896</v>
      </c>
    </row>
    <row r="3068" spans="14:15" x14ac:dyDescent="0.25">
      <c r="N3068" s="4"/>
      <c r="O3068" s="4">
        <v>46897</v>
      </c>
    </row>
    <row r="3069" spans="14:15" x14ac:dyDescent="0.25">
      <c r="N3069" s="4"/>
      <c r="O3069" s="4">
        <v>46898</v>
      </c>
    </row>
    <row r="3070" spans="14:15" x14ac:dyDescent="0.25">
      <c r="N3070" s="4"/>
      <c r="O3070" s="4">
        <v>46899</v>
      </c>
    </row>
    <row r="3071" spans="14:15" x14ac:dyDescent="0.25">
      <c r="N3071" s="4"/>
      <c r="O3071" s="4">
        <v>46900</v>
      </c>
    </row>
    <row r="3072" spans="14:15" x14ac:dyDescent="0.25">
      <c r="N3072" s="4"/>
      <c r="O3072" s="4">
        <v>46901</v>
      </c>
    </row>
    <row r="3073" spans="14:15" x14ac:dyDescent="0.25">
      <c r="N3073" s="4"/>
      <c r="O3073" s="4">
        <v>46902</v>
      </c>
    </row>
    <row r="3074" spans="14:15" x14ac:dyDescent="0.25">
      <c r="N3074" s="4"/>
      <c r="O3074" s="4">
        <v>46903</v>
      </c>
    </row>
    <row r="3075" spans="14:15" x14ac:dyDescent="0.25">
      <c r="N3075" s="4"/>
      <c r="O3075" s="4">
        <v>46904</v>
      </c>
    </row>
    <row r="3076" spans="14:15" x14ac:dyDescent="0.25">
      <c r="N3076" s="4"/>
      <c r="O3076" s="4">
        <v>46905</v>
      </c>
    </row>
    <row r="3077" spans="14:15" x14ac:dyDescent="0.25">
      <c r="N3077" s="4"/>
      <c r="O3077" s="4">
        <v>46906</v>
      </c>
    </row>
    <row r="3078" spans="14:15" x14ac:dyDescent="0.25">
      <c r="N3078" s="4"/>
      <c r="O3078" s="4">
        <v>46907</v>
      </c>
    </row>
    <row r="3079" spans="14:15" x14ac:dyDescent="0.25">
      <c r="N3079" s="4"/>
      <c r="O3079" s="4">
        <v>46908</v>
      </c>
    </row>
    <row r="3080" spans="14:15" x14ac:dyDescent="0.25">
      <c r="N3080" s="4"/>
      <c r="O3080" s="4">
        <v>46909</v>
      </c>
    </row>
    <row r="3081" spans="14:15" x14ac:dyDescent="0.25">
      <c r="N3081" s="4"/>
      <c r="O3081" s="4">
        <v>46910</v>
      </c>
    </row>
    <row r="3082" spans="14:15" x14ac:dyDescent="0.25">
      <c r="N3082" s="4"/>
      <c r="O3082" s="4">
        <v>46911</v>
      </c>
    </row>
    <row r="3083" spans="14:15" x14ac:dyDescent="0.25">
      <c r="N3083" s="4"/>
      <c r="O3083" s="4">
        <v>46912</v>
      </c>
    </row>
    <row r="3084" spans="14:15" x14ac:dyDescent="0.25">
      <c r="N3084" s="4"/>
      <c r="O3084" s="4">
        <v>46913</v>
      </c>
    </row>
    <row r="3085" spans="14:15" x14ac:dyDescent="0.25">
      <c r="N3085" s="4"/>
      <c r="O3085" s="4">
        <v>46914</v>
      </c>
    </row>
    <row r="3086" spans="14:15" x14ac:dyDescent="0.25">
      <c r="N3086" s="4"/>
      <c r="O3086" s="4">
        <v>46915</v>
      </c>
    </row>
    <row r="3087" spans="14:15" x14ac:dyDescent="0.25">
      <c r="N3087" s="4"/>
      <c r="O3087" s="4">
        <v>46916</v>
      </c>
    </row>
    <row r="3088" spans="14:15" x14ac:dyDescent="0.25">
      <c r="N3088" s="4"/>
      <c r="O3088" s="4">
        <v>46917</v>
      </c>
    </row>
    <row r="3089" spans="14:15" x14ac:dyDescent="0.25">
      <c r="N3089" s="4"/>
      <c r="O3089" s="4">
        <v>46918</v>
      </c>
    </row>
    <row r="3090" spans="14:15" x14ac:dyDescent="0.25">
      <c r="N3090" s="4"/>
      <c r="O3090" s="4">
        <v>46919</v>
      </c>
    </row>
    <row r="3091" spans="14:15" x14ac:dyDescent="0.25">
      <c r="N3091" s="4"/>
      <c r="O3091" s="4">
        <v>46920</v>
      </c>
    </row>
    <row r="3092" spans="14:15" x14ac:dyDescent="0.25">
      <c r="N3092" s="4"/>
      <c r="O3092" s="4">
        <v>46921</v>
      </c>
    </row>
    <row r="3093" spans="14:15" x14ac:dyDescent="0.25">
      <c r="N3093" s="4"/>
      <c r="O3093" s="4">
        <v>46922</v>
      </c>
    </row>
    <row r="3094" spans="14:15" x14ac:dyDescent="0.25">
      <c r="N3094" s="4"/>
      <c r="O3094" s="4">
        <v>46923</v>
      </c>
    </row>
    <row r="3095" spans="14:15" x14ac:dyDescent="0.25">
      <c r="N3095" s="4"/>
      <c r="O3095" s="4">
        <v>46924</v>
      </c>
    </row>
    <row r="3096" spans="14:15" x14ac:dyDescent="0.25">
      <c r="N3096" s="4"/>
      <c r="O3096" s="4">
        <v>46925</v>
      </c>
    </row>
    <row r="3097" spans="14:15" x14ac:dyDescent="0.25">
      <c r="N3097" s="4"/>
      <c r="O3097" s="4">
        <v>46926</v>
      </c>
    </row>
    <row r="3098" spans="14:15" x14ac:dyDescent="0.25">
      <c r="N3098" s="4"/>
      <c r="O3098" s="4">
        <v>46927</v>
      </c>
    </row>
    <row r="3099" spans="14:15" x14ac:dyDescent="0.25">
      <c r="N3099" s="4"/>
      <c r="O3099" s="4">
        <v>46928</v>
      </c>
    </row>
    <row r="3100" spans="14:15" x14ac:dyDescent="0.25">
      <c r="N3100" s="4"/>
      <c r="O3100" s="4">
        <v>46929</v>
      </c>
    </row>
    <row r="3101" spans="14:15" x14ac:dyDescent="0.25">
      <c r="N3101" s="4"/>
      <c r="O3101" s="4">
        <v>46930</v>
      </c>
    </row>
    <row r="3102" spans="14:15" x14ac:dyDescent="0.25">
      <c r="N3102" s="4"/>
      <c r="O3102" s="4">
        <v>46931</v>
      </c>
    </row>
    <row r="3103" spans="14:15" x14ac:dyDescent="0.25">
      <c r="N3103" s="4"/>
      <c r="O3103" s="4">
        <v>46932</v>
      </c>
    </row>
    <row r="3104" spans="14:15" x14ac:dyDescent="0.25">
      <c r="N3104" s="4"/>
      <c r="O3104" s="4">
        <v>46933</v>
      </c>
    </row>
    <row r="3105" spans="14:15" x14ac:dyDescent="0.25">
      <c r="N3105" s="4"/>
      <c r="O3105" s="4">
        <v>46934</v>
      </c>
    </row>
    <row r="3106" spans="14:15" x14ac:dyDescent="0.25">
      <c r="N3106" s="4"/>
      <c r="O3106" s="4">
        <v>46935</v>
      </c>
    </row>
    <row r="3107" spans="14:15" x14ac:dyDescent="0.25">
      <c r="N3107" s="4"/>
      <c r="O3107" s="4">
        <v>46936</v>
      </c>
    </row>
    <row r="3108" spans="14:15" x14ac:dyDescent="0.25">
      <c r="N3108" s="4"/>
      <c r="O3108" s="4">
        <v>46937</v>
      </c>
    </row>
    <row r="3109" spans="14:15" x14ac:dyDescent="0.25">
      <c r="N3109" s="4"/>
      <c r="O3109" s="4">
        <v>46938</v>
      </c>
    </row>
    <row r="3110" spans="14:15" x14ac:dyDescent="0.25">
      <c r="N3110" s="4"/>
      <c r="O3110" s="4">
        <v>46939</v>
      </c>
    </row>
    <row r="3111" spans="14:15" x14ac:dyDescent="0.25">
      <c r="N3111" s="4"/>
      <c r="O3111" s="4">
        <v>46940</v>
      </c>
    </row>
    <row r="3112" spans="14:15" x14ac:dyDescent="0.25">
      <c r="N3112" s="4"/>
      <c r="O3112" s="4">
        <v>46941</v>
      </c>
    </row>
    <row r="3113" spans="14:15" x14ac:dyDescent="0.25">
      <c r="N3113" s="4"/>
      <c r="O3113" s="4">
        <v>46942</v>
      </c>
    </row>
    <row r="3114" spans="14:15" x14ac:dyDescent="0.25">
      <c r="N3114" s="4"/>
      <c r="O3114" s="4">
        <v>46943</v>
      </c>
    </row>
    <row r="3115" spans="14:15" x14ac:dyDescent="0.25">
      <c r="N3115" s="4"/>
      <c r="O3115" s="4">
        <v>46944</v>
      </c>
    </row>
    <row r="3116" spans="14:15" x14ac:dyDescent="0.25">
      <c r="N3116" s="4"/>
      <c r="O3116" s="4">
        <v>46945</v>
      </c>
    </row>
    <row r="3117" spans="14:15" x14ac:dyDescent="0.25">
      <c r="N3117" s="4"/>
      <c r="O3117" s="4">
        <v>46946</v>
      </c>
    </row>
    <row r="3118" spans="14:15" x14ac:dyDescent="0.25">
      <c r="N3118" s="4"/>
      <c r="O3118" s="4">
        <v>46947</v>
      </c>
    </row>
    <row r="3119" spans="14:15" x14ac:dyDescent="0.25">
      <c r="N3119" s="4"/>
      <c r="O3119" s="4">
        <v>46948</v>
      </c>
    </row>
    <row r="3120" spans="14:15" x14ac:dyDescent="0.25">
      <c r="N3120" s="4"/>
      <c r="O3120" s="4">
        <v>46949</v>
      </c>
    </row>
    <row r="3121" spans="14:15" x14ac:dyDescent="0.25">
      <c r="N3121" s="4"/>
      <c r="O3121" s="4">
        <v>46950</v>
      </c>
    </row>
    <row r="3122" spans="14:15" x14ac:dyDescent="0.25">
      <c r="N3122" s="4"/>
      <c r="O3122" s="4">
        <v>46951</v>
      </c>
    </row>
    <row r="3123" spans="14:15" x14ac:dyDescent="0.25">
      <c r="N3123" s="4"/>
      <c r="O3123" s="4">
        <v>46952</v>
      </c>
    </row>
    <row r="3124" spans="14:15" x14ac:dyDescent="0.25">
      <c r="N3124" s="4"/>
      <c r="O3124" s="4">
        <v>46953</v>
      </c>
    </row>
    <row r="3125" spans="14:15" x14ac:dyDescent="0.25">
      <c r="N3125" s="4"/>
      <c r="O3125" s="4">
        <v>46954</v>
      </c>
    </row>
    <row r="3126" spans="14:15" x14ac:dyDescent="0.25">
      <c r="N3126" s="4"/>
      <c r="O3126" s="4">
        <v>46955</v>
      </c>
    </row>
    <row r="3127" spans="14:15" x14ac:dyDescent="0.25">
      <c r="N3127" s="4"/>
      <c r="O3127" s="4">
        <v>46956</v>
      </c>
    </row>
    <row r="3128" spans="14:15" x14ac:dyDescent="0.25">
      <c r="N3128" s="4"/>
      <c r="O3128" s="4">
        <v>46957</v>
      </c>
    </row>
    <row r="3129" spans="14:15" x14ac:dyDescent="0.25">
      <c r="N3129" s="4"/>
      <c r="O3129" s="4">
        <v>46958</v>
      </c>
    </row>
    <row r="3130" spans="14:15" x14ac:dyDescent="0.25">
      <c r="N3130" s="4"/>
      <c r="O3130" s="4">
        <v>46959</v>
      </c>
    </row>
    <row r="3131" spans="14:15" x14ac:dyDescent="0.25">
      <c r="N3131" s="4"/>
      <c r="O3131" s="4">
        <v>46960</v>
      </c>
    </row>
    <row r="3132" spans="14:15" x14ac:dyDescent="0.25">
      <c r="N3132" s="4"/>
      <c r="O3132" s="4">
        <v>46961</v>
      </c>
    </row>
    <row r="3133" spans="14:15" x14ac:dyDescent="0.25">
      <c r="N3133" s="4"/>
      <c r="O3133" s="4">
        <v>46962</v>
      </c>
    </row>
    <row r="3134" spans="14:15" x14ac:dyDescent="0.25">
      <c r="N3134" s="4"/>
      <c r="O3134" s="4">
        <v>46963</v>
      </c>
    </row>
    <row r="3135" spans="14:15" x14ac:dyDescent="0.25">
      <c r="N3135" s="4"/>
      <c r="O3135" s="4">
        <v>46964</v>
      </c>
    </row>
    <row r="3136" spans="14:15" x14ac:dyDescent="0.25">
      <c r="N3136" s="4"/>
      <c r="O3136" s="4">
        <v>46965</v>
      </c>
    </row>
    <row r="3137" spans="14:15" x14ac:dyDescent="0.25">
      <c r="N3137" s="4"/>
      <c r="O3137" s="4">
        <v>46966</v>
      </c>
    </row>
    <row r="3138" spans="14:15" x14ac:dyDescent="0.25">
      <c r="N3138" s="4"/>
      <c r="O3138" s="4">
        <v>46967</v>
      </c>
    </row>
    <row r="3139" spans="14:15" x14ac:dyDescent="0.25">
      <c r="N3139" s="4"/>
      <c r="O3139" s="4">
        <v>46968</v>
      </c>
    </row>
    <row r="3140" spans="14:15" x14ac:dyDescent="0.25">
      <c r="N3140" s="4"/>
      <c r="O3140" s="4">
        <v>46969</v>
      </c>
    </row>
    <row r="3141" spans="14:15" x14ac:dyDescent="0.25">
      <c r="N3141" s="4"/>
      <c r="O3141" s="4">
        <v>46970</v>
      </c>
    </row>
    <row r="3142" spans="14:15" x14ac:dyDescent="0.25">
      <c r="N3142" s="4"/>
      <c r="O3142" s="4">
        <v>46971</v>
      </c>
    </row>
    <row r="3143" spans="14:15" x14ac:dyDescent="0.25">
      <c r="N3143" s="4"/>
      <c r="O3143" s="4">
        <v>46972</v>
      </c>
    </row>
    <row r="3144" spans="14:15" x14ac:dyDescent="0.25">
      <c r="N3144" s="4"/>
      <c r="O3144" s="4">
        <v>46973</v>
      </c>
    </row>
    <row r="3145" spans="14:15" x14ac:dyDescent="0.25">
      <c r="N3145" s="4"/>
      <c r="O3145" s="4">
        <v>46974</v>
      </c>
    </row>
    <row r="3146" spans="14:15" x14ac:dyDescent="0.25">
      <c r="N3146" s="4"/>
      <c r="O3146" s="4">
        <v>46975</v>
      </c>
    </row>
    <row r="3147" spans="14:15" x14ac:dyDescent="0.25">
      <c r="N3147" s="4"/>
      <c r="O3147" s="4">
        <v>46976</v>
      </c>
    </row>
    <row r="3148" spans="14:15" x14ac:dyDescent="0.25">
      <c r="N3148" s="4"/>
      <c r="O3148" s="4">
        <v>46977</v>
      </c>
    </row>
    <row r="3149" spans="14:15" x14ac:dyDescent="0.25">
      <c r="N3149" s="4"/>
      <c r="O3149" s="4">
        <v>46978</v>
      </c>
    </row>
    <row r="3150" spans="14:15" x14ac:dyDescent="0.25">
      <c r="N3150" s="4"/>
      <c r="O3150" s="4">
        <v>46979</v>
      </c>
    </row>
    <row r="3151" spans="14:15" x14ac:dyDescent="0.25">
      <c r="N3151" s="4"/>
      <c r="O3151" s="4">
        <v>46980</v>
      </c>
    </row>
    <row r="3152" spans="14:15" x14ac:dyDescent="0.25">
      <c r="N3152" s="4"/>
      <c r="O3152" s="4">
        <v>46981</v>
      </c>
    </row>
    <row r="3153" spans="14:15" x14ac:dyDescent="0.25">
      <c r="N3153" s="4"/>
      <c r="O3153" s="4">
        <v>46982</v>
      </c>
    </row>
    <row r="3154" spans="14:15" x14ac:dyDescent="0.25">
      <c r="N3154" s="4"/>
      <c r="O3154" s="4">
        <v>46983</v>
      </c>
    </row>
    <row r="3155" spans="14:15" x14ac:dyDescent="0.25">
      <c r="N3155" s="4"/>
      <c r="O3155" s="4">
        <v>46984</v>
      </c>
    </row>
    <row r="3156" spans="14:15" x14ac:dyDescent="0.25">
      <c r="N3156" s="4"/>
      <c r="O3156" s="4">
        <v>46985</v>
      </c>
    </row>
    <row r="3157" spans="14:15" x14ac:dyDescent="0.25">
      <c r="N3157" s="4"/>
      <c r="O3157" s="4">
        <v>46986</v>
      </c>
    </row>
    <row r="3158" spans="14:15" x14ac:dyDescent="0.25">
      <c r="N3158" s="4"/>
      <c r="O3158" s="4">
        <v>46987</v>
      </c>
    </row>
    <row r="3159" spans="14:15" x14ac:dyDescent="0.25">
      <c r="N3159" s="4"/>
      <c r="O3159" s="4">
        <v>46988</v>
      </c>
    </row>
    <row r="3160" spans="14:15" x14ac:dyDescent="0.25">
      <c r="N3160" s="4"/>
      <c r="O3160" s="4">
        <v>46989</v>
      </c>
    </row>
    <row r="3161" spans="14:15" x14ac:dyDescent="0.25">
      <c r="N3161" s="4"/>
      <c r="O3161" s="4">
        <v>46990</v>
      </c>
    </row>
    <row r="3162" spans="14:15" x14ac:dyDescent="0.25">
      <c r="N3162" s="4"/>
      <c r="O3162" s="4">
        <v>46991</v>
      </c>
    </row>
    <row r="3163" spans="14:15" x14ac:dyDescent="0.25">
      <c r="N3163" s="4"/>
      <c r="O3163" s="4">
        <v>46992</v>
      </c>
    </row>
    <row r="3164" spans="14:15" x14ac:dyDescent="0.25">
      <c r="N3164" s="4"/>
      <c r="O3164" s="4">
        <v>46993</v>
      </c>
    </row>
    <row r="3165" spans="14:15" x14ac:dyDescent="0.25">
      <c r="N3165" s="4"/>
      <c r="O3165" s="4">
        <v>46994</v>
      </c>
    </row>
    <row r="3166" spans="14:15" x14ac:dyDescent="0.25">
      <c r="N3166" s="4"/>
      <c r="O3166" s="4">
        <v>46995</v>
      </c>
    </row>
    <row r="3167" spans="14:15" x14ac:dyDescent="0.25">
      <c r="N3167" s="4"/>
      <c r="O3167" s="4">
        <v>46996</v>
      </c>
    </row>
    <row r="3168" spans="14:15" x14ac:dyDescent="0.25">
      <c r="N3168" s="4"/>
      <c r="O3168" s="4">
        <v>46997</v>
      </c>
    </row>
    <row r="3169" spans="14:15" x14ac:dyDescent="0.25">
      <c r="N3169" s="4"/>
      <c r="O3169" s="4">
        <v>46998</v>
      </c>
    </row>
    <row r="3170" spans="14:15" x14ac:dyDescent="0.25">
      <c r="N3170" s="4"/>
      <c r="O3170" s="4">
        <v>46999</v>
      </c>
    </row>
    <row r="3171" spans="14:15" x14ac:dyDescent="0.25">
      <c r="N3171" s="4"/>
      <c r="O3171" s="4">
        <v>47000</v>
      </c>
    </row>
    <row r="3172" spans="14:15" x14ac:dyDescent="0.25">
      <c r="N3172" s="4"/>
      <c r="O3172" s="4">
        <v>47001</v>
      </c>
    </row>
    <row r="3173" spans="14:15" x14ac:dyDescent="0.25">
      <c r="N3173" s="4"/>
      <c r="O3173" s="4">
        <v>47002</v>
      </c>
    </row>
    <row r="3174" spans="14:15" x14ac:dyDescent="0.25">
      <c r="N3174" s="4"/>
      <c r="O3174" s="4">
        <v>47003</v>
      </c>
    </row>
    <row r="3175" spans="14:15" x14ac:dyDescent="0.25">
      <c r="N3175" s="4"/>
      <c r="O3175" s="4">
        <v>47004</v>
      </c>
    </row>
    <row r="3176" spans="14:15" x14ac:dyDescent="0.25">
      <c r="N3176" s="4"/>
      <c r="O3176" s="4">
        <v>47005</v>
      </c>
    </row>
    <row r="3177" spans="14:15" x14ac:dyDescent="0.25">
      <c r="N3177" s="4"/>
      <c r="O3177" s="4">
        <v>47006</v>
      </c>
    </row>
    <row r="3178" spans="14:15" x14ac:dyDescent="0.25">
      <c r="N3178" s="4"/>
      <c r="O3178" s="4">
        <v>47007</v>
      </c>
    </row>
    <row r="3179" spans="14:15" x14ac:dyDescent="0.25">
      <c r="N3179" s="4"/>
      <c r="O3179" s="4">
        <v>47008</v>
      </c>
    </row>
    <row r="3180" spans="14:15" x14ac:dyDescent="0.25">
      <c r="N3180" s="4"/>
      <c r="O3180" s="4">
        <v>47009</v>
      </c>
    </row>
    <row r="3181" spans="14:15" x14ac:dyDescent="0.25">
      <c r="N3181" s="4"/>
      <c r="O3181" s="4">
        <v>47010</v>
      </c>
    </row>
    <row r="3182" spans="14:15" x14ac:dyDescent="0.25">
      <c r="N3182" s="4"/>
      <c r="O3182" s="4">
        <v>47011</v>
      </c>
    </row>
    <row r="3183" spans="14:15" x14ac:dyDescent="0.25">
      <c r="N3183" s="4"/>
      <c r="O3183" s="4">
        <v>47012</v>
      </c>
    </row>
    <row r="3184" spans="14:15" x14ac:dyDescent="0.25">
      <c r="N3184" s="4"/>
      <c r="O3184" s="4">
        <v>47013</v>
      </c>
    </row>
    <row r="3185" spans="14:15" x14ac:dyDescent="0.25">
      <c r="N3185" s="4"/>
      <c r="O3185" s="4">
        <v>47014</v>
      </c>
    </row>
    <row r="3186" spans="14:15" x14ac:dyDescent="0.25">
      <c r="N3186" s="4"/>
      <c r="O3186" s="4">
        <v>47015</v>
      </c>
    </row>
    <row r="3187" spans="14:15" x14ac:dyDescent="0.25">
      <c r="N3187" s="4"/>
      <c r="O3187" s="4">
        <v>47016</v>
      </c>
    </row>
    <row r="3188" spans="14:15" x14ac:dyDescent="0.25">
      <c r="N3188" s="4"/>
      <c r="O3188" s="4">
        <v>47017</v>
      </c>
    </row>
    <row r="3189" spans="14:15" x14ac:dyDescent="0.25">
      <c r="N3189" s="4"/>
      <c r="O3189" s="4">
        <v>47018</v>
      </c>
    </row>
    <row r="3190" spans="14:15" x14ac:dyDescent="0.25">
      <c r="N3190" s="4"/>
      <c r="O3190" s="4">
        <v>47019</v>
      </c>
    </row>
    <row r="3191" spans="14:15" x14ac:dyDescent="0.25">
      <c r="N3191" s="4"/>
      <c r="O3191" s="4">
        <v>47020</v>
      </c>
    </row>
    <row r="3192" spans="14:15" x14ac:dyDescent="0.25">
      <c r="N3192" s="4"/>
      <c r="O3192" s="4">
        <v>47021</v>
      </c>
    </row>
    <row r="3193" spans="14:15" x14ac:dyDescent="0.25">
      <c r="N3193" s="4"/>
      <c r="O3193" s="4">
        <v>47022</v>
      </c>
    </row>
    <row r="3194" spans="14:15" x14ac:dyDescent="0.25">
      <c r="N3194" s="4"/>
      <c r="O3194" s="4">
        <v>47023</v>
      </c>
    </row>
    <row r="3195" spans="14:15" x14ac:dyDescent="0.25">
      <c r="N3195" s="4"/>
      <c r="O3195" s="4">
        <v>47024</v>
      </c>
    </row>
    <row r="3196" spans="14:15" x14ac:dyDescent="0.25">
      <c r="N3196" s="4"/>
      <c r="O3196" s="4">
        <v>47025</v>
      </c>
    </row>
    <row r="3197" spans="14:15" x14ac:dyDescent="0.25">
      <c r="N3197" s="4"/>
      <c r="O3197" s="4">
        <v>47026</v>
      </c>
    </row>
    <row r="3198" spans="14:15" x14ac:dyDescent="0.25">
      <c r="N3198" s="4"/>
      <c r="O3198" s="4">
        <v>47027</v>
      </c>
    </row>
    <row r="3199" spans="14:15" x14ac:dyDescent="0.25">
      <c r="N3199" s="4"/>
      <c r="O3199" s="4">
        <v>47028</v>
      </c>
    </row>
    <row r="3200" spans="14:15" x14ac:dyDescent="0.25">
      <c r="N3200" s="4"/>
      <c r="O3200" s="4">
        <v>47029</v>
      </c>
    </row>
    <row r="3201" spans="14:15" x14ac:dyDescent="0.25">
      <c r="N3201" s="4"/>
      <c r="O3201" s="4">
        <v>47030</v>
      </c>
    </row>
    <row r="3202" spans="14:15" x14ac:dyDescent="0.25">
      <c r="N3202" s="4"/>
      <c r="O3202" s="4">
        <v>47031</v>
      </c>
    </row>
    <row r="3203" spans="14:15" x14ac:dyDescent="0.25">
      <c r="N3203" s="4"/>
      <c r="O3203" s="4">
        <v>47032</v>
      </c>
    </row>
    <row r="3204" spans="14:15" x14ac:dyDescent="0.25">
      <c r="N3204" s="4"/>
      <c r="O3204" s="4">
        <v>47033</v>
      </c>
    </row>
    <row r="3205" spans="14:15" x14ac:dyDescent="0.25">
      <c r="N3205" s="4"/>
      <c r="O3205" s="4">
        <v>47034</v>
      </c>
    </row>
    <row r="3206" spans="14:15" x14ac:dyDescent="0.25">
      <c r="N3206" s="4"/>
      <c r="O3206" s="4">
        <v>47035</v>
      </c>
    </row>
    <row r="3207" spans="14:15" x14ac:dyDescent="0.25">
      <c r="N3207" s="4"/>
      <c r="O3207" s="4">
        <v>47036</v>
      </c>
    </row>
    <row r="3208" spans="14:15" x14ac:dyDescent="0.25">
      <c r="N3208" s="4"/>
      <c r="O3208" s="4">
        <v>47037</v>
      </c>
    </row>
    <row r="3209" spans="14:15" x14ac:dyDescent="0.25">
      <c r="N3209" s="4"/>
      <c r="O3209" s="4">
        <v>47038</v>
      </c>
    </row>
    <row r="3210" spans="14:15" x14ac:dyDescent="0.25">
      <c r="N3210" s="4"/>
      <c r="O3210" s="4">
        <v>47039</v>
      </c>
    </row>
    <row r="3211" spans="14:15" x14ac:dyDescent="0.25">
      <c r="N3211" s="4"/>
      <c r="O3211" s="4">
        <v>47040</v>
      </c>
    </row>
    <row r="3212" spans="14:15" x14ac:dyDescent="0.25">
      <c r="N3212" s="4"/>
      <c r="O3212" s="4">
        <v>47041</v>
      </c>
    </row>
    <row r="3213" spans="14:15" x14ac:dyDescent="0.25">
      <c r="N3213" s="4"/>
      <c r="O3213" s="4">
        <v>47042</v>
      </c>
    </row>
    <row r="3214" spans="14:15" x14ac:dyDescent="0.25">
      <c r="N3214" s="4"/>
      <c r="O3214" s="4">
        <v>47043</v>
      </c>
    </row>
    <row r="3215" spans="14:15" x14ac:dyDescent="0.25">
      <c r="N3215" s="4"/>
      <c r="O3215" s="4">
        <v>47044</v>
      </c>
    </row>
    <row r="3216" spans="14:15" x14ac:dyDescent="0.25">
      <c r="N3216" s="4"/>
      <c r="O3216" s="4">
        <v>47045</v>
      </c>
    </row>
    <row r="3217" spans="14:15" x14ac:dyDescent="0.25">
      <c r="N3217" s="4"/>
      <c r="O3217" s="4">
        <v>47046</v>
      </c>
    </row>
    <row r="3218" spans="14:15" x14ac:dyDescent="0.25">
      <c r="N3218" s="4"/>
      <c r="O3218" s="4">
        <v>47047</v>
      </c>
    </row>
    <row r="3219" spans="14:15" x14ac:dyDescent="0.25">
      <c r="N3219" s="4"/>
      <c r="O3219" s="4">
        <v>47048</v>
      </c>
    </row>
    <row r="3220" spans="14:15" x14ac:dyDescent="0.25">
      <c r="N3220" s="4"/>
      <c r="O3220" s="4">
        <v>47049</v>
      </c>
    </row>
    <row r="3221" spans="14:15" x14ac:dyDescent="0.25">
      <c r="N3221" s="4"/>
      <c r="O3221" s="4">
        <v>47050</v>
      </c>
    </row>
    <row r="3222" spans="14:15" x14ac:dyDescent="0.25">
      <c r="N3222" s="4"/>
      <c r="O3222" s="4">
        <v>47051</v>
      </c>
    </row>
    <row r="3223" spans="14:15" x14ac:dyDescent="0.25">
      <c r="N3223" s="4"/>
      <c r="O3223" s="4">
        <v>47052</v>
      </c>
    </row>
    <row r="3224" spans="14:15" x14ac:dyDescent="0.25">
      <c r="N3224" s="4"/>
      <c r="O3224" s="4">
        <v>47053</v>
      </c>
    </row>
    <row r="3225" spans="14:15" x14ac:dyDescent="0.25">
      <c r="N3225" s="4"/>
      <c r="O3225" s="4">
        <v>47054</v>
      </c>
    </row>
    <row r="3226" spans="14:15" x14ac:dyDescent="0.25">
      <c r="N3226" s="4"/>
      <c r="O3226" s="4">
        <v>47055</v>
      </c>
    </row>
    <row r="3227" spans="14:15" x14ac:dyDescent="0.25">
      <c r="N3227" s="4"/>
      <c r="O3227" s="4">
        <v>47056</v>
      </c>
    </row>
    <row r="3228" spans="14:15" x14ac:dyDescent="0.25">
      <c r="N3228" s="4"/>
      <c r="O3228" s="4">
        <v>47057</v>
      </c>
    </row>
    <row r="3229" spans="14:15" x14ac:dyDescent="0.25">
      <c r="N3229" s="4"/>
      <c r="O3229" s="4">
        <v>47058</v>
      </c>
    </row>
    <row r="3230" spans="14:15" x14ac:dyDescent="0.25">
      <c r="N3230" s="4"/>
      <c r="O3230" s="4">
        <v>47059</v>
      </c>
    </row>
    <row r="3231" spans="14:15" x14ac:dyDescent="0.25">
      <c r="N3231" s="4"/>
      <c r="O3231" s="4">
        <v>47060</v>
      </c>
    </row>
    <row r="3232" spans="14:15" x14ac:dyDescent="0.25">
      <c r="N3232" s="4"/>
      <c r="O3232" s="4">
        <v>47061</v>
      </c>
    </row>
    <row r="3233" spans="14:15" x14ac:dyDescent="0.25">
      <c r="N3233" s="4"/>
      <c r="O3233" s="4">
        <v>47062</v>
      </c>
    </row>
    <row r="3234" spans="14:15" x14ac:dyDescent="0.25">
      <c r="N3234" s="4"/>
      <c r="O3234" s="4">
        <v>47063</v>
      </c>
    </row>
    <row r="3235" spans="14:15" x14ac:dyDescent="0.25">
      <c r="N3235" s="4"/>
      <c r="O3235" s="4">
        <v>47064</v>
      </c>
    </row>
    <row r="3236" spans="14:15" x14ac:dyDescent="0.25">
      <c r="N3236" s="4"/>
      <c r="O3236" s="4">
        <v>47065</v>
      </c>
    </row>
    <row r="3237" spans="14:15" x14ac:dyDescent="0.25">
      <c r="N3237" s="4"/>
      <c r="O3237" s="4">
        <v>47066</v>
      </c>
    </row>
    <row r="3238" spans="14:15" x14ac:dyDescent="0.25">
      <c r="N3238" s="4"/>
      <c r="O3238" s="4">
        <v>47067</v>
      </c>
    </row>
    <row r="3239" spans="14:15" x14ac:dyDescent="0.25">
      <c r="N3239" s="4"/>
      <c r="O3239" s="4">
        <v>47068</v>
      </c>
    </row>
    <row r="3240" spans="14:15" x14ac:dyDescent="0.25">
      <c r="N3240" s="4"/>
      <c r="O3240" s="4">
        <v>47069</v>
      </c>
    </row>
    <row r="3241" spans="14:15" x14ac:dyDescent="0.25">
      <c r="N3241" s="4"/>
      <c r="O3241" s="4">
        <v>47070</v>
      </c>
    </row>
    <row r="3242" spans="14:15" x14ac:dyDescent="0.25">
      <c r="N3242" s="4"/>
      <c r="O3242" s="4">
        <v>47071</v>
      </c>
    </row>
    <row r="3243" spans="14:15" x14ac:dyDescent="0.25">
      <c r="N3243" s="4"/>
      <c r="O3243" s="4">
        <v>47072</v>
      </c>
    </row>
    <row r="3244" spans="14:15" x14ac:dyDescent="0.25">
      <c r="N3244" s="4"/>
      <c r="O3244" s="4">
        <v>47073</v>
      </c>
    </row>
    <row r="3245" spans="14:15" x14ac:dyDescent="0.25">
      <c r="N3245" s="4"/>
      <c r="O3245" s="4">
        <v>47074</v>
      </c>
    </row>
    <row r="3246" spans="14:15" x14ac:dyDescent="0.25">
      <c r="N3246" s="4"/>
      <c r="O3246" s="4">
        <v>47075</v>
      </c>
    </row>
    <row r="3247" spans="14:15" x14ac:dyDescent="0.25">
      <c r="N3247" s="4"/>
      <c r="O3247" s="4">
        <v>47076</v>
      </c>
    </row>
    <row r="3248" spans="14:15" x14ac:dyDescent="0.25">
      <c r="N3248" s="4"/>
      <c r="O3248" s="4">
        <v>47077</v>
      </c>
    </row>
    <row r="3249" spans="14:15" x14ac:dyDescent="0.25">
      <c r="N3249" s="4"/>
      <c r="O3249" s="4">
        <v>47078</v>
      </c>
    </row>
    <row r="3250" spans="14:15" x14ac:dyDescent="0.25">
      <c r="N3250" s="4"/>
      <c r="O3250" s="4">
        <v>47079</v>
      </c>
    </row>
    <row r="3251" spans="14:15" x14ac:dyDescent="0.25">
      <c r="N3251" s="4"/>
      <c r="O3251" s="4">
        <v>47080</v>
      </c>
    </row>
    <row r="3252" spans="14:15" x14ac:dyDescent="0.25">
      <c r="N3252" s="4"/>
      <c r="O3252" s="4">
        <v>47081</v>
      </c>
    </row>
    <row r="3253" spans="14:15" x14ac:dyDescent="0.25">
      <c r="N3253" s="4"/>
      <c r="O3253" s="4">
        <v>47082</v>
      </c>
    </row>
    <row r="3254" spans="14:15" x14ac:dyDescent="0.25">
      <c r="N3254" s="4"/>
      <c r="O3254" s="4">
        <v>47083</v>
      </c>
    </row>
    <row r="3255" spans="14:15" x14ac:dyDescent="0.25">
      <c r="N3255" s="4"/>
      <c r="O3255" s="4">
        <v>47084</v>
      </c>
    </row>
    <row r="3256" spans="14:15" x14ac:dyDescent="0.25">
      <c r="N3256" s="4"/>
      <c r="O3256" s="4">
        <v>47085</v>
      </c>
    </row>
    <row r="3257" spans="14:15" x14ac:dyDescent="0.25">
      <c r="N3257" s="4"/>
      <c r="O3257" s="4">
        <v>47086</v>
      </c>
    </row>
    <row r="3258" spans="14:15" x14ac:dyDescent="0.25">
      <c r="N3258" s="4"/>
      <c r="O3258" s="4">
        <v>47087</v>
      </c>
    </row>
    <row r="3259" spans="14:15" x14ac:dyDescent="0.25">
      <c r="N3259" s="4"/>
      <c r="O3259" s="4">
        <v>47088</v>
      </c>
    </row>
    <row r="3260" spans="14:15" x14ac:dyDescent="0.25">
      <c r="N3260" s="4"/>
      <c r="O3260" s="4">
        <v>47089</v>
      </c>
    </row>
    <row r="3261" spans="14:15" x14ac:dyDescent="0.25">
      <c r="N3261" s="4"/>
      <c r="O3261" s="4">
        <v>47090</v>
      </c>
    </row>
    <row r="3262" spans="14:15" x14ac:dyDescent="0.25">
      <c r="N3262" s="4"/>
      <c r="O3262" s="4">
        <v>47091</v>
      </c>
    </row>
    <row r="3263" spans="14:15" x14ac:dyDescent="0.25">
      <c r="N3263" s="4"/>
      <c r="O3263" s="4">
        <v>47092</v>
      </c>
    </row>
    <row r="3264" spans="14:15" x14ac:dyDescent="0.25">
      <c r="N3264" s="4"/>
      <c r="O3264" s="4">
        <v>47093</v>
      </c>
    </row>
    <row r="3265" spans="14:15" x14ac:dyDescent="0.25">
      <c r="N3265" s="4"/>
      <c r="O3265" s="4">
        <v>47094</v>
      </c>
    </row>
    <row r="3266" spans="14:15" x14ac:dyDescent="0.25">
      <c r="N3266" s="4"/>
      <c r="O3266" s="4">
        <v>47095</v>
      </c>
    </row>
    <row r="3267" spans="14:15" x14ac:dyDescent="0.25">
      <c r="N3267" s="4"/>
      <c r="O3267" s="4">
        <v>47096</v>
      </c>
    </row>
    <row r="3268" spans="14:15" x14ac:dyDescent="0.25">
      <c r="N3268" s="4"/>
      <c r="O3268" s="4">
        <v>47097</v>
      </c>
    </row>
    <row r="3269" spans="14:15" x14ac:dyDescent="0.25">
      <c r="N3269" s="4"/>
      <c r="O3269" s="4">
        <v>47098</v>
      </c>
    </row>
    <row r="3270" spans="14:15" x14ac:dyDescent="0.25">
      <c r="N3270" s="4"/>
      <c r="O3270" s="4">
        <v>47099</v>
      </c>
    </row>
    <row r="3271" spans="14:15" x14ac:dyDescent="0.25">
      <c r="N3271" s="4"/>
      <c r="O3271" s="4">
        <v>47100</v>
      </c>
    </row>
    <row r="3272" spans="14:15" x14ac:dyDescent="0.25">
      <c r="N3272" s="4"/>
      <c r="O3272" s="4">
        <v>47101</v>
      </c>
    </row>
    <row r="3273" spans="14:15" x14ac:dyDescent="0.25">
      <c r="N3273" s="4"/>
      <c r="O3273" s="4">
        <v>47102</v>
      </c>
    </row>
    <row r="3274" spans="14:15" x14ac:dyDescent="0.25">
      <c r="N3274" s="4"/>
      <c r="O3274" s="4">
        <v>47103</v>
      </c>
    </row>
    <row r="3275" spans="14:15" x14ac:dyDescent="0.25">
      <c r="N3275" s="4"/>
      <c r="O3275" s="4">
        <v>47104</v>
      </c>
    </row>
    <row r="3276" spans="14:15" x14ac:dyDescent="0.25">
      <c r="N3276" s="4"/>
      <c r="O3276" s="4">
        <v>47105</v>
      </c>
    </row>
    <row r="3277" spans="14:15" x14ac:dyDescent="0.25">
      <c r="N3277" s="4"/>
      <c r="O3277" s="4">
        <v>47106</v>
      </c>
    </row>
    <row r="3278" spans="14:15" x14ac:dyDescent="0.25">
      <c r="N3278" s="4"/>
      <c r="O3278" s="4">
        <v>47107</v>
      </c>
    </row>
    <row r="3279" spans="14:15" x14ac:dyDescent="0.25">
      <c r="N3279" s="4"/>
      <c r="O3279" s="4">
        <v>47108</v>
      </c>
    </row>
    <row r="3280" spans="14:15" x14ac:dyDescent="0.25">
      <c r="N3280" s="4"/>
      <c r="O3280" s="4">
        <v>47109</v>
      </c>
    </row>
    <row r="3281" spans="14:15" x14ac:dyDescent="0.25">
      <c r="N3281" s="4"/>
      <c r="O3281" s="4">
        <v>47110</v>
      </c>
    </row>
    <row r="3282" spans="14:15" x14ac:dyDescent="0.25">
      <c r="N3282" s="4"/>
      <c r="O3282" s="4">
        <v>47111</v>
      </c>
    </row>
    <row r="3283" spans="14:15" x14ac:dyDescent="0.25">
      <c r="N3283" s="4"/>
      <c r="O3283" s="4">
        <v>47112</v>
      </c>
    </row>
    <row r="3284" spans="14:15" x14ac:dyDescent="0.25">
      <c r="N3284" s="4"/>
      <c r="O3284" s="4">
        <v>47113</v>
      </c>
    </row>
    <row r="3285" spans="14:15" x14ac:dyDescent="0.25">
      <c r="N3285" s="4"/>
      <c r="O3285" s="4">
        <v>47114</v>
      </c>
    </row>
    <row r="3286" spans="14:15" x14ac:dyDescent="0.25">
      <c r="N3286" s="4"/>
      <c r="O3286" s="4">
        <v>47115</v>
      </c>
    </row>
    <row r="3287" spans="14:15" x14ac:dyDescent="0.25">
      <c r="N3287" s="4"/>
      <c r="O3287" s="4">
        <v>47116</v>
      </c>
    </row>
    <row r="3288" spans="14:15" x14ac:dyDescent="0.25">
      <c r="N3288" s="4"/>
      <c r="O3288" s="4">
        <v>47117</v>
      </c>
    </row>
    <row r="3289" spans="14:15" x14ac:dyDescent="0.25">
      <c r="N3289" s="4"/>
      <c r="O3289" s="4">
        <v>47118</v>
      </c>
    </row>
    <row r="3290" spans="14:15" x14ac:dyDescent="0.25">
      <c r="N3290" s="4"/>
      <c r="O3290" s="4">
        <v>47119</v>
      </c>
    </row>
    <row r="3291" spans="14:15" x14ac:dyDescent="0.25">
      <c r="N3291" s="4"/>
      <c r="O3291" s="4">
        <v>47120</v>
      </c>
    </row>
    <row r="3292" spans="14:15" x14ac:dyDescent="0.25">
      <c r="N3292" s="4"/>
      <c r="O3292" s="4">
        <v>47121</v>
      </c>
    </row>
    <row r="3293" spans="14:15" x14ac:dyDescent="0.25">
      <c r="N3293" s="4"/>
      <c r="O3293" s="4">
        <v>47122</v>
      </c>
    </row>
    <row r="3294" spans="14:15" x14ac:dyDescent="0.25">
      <c r="N3294" s="4"/>
      <c r="O3294" s="4">
        <v>47123</v>
      </c>
    </row>
    <row r="3295" spans="14:15" x14ac:dyDescent="0.25">
      <c r="N3295" s="4"/>
      <c r="O3295" s="4">
        <v>47124</v>
      </c>
    </row>
    <row r="3296" spans="14:15" x14ac:dyDescent="0.25">
      <c r="N3296" s="4"/>
      <c r="O3296" s="4">
        <v>47125</v>
      </c>
    </row>
    <row r="3297" spans="14:15" x14ac:dyDescent="0.25">
      <c r="N3297" s="4"/>
      <c r="O3297" s="4">
        <v>47126</v>
      </c>
    </row>
    <row r="3298" spans="14:15" x14ac:dyDescent="0.25">
      <c r="N3298" s="4"/>
      <c r="O3298" s="4">
        <v>47127</v>
      </c>
    </row>
    <row r="3299" spans="14:15" x14ac:dyDescent="0.25">
      <c r="N3299" s="4"/>
      <c r="O3299" s="4">
        <v>47128</v>
      </c>
    </row>
    <row r="3300" spans="14:15" x14ac:dyDescent="0.25">
      <c r="N3300" s="4"/>
      <c r="O3300" s="4">
        <v>47129</v>
      </c>
    </row>
    <row r="3301" spans="14:15" x14ac:dyDescent="0.25">
      <c r="N3301" s="4"/>
      <c r="O3301" s="4">
        <v>47130</v>
      </c>
    </row>
    <row r="3302" spans="14:15" x14ac:dyDescent="0.25">
      <c r="N3302" s="4"/>
      <c r="O3302" s="4">
        <v>47131</v>
      </c>
    </row>
    <row r="3303" spans="14:15" x14ac:dyDescent="0.25">
      <c r="N3303" s="4"/>
      <c r="O3303" s="4">
        <v>47132</v>
      </c>
    </row>
    <row r="3304" spans="14:15" x14ac:dyDescent="0.25">
      <c r="N3304" s="4"/>
      <c r="O3304" s="4">
        <v>47133</v>
      </c>
    </row>
    <row r="3305" spans="14:15" x14ac:dyDescent="0.25">
      <c r="N3305" s="4"/>
      <c r="O3305" s="4">
        <v>47134</v>
      </c>
    </row>
    <row r="3306" spans="14:15" x14ac:dyDescent="0.25">
      <c r="N3306" s="4"/>
      <c r="O3306" s="4">
        <v>47135</v>
      </c>
    </row>
    <row r="3307" spans="14:15" x14ac:dyDescent="0.25">
      <c r="N3307" s="4"/>
      <c r="O3307" s="4">
        <v>47136</v>
      </c>
    </row>
    <row r="3308" spans="14:15" x14ac:dyDescent="0.25">
      <c r="N3308" s="4"/>
      <c r="O3308" s="4">
        <v>47137</v>
      </c>
    </row>
    <row r="3309" spans="14:15" x14ac:dyDescent="0.25">
      <c r="N3309" s="4"/>
      <c r="O3309" s="4">
        <v>47138</v>
      </c>
    </row>
    <row r="3310" spans="14:15" x14ac:dyDescent="0.25">
      <c r="N3310" s="4"/>
      <c r="O3310" s="4">
        <v>47139</v>
      </c>
    </row>
    <row r="3311" spans="14:15" x14ac:dyDescent="0.25">
      <c r="N3311" s="4"/>
      <c r="O3311" s="4">
        <v>47140</v>
      </c>
    </row>
    <row r="3312" spans="14:15" x14ac:dyDescent="0.25">
      <c r="N3312" s="4"/>
      <c r="O3312" s="4">
        <v>47141</v>
      </c>
    </row>
    <row r="3313" spans="14:15" x14ac:dyDescent="0.25">
      <c r="N3313" s="4"/>
      <c r="O3313" s="4">
        <v>47142</v>
      </c>
    </row>
    <row r="3314" spans="14:15" x14ac:dyDescent="0.25">
      <c r="N3314" s="4"/>
      <c r="O3314" s="4">
        <v>47143</v>
      </c>
    </row>
    <row r="3315" spans="14:15" x14ac:dyDescent="0.25">
      <c r="N3315" s="4"/>
      <c r="O3315" s="4">
        <v>47144</v>
      </c>
    </row>
    <row r="3316" spans="14:15" x14ac:dyDescent="0.25">
      <c r="N3316" s="4"/>
      <c r="O3316" s="4">
        <v>47145</v>
      </c>
    </row>
    <row r="3317" spans="14:15" x14ac:dyDescent="0.25">
      <c r="N3317" s="4"/>
      <c r="O3317" s="4">
        <v>47146</v>
      </c>
    </row>
    <row r="3318" spans="14:15" x14ac:dyDescent="0.25">
      <c r="N3318" s="4"/>
      <c r="O3318" s="4">
        <v>47147</v>
      </c>
    </row>
    <row r="3319" spans="14:15" x14ac:dyDescent="0.25">
      <c r="N3319" s="4"/>
      <c r="O3319" s="4">
        <v>47148</v>
      </c>
    </row>
    <row r="3320" spans="14:15" x14ac:dyDescent="0.25">
      <c r="N3320" s="4"/>
      <c r="O3320" s="4">
        <v>47149</v>
      </c>
    </row>
    <row r="3321" spans="14:15" x14ac:dyDescent="0.25">
      <c r="N3321" s="4"/>
      <c r="O3321" s="4">
        <v>47150</v>
      </c>
    </row>
    <row r="3322" spans="14:15" x14ac:dyDescent="0.25">
      <c r="N3322" s="4"/>
      <c r="O3322" s="4">
        <v>47151</v>
      </c>
    </row>
    <row r="3323" spans="14:15" x14ac:dyDescent="0.25">
      <c r="N3323" s="4"/>
      <c r="O3323" s="4">
        <v>47152</v>
      </c>
    </row>
    <row r="3324" spans="14:15" x14ac:dyDescent="0.25">
      <c r="N3324" s="4"/>
      <c r="O3324" s="4">
        <v>47153</v>
      </c>
    </row>
    <row r="3325" spans="14:15" x14ac:dyDescent="0.25">
      <c r="N3325" s="4"/>
      <c r="O3325" s="4">
        <v>47154</v>
      </c>
    </row>
    <row r="3326" spans="14:15" x14ac:dyDescent="0.25">
      <c r="N3326" s="4"/>
      <c r="O3326" s="4">
        <v>47155</v>
      </c>
    </row>
    <row r="3327" spans="14:15" x14ac:dyDescent="0.25">
      <c r="N3327" s="4"/>
      <c r="O3327" s="4">
        <v>47156</v>
      </c>
    </row>
    <row r="3328" spans="14:15" x14ac:dyDescent="0.25">
      <c r="N3328" s="4"/>
      <c r="O3328" s="4">
        <v>47157</v>
      </c>
    </row>
    <row r="3329" spans="14:15" x14ac:dyDescent="0.25">
      <c r="N3329" s="4"/>
      <c r="O3329" s="4">
        <v>47158</v>
      </c>
    </row>
    <row r="3330" spans="14:15" x14ac:dyDescent="0.25">
      <c r="N3330" s="4"/>
      <c r="O3330" s="4">
        <v>47159</v>
      </c>
    </row>
    <row r="3331" spans="14:15" x14ac:dyDescent="0.25">
      <c r="N3331" s="4"/>
      <c r="O3331" s="4">
        <v>47160</v>
      </c>
    </row>
    <row r="3332" spans="14:15" x14ac:dyDescent="0.25">
      <c r="N3332" s="4"/>
      <c r="O3332" s="4">
        <v>47161</v>
      </c>
    </row>
    <row r="3333" spans="14:15" x14ac:dyDescent="0.25">
      <c r="N3333" s="4"/>
      <c r="O3333" s="4">
        <v>47162</v>
      </c>
    </row>
    <row r="3334" spans="14:15" x14ac:dyDescent="0.25">
      <c r="N3334" s="4"/>
      <c r="O3334" s="4">
        <v>47163</v>
      </c>
    </row>
    <row r="3335" spans="14:15" x14ac:dyDescent="0.25">
      <c r="N3335" s="4"/>
      <c r="O3335" s="4">
        <v>47164</v>
      </c>
    </row>
    <row r="3336" spans="14:15" x14ac:dyDescent="0.25">
      <c r="N3336" s="4"/>
      <c r="O3336" s="4">
        <v>47165</v>
      </c>
    </row>
    <row r="3337" spans="14:15" x14ac:dyDescent="0.25">
      <c r="N3337" s="4"/>
      <c r="O3337" s="4">
        <v>47166</v>
      </c>
    </row>
    <row r="3338" spans="14:15" x14ac:dyDescent="0.25">
      <c r="N3338" s="4"/>
      <c r="O3338" s="4">
        <v>47167</v>
      </c>
    </row>
    <row r="3339" spans="14:15" x14ac:dyDescent="0.25">
      <c r="N3339" s="4"/>
      <c r="O3339" s="4">
        <v>47168</v>
      </c>
    </row>
    <row r="3340" spans="14:15" x14ac:dyDescent="0.25">
      <c r="N3340" s="4"/>
      <c r="O3340" s="4">
        <v>47169</v>
      </c>
    </row>
    <row r="3341" spans="14:15" x14ac:dyDescent="0.25">
      <c r="N3341" s="4"/>
      <c r="O3341" s="4">
        <v>47170</v>
      </c>
    </row>
    <row r="3342" spans="14:15" x14ac:dyDescent="0.25">
      <c r="N3342" s="4"/>
      <c r="O3342" s="4">
        <v>47171</v>
      </c>
    </row>
    <row r="3343" spans="14:15" x14ac:dyDescent="0.25">
      <c r="N3343" s="4"/>
      <c r="O3343" s="4">
        <v>47172</v>
      </c>
    </row>
    <row r="3344" spans="14:15" x14ac:dyDescent="0.25">
      <c r="N3344" s="4"/>
      <c r="O3344" s="4">
        <v>47173</v>
      </c>
    </row>
    <row r="3345" spans="14:15" x14ac:dyDescent="0.25">
      <c r="N3345" s="4"/>
      <c r="O3345" s="4">
        <v>47174</v>
      </c>
    </row>
    <row r="3346" spans="14:15" x14ac:dyDescent="0.25">
      <c r="N3346" s="4"/>
      <c r="O3346" s="4">
        <v>47175</v>
      </c>
    </row>
    <row r="3347" spans="14:15" x14ac:dyDescent="0.25">
      <c r="N3347" s="4"/>
      <c r="O3347" s="4">
        <v>47176</v>
      </c>
    </row>
    <row r="3348" spans="14:15" x14ac:dyDescent="0.25">
      <c r="N3348" s="4"/>
      <c r="O3348" s="4">
        <v>47177</v>
      </c>
    </row>
    <row r="3349" spans="14:15" x14ac:dyDescent="0.25">
      <c r="N3349" s="4"/>
      <c r="O3349" s="4">
        <v>47178</v>
      </c>
    </row>
    <row r="3350" spans="14:15" x14ac:dyDescent="0.25">
      <c r="N3350" s="4"/>
      <c r="O3350" s="4">
        <v>47179</v>
      </c>
    </row>
    <row r="3351" spans="14:15" x14ac:dyDescent="0.25">
      <c r="N3351" s="4"/>
      <c r="O3351" s="4">
        <v>47180</v>
      </c>
    </row>
    <row r="3352" spans="14:15" x14ac:dyDescent="0.25">
      <c r="N3352" s="4"/>
      <c r="O3352" s="4">
        <v>47181</v>
      </c>
    </row>
    <row r="3353" spans="14:15" x14ac:dyDescent="0.25">
      <c r="N3353" s="4"/>
      <c r="O3353" s="4">
        <v>47182</v>
      </c>
    </row>
    <row r="3354" spans="14:15" x14ac:dyDescent="0.25">
      <c r="N3354" s="4"/>
      <c r="O3354" s="4">
        <v>47183</v>
      </c>
    </row>
    <row r="3355" spans="14:15" x14ac:dyDescent="0.25">
      <c r="N3355" s="4"/>
      <c r="O3355" s="4">
        <v>47184</v>
      </c>
    </row>
    <row r="3356" spans="14:15" x14ac:dyDescent="0.25">
      <c r="N3356" s="4"/>
      <c r="O3356" s="4">
        <v>47185</v>
      </c>
    </row>
    <row r="3357" spans="14:15" x14ac:dyDescent="0.25">
      <c r="N3357" s="4"/>
      <c r="O3357" s="4">
        <v>47186</v>
      </c>
    </row>
    <row r="3358" spans="14:15" x14ac:dyDescent="0.25">
      <c r="N3358" s="4"/>
      <c r="O3358" s="4">
        <v>47187</v>
      </c>
    </row>
    <row r="3359" spans="14:15" x14ac:dyDescent="0.25">
      <c r="N3359" s="4"/>
      <c r="O3359" s="4">
        <v>47188</v>
      </c>
    </row>
    <row r="3360" spans="14:15" x14ac:dyDescent="0.25">
      <c r="N3360" s="4"/>
      <c r="O3360" s="4">
        <v>47189</v>
      </c>
    </row>
    <row r="3361" spans="14:15" x14ac:dyDescent="0.25">
      <c r="N3361" s="4"/>
      <c r="O3361" s="4">
        <v>47190</v>
      </c>
    </row>
    <row r="3362" spans="14:15" x14ac:dyDescent="0.25">
      <c r="N3362" s="4"/>
      <c r="O3362" s="4">
        <v>47191</v>
      </c>
    </row>
    <row r="3363" spans="14:15" x14ac:dyDescent="0.25">
      <c r="N3363" s="4"/>
      <c r="O3363" s="4">
        <v>47192</v>
      </c>
    </row>
    <row r="3364" spans="14:15" x14ac:dyDescent="0.25">
      <c r="N3364" s="4"/>
      <c r="O3364" s="4">
        <v>47193</v>
      </c>
    </row>
    <row r="3365" spans="14:15" x14ac:dyDescent="0.25">
      <c r="N3365" s="4"/>
      <c r="O3365" s="4">
        <v>47194</v>
      </c>
    </row>
    <row r="3366" spans="14:15" x14ac:dyDescent="0.25">
      <c r="N3366" s="4"/>
      <c r="O3366" s="4">
        <v>47195</v>
      </c>
    </row>
    <row r="3367" spans="14:15" x14ac:dyDescent="0.25">
      <c r="N3367" s="4"/>
      <c r="O3367" s="4">
        <v>47196</v>
      </c>
    </row>
    <row r="3368" spans="14:15" x14ac:dyDescent="0.25">
      <c r="N3368" s="4"/>
      <c r="O3368" s="4">
        <v>47197</v>
      </c>
    </row>
    <row r="3369" spans="14:15" x14ac:dyDescent="0.25">
      <c r="N3369" s="4"/>
      <c r="O3369" s="4">
        <v>47198</v>
      </c>
    </row>
    <row r="3370" spans="14:15" x14ac:dyDescent="0.25">
      <c r="N3370" s="4"/>
      <c r="O3370" s="4">
        <v>47199</v>
      </c>
    </row>
    <row r="3371" spans="14:15" x14ac:dyDescent="0.25">
      <c r="N3371" s="4"/>
      <c r="O3371" s="4">
        <v>47200</v>
      </c>
    </row>
    <row r="3372" spans="14:15" x14ac:dyDescent="0.25">
      <c r="N3372" s="4"/>
      <c r="O3372" s="4">
        <v>47201</v>
      </c>
    </row>
    <row r="3373" spans="14:15" x14ac:dyDescent="0.25">
      <c r="N3373" s="4"/>
      <c r="O3373" s="4">
        <v>47202</v>
      </c>
    </row>
    <row r="3374" spans="14:15" x14ac:dyDescent="0.25">
      <c r="N3374" s="4"/>
      <c r="O3374" s="4">
        <v>47203</v>
      </c>
    </row>
    <row r="3375" spans="14:15" x14ac:dyDescent="0.25">
      <c r="N3375" s="4"/>
      <c r="O3375" s="4">
        <v>47204</v>
      </c>
    </row>
    <row r="3376" spans="14:15" x14ac:dyDescent="0.25">
      <c r="N3376" s="4"/>
      <c r="O3376" s="4">
        <v>47205</v>
      </c>
    </row>
    <row r="3377" spans="14:15" x14ac:dyDescent="0.25">
      <c r="N3377" s="4"/>
      <c r="O3377" s="4">
        <v>47206</v>
      </c>
    </row>
    <row r="3378" spans="14:15" x14ac:dyDescent="0.25">
      <c r="N3378" s="4"/>
      <c r="O3378" s="4">
        <v>47207</v>
      </c>
    </row>
    <row r="3379" spans="14:15" x14ac:dyDescent="0.25">
      <c r="N3379" s="4"/>
      <c r="O3379" s="4">
        <v>47208</v>
      </c>
    </row>
    <row r="3380" spans="14:15" x14ac:dyDescent="0.25">
      <c r="N3380" s="4"/>
      <c r="O3380" s="4">
        <v>47209</v>
      </c>
    </row>
    <row r="3381" spans="14:15" x14ac:dyDescent="0.25">
      <c r="N3381" s="4"/>
      <c r="O3381" s="4">
        <v>47210</v>
      </c>
    </row>
    <row r="3382" spans="14:15" x14ac:dyDescent="0.25">
      <c r="N3382" s="4"/>
      <c r="O3382" s="4">
        <v>47211</v>
      </c>
    </row>
    <row r="3383" spans="14:15" x14ac:dyDescent="0.25">
      <c r="N3383" s="4"/>
      <c r="O3383" s="4">
        <v>47212</v>
      </c>
    </row>
    <row r="3384" spans="14:15" x14ac:dyDescent="0.25">
      <c r="N3384" s="4"/>
      <c r="O3384" s="4">
        <v>47213</v>
      </c>
    </row>
    <row r="3385" spans="14:15" x14ac:dyDescent="0.25">
      <c r="N3385" s="4"/>
      <c r="O3385" s="4">
        <v>47214</v>
      </c>
    </row>
    <row r="3386" spans="14:15" x14ac:dyDescent="0.25">
      <c r="N3386" s="4"/>
      <c r="O3386" s="4">
        <v>47215</v>
      </c>
    </row>
    <row r="3387" spans="14:15" x14ac:dyDescent="0.25">
      <c r="N3387" s="4"/>
      <c r="O3387" s="4">
        <v>47216</v>
      </c>
    </row>
    <row r="3388" spans="14:15" x14ac:dyDescent="0.25">
      <c r="N3388" s="4"/>
      <c r="O3388" s="4">
        <v>47217</v>
      </c>
    </row>
    <row r="3389" spans="14:15" x14ac:dyDescent="0.25">
      <c r="N3389" s="4"/>
      <c r="O3389" s="4">
        <v>47218</v>
      </c>
    </row>
    <row r="3390" spans="14:15" x14ac:dyDescent="0.25">
      <c r="N3390" s="4"/>
      <c r="O3390" s="4">
        <v>47219</v>
      </c>
    </row>
    <row r="3391" spans="14:15" x14ac:dyDescent="0.25">
      <c r="N3391" s="4"/>
      <c r="O3391" s="4">
        <v>47220</v>
      </c>
    </row>
    <row r="3392" spans="14:15" x14ac:dyDescent="0.25">
      <c r="N3392" s="4"/>
      <c r="O3392" s="4">
        <v>47221</v>
      </c>
    </row>
    <row r="3393" spans="14:15" x14ac:dyDescent="0.25">
      <c r="N3393" s="4"/>
      <c r="O3393" s="4">
        <v>47222</v>
      </c>
    </row>
    <row r="3394" spans="14:15" x14ac:dyDescent="0.25">
      <c r="N3394" s="4"/>
      <c r="O3394" s="4">
        <v>47223</v>
      </c>
    </row>
    <row r="3395" spans="14:15" x14ac:dyDescent="0.25">
      <c r="N3395" s="4"/>
      <c r="O3395" s="4">
        <v>47224</v>
      </c>
    </row>
    <row r="3396" spans="14:15" x14ac:dyDescent="0.25">
      <c r="N3396" s="4"/>
      <c r="O3396" s="4">
        <v>47225</v>
      </c>
    </row>
    <row r="3397" spans="14:15" x14ac:dyDescent="0.25">
      <c r="N3397" s="4"/>
      <c r="O3397" s="4">
        <v>47226</v>
      </c>
    </row>
    <row r="3398" spans="14:15" x14ac:dyDescent="0.25">
      <c r="N3398" s="4"/>
      <c r="O3398" s="4">
        <v>47227</v>
      </c>
    </row>
    <row r="3399" spans="14:15" x14ac:dyDescent="0.25">
      <c r="N3399" s="4"/>
      <c r="O3399" s="4">
        <v>47228</v>
      </c>
    </row>
    <row r="3400" spans="14:15" x14ac:dyDescent="0.25">
      <c r="N3400" s="4"/>
      <c r="O3400" s="4">
        <v>47229</v>
      </c>
    </row>
    <row r="3401" spans="14:15" x14ac:dyDescent="0.25">
      <c r="N3401" s="4"/>
      <c r="O3401" s="4">
        <v>47230</v>
      </c>
    </row>
    <row r="3402" spans="14:15" x14ac:dyDescent="0.25">
      <c r="N3402" s="4"/>
      <c r="O3402" s="4">
        <v>47231</v>
      </c>
    </row>
    <row r="3403" spans="14:15" x14ac:dyDescent="0.25">
      <c r="N3403" s="4"/>
      <c r="O3403" s="4">
        <v>47232</v>
      </c>
    </row>
    <row r="3404" spans="14:15" x14ac:dyDescent="0.25">
      <c r="N3404" s="4"/>
      <c r="O3404" s="4">
        <v>47233</v>
      </c>
    </row>
    <row r="3405" spans="14:15" x14ac:dyDescent="0.25">
      <c r="N3405" s="4"/>
      <c r="O3405" s="4">
        <v>47234</v>
      </c>
    </row>
    <row r="3406" spans="14:15" x14ac:dyDescent="0.25">
      <c r="N3406" s="4"/>
      <c r="O3406" s="4">
        <v>47235</v>
      </c>
    </row>
    <row r="3407" spans="14:15" x14ac:dyDescent="0.25">
      <c r="N3407" s="4"/>
      <c r="O3407" s="4">
        <v>47236</v>
      </c>
    </row>
    <row r="3408" spans="14:15" x14ac:dyDescent="0.25">
      <c r="N3408" s="4"/>
      <c r="O3408" s="4">
        <v>47237</v>
      </c>
    </row>
    <row r="3409" spans="14:15" x14ac:dyDescent="0.25">
      <c r="N3409" s="4"/>
      <c r="O3409" s="4">
        <v>47238</v>
      </c>
    </row>
    <row r="3410" spans="14:15" x14ac:dyDescent="0.25">
      <c r="N3410" s="4"/>
      <c r="O3410" s="4">
        <v>47239</v>
      </c>
    </row>
    <row r="3411" spans="14:15" x14ac:dyDescent="0.25">
      <c r="N3411" s="4"/>
      <c r="O3411" s="4">
        <v>47240</v>
      </c>
    </row>
    <row r="3412" spans="14:15" x14ac:dyDescent="0.25">
      <c r="N3412" s="4"/>
      <c r="O3412" s="4">
        <v>47241</v>
      </c>
    </row>
    <row r="3413" spans="14:15" x14ac:dyDescent="0.25">
      <c r="N3413" s="4"/>
      <c r="O3413" s="4">
        <v>47242</v>
      </c>
    </row>
    <row r="3414" spans="14:15" x14ac:dyDescent="0.25">
      <c r="N3414" s="4"/>
      <c r="O3414" s="4">
        <v>47243</v>
      </c>
    </row>
    <row r="3415" spans="14:15" x14ac:dyDescent="0.25">
      <c r="N3415" s="4"/>
      <c r="O3415" s="4">
        <v>47244</v>
      </c>
    </row>
    <row r="3416" spans="14:15" x14ac:dyDescent="0.25">
      <c r="N3416" s="4"/>
      <c r="O3416" s="4">
        <v>47245</v>
      </c>
    </row>
    <row r="3417" spans="14:15" x14ac:dyDescent="0.25">
      <c r="N3417" s="4"/>
      <c r="O3417" s="4">
        <v>47246</v>
      </c>
    </row>
    <row r="3418" spans="14:15" x14ac:dyDescent="0.25">
      <c r="N3418" s="4"/>
      <c r="O3418" s="4">
        <v>47247</v>
      </c>
    </row>
    <row r="3419" spans="14:15" x14ac:dyDescent="0.25">
      <c r="N3419" s="4"/>
      <c r="O3419" s="4">
        <v>47248</v>
      </c>
    </row>
    <row r="3420" spans="14:15" x14ac:dyDescent="0.25">
      <c r="N3420" s="4"/>
      <c r="O3420" s="4">
        <v>47249</v>
      </c>
    </row>
    <row r="3421" spans="14:15" x14ac:dyDescent="0.25">
      <c r="N3421" s="4"/>
      <c r="O3421" s="4">
        <v>47250</v>
      </c>
    </row>
    <row r="3422" spans="14:15" x14ac:dyDescent="0.25">
      <c r="N3422" s="4"/>
      <c r="O3422" s="4">
        <v>47251</v>
      </c>
    </row>
    <row r="3423" spans="14:15" x14ac:dyDescent="0.25">
      <c r="N3423" s="4"/>
      <c r="O3423" s="4">
        <v>47252</v>
      </c>
    </row>
    <row r="3424" spans="14:15" x14ac:dyDescent="0.25">
      <c r="N3424" s="4"/>
      <c r="O3424" s="4">
        <v>47253</v>
      </c>
    </row>
    <row r="3425" spans="14:15" x14ac:dyDescent="0.25">
      <c r="N3425" s="4"/>
      <c r="O3425" s="4">
        <v>47254</v>
      </c>
    </row>
    <row r="3426" spans="14:15" x14ac:dyDescent="0.25">
      <c r="N3426" s="4"/>
      <c r="O3426" s="4">
        <v>47255</v>
      </c>
    </row>
    <row r="3427" spans="14:15" x14ac:dyDescent="0.25">
      <c r="N3427" s="4"/>
      <c r="O3427" s="4">
        <v>47256</v>
      </c>
    </row>
    <row r="3428" spans="14:15" x14ac:dyDescent="0.25">
      <c r="N3428" s="4"/>
      <c r="O3428" s="4">
        <v>47257</v>
      </c>
    </row>
    <row r="3429" spans="14:15" x14ac:dyDescent="0.25">
      <c r="N3429" s="4"/>
      <c r="O3429" s="4">
        <v>47258</v>
      </c>
    </row>
    <row r="3430" spans="14:15" x14ac:dyDescent="0.25">
      <c r="N3430" s="4"/>
      <c r="O3430" s="4">
        <v>47259</v>
      </c>
    </row>
    <row r="3431" spans="14:15" x14ac:dyDescent="0.25">
      <c r="N3431" s="4"/>
      <c r="O3431" s="4">
        <v>47260</v>
      </c>
    </row>
    <row r="3432" spans="14:15" x14ac:dyDescent="0.25">
      <c r="N3432" s="4"/>
      <c r="O3432" s="4">
        <v>47261</v>
      </c>
    </row>
    <row r="3433" spans="14:15" x14ac:dyDescent="0.25">
      <c r="N3433" s="4"/>
      <c r="O3433" s="4">
        <v>47262</v>
      </c>
    </row>
    <row r="3434" spans="14:15" x14ac:dyDescent="0.25">
      <c r="N3434" s="4"/>
      <c r="O3434" s="4">
        <v>47263</v>
      </c>
    </row>
    <row r="3435" spans="14:15" x14ac:dyDescent="0.25">
      <c r="N3435" s="4"/>
      <c r="O3435" s="4">
        <v>47264</v>
      </c>
    </row>
    <row r="3436" spans="14:15" x14ac:dyDescent="0.25">
      <c r="N3436" s="4"/>
      <c r="O3436" s="4">
        <v>47265</v>
      </c>
    </row>
    <row r="3437" spans="14:15" x14ac:dyDescent="0.25">
      <c r="N3437" s="4"/>
      <c r="O3437" s="4">
        <v>47266</v>
      </c>
    </row>
    <row r="3438" spans="14:15" x14ac:dyDescent="0.25">
      <c r="N3438" s="4"/>
      <c r="O3438" s="4">
        <v>47267</v>
      </c>
    </row>
    <row r="3439" spans="14:15" x14ac:dyDescent="0.25">
      <c r="N3439" s="4"/>
      <c r="O3439" s="4">
        <v>47268</v>
      </c>
    </row>
    <row r="3440" spans="14:15" x14ac:dyDescent="0.25">
      <c r="N3440" s="4"/>
      <c r="O3440" s="4">
        <v>47269</v>
      </c>
    </row>
    <row r="3441" spans="14:15" x14ac:dyDescent="0.25">
      <c r="N3441" s="4"/>
      <c r="O3441" s="4">
        <v>47270</v>
      </c>
    </row>
    <row r="3442" spans="14:15" x14ac:dyDescent="0.25">
      <c r="N3442" s="4"/>
      <c r="O3442" s="4">
        <v>47271</v>
      </c>
    </row>
    <row r="3443" spans="14:15" x14ac:dyDescent="0.25">
      <c r="N3443" s="4"/>
      <c r="O3443" s="4">
        <v>47272</v>
      </c>
    </row>
    <row r="3444" spans="14:15" x14ac:dyDescent="0.25">
      <c r="N3444" s="4"/>
      <c r="O3444" s="4">
        <v>47273</v>
      </c>
    </row>
    <row r="3445" spans="14:15" x14ac:dyDescent="0.25">
      <c r="N3445" s="4"/>
      <c r="O3445" s="4">
        <v>47274</v>
      </c>
    </row>
    <row r="3446" spans="14:15" x14ac:dyDescent="0.25">
      <c r="N3446" s="4"/>
      <c r="O3446" s="4">
        <v>47275</v>
      </c>
    </row>
    <row r="3447" spans="14:15" x14ac:dyDescent="0.25">
      <c r="N3447" s="4"/>
      <c r="O3447" s="4">
        <v>47276</v>
      </c>
    </row>
    <row r="3448" spans="14:15" x14ac:dyDescent="0.25">
      <c r="N3448" s="4"/>
      <c r="O3448" s="4">
        <v>47277</v>
      </c>
    </row>
    <row r="3449" spans="14:15" x14ac:dyDescent="0.25">
      <c r="N3449" s="4"/>
      <c r="O3449" s="4">
        <v>47278</v>
      </c>
    </row>
    <row r="3450" spans="14:15" x14ac:dyDescent="0.25">
      <c r="N3450" s="4"/>
      <c r="O3450" s="4">
        <v>47279</v>
      </c>
    </row>
    <row r="3451" spans="14:15" x14ac:dyDescent="0.25">
      <c r="N3451" s="4"/>
      <c r="O3451" s="4">
        <v>47280</v>
      </c>
    </row>
    <row r="3452" spans="14:15" x14ac:dyDescent="0.25">
      <c r="N3452" s="4"/>
      <c r="O3452" s="4">
        <v>47281</v>
      </c>
    </row>
    <row r="3453" spans="14:15" x14ac:dyDescent="0.25">
      <c r="N3453" s="4"/>
      <c r="O3453" s="4">
        <v>47282</v>
      </c>
    </row>
    <row r="3454" spans="14:15" x14ac:dyDescent="0.25">
      <c r="N3454" s="4"/>
      <c r="O3454" s="4">
        <v>47283</v>
      </c>
    </row>
    <row r="3455" spans="14:15" x14ac:dyDescent="0.25">
      <c r="N3455" s="4"/>
      <c r="O3455" s="4">
        <v>47284</v>
      </c>
    </row>
    <row r="3456" spans="14:15" x14ac:dyDescent="0.25">
      <c r="N3456" s="4"/>
      <c r="O3456" s="4">
        <v>47285</v>
      </c>
    </row>
    <row r="3457" spans="14:15" x14ac:dyDescent="0.25">
      <c r="N3457" s="4"/>
      <c r="O3457" s="4">
        <v>47286</v>
      </c>
    </row>
    <row r="3458" spans="14:15" x14ac:dyDescent="0.25">
      <c r="N3458" s="4"/>
      <c r="O3458" s="4">
        <v>47287</v>
      </c>
    </row>
    <row r="3459" spans="14:15" x14ac:dyDescent="0.25">
      <c r="N3459" s="4"/>
      <c r="O3459" s="4">
        <v>47288</v>
      </c>
    </row>
    <row r="3460" spans="14:15" x14ac:dyDescent="0.25">
      <c r="N3460" s="4"/>
      <c r="O3460" s="4">
        <v>47289</v>
      </c>
    </row>
    <row r="3461" spans="14:15" x14ac:dyDescent="0.25">
      <c r="N3461" s="4"/>
      <c r="O3461" s="4">
        <v>47290</v>
      </c>
    </row>
    <row r="3462" spans="14:15" x14ac:dyDescent="0.25">
      <c r="N3462" s="4"/>
      <c r="O3462" s="4">
        <v>47291</v>
      </c>
    </row>
    <row r="3463" spans="14:15" x14ac:dyDescent="0.25">
      <c r="N3463" s="4"/>
      <c r="O3463" s="4">
        <v>47292</v>
      </c>
    </row>
    <row r="3464" spans="14:15" x14ac:dyDescent="0.25">
      <c r="N3464" s="4"/>
      <c r="O3464" s="4">
        <v>47293</v>
      </c>
    </row>
    <row r="3465" spans="14:15" x14ac:dyDescent="0.25">
      <c r="N3465" s="4"/>
      <c r="O3465" s="4">
        <v>47294</v>
      </c>
    </row>
    <row r="3466" spans="14:15" x14ac:dyDescent="0.25">
      <c r="N3466" s="4"/>
      <c r="O3466" s="4">
        <v>47295</v>
      </c>
    </row>
    <row r="3467" spans="14:15" x14ac:dyDescent="0.25">
      <c r="N3467" s="4"/>
      <c r="O3467" s="4">
        <v>47296</v>
      </c>
    </row>
    <row r="3468" spans="14:15" x14ac:dyDescent="0.25">
      <c r="N3468" s="4"/>
      <c r="O3468" s="4">
        <v>47297</v>
      </c>
    </row>
    <row r="3469" spans="14:15" x14ac:dyDescent="0.25">
      <c r="N3469" s="4"/>
      <c r="O3469" s="4">
        <v>47298</v>
      </c>
    </row>
    <row r="3470" spans="14:15" x14ac:dyDescent="0.25">
      <c r="N3470" s="4"/>
      <c r="O3470" s="4">
        <v>47299</v>
      </c>
    </row>
    <row r="3471" spans="14:15" x14ac:dyDescent="0.25">
      <c r="N3471" s="4"/>
      <c r="O3471" s="4">
        <v>47300</v>
      </c>
    </row>
    <row r="3472" spans="14:15" x14ac:dyDescent="0.25">
      <c r="N3472" s="4"/>
      <c r="O3472" s="4">
        <v>47301</v>
      </c>
    </row>
    <row r="3473" spans="14:15" x14ac:dyDescent="0.25">
      <c r="N3473" s="4"/>
      <c r="O3473" s="4">
        <v>47302</v>
      </c>
    </row>
    <row r="3474" spans="14:15" x14ac:dyDescent="0.25">
      <c r="N3474" s="4"/>
      <c r="O3474" s="4">
        <v>47303</v>
      </c>
    </row>
    <row r="3475" spans="14:15" x14ac:dyDescent="0.25">
      <c r="N3475" s="4"/>
      <c r="O3475" s="4">
        <v>47304</v>
      </c>
    </row>
    <row r="3476" spans="14:15" x14ac:dyDescent="0.25">
      <c r="N3476" s="4"/>
      <c r="O3476" s="4">
        <v>47305</v>
      </c>
    </row>
    <row r="3477" spans="14:15" x14ac:dyDescent="0.25">
      <c r="N3477" s="4"/>
      <c r="O3477" s="4">
        <v>47306</v>
      </c>
    </row>
    <row r="3478" spans="14:15" x14ac:dyDescent="0.25">
      <c r="N3478" s="4"/>
      <c r="O3478" s="4">
        <v>47307</v>
      </c>
    </row>
    <row r="3479" spans="14:15" x14ac:dyDescent="0.25">
      <c r="N3479" s="4"/>
      <c r="O3479" s="4">
        <v>47308</v>
      </c>
    </row>
    <row r="3480" spans="14:15" x14ac:dyDescent="0.25">
      <c r="N3480" s="4"/>
      <c r="O3480" s="4">
        <v>47309</v>
      </c>
    </row>
    <row r="3481" spans="14:15" x14ac:dyDescent="0.25">
      <c r="N3481" s="4"/>
      <c r="O3481" s="4">
        <v>47310</v>
      </c>
    </row>
    <row r="3482" spans="14:15" x14ac:dyDescent="0.25">
      <c r="N3482" s="4"/>
      <c r="O3482" s="4">
        <v>47311</v>
      </c>
    </row>
    <row r="3483" spans="14:15" x14ac:dyDescent="0.25">
      <c r="N3483" s="4"/>
      <c r="O3483" s="4">
        <v>47312</v>
      </c>
    </row>
    <row r="3484" spans="14:15" x14ac:dyDescent="0.25">
      <c r="N3484" s="4"/>
      <c r="O3484" s="4">
        <v>47313</v>
      </c>
    </row>
    <row r="3485" spans="14:15" x14ac:dyDescent="0.25">
      <c r="N3485" s="4"/>
      <c r="O3485" s="4">
        <v>47314</v>
      </c>
    </row>
    <row r="3486" spans="14:15" x14ac:dyDescent="0.25">
      <c r="N3486" s="4"/>
      <c r="O3486" s="4">
        <v>47315</v>
      </c>
    </row>
    <row r="3487" spans="14:15" x14ac:dyDescent="0.25">
      <c r="N3487" s="4"/>
      <c r="O3487" s="4">
        <v>47316</v>
      </c>
    </row>
    <row r="3488" spans="14:15" x14ac:dyDescent="0.25">
      <c r="N3488" s="4"/>
      <c r="O3488" s="4">
        <v>47317</v>
      </c>
    </row>
    <row r="3489" spans="14:15" x14ac:dyDescent="0.25">
      <c r="N3489" s="4"/>
      <c r="O3489" s="4">
        <v>47318</v>
      </c>
    </row>
    <row r="3490" spans="14:15" x14ac:dyDescent="0.25">
      <c r="N3490" s="4"/>
      <c r="O3490" s="4">
        <v>47319</v>
      </c>
    </row>
    <row r="3491" spans="14:15" x14ac:dyDescent="0.25">
      <c r="N3491" s="4"/>
      <c r="O3491" s="4">
        <v>47320</v>
      </c>
    </row>
    <row r="3492" spans="14:15" x14ac:dyDescent="0.25">
      <c r="N3492" s="4"/>
      <c r="O3492" s="4">
        <v>47321</v>
      </c>
    </row>
    <row r="3493" spans="14:15" x14ac:dyDescent="0.25">
      <c r="N3493" s="4"/>
      <c r="O3493" s="4">
        <v>47322</v>
      </c>
    </row>
    <row r="3494" spans="14:15" x14ac:dyDescent="0.25">
      <c r="N3494" s="4"/>
      <c r="O3494" s="4">
        <v>47323</v>
      </c>
    </row>
    <row r="3495" spans="14:15" x14ac:dyDescent="0.25">
      <c r="N3495" s="4"/>
      <c r="O3495" s="4">
        <v>47324</v>
      </c>
    </row>
    <row r="3496" spans="14:15" x14ac:dyDescent="0.25">
      <c r="N3496" s="4"/>
      <c r="O3496" s="4">
        <v>47325</v>
      </c>
    </row>
    <row r="3497" spans="14:15" x14ac:dyDescent="0.25">
      <c r="N3497" s="4"/>
      <c r="O3497" s="4">
        <v>47326</v>
      </c>
    </row>
    <row r="3498" spans="14:15" x14ac:dyDescent="0.25">
      <c r="N3498" s="4"/>
      <c r="O3498" s="4">
        <v>47327</v>
      </c>
    </row>
    <row r="3499" spans="14:15" x14ac:dyDescent="0.25">
      <c r="N3499" s="4"/>
      <c r="O3499" s="4">
        <v>47328</v>
      </c>
    </row>
    <row r="3500" spans="14:15" x14ac:dyDescent="0.25">
      <c r="N3500" s="4"/>
      <c r="O3500" s="4">
        <v>47329</v>
      </c>
    </row>
    <row r="3501" spans="14:15" x14ac:dyDescent="0.25">
      <c r="N3501" s="4"/>
      <c r="O3501" s="4">
        <v>47330</v>
      </c>
    </row>
    <row r="3502" spans="14:15" x14ac:dyDescent="0.25">
      <c r="N3502" s="4"/>
      <c r="O3502" s="4">
        <v>47331</v>
      </c>
    </row>
    <row r="3503" spans="14:15" x14ac:dyDescent="0.25">
      <c r="N3503" s="4"/>
      <c r="O3503" s="4">
        <v>47332</v>
      </c>
    </row>
    <row r="3504" spans="14:15" x14ac:dyDescent="0.25">
      <c r="N3504" s="4"/>
      <c r="O3504" s="4">
        <v>47333</v>
      </c>
    </row>
    <row r="3505" spans="14:15" x14ac:dyDescent="0.25">
      <c r="N3505" s="4"/>
      <c r="O3505" s="4">
        <v>47334</v>
      </c>
    </row>
    <row r="3506" spans="14:15" x14ac:dyDescent="0.25">
      <c r="N3506" s="4"/>
      <c r="O3506" s="4">
        <v>47335</v>
      </c>
    </row>
    <row r="3507" spans="14:15" x14ac:dyDescent="0.25">
      <c r="N3507" s="4"/>
      <c r="O3507" s="4">
        <v>47336</v>
      </c>
    </row>
    <row r="3508" spans="14:15" x14ac:dyDescent="0.25">
      <c r="N3508" s="4"/>
      <c r="O3508" s="4">
        <v>47337</v>
      </c>
    </row>
    <row r="3509" spans="14:15" x14ac:dyDescent="0.25">
      <c r="N3509" s="4"/>
      <c r="O3509" s="4">
        <v>47338</v>
      </c>
    </row>
    <row r="3510" spans="14:15" x14ac:dyDescent="0.25">
      <c r="N3510" s="4"/>
      <c r="O3510" s="4">
        <v>47339</v>
      </c>
    </row>
    <row r="3511" spans="14:15" x14ac:dyDescent="0.25">
      <c r="N3511" s="4"/>
      <c r="O3511" s="4">
        <v>47340</v>
      </c>
    </row>
    <row r="3512" spans="14:15" x14ac:dyDescent="0.25">
      <c r="N3512" s="4"/>
      <c r="O3512" s="4">
        <v>47341</v>
      </c>
    </row>
    <row r="3513" spans="14:15" x14ac:dyDescent="0.25">
      <c r="N3513" s="4"/>
      <c r="O3513" s="4">
        <v>47342</v>
      </c>
    </row>
    <row r="3514" spans="14:15" x14ac:dyDescent="0.25">
      <c r="N3514" s="4"/>
      <c r="O3514" s="4">
        <v>47343</v>
      </c>
    </row>
    <row r="3515" spans="14:15" x14ac:dyDescent="0.25">
      <c r="N3515" s="4"/>
      <c r="O3515" s="4">
        <v>47344</v>
      </c>
    </row>
    <row r="3516" spans="14:15" x14ac:dyDescent="0.25">
      <c r="N3516" s="4"/>
      <c r="O3516" s="4">
        <v>47345</v>
      </c>
    </row>
    <row r="3517" spans="14:15" x14ac:dyDescent="0.25">
      <c r="N3517" s="4"/>
      <c r="O3517" s="4">
        <v>47346</v>
      </c>
    </row>
    <row r="3518" spans="14:15" x14ac:dyDescent="0.25">
      <c r="N3518" s="4"/>
      <c r="O3518" s="4">
        <v>47347</v>
      </c>
    </row>
    <row r="3519" spans="14:15" x14ac:dyDescent="0.25">
      <c r="N3519" s="4"/>
      <c r="O3519" s="4">
        <v>47348</v>
      </c>
    </row>
    <row r="3520" spans="14:15" x14ac:dyDescent="0.25">
      <c r="N3520" s="4"/>
      <c r="O3520" s="4">
        <v>47349</v>
      </c>
    </row>
    <row r="3521" spans="14:15" x14ac:dyDescent="0.25">
      <c r="N3521" s="4"/>
      <c r="O3521" s="4">
        <v>47350</v>
      </c>
    </row>
    <row r="3522" spans="14:15" x14ac:dyDescent="0.25">
      <c r="N3522" s="4"/>
      <c r="O3522" s="4">
        <v>47351</v>
      </c>
    </row>
    <row r="3523" spans="14:15" x14ac:dyDescent="0.25">
      <c r="N3523" s="4"/>
      <c r="O3523" s="4">
        <v>47352</v>
      </c>
    </row>
    <row r="3524" spans="14:15" x14ac:dyDescent="0.25">
      <c r="N3524" s="4"/>
      <c r="O3524" s="4">
        <v>47353</v>
      </c>
    </row>
    <row r="3525" spans="14:15" x14ac:dyDescent="0.25">
      <c r="N3525" s="4"/>
      <c r="O3525" s="4">
        <v>47354</v>
      </c>
    </row>
    <row r="3526" spans="14:15" x14ac:dyDescent="0.25">
      <c r="N3526" s="4"/>
      <c r="O3526" s="4">
        <v>47355</v>
      </c>
    </row>
    <row r="3527" spans="14:15" x14ac:dyDescent="0.25">
      <c r="N3527" s="4"/>
      <c r="O3527" s="4">
        <v>47356</v>
      </c>
    </row>
    <row r="3528" spans="14:15" x14ac:dyDescent="0.25">
      <c r="N3528" s="4"/>
      <c r="O3528" s="4">
        <v>47357</v>
      </c>
    </row>
    <row r="3529" spans="14:15" x14ac:dyDescent="0.25">
      <c r="N3529" s="4"/>
      <c r="O3529" s="4">
        <v>47358</v>
      </c>
    </row>
    <row r="3530" spans="14:15" x14ac:dyDescent="0.25">
      <c r="N3530" s="4"/>
      <c r="O3530" s="4">
        <v>47359</v>
      </c>
    </row>
    <row r="3531" spans="14:15" x14ac:dyDescent="0.25">
      <c r="N3531" s="4"/>
      <c r="O3531" s="4">
        <v>47360</v>
      </c>
    </row>
    <row r="3532" spans="14:15" x14ac:dyDescent="0.25">
      <c r="N3532" s="4"/>
      <c r="O3532" s="4">
        <v>47361</v>
      </c>
    </row>
    <row r="3533" spans="14:15" x14ac:dyDescent="0.25">
      <c r="N3533" s="4"/>
      <c r="O3533" s="4">
        <v>47362</v>
      </c>
    </row>
    <row r="3534" spans="14:15" x14ac:dyDescent="0.25">
      <c r="N3534" s="4"/>
      <c r="O3534" s="4">
        <v>47363</v>
      </c>
    </row>
    <row r="3535" spans="14:15" x14ac:dyDescent="0.25">
      <c r="N3535" s="4"/>
      <c r="O3535" s="4">
        <v>47364</v>
      </c>
    </row>
    <row r="3536" spans="14:15" x14ac:dyDescent="0.25">
      <c r="N3536" s="4"/>
      <c r="O3536" s="4">
        <v>47365</v>
      </c>
    </row>
    <row r="3537" spans="14:15" x14ac:dyDescent="0.25">
      <c r="N3537" s="4"/>
      <c r="O3537" s="4">
        <v>47366</v>
      </c>
    </row>
    <row r="3538" spans="14:15" x14ac:dyDescent="0.25">
      <c r="N3538" s="4"/>
      <c r="O3538" s="4">
        <v>47367</v>
      </c>
    </row>
    <row r="3539" spans="14:15" x14ac:dyDescent="0.25">
      <c r="N3539" s="4"/>
      <c r="O3539" s="4">
        <v>47368</v>
      </c>
    </row>
    <row r="3540" spans="14:15" x14ac:dyDescent="0.25">
      <c r="N3540" s="4"/>
      <c r="O3540" s="4">
        <v>47369</v>
      </c>
    </row>
    <row r="3541" spans="14:15" x14ac:dyDescent="0.25">
      <c r="N3541" s="4"/>
      <c r="O3541" s="4">
        <v>47370</v>
      </c>
    </row>
    <row r="3542" spans="14:15" x14ac:dyDescent="0.25">
      <c r="N3542" s="4"/>
      <c r="O3542" s="4">
        <v>47371</v>
      </c>
    </row>
    <row r="3543" spans="14:15" x14ac:dyDescent="0.25">
      <c r="N3543" s="4"/>
      <c r="O3543" s="4">
        <v>47372</v>
      </c>
    </row>
    <row r="3544" spans="14:15" x14ac:dyDescent="0.25">
      <c r="N3544" s="4"/>
      <c r="O3544" s="4">
        <v>47373</v>
      </c>
    </row>
    <row r="3545" spans="14:15" x14ac:dyDescent="0.25">
      <c r="N3545" s="4"/>
      <c r="O3545" s="4">
        <v>47374</v>
      </c>
    </row>
    <row r="3546" spans="14:15" x14ac:dyDescent="0.25">
      <c r="N3546" s="4"/>
      <c r="O3546" s="4">
        <v>47375</v>
      </c>
    </row>
    <row r="3547" spans="14:15" x14ac:dyDescent="0.25">
      <c r="N3547" s="4"/>
      <c r="O3547" s="4">
        <v>47376</v>
      </c>
    </row>
    <row r="3548" spans="14:15" x14ac:dyDescent="0.25">
      <c r="N3548" s="4"/>
      <c r="O3548" s="4">
        <v>47377</v>
      </c>
    </row>
    <row r="3549" spans="14:15" x14ac:dyDescent="0.25">
      <c r="N3549" s="4"/>
      <c r="O3549" s="4">
        <v>47378</v>
      </c>
    </row>
    <row r="3550" spans="14:15" x14ac:dyDescent="0.25">
      <c r="N3550" s="4"/>
      <c r="O3550" s="4">
        <v>47379</v>
      </c>
    </row>
    <row r="3551" spans="14:15" x14ac:dyDescent="0.25">
      <c r="N3551" s="4"/>
      <c r="O3551" s="4">
        <v>47380</v>
      </c>
    </row>
    <row r="3552" spans="14:15" x14ac:dyDescent="0.25">
      <c r="N3552" s="4"/>
      <c r="O3552" s="4">
        <v>47381</v>
      </c>
    </row>
    <row r="3553" spans="14:15" x14ac:dyDescent="0.25">
      <c r="N3553" s="4"/>
      <c r="O3553" s="4">
        <v>47382</v>
      </c>
    </row>
    <row r="3554" spans="14:15" x14ac:dyDescent="0.25">
      <c r="N3554" s="4"/>
      <c r="O3554" s="4">
        <v>47383</v>
      </c>
    </row>
    <row r="3555" spans="14:15" x14ac:dyDescent="0.25">
      <c r="N3555" s="4"/>
      <c r="O3555" s="4">
        <v>47384</v>
      </c>
    </row>
    <row r="3556" spans="14:15" x14ac:dyDescent="0.25">
      <c r="N3556" s="4"/>
      <c r="O3556" s="4">
        <v>47385</v>
      </c>
    </row>
    <row r="3557" spans="14:15" x14ac:dyDescent="0.25">
      <c r="N3557" s="4"/>
      <c r="O3557" s="4">
        <v>47386</v>
      </c>
    </row>
    <row r="3558" spans="14:15" x14ac:dyDescent="0.25">
      <c r="N3558" s="4"/>
      <c r="O3558" s="4">
        <v>47387</v>
      </c>
    </row>
    <row r="3559" spans="14:15" x14ac:dyDescent="0.25">
      <c r="N3559" s="4"/>
      <c r="O3559" s="4">
        <v>47388</v>
      </c>
    </row>
    <row r="3560" spans="14:15" x14ac:dyDescent="0.25">
      <c r="N3560" s="4"/>
      <c r="O3560" s="4">
        <v>47389</v>
      </c>
    </row>
    <row r="3561" spans="14:15" x14ac:dyDescent="0.25">
      <c r="N3561" s="4"/>
      <c r="O3561" s="4">
        <v>47390</v>
      </c>
    </row>
    <row r="3562" spans="14:15" x14ac:dyDescent="0.25">
      <c r="N3562" s="4"/>
      <c r="O3562" s="4">
        <v>47391</v>
      </c>
    </row>
    <row r="3563" spans="14:15" x14ac:dyDescent="0.25">
      <c r="N3563" s="4"/>
      <c r="O3563" s="4">
        <v>47392</v>
      </c>
    </row>
    <row r="3564" spans="14:15" x14ac:dyDescent="0.25">
      <c r="N3564" s="4"/>
      <c r="O3564" s="4">
        <v>47393</v>
      </c>
    </row>
    <row r="3565" spans="14:15" x14ac:dyDescent="0.25">
      <c r="N3565" s="4"/>
      <c r="O3565" s="4">
        <v>47394</v>
      </c>
    </row>
    <row r="3566" spans="14:15" x14ac:dyDescent="0.25">
      <c r="N3566" s="4"/>
      <c r="O3566" s="4">
        <v>47395</v>
      </c>
    </row>
    <row r="3567" spans="14:15" x14ac:dyDescent="0.25">
      <c r="N3567" s="4"/>
      <c r="O3567" s="4">
        <v>47396</v>
      </c>
    </row>
    <row r="3568" spans="14:15" x14ac:dyDescent="0.25">
      <c r="N3568" s="4"/>
      <c r="O3568" s="4">
        <v>47397</v>
      </c>
    </row>
    <row r="3569" spans="14:15" x14ac:dyDescent="0.25">
      <c r="N3569" s="4"/>
      <c r="O3569" s="4">
        <v>47398</v>
      </c>
    </row>
    <row r="3570" spans="14:15" x14ac:dyDescent="0.25">
      <c r="N3570" s="4"/>
      <c r="O3570" s="4">
        <v>47399</v>
      </c>
    </row>
    <row r="3571" spans="14:15" x14ac:dyDescent="0.25">
      <c r="N3571" s="4"/>
      <c r="O3571" s="4">
        <v>47400</v>
      </c>
    </row>
    <row r="3572" spans="14:15" x14ac:dyDescent="0.25">
      <c r="N3572" s="4"/>
      <c r="O3572" s="4">
        <v>47401</v>
      </c>
    </row>
    <row r="3573" spans="14:15" x14ac:dyDescent="0.25">
      <c r="N3573" s="4"/>
      <c r="O3573" s="4">
        <v>47402</v>
      </c>
    </row>
    <row r="3574" spans="14:15" x14ac:dyDescent="0.25">
      <c r="N3574" s="4"/>
      <c r="O3574" s="4">
        <v>47403</v>
      </c>
    </row>
    <row r="3575" spans="14:15" x14ac:dyDescent="0.25">
      <c r="N3575" s="4"/>
      <c r="O3575" s="4">
        <v>47404</v>
      </c>
    </row>
    <row r="3576" spans="14:15" x14ac:dyDescent="0.25">
      <c r="N3576" s="4"/>
      <c r="O3576" s="4">
        <v>47405</v>
      </c>
    </row>
    <row r="3577" spans="14:15" x14ac:dyDescent="0.25">
      <c r="N3577" s="4"/>
      <c r="O3577" s="4">
        <v>47406</v>
      </c>
    </row>
    <row r="3578" spans="14:15" x14ac:dyDescent="0.25">
      <c r="N3578" s="4"/>
      <c r="O3578" s="4">
        <v>47407</v>
      </c>
    </row>
    <row r="3579" spans="14:15" x14ac:dyDescent="0.25">
      <c r="N3579" s="4"/>
      <c r="O3579" s="4">
        <v>47408</v>
      </c>
    </row>
    <row r="3580" spans="14:15" x14ac:dyDescent="0.25">
      <c r="N3580" s="4"/>
      <c r="O3580" s="4">
        <v>47409</v>
      </c>
    </row>
    <row r="3581" spans="14:15" x14ac:dyDescent="0.25">
      <c r="N3581" s="4"/>
      <c r="O3581" s="4">
        <v>47410</v>
      </c>
    </row>
    <row r="3582" spans="14:15" x14ac:dyDescent="0.25">
      <c r="N3582" s="4"/>
      <c r="O3582" s="4">
        <v>47411</v>
      </c>
    </row>
    <row r="3583" spans="14:15" x14ac:dyDescent="0.25">
      <c r="N3583" s="4"/>
      <c r="O3583" s="4">
        <v>47412</v>
      </c>
    </row>
    <row r="3584" spans="14:15" x14ac:dyDescent="0.25">
      <c r="N3584" s="4"/>
      <c r="O3584" s="4">
        <v>47413</v>
      </c>
    </row>
    <row r="3585" spans="14:15" x14ac:dyDescent="0.25">
      <c r="N3585" s="4"/>
      <c r="O3585" s="4">
        <v>47414</v>
      </c>
    </row>
    <row r="3586" spans="14:15" x14ac:dyDescent="0.25">
      <c r="N3586" s="4"/>
      <c r="O3586" s="4">
        <v>47415</v>
      </c>
    </row>
    <row r="3587" spans="14:15" x14ac:dyDescent="0.25">
      <c r="N3587" s="4"/>
      <c r="O3587" s="4">
        <v>47416</v>
      </c>
    </row>
    <row r="3588" spans="14:15" x14ac:dyDescent="0.25">
      <c r="N3588" s="4"/>
      <c r="O3588" s="4">
        <v>47417</v>
      </c>
    </row>
    <row r="3589" spans="14:15" x14ac:dyDescent="0.25">
      <c r="N3589" s="4"/>
      <c r="O3589" s="4">
        <v>47418</v>
      </c>
    </row>
    <row r="3590" spans="14:15" x14ac:dyDescent="0.25">
      <c r="N3590" s="4"/>
      <c r="O3590" s="4">
        <v>47419</v>
      </c>
    </row>
    <row r="3591" spans="14:15" x14ac:dyDescent="0.25">
      <c r="N3591" s="4"/>
      <c r="O3591" s="4">
        <v>47420</v>
      </c>
    </row>
    <row r="3592" spans="14:15" x14ac:dyDescent="0.25">
      <c r="N3592" s="4"/>
      <c r="O3592" s="4">
        <v>47421</v>
      </c>
    </row>
    <row r="3593" spans="14:15" x14ac:dyDescent="0.25">
      <c r="N3593" s="4"/>
      <c r="O3593" s="4">
        <v>47422</v>
      </c>
    </row>
    <row r="3594" spans="14:15" x14ac:dyDescent="0.25">
      <c r="N3594" s="4"/>
      <c r="O3594" s="4">
        <v>47423</v>
      </c>
    </row>
    <row r="3595" spans="14:15" x14ac:dyDescent="0.25">
      <c r="N3595" s="4"/>
      <c r="O3595" s="4">
        <v>47424</v>
      </c>
    </row>
    <row r="3596" spans="14:15" x14ac:dyDescent="0.25">
      <c r="N3596" s="4"/>
      <c r="O3596" s="4">
        <v>47425</v>
      </c>
    </row>
    <row r="3597" spans="14:15" x14ac:dyDescent="0.25">
      <c r="N3597" s="4"/>
      <c r="O3597" s="4">
        <v>47426</v>
      </c>
    </row>
    <row r="3598" spans="14:15" x14ac:dyDescent="0.25">
      <c r="N3598" s="4"/>
      <c r="O3598" s="4">
        <v>47427</v>
      </c>
    </row>
    <row r="3599" spans="14:15" x14ac:dyDescent="0.25">
      <c r="N3599" s="4"/>
      <c r="O3599" s="4">
        <v>47428</v>
      </c>
    </row>
    <row r="3600" spans="14:15" x14ac:dyDescent="0.25">
      <c r="N3600" s="4"/>
      <c r="O3600" s="4">
        <v>47429</v>
      </c>
    </row>
    <row r="3601" spans="14:15" x14ac:dyDescent="0.25">
      <c r="N3601" s="4"/>
      <c r="O3601" s="4">
        <v>47430</v>
      </c>
    </row>
    <row r="3602" spans="14:15" x14ac:dyDescent="0.25">
      <c r="N3602" s="4"/>
      <c r="O3602" s="4">
        <v>47431</v>
      </c>
    </row>
    <row r="3603" spans="14:15" x14ac:dyDescent="0.25">
      <c r="N3603" s="4"/>
      <c r="O3603" s="4">
        <v>47432</v>
      </c>
    </row>
    <row r="3604" spans="14:15" x14ac:dyDescent="0.25">
      <c r="N3604" s="4"/>
      <c r="O3604" s="4">
        <v>47433</v>
      </c>
    </row>
    <row r="3605" spans="14:15" x14ac:dyDescent="0.25">
      <c r="N3605" s="4"/>
      <c r="O3605" s="4">
        <v>47434</v>
      </c>
    </row>
    <row r="3606" spans="14:15" x14ac:dyDescent="0.25">
      <c r="N3606" s="4"/>
      <c r="O3606" s="4">
        <v>47435</v>
      </c>
    </row>
    <row r="3607" spans="14:15" x14ac:dyDescent="0.25">
      <c r="N3607" s="4"/>
      <c r="O3607" s="4">
        <v>47436</v>
      </c>
    </row>
    <row r="3608" spans="14:15" x14ac:dyDescent="0.25">
      <c r="N3608" s="4"/>
      <c r="O3608" s="4">
        <v>47437</v>
      </c>
    </row>
    <row r="3609" spans="14:15" x14ac:dyDescent="0.25">
      <c r="N3609" s="4"/>
      <c r="O3609" s="4">
        <v>47438</v>
      </c>
    </row>
    <row r="3610" spans="14:15" x14ac:dyDescent="0.25">
      <c r="N3610" s="4"/>
      <c r="O3610" s="4">
        <v>47439</v>
      </c>
    </row>
    <row r="3611" spans="14:15" x14ac:dyDescent="0.25">
      <c r="N3611" s="4"/>
      <c r="O3611" s="4">
        <v>47440</v>
      </c>
    </row>
    <row r="3612" spans="14:15" x14ac:dyDescent="0.25">
      <c r="N3612" s="4"/>
      <c r="O3612" s="4">
        <v>47441</v>
      </c>
    </row>
    <row r="3613" spans="14:15" x14ac:dyDescent="0.25">
      <c r="N3613" s="4"/>
      <c r="O3613" s="4">
        <v>47442</v>
      </c>
    </row>
    <row r="3614" spans="14:15" x14ac:dyDescent="0.25">
      <c r="N3614" s="4"/>
      <c r="O3614" s="4">
        <v>47443</v>
      </c>
    </row>
    <row r="3615" spans="14:15" x14ac:dyDescent="0.25">
      <c r="N3615" s="4"/>
      <c r="O3615" s="4">
        <v>47444</v>
      </c>
    </row>
    <row r="3616" spans="14:15" x14ac:dyDescent="0.25">
      <c r="N3616" s="4"/>
      <c r="O3616" s="4">
        <v>47445</v>
      </c>
    </row>
    <row r="3617" spans="14:15" x14ac:dyDescent="0.25">
      <c r="N3617" s="4"/>
      <c r="O3617" s="4">
        <v>47446</v>
      </c>
    </row>
    <row r="3618" spans="14:15" x14ac:dyDescent="0.25">
      <c r="N3618" s="4"/>
      <c r="O3618" s="4">
        <v>47447</v>
      </c>
    </row>
    <row r="3619" spans="14:15" x14ac:dyDescent="0.25">
      <c r="N3619" s="4"/>
      <c r="O3619" s="4">
        <v>47448</v>
      </c>
    </row>
    <row r="3620" spans="14:15" x14ac:dyDescent="0.25">
      <c r="N3620" s="4"/>
      <c r="O3620" s="4">
        <v>47449</v>
      </c>
    </row>
    <row r="3621" spans="14:15" x14ac:dyDescent="0.25">
      <c r="N3621" s="4"/>
      <c r="O3621" s="4">
        <v>47450</v>
      </c>
    </row>
    <row r="3622" spans="14:15" x14ac:dyDescent="0.25">
      <c r="N3622" s="4"/>
      <c r="O3622" s="4">
        <v>47451</v>
      </c>
    </row>
    <row r="3623" spans="14:15" x14ac:dyDescent="0.25">
      <c r="N3623" s="4"/>
      <c r="O3623" s="4">
        <v>47452</v>
      </c>
    </row>
    <row r="3624" spans="14:15" x14ac:dyDescent="0.25">
      <c r="N3624" s="4"/>
      <c r="O3624" s="4">
        <v>47453</v>
      </c>
    </row>
    <row r="3625" spans="14:15" x14ac:dyDescent="0.25">
      <c r="N3625" s="4"/>
      <c r="O3625" s="4">
        <v>47454</v>
      </c>
    </row>
    <row r="3626" spans="14:15" x14ac:dyDescent="0.25">
      <c r="N3626" s="4"/>
      <c r="O3626" s="4">
        <v>47455</v>
      </c>
    </row>
    <row r="3627" spans="14:15" x14ac:dyDescent="0.25">
      <c r="N3627" s="4"/>
      <c r="O3627" s="4">
        <v>47456</v>
      </c>
    </row>
    <row r="3628" spans="14:15" x14ac:dyDescent="0.25">
      <c r="N3628" s="4"/>
      <c r="O3628" s="4">
        <v>47457</v>
      </c>
    </row>
    <row r="3629" spans="14:15" x14ac:dyDescent="0.25">
      <c r="N3629" s="4"/>
      <c r="O3629" s="4">
        <v>47458</v>
      </c>
    </row>
    <row r="3630" spans="14:15" x14ac:dyDescent="0.25">
      <c r="N3630" s="4"/>
      <c r="O3630" s="4">
        <v>47459</v>
      </c>
    </row>
    <row r="3631" spans="14:15" x14ac:dyDescent="0.25">
      <c r="N3631" s="4"/>
      <c r="O3631" s="4">
        <v>47460</v>
      </c>
    </row>
    <row r="3632" spans="14:15" x14ac:dyDescent="0.25">
      <c r="N3632" s="4"/>
      <c r="O3632" s="4">
        <v>47461</v>
      </c>
    </row>
    <row r="3633" spans="14:15" x14ac:dyDescent="0.25">
      <c r="N3633" s="4"/>
      <c r="O3633" s="4">
        <v>47462</v>
      </c>
    </row>
    <row r="3634" spans="14:15" x14ac:dyDescent="0.25">
      <c r="N3634" s="4"/>
      <c r="O3634" s="4">
        <v>47463</v>
      </c>
    </row>
    <row r="3635" spans="14:15" x14ac:dyDescent="0.25">
      <c r="N3635" s="4"/>
      <c r="O3635" s="4">
        <v>47464</v>
      </c>
    </row>
    <row r="3636" spans="14:15" x14ac:dyDescent="0.25">
      <c r="N3636" s="4"/>
      <c r="O3636" s="4">
        <v>47465</v>
      </c>
    </row>
    <row r="3637" spans="14:15" x14ac:dyDescent="0.25">
      <c r="N3637" s="4"/>
      <c r="O3637" s="4">
        <v>47466</v>
      </c>
    </row>
    <row r="3638" spans="14:15" x14ac:dyDescent="0.25">
      <c r="N3638" s="4"/>
      <c r="O3638" s="4">
        <v>47467</v>
      </c>
    </row>
    <row r="3639" spans="14:15" x14ac:dyDescent="0.25">
      <c r="N3639" s="4"/>
      <c r="O3639" s="4">
        <v>47468</v>
      </c>
    </row>
    <row r="3640" spans="14:15" x14ac:dyDescent="0.25">
      <c r="N3640" s="4"/>
      <c r="O3640" s="4">
        <v>47469</v>
      </c>
    </row>
    <row r="3641" spans="14:15" x14ac:dyDescent="0.25">
      <c r="N3641" s="4"/>
      <c r="O3641" s="4">
        <v>47470</v>
      </c>
    </row>
    <row r="3642" spans="14:15" x14ac:dyDescent="0.25">
      <c r="N3642" s="4"/>
      <c r="O3642" s="4">
        <v>47471</v>
      </c>
    </row>
    <row r="3643" spans="14:15" x14ac:dyDescent="0.25">
      <c r="N3643" s="4"/>
      <c r="O3643" s="4">
        <v>47472</v>
      </c>
    </row>
    <row r="3644" spans="14:15" x14ac:dyDescent="0.25">
      <c r="N3644" s="4"/>
      <c r="O3644" s="4">
        <v>47473</v>
      </c>
    </row>
    <row r="3645" spans="14:15" x14ac:dyDescent="0.25">
      <c r="N3645" s="4"/>
      <c r="O3645" s="4">
        <v>47474</v>
      </c>
    </row>
    <row r="3646" spans="14:15" x14ac:dyDescent="0.25">
      <c r="N3646" s="4"/>
      <c r="O3646" s="4">
        <v>47475</v>
      </c>
    </row>
    <row r="3647" spans="14:15" x14ac:dyDescent="0.25">
      <c r="N3647" s="4"/>
      <c r="O3647" s="4">
        <v>47476</v>
      </c>
    </row>
    <row r="3648" spans="14:15" x14ac:dyDescent="0.25">
      <c r="N3648" s="4"/>
      <c r="O3648" s="4">
        <v>47477</v>
      </c>
    </row>
    <row r="3649" spans="14:15" x14ac:dyDescent="0.25">
      <c r="N3649" s="4"/>
      <c r="O3649" s="4">
        <v>47478</v>
      </c>
    </row>
    <row r="3650" spans="14:15" x14ac:dyDescent="0.25">
      <c r="N3650" s="4"/>
      <c r="O3650" s="4">
        <v>47479</v>
      </c>
    </row>
    <row r="3651" spans="14:15" x14ac:dyDescent="0.25">
      <c r="N3651" s="4"/>
      <c r="O3651" s="4">
        <v>47480</v>
      </c>
    </row>
    <row r="3652" spans="14:15" x14ac:dyDescent="0.25">
      <c r="N3652" s="4"/>
      <c r="O3652" s="4">
        <v>47481</v>
      </c>
    </row>
    <row r="3653" spans="14:15" x14ac:dyDescent="0.25">
      <c r="N3653" s="4"/>
      <c r="O3653" s="4">
        <v>47482</v>
      </c>
    </row>
    <row r="3654" spans="14:15" x14ac:dyDescent="0.25">
      <c r="N3654" s="4"/>
      <c r="O3654" s="4">
        <v>47483</v>
      </c>
    </row>
    <row r="3655" spans="14:15" x14ac:dyDescent="0.25">
      <c r="N3655" s="4"/>
      <c r="O3655" s="4">
        <v>47484</v>
      </c>
    </row>
    <row r="3656" spans="14:15" x14ac:dyDescent="0.25">
      <c r="N3656" s="4"/>
      <c r="O3656" s="4">
        <v>47485</v>
      </c>
    </row>
    <row r="3657" spans="14:15" x14ac:dyDescent="0.25">
      <c r="N3657" s="4"/>
      <c r="O3657" s="4">
        <v>47486</v>
      </c>
    </row>
    <row r="3658" spans="14:15" x14ac:dyDescent="0.25">
      <c r="N3658" s="4"/>
      <c r="O3658" s="4">
        <v>47487</v>
      </c>
    </row>
    <row r="3659" spans="14:15" x14ac:dyDescent="0.25">
      <c r="N3659" s="4"/>
      <c r="O3659" s="4">
        <v>47488</v>
      </c>
    </row>
    <row r="3660" spans="14:15" x14ac:dyDescent="0.25">
      <c r="N3660" s="4"/>
      <c r="O3660" s="4">
        <v>47489</v>
      </c>
    </row>
    <row r="3661" spans="14:15" x14ac:dyDescent="0.25">
      <c r="N3661" s="4"/>
      <c r="O3661" s="4">
        <v>47490</v>
      </c>
    </row>
    <row r="3662" spans="14:15" x14ac:dyDescent="0.25">
      <c r="N3662" s="4"/>
      <c r="O3662" s="4">
        <v>47491</v>
      </c>
    </row>
    <row r="3663" spans="14:15" x14ac:dyDescent="0.25">
      <c r="N3663" s="4"/>
      <c r="O3663" s="4">
        <v>47492</v>
      </c>
    </row>
    <row r="3664" spans="14:15" x14ac:dyDescent="0.25">
      <c r="N3664" s="4"/>
      <c r="O3664" s="4">
        <v>47493</v>
      </c>
    </row>
    <row r="3665" spans="14:15" x14ac:dyDescent="0.25">
      <c r="N3665" s="4"/>
      <c r="O3665" s="4">
        <v>47494</v>
      </c>
    </row>
    <row r="3666" spans="14:15" x14ac:dyDescent="0.25">
      <c r="N3666" s="4"/>
      <c r="O3666" s="4">
        <v>47495</v>
      </c>
    </row>
    <row r="3667" spans="14:15" x14ac:dyDescent="0.25">
      <c r="N3667" s="4"/>
      <c r="O3667" s="4">
        <v>47496</v>
      </c>
    </row>
    <row r="3668" spans="14:15" x14ac:dyDescent="0.25">
      <c r="N3668" s="4"/>
      <c r="O3668" s="4">
        <v>47497</v>
      </c>
    </row>
    <row r="3669" spans="14:15" x14ac:dyDescent="0.25">
      <c r="N3669" s="4"/>
      <c r="O3669" s="4">
        <v>47498</v>
      </c>
    </row>
    <row r="3670" spans="14:15" x14ac:dyDescent="0.25">
      <c r="N3670" s="4"/>
      <c r="O3670" s="4">
        <v>47499</v>
      </c>
    </row>
    <row r="3671" spans="14:15" x14ac:dyDescent="0.25">
      <c r="N3671" s="4"/>
      <c r="O3671" s="4">
        <v>47500</v>
      </c>
    </row>
    <row r="3672" spans="14:15" x14ac:dyDescent="0.25">
      <c r="N3672" s="4"/>
      <c r="O3672" s="4">
        <v>47501</v>
      </c>
    </row>
    <row r="3673" spans="14:15" x14ac:dyDescent="0.25">
      <c r="N3673" s="4"/>
      <c r="O3673" s="4">
        <v>47502</v>
      </c>
    </row>
    <row r="3674" spans="14:15" x14ac:dyDescent="0.25">
      <c r="N3674" s="4"/>
      <c r="O3674" s="4">
        <v>47503</v>
      </c>
    </row>
    <row r="3675" spans="14:15" x14ac:dyDescent="0.25">
      <c r="N3675" s="4"/>
      <c r="O3675" s="4">
        <v>47504</v>
      </c>
    </row>
    <row r="3676" spans="14:15" x14ac:dyDescent="0.25">
      <c r="N3676" s="4"/>
      <c r="O3676" s="4">
        <v>47505</v>
      </c>
    </row>
    <row r="3677" spans="14:15" x14ac:dyDescent="0.25">
      <c r="N3677" s="4"/>
      <c r="O3677" s="4">
        <v>47506</v>
      </c>
    </row>
    <row r="3678" spans="14:15" x14ac:dyDescent="0.25">
      <c r="N3678" s="4"/>
      <c r="O3678" s="4">
        <v>47507</v>
      </c>
    </row>
    <row r="3679" spans="14:15" x14ac:dyDescent="0.25">
      <c r="N3679" s="4"/>
      <c r="O3679" s="4">
        <v>47508</v>
      </c>
    </row>
    <row r="3680" spans="14:15" x14ac:dyDescent="0.25">
      <c r="N3680" s="4"/>
      <c r="O3680" s="4">
        <v>47509</v>
      </c>
    </row>
    <row r="3681" spans="14:15" x14ac:dyDescent="0.25">
      <c r="N3681" s="4"/>
      <c r="O3681" s="4">
        <v>47510</v>
      </c>
    </row>
    <row r="3682" spans="14:15" x14ac:dyDescent="0.25">
      <c r="N3682" s="4"/>
      <c r="O3682" s="4">
        <v>47511</v>
      </c>
    </row>
    <row r="3683" spans="14:15" x14ac:dyDescent="0.25">
      <c r="N3683" s="4"/>
      <c r="O3683" s="4">
        <v>47512</v>
      </c>
    </row>
    <row r="3684" spans="14:15" x14ac:dyDescent="0.25">
      <c r="N3684" s="4"/>
      <c r="O3684" s="4">
        <v>47513</v>
      </c>
    </row>
    <row r="3685" spans="14:15" x14ac:dyDescent="0.25">
      <c r="N3685" s="4"/>
      <c r="O3685" s="4">
        <v>47514</v>
      </c>
    </row>
    <row r="3686" spans="14:15" x14ac:dyDescent="0.25">
      <c r="N3686" s="4"/>
      <c r="O3686" s="4">
        <v>47515</v>
      </c>
    </row>
    <row r="3687" spans="14:15" x14ac:dyDescent="0.25">
      <c r="N3687" s="4"/>
      <c r="O3687" s="4">
        <v>47516</v>
      </c>
    </row>
    <row r="3688" spans="14:15" x14ac:dyDescent="0.25">
      <c r="N3688" s="4"/>
      <c r="O3688" s="4">
        <v>47517</v>
      </c>
    </row>
    <row r="3689" spans="14:15" x14ac:dyDescent="0.25">
      <c r="N3689" s="4"/>
      <c r="O3689" s="4">
        <v>47518</v>
      </c>
    </row>
    <row r="3690" spans="14:15" x14ac:dyDescent="0.25">
      <c r="N3690" s="4"/>
      <c r="O3690" s="4">
        <v>47519</v>
      </c>
    </row>
    <row r="3691" spans="14:15" x14ac:dyDescent="0.25">
      <c r="N3691" s="4"/>
      <c r="O3691" s="4">
        <v>47520</v>
      </c>
    </row>
    <row r="3692" spans="14:15" x14ac:dyDescent="0.25">
      <c r="N3692" s="4"/>
      <c r="O3692" s="4">
        <v>47521</v>
      </c>
    </row>
    <row r="3693" spans="14:15" x14ac:dyDescent="0.25">
      <c r="N3693" s="4"/>
      <c r="O3693" s="4">
        <v>47522</v>
      </c>
    </row>
    <row r="3694" spans="14:15" x14ac:dyDescent="0.25">
      <c r="N3694" s="4"/>
      <c r="O3694" s="4">
        <v>47523</v>
      </c>
    </row>
    <row r="3695" spans="14:15" x14ac:dyDescent="0.25">
      <c r="N3695" s="4"/>
      <c r="O3695" s="4">
        <v>47524</v>
      </c>
    </row>
    <row r="3696" spans="14:15" x14ac:dyDescent="0.25">
      <c r="N3696" s="4"/>
      <c r="O3696" s="4">
        <v>47525</v>
      </c>
    </row>
    <row r="3697" spans="14:15" x14ac:dyDescent="0.25">
      <c r="N3697" s="4"/>
      <c r="O3697" s="4">
        <v>47526</v>
      </c>
    </row>
    <row r="3698" spans="14:15" x14ac:dyDescent="0.25">
      <c r="N3698" s="4"/>
      <c r="O3698" s="4">
        <v>47527</v>
      </c>
    </row>
    <row r="3699" spans="14:15" x14ac:dyDescent="0.25">
      <c r="N3699" s="4"/>
      <c r="O3699" s="4">
        <v>47528</v>
      </c>
    </row>
    <row r="3700" spans="14:15" x14ac:dyDescent="0.25">
      <c r="N3700" s="4"/>
      <c r="O3700" s="4">
        <v>47529</v>
      </c>
    </row>
    <row r="3701" spans="14:15" x14ac:dyDescent="0.25">
      <c r="N3701" s="4"/>
      <c r="O3701" s="4">
        <v>47530</v>
      </c>
    </row>
    <row r="3702" spans="14:15" x14ac:dyDescent="0.25">
      <c r="N3702" s="4"/>
      <c r="O3702" s="4">
        <v>47531</v>
      </c>
    </row>
    <row r="3703" spans="14:15" x14ac:dyDescent="0.25">
      <c r="N3703" s="4"/>
      <c r="O3703" s="4">
        <v>47532</v>
      </c>
    </row>
    <row r="3704" spans="14:15" x14ac:dyDescent="0.25">
      <c r="N3704" s="4"/>
      <c r="O3704" s="4">
        <v>47533</v>
      </c>
    </row>
    <row r="3705" spans="14:15" x14ac:dyDescent="0.25">
      <c r="N3705" s="4"/>
      <c r="O3705" s="4">
        <v>47534</v>
      </c>
    </row>
    <row r="3706" spans="14:15" x14ac:dyDescent="0.25">
      <c r="N3706" s="4"/>
      <c r="O3706" s="4">
        <v>47535</v>
      </c>
    </row>
    <row r="3707" spans="14:15" x14ac:dyDescent="0.25">
      <c r="N3707" s="4"/>
      <c r="O3707" s="4">
        <v>47536</v>
      </c>
    </row>
    <row r="3708" spans="14:15" x14ac:dyDescent="0.25">
      <c r="N3708" s="4"/>
      <c r="O3708" s="4">
        <v>47537</v>
      </c>
    </row>
    <row r="3709" spans="14:15" x14ac:dyDescent="0.25">
      <c r="N3709" s="4"/>
      <c r="O3709" s="4">
        <v>47538</v>
      </c>
    </row>
    <row r="3710" spans="14:15" x14ac:dyDescent="0.25">
      <c r="N3710" s="4"/>
      <c r="O3710" s="4">
        <v>47539</v>
      </c>
    </row>
    <row r="3711" spans="14:15" x14ac:dyDescent="0.25">
      <c r="N3711" s="4"/>
      <c r="O3711" s="4">
        <v>47540</v>
      </c>
    </row>
    <row r="3712" spans="14:15" x14ac:dyDescent="0.25">
      <c r="N3712" s="4"/>
      <c r="O3712" s="4">
        <v>47541</v>
      </c>
    </row>
    <row r="3713" spans="14:15" x14ac:dyDescent="0.25">
      <c r="N3713" s="4"/>
      <c r="O3713" s="4">
        <v>47542</v>
      </c>
    </row>
    <row r="3714" spans="14:15" x14ac:dyDescent="0.25">
      <c r="N3714" s="4"/>
      <c r="O3714" s="4">
        <v>47543</v>
      </c>
    </row>
    <row r="3715" spans="14:15" x14ac:dyDescent="0.25">
      <c r="N3715" s="4"/>
      <c r="O3715" s="4">
        <v>47544</v>
      </c>
    </row>
    <row r="3716" spans="14:15" x14ac:dyDescent="0.25">
      <c r="N3716" s="4"/>
      <c r="O3716" s="4">
        <v>47545</v>
      </c>
    </row>
    <row r="3717" spans="14:15" x14ac:dyDescent="0.25">
      <c r="N3717" s="4"/>
      <c r="O3717" s="4">
        <v>47546</v>
      </c>
    </row>
    <row r="3718" spans="14:15" x14ac:dyDescent="0.25">
      <c r="N3718" s="4"/>
      <c r="O3718" s="4">
        <v>47547</v>
      </c>
    </row>
    <row r="3719" spans="14:15" x14ac:dyDescent="0.25">
      <c r="N3719" s="4"/>
      <c r="O3719" s="4">
        <v>47548</v>
      </c>
    </row>
    <row r="3720" spans="14:15" x14ac:dyDescent="0.25">
      <c r="N3720" s="4"/>
      <c r="O3720" s="4">
        <v>47549</v>
      </c>
    </row>
    <row r="3721" spans="14:15" x14ac:dyDescent="0.25">
      <c r="N3721" s="4"/>
      <c r="O3721" s="4">
        <v>47550</v>
      </c>
    </row>
    <row r="3722" spans="14:15" x14ac:dyDescent="0.25">
      <c r="N3722" s="4"/>
      <c r="O3722" s="4">
        <v>47551</v>
      </c>
    </row>
    <row r="3723" spans="14:15" x14ac:dyDescent="0.25">
      <c r="N3723" s="4"/>
      <c r="O3723" s="4">
        <v>47552</v>
      </c>
    </row>
    <row r="3724" spans="14:15" x14ac:dyDescent="0.25">
      <c r="N3724" s="4"/>
      <c r="O3724" s="4">
        <v>47553</v>
      </c>
    </row>
    <row r="3725" spans="14:15" x14ac:dyDescent="0.25">
      <c r="N3725" s="4"/>
      <c r="O3725" s="4">
        <v>47554</v>
      </c>
    </row>
    <row r="3726" spans="14:15" x14ac:dyDescent="0.25">
      <c r="N3726" s="4"/>
      <c r="O3726" s="4">
        <v>47555</v>
      </c>
    </row>
    <row r="3727" spans="14:15" x14ac:dyDescent="0.25">
      <c r="N3727" s="4"/>
      <c r="O3727" s="4">
        <v>47556</v>
      </c>
    </row>
    <row r="3728" spans="14:15" x14ac:dyDescent="0.25">
      <c r="N3728" s="4"/>
      <c r="O3728" s="4">
        <v>47557</v>
      </c>
    </row>
    <row r="3729" spans="14:15" x14ac:dyDescent="0.25">
      <c r="N3729" s="4"/>
      <c r="O3729" s="4">
        <v>47558</v>
      </c>
    </row>
    <row r="3730" spans="14:15" x14ac:dyDescent="0.25">
      <c r="N3730" s="4"/>
      <c r="O3730" s="4">
        <v>47559</v>
      </c>
    </row>
    <row r="3731" spans="14:15" x14ac:dyDescent="0.25">
      <c r="N3731" s="4"/>
      <c r="O3731" s="4">
        <v>47560</v>
      </c>
    </row>
    <row r="3732" spans="14:15" x14ac:dyDescent="0.25">
      <c r="N3732" s="4"/>
      <c r="O3732" s="4">
        <v>47561</v>
      </c>
    </row>
    <row r="3733" spans="14:15" x14ac:dyDescent="0.25">
      <c r="N3733" s="4"/>
      <c r="O3733" s="4">
        <v>47562</v>
      </c>
    </row>
    <row r="3734" spans="14:15" x14ac:dyDescent="0.25">
      <c r="N3734" s="4"/>
      <c r="O3734" s="4">
        <v>47563</v>
      </c>
    </row>
    <row r="3735" spans="14:15" x14ac:dyDescent="0.25">
      <c r="N3735" s="4"/>
      <c r="O3735" s="4">
        <v>47564</v>
      </c>
    </row>
    <row r="3736" spans="14:15" x14ac:dyDescent="0.25">
      <c r="N3736" s="4"/>
      <c r="O3736" s="4">
        <v>47565</v>
      </c>
    </row>
    <row r="3737" spans="14:15" x14ac:dyDescent="0.25">
      <c r="N3737" s="4"/>
      <c r="O3737" s="4">
        <v>47566</v>
      </c>
    </row>
    <row r="3738" spans="14:15" x14ac:dyDescent="0.25">
      <c r="N3738" s="4"/>
      <c r="O3738" s="4">
        <v>47567</v>
      </c>
    </row>
    <row r="3739" spans="14:15" x14ac:dyDescent="0.25">
      <c r="N3739" s="4"/>
      <c r="O3739" s="4">
        <v>47568</v>
      </c>
    </row>
    <row r="3740" spans="14:15" x14ac:dyDescent="0.25">
      <c r="N3740" s="4"/>
      <c r="O3740" s="4">
        <v>47569</v>
      </c>
    </row>
    <row r="3741" spans="14:15" x14ac:dyDescent="0.25">
      <c r="N3741" s="4"/>
      <c r="O3741" s="4">
        <v>47570</v>
      </c>
    </row>
    <row r="3742" spans="14:15" x14ac:dyDescent="0.25">
      <c r="N3742" s="4"/>
      <c r="O3742" s="4">
        <v>47571</v>
      </c>
    </row>
    <row r="3743" spans="14:15" x14ac:dyDescent="0.25">
      <c r="N3743" s="4"/>
      <c r="O3743" s="4">
        <v>47572</v>
      </c>
    </row>
    <row r="3744" spans="14:15" x14ac:dyDescent="0.25">
      <c r="N3744" s="4"/>
      <c r="O3744" s="4">
        <v>47573</v>
      </c>
    </row>
    <row r="3745" spans="14:15" x14ac:dyDescent="0.25">
      <c r="N3745" s="4"/>
      <c r="O3745" s="4">
        <v>47574</v>
      </c>
    </row>
    <row r="3746" spans="14:15" x14ac:dyDescent="0.25">
      <c r="N3746" s="4"/>
      <c r="O3746" s="4">
        <v>47575</v>
      </c>
    </row>
    <row r="3747" spans="14:15" x14ac:dyDescent="0.25">
      <c r="N3747" s="4"/>
      <c r="O3747" s="4">
        <v>47576</v>
      </c>
    </row>
    <row r="3748" spans="14:15" x14ac:dyDescent="0.25">
      <c r="N3748" s="4"/>
      <c r="O3748" s="4">
        <v>47577</v>
      </c>
    </row>
    <row r="3749" spans="14:15" x14ac:dyDescent="0.25">
      <c r="N3749" s="4"/>
      <c r="O3749" s="4">
        <v>47578</v>
      </c>
    </row>
    <row r="3750" spans="14:15" x14ac:dyDescent="0.25">
      <c r="N3750" s="4"/>
      <c r="O3750" s="4">
        <v>47579</v>
      </c>
    </row>
    <row r="3751" spans="14:15" x14ac:dyDescent="0.25">
      <c r="N3751" s="4"/>
      <c r="O3751" s="4">
        <v>47580</v>
      </c>
    </row>
    <row r="3752" spans="14:15" x14ac:dyDescent="0.25">
      <c r="N3752" s="4"/>
      <c r="O3752" s="4">
        <v>47581</v>
      </c>
    </row>
    <row r="3753" spans="14:15" x14ac:dyDescent="0.25">
      <c r="N3753" s="4"/>
      <c r="O3753" s="4">
        <v>47582</v>
      </c>
    </row>
    <row r="3754" spans="14:15" x14ac:dyDescent="0.25">
      <c r="N3754" s="4"/>
      <c r="O3754" s="4">
        <v>47583</v>
      </c>
    </row>
    <row r="3755" spans="14:15" x14ac:dyDescent="0.25">
      <c r="N3755" s="4"/>
      <c r="O3755" s="4">
        <v>47584</v>
      </c>
    </row>
    <row r="3756" spans="14:15" x14ac:dyDescent="0.25">
      <c r="N3756" s="4"/>
      <c r="O3756" s="4">
        <v>47585</v>
      </c>
    </row>
    <row r="3757" spans="14:15" x14ac:dyDescent="0.25">
      <c r="N3757" s="4"/>
      <c r="O3757" s="4">
        <v>47586</v>
      </c>
    </row>
    <row r="3758" spans="14:15" x14ac:dyDescent="0.25">
      <c r="N3758" s="4"/>
      <c r="O3758" s="4">
        <v>47587</v>
      </c>
    </row>
    <row r="3759" spans="14:15" x14ac:dyDescent="0.25">
      <c r="N3759" s="4"/>
      <c r="O3759" s="4">
        <v>47588</v>
      </c>
    </row>
    <row r="3760" spans="14:15" x14ac:dyDescent="0.25">
      <c r="N3760" s="4"/>
      <c r="O3760" s="4">
        <v>47589</v>
      </c>
    </row>
    <row r="3761" spans="14:15" x14ac:dyDescent="0.25">
      <c r="N3761" s="4"/>
      <c r="O3761" s="4">
        <v>47590</v>
      </c>
    </row>
    <row r="3762" spans="14:15" x14ac:dyDescent="0.25">
      <c r="N3762" s="4"/>
      <c r="O3762" s="4">
        <v>47591</v>
      </c>
    </row>
    <row r="3763" spans="14:15" x14ac:dyDescent="0.25">
      <c r="N3763" s="4"/>
      <c r="O3763" s="4">
        <v>47592</v>
      </c>
    </row>
    <row r="3764" spans="14:15" x14ac:dyDescent="0.25">
      <c r="N3764" s="4"/>
      <c r="O3764" s="4">
        <v>47593</v>
      </c>
    </row>
    <row r="3765" spans="14:15" x14ac:dyDescent="0.25">
      <c r="N3765" s="4"/>
      <c r="O3765" s="4">
        <v>47594</v>
      </c>
    </row>
    <row r="3766" spans="14:15" x14ac:dyDescent="0.25">
      <c r="N3766" s="4"/>
      <c r="O3766" s="4">
        <v>47595</v>
      </c>
    </row>
    <row r="3767" spans="14:15" x14ac:dyDescent="0.25">
      <c r="N3767" s="4"/>
      <c r="O3767" s="4">
        <v>47596</v>
      </c>
    </row>
    <row r="3768" spans="14:15" x14ac:dyDescent="0.25">
      <c r="N3768" s="4"/>
      <c r="O3768" s="4">
        <v>47597</v>
      </c>
    </row>
    <row r="3769" spans="14:15" x14ac:dyDescent="0.25">
      <c r="N3769" s="4"/>
      <c r="O3769" s="4">
        <v>47598</v>
      </c>
    </row>
    <row r="3770" spans="14:15" x14ac:dyDescent="0.25">
      <c r="N3770" s="4"/>
      <c r="O3770" s="4">
        <v>47599</v>
      </c>
    </row>
    <row r="3771" spans="14:15" x14ac:dyDescent="0.25">
      <c r="N3771" s="4"/>
      <c r="O3771" s="4">
        <v>47600</v>
      </c>
    </row>
    <row r="3772" spans="14:15" x14ac:dyDescent="0.25">
      <c r="N3772" s="4"/>
      <c r="O3772" s="4">
        <v>47601</v>
      </c>
    </row>
    <row r="3773" spans="14:15" x14ac:dyDescent="0.25">
      <c r="N3773" s="4"/>
      <c r="O3773" s="4">
        <v>47602</v>
      </c>
    </row>
    <row r="3774" spans="14:15" x14ac:dyDescent="0.25">
      <c r="N3774" s="4"/>
      <c r="O3774" s="4">
        <v>47603</v>
      </c>
    </row>
    <row r="3775" spans="14:15" x14ac:dyDescent="0.25">
      <c r="N3775" s="4"/>
      <c r="O3775" s="4">
        <v>47604</v>
      </c>
    </row>
    <row r="3776" spans="14:15" x14ac:dyDescent="0.25">
      <c r="N3776" s="4"/>
      <c r="O3776" s="4">
        <v>47605</v>
      </c>
    </row>
    <row r="3777" spans="14:15" x14ac:dyDescent="0.25">
      <c r="N3777" s="4"/>
      <c r="O3777" s="4">
        <v>47606</v>
      </c>
    </row>
    <row r="3778" spans="14:15" x14ac:dyDescent="0.25">
      <c r="N3778" s="4"/>
      <c r="O3778" s="4">
        <v>47607</v>
      </c>
    </row>
    <row r="3779" spans="14:15" x14ac:dyDescent="0.25">
      <c r="N3779" s="4"/>
      <c r="O3779" s="4">
        <v>47608</v>
      </c>
    </row>
    <row r="3780" spans="14:15" x14ac:dyDescent="0.25">
      <c r="N3780" s="4"/>
      <c r="O3780" s="4">
        <v>47609</v>
      </c>
    </row>
    <row r="3781" spans="14:15" x14ac:dyDescent="0.25">
      <c r="N3781" s="4"/>
      <c r="O3781" s="4">
        <v>47610</v>
      </c>
    </row>
    <row r="3782" spans="14:15" x14ac:dyDescent="0.25">
      <c r="N3782" s="4"/>
      <c r="O3782" s="4">
        <v>47611</v>
      </c>
    </row>
    <row r="3783" spans="14:15" x14ac:dyDescent="0.25">
      <c r="N3783" s="4"/>
      <c r="O3783" s="4">
        <v>47612</v>
      </c>
    </row>
    <row r="3784" spans="14:15" x14ac:dyDescent="0.25">
      <c r="N3784" s="4"/>
      <c r="O3784" s="4">
        <v>47613</v>
      </c>
    </row>
    <row r="3785" spans="14:15" x14ac:dyDescent="0.25">
      <c r="N3785" s="4"/>
      <c r="O3785" s="4">
        <v>47614</v>
      </c>
    </row>
    <row r="3786" spans="14:15" x14ac:dyDescent="0.25">
      <c r="N3786" s="4"/>
      <c r="O3786" s="4">
        <v>47615</v>
      </c>
    </row>
    <row r="3787" spans="14:15" x14ac:dyDescent="0.25">
      <c r="N3787" s="4"/>
      <c r="O3787" s="4">
        <v>47616</v>
      </c>
    </row>
    <row r="3788" spans="14:15" x14ac:dyDescent="0.25">
      <c r="N3788" s="4"/>
      <c r="O3788" s="4">
        <v>47617</v>
      </c>
    </row>
    <row r="3789" spans="14:15" x14ac:dyDescent="0.25">
      <c r="N3789" s="4"/>
      <c r="O3789" s="4">
        <v>47618</v>
      </c>
    </row>
    <row r="3790" spans="14:15" x14ac:dyDescent="0.25">
      <c r="N3790" s="4"/>
      <c r="O3790" s="4">
        <v>47619</v>
      </c>
    </row>
    <row r="3791" spans="14:15" x14ac:dyDescent="0.25">
      <c r="N3791" s="4"/>
      <c r="O3791" s="4">
        <v>47620</v>
      </c>
    </row>
    <row r="3792" spans="14:15" x14ac:dyDescent="0.25">
      <c r="N3792" s="4"/>
      <c r="O3792" s="4">
        <v>47621</v>
      </c>
    </row>
    <row r="3793" spans="14:15" x14ac:dyDescent="0.25">
      <c r="N3793" s="4"/>
      <c r="O3793" s="4">
        <v>47622</v>
      </c>
    </row>
    <row r="3794" spans="14:15" x14ac:dyDescent="0.25">
      <c r="N3794" s="4"/>
      <c r="O3794" s="4">
        <v>47623</v>
      </c>
    </row>
    <row r="3795" spans="14:15" x14ac:dyDescent="0.25">
      <c r="N3795" s="4"/>
      <c r="O3795" s="4">
        <v>47624</v>
      </c>
    </row>
    <row r="3796" spans="14:15" x14ac:dyDescent="0.25">
      <c r="N3796" s="4"/>
      <c r="O3796" s="4">
        <v>47625</v>
      </c>
    </row>
    <row r="3797" spans="14:15" x14ac:dyDescent="0.25">
      <c r="N3797" s="4"/>
      <c r="O3797" s="4">
        <v>47626</v>
      </c>
    </row>
    <row r="3798" spans="14:15" x14ac:dyDescent="0.25">
      <c r="N3798" s="4"/>
      <c r="O3798" s="4">
        <v>47627</v>
      </c>
    </row>
    <row r="3799" spans="14:15" x14ac:dyDescent="0.25">
      <c r="N3799" s="4"/>
      <c r="O3799" s="4">
        <v>47628</v>
      </c>
    </row>
    <row r="3800" spans="14:15" x14ac:dyDescent="0.25">
      <c r="N3800" s="4"/>
      <c r="O3800" s="4">
        <v>47629</v>
      </c>
    </row>
    <row r="3801" spans="14:15" x14ac:dyDescent="0.25">
      <c r="N3801" s="4"/>
      <c r="O3801" s="4">
        <v>47630</v>
      </c>
    </row>
    <row r="3802" spans="14:15" x14ac:dyDescent="0.25">
      <c r="N3802" s="4"/>
      <c r="O3802" s="4">
        <v>47631</v>
      </c>
    </row>
    <row r="3803" spans="14:15" x14ac:dyDescent="0.25">
      <c r="N3803" s="4"/>
      <c r="O3803" s="4">
        <v>47632</v>
      </c>
    </row>
    <row r="3804" spans="14:15" x14ac:dyDescent="0.25">
      <c r="N3804" s="4"/>
      <c r="O3804" s="4">
        <v>47633</v>
      </c>
    </row>
    <row r="3805" spans="14:15" x14ac:dyDescent="0.25">
      <c r="N3805" s="4"/>
      <c r="O3805" s="4">
        <v>47634</v>
      </c>
    </row>
    <row r="3806" spans="14:15" x14ac:dyDescent="0.25">
      <c r="N3806" s="4"/>
      <c r="O3806" s="4">
        <v>47635</v>
      </c>
    </row>
    <row r="3807" spans="14:15" x14ac:dyDescent="0.25">
      <c r="N3807" s="4"/>
      <c r="O3807" s="4">
        <v>47636</v>
      </c>
    </row>
    <row r="3808" spans="14:15" x14ac:dyDescent="0.25">
      <c r="N3808" s="4"/>
      <c r="O3808" s="4">
        <v>47637</v>
      </c>
    </row>
    <row r="3809" spans="14:15" x14ac:dyDescent="0.25">
      <c r="N3809" s="4"/>
      <c r="O3809" s="4">
        <v>47638</v>
      </c>
    </row>
    <row r="3810" spans="14:15" x14ac:dyDescent="0.25">
      <c r="N3810" s="4"/>
      <c r="O3810" s="4">
        <v>47639</v>
      </c>
    </row>
    <row r="3811" spans="14:15" x14ac:dyDescent="0.25">
      <c r="N3811" s="4"/>
      <c r="O3811" s="4">
        <v>47640</v>
      </c>
    </row>
    <row r="3812" spans="14:15" x14ac:dyDescent="0.25">
      <c r="N3812" s="4"/>
      <c r="O3812" s="4">
        <v>47641</v>
      </c>
    </row>
    <row r="3813" spans="14:15" x14ac:dyDescent="0.25">
      <c r="N3813" s="4"/>
      <c r="O3813" s="4">
        <v>47642</v>
      </c>
    </row>
    <row r="3814" spans="14:15" x14ac:dyDescent="0.25">
      <c r="N3814" s="4"/>
      <c r="O3814" s="4">
        <v>47643</v>
      </c>
    </row>
    <row r="3815" spans="14:15" x14ac:dyDescent="0.25">
      <c r="N3815" s="4"/>
      <c r="O3815" s="4">
        <v>47644</v>
      </c>
    </row>
    <row r="3816" spans="14:15" x14ac:dyDescent="0.25">
      <c r="N3816" s="4"/>
      <c r="O3816" s="4">
        <v>47645</v>
      </c>
    </row>
    <row r="3817" spans="14:15" x14ac:dyDescent="0.25">
      <c r="N3817" s="4"/>
      <c r="O3817" s="4">
        <v>47646</v>
      </c>
    </row>
    <row r="3818" spans="14:15" x14ac:dyDescent="0.25">
      <c r="N3818" s="4"/>
      <c r="O3818" s="4">
        <v>47647</v>
      </c>
    </row>
    <row r="3819" spans="14:15" x14ac:dyDescent="0.25">
      <c r="N3819" s="4"/>
      <c r="O3819" s="4">
        <v>47648</v>
      </c>
    </row>
    <row r="3820" spans="14:15" x14ac:dyDescent="0.25">
      <c r="N3820" s="4"/>
      <c r="O3820" s="4">
        <v>47649</v>
      </c>
    </row>
    <row r="3821" spans="14:15" x14ac:dyDescent="0.25">
      <c r="N3821" s="4"/>
      <c r="O3821" s="4">
        <v>47650</v>
      </c>
    </row>
    <row r="3822" spans="14:15" x14ac:dyDescent="0.25">
      <c r="N3822" s="4"/>
      <c r="O3822" s="4">
        <v>47651</v>
      </c>
    </row>
    <row r="3823" spans="14:15" x14ac:dyDescent="0.25">
      <c r="N3823" s="4"/>
      <c r="O3823" s="4">
        <v>47652</v>
      </c>
    </row>
    <row r="3824" spans="14:15" x14ac:dyDescent="0.25">
      <c r="N3824" s="4"/>
      <c r="O3824" s="4">
        <v>47653</v>
      </c>
    </row>
    <row r="3825" spans="14:15" x14ac:dyDescent="0.25">
      <c r="N3825" s="4"/>
      <c r="O3825" s="4">
        <v>47654</v>
      </c>
    </row>
    <row r="3826" spans="14:15" x14ac:dyDescent="0.25">
      <c r="N3826" s="4"/>
      <c r="O3826" s="4">
        <v>47655</v>
      </c>
    </row>
    <row r="3827" spans="14:15" x14ac:dyDescent="0.25">
      <c r="N3827" s="4"/>
      <c r="O3827" s="4">
        <v>47656</v>
      </c>
    </row>
    <row r="3828" spans="14:15" x14ac:dyDescent="0.25">
      <c r="N3828" s="4"/>
      <c r="O3828" s="4">
        <v>47657</v>
      </c>
    </row>
    <row r="3829" spans="14:15" x14ac:dyDescent="0.25">
      <c r="N3829" s="4"/>
      <c r="O3829" s="4">
        <v>47658</v>
      </c>
    </row>
    <row r="3830" spans="14:15" x14ac:dyDescent="0.25">
      <c r="N3830" s="4"/>
      <c r="O3830" s="4">
        <v>47659</v>
      </c>
    </row>
    <row r="3831" spans="14:15" x14ac:dyDescent="0.25">
      <c r="N3831" s="4"/>
      <c r="O3831" s="4">
        <v>47660</v>
      </c>
    </row>
    <row r="3832" spans="14:15" x14ac:dyDescent="0.25">
      <c r="N3832" s="4"/>
      <c r="O3832" s="4">
        <v>47661</v>
      </c>
    </row>
    <row r="3833" spans="14:15" x14ac:dyDescent="0.25">
      <c r="N3833" s="4"/>
      <c r="O3833" s="4">
        <v>47662</v>
      </c>
    </row>
    <row r="3834" spans="14:15" x14ac:dyDescent="0.25">
      <c r="N3834" s="4"/>
      <c r="O3834" s="4">
        <v>47663</v>
      </c>
    </row>
    <row r="3835" spans="14:15" x14ac:dyDescent="0.25">
      <c r="N3835" s="4"/>
      <c r="O3835" s="4">
        <v>47664</v>
      </c>
    </row>
    <row r="3836" spans="14:15" x14ac:dyDescent="0.25">
      <c r="N3836" s="4"/>
      <c r="O3836" s="4">
        <v>47665</v>
      </c>
    </row>
    <row r="3837" spans="14:15" x14ac:dyDescent="0.25">
      <c r="N3837" s="4"/>
      <c r="O3837" s="4">
        <v>47666</v>
      </c>
    </row>
    <row r="3838" spans="14:15" x14ac:dyDescent="0.25">
      <c r="N3838" s="4"/>
      <c r="O3838" s="4">
        <v>47667</v>
      </c>
    </row>
    <row r="3839" spans="14:15" x14ac:dyDescent="0.25">
      <c r="N3839" s="4"/>
      <c r="O3839" s="4">
        <v>47668</v>
      </c>
    </row>
    <row r="3840" spans="14:15" x14ac:dyDescent="0.25">
      <c r="N3840" s="4"/>
      <c r="O3840" s="4">
        <v>47669</v>
      </c>
    </row>
    <row r="3841" spans="14:15" x14ac:dyDescent="0.25">
      <c r="N3841" s="4"/>
      <c r="O3841" s="4">
        <v>47670</v>
      </c>
    </row>
    <row r="3842" spans="14:15" x14ac:dyDescent="0.25">
      <c r="N3842" s="4"/>
      <c r="O3842" s="4">
        <v>47671</v>
      </c>
    </row>
    <row r="3843" spans="14:15" x14ac:dyDescent="0.25">
      <c r="N3843" s="4"/>
      <c r="O3843" s="4">
        <v>47672</v>
      </c>
    </row>
    <row r="3844" spans="14:15" x14ac:dyDescent="0.25">
      <c r="N3844" s="4"/>
      <c r="O3844" s="4">
        <v>47673</v>
      </c>
    </row>
    <row r="3845" spans="14:15" x14ac:dyDescent="0.25">
      <c r="N3845" s="4"/>
      <c r="O3845" s="4">
        <v>47674</v>
      </c>
    </row>
    <row r="3846" spans="14:15" x14ac:dyDescent="0.25">
      <c r="N3846" s="4"/>
      <c r="O3846" s="4">
        <v>47675</v>
      </c>
    </row>
    <row r="3847" spans="14:15" x14ac:dyDescent="0.25">
      <c r="N3847" s="4"/>
      <c r="O3847" s="4">
        <v>47676</v>
      </c>
    </row>
    <row r="3848" spans="14:15" x14ac:dyDescent="0.25">
      <c r="N3848" s="4"/>
      <c r="O3848" s="4">
        <v>47677</v>
      </c>
    </row>
    <row r="3849" spans="14:15" x14ac:dyDescent="0.25">
      <c r="N3849" s="4"/>
      <c r="O3849" s="4">
        <v>47678</v>
      </c>
    </row>
    <row r="3850" spans="14:15" x14ac:dyDescent="0.25">
      <c r="N3850" s="4"/>
      <c r="O3850" s="4">
        <v>47679</v>
      </c>
    </row>
    <row r="3851" spans="14:15" x14ac:dyDescent="0.25">
      <c r="N3851" s="4"/>
      <c r="O3851" s="4">
        <v>47680</v>
      </c>
    </row>
    <row r="3852" spans="14:15" x14ac:dyDescent="0.25">
      <c r="N3852" s="4"/>
      <c r="O3852" s="4">
        <v>47681</v>
      </c>
    </row>
    <row r="3853" spans="14:15" x14ac:dyDescent="0.25">
      <c r="N3853" s="4"/>
      <c r="O3853" s="4">
        <v>47682</v>
      </c>
    </row>
    <row r="3854" spans="14:15" x14ac:dyDescent="0.25">
      <c r="N3854" s="4"/>
      <c r="O3854" s="4">
        <v>47683</v>
      </c>
    </row>
    <row r="3855" spans="14:15" x14ac:dyDescent="0.25">
      <c r="N3855" s="4"/>
      <c r="O3855" s="4">
        <v>47684</v>
      </c>
    </row>
    <row r="3856" spans="14:15" x14ac:dyDescent="0.25">
      <c r="N3856" s="4"/>
      <c r="O3856" s="4">
        <v>47685</v>
      </c>
    </row>
    <row r="3857" spans="14:15" x14ac:dyDescent="0.25">
      <c r="N3857" s="4"/>
      <c r="O3857" s="4">
        <v>47686</v>
      </c>
    </row>
    <row r="3858" spans="14:15" x14ac:dyDescent="0.25">
      <c r="N3858" s="4"/>
      <c r="O3858" s="4">
        <v>47687</v>
      </c>
    </row>
    <row r="3859" spans="14:15" x14ac:dyDescent="0.25">
      <c r="N3859" s="4"/>
      <c r="O3859" s="4">
        <v>47688</v>
      </c>
    </row>
    <row r="3860" spans="14:15" x14ac:dyDescent="0.25">
      <c r="N3860" s="4"/>
      <c r="O3860" s="4">
        <v>47689</v>
      </c>
    </row>
    <row r="3861" spans="14:15" x14ac:dyDescent="0.25">
      <c r="N3861" s="4"/>
      <c r="O3861" s="4">
        <v>47690</v>
      </c>
    </row>
    <row r="3862" spans="14:15" x14ac:dyDescent="0.25">
      <c r="N3862" s="4"/>
      <c r="O3862" s="4">
        <v>47691</v>
      </c>
    </row>
    <row r="3863" spans="14:15" x14ac:dyDescent="0.25">
      <c r="N3863" s="4"/>
      <c r="O3863" s="4">
        <v>47692</v>
      </c>
    </row>
    <row r="3864" spans="14:15" x14ac:dyDescent="0.25">
      <c r="N3864" s="4"/>
      <c r="O3864" s="4">
        <v>47693</v>
      </c>
    </row>
    <row r="3865" spans="14:15" x14ac:dyDescent="0.25">
      <c r="N3865" s="4"/>
      <c r="O3865" s="4">
        <v>47694</v>
      </c>
    </row>
    <row r="3866" spans="14:15" x14ac:dyDescent="0.25">
      <c r="N3866" s="4"/>
      <c r="O3866" s="4">
        <v>47695</v>
      </c>
    </row>
    <row r="3867" spans="14:15" x14ac:dyDescent="0.25">
      <c r="N3867" s="4"/>
      <c r="O3867" s="4">
        <v>47696</v>
      </c>
    </row>
    <row r="3868" spans="14:15" x14ac:dyDescent="0.25">
      <c r="N3868" s="4"/>
      <c r="O3868" s="4">
        <v>47697</v>
      </c>
    </row>
    <row r="3869" spans="14:15" x14ac:dyDescent="0.25">
      <c r="N3869" s="4"/>
      <c r="O3869" s="4">
        <v>47698</v>
      </c>
    </row>
    <row r="3870" spans="14:15" x14ac:dyDescent="0.25">
      <c r="N3870" s="4"/>
      <c r="O3870" s="4">
        <v>47699</v>
      </c>
    </row>
    <row r="3871" spans="14:15" x14ac:dyDescent="0.25">
      <c r="N3871" s="4"/>
      <c r="O3871" s="4">
        <v>47700</v>
      </c>
    </row>
    <row r="3872" spans="14:15" x14ac:dyDescent="0.25">
      <c r="N3872" s="4"/>
      <c r="O3872" s="4">
        <v>47701</v>
      </c>
    </row>
    <row r="3873" spans="14:15" x14ac:dyDescent="0.25">
      <c r="N3873" s="4"/>
      <c r="O3873" s="4">
        <v>47702</v>
      </c>
    </row>
    <row r="3874" spans="14:15" x14ac:dyDescent="0.25">
      <c r="N3874" s="4"/>
      <c r="O3874" s="4">
        <v>47703</v>
      </c>
    </row>
    <row r="3875" spans="14:15" x14ac:dyDescent="0.25">
      <c r="N3875" s="4"/>
      <c r="O3875" s="4">
        <v>47704</v>
      </c>
    </row>
    <row r="3876" spans="14:15" x14ac:dyDescent="0.25">
      <c r="N3876" s="4"/>
      <c r="O3876" s="4">
        <v>47705</v>
      </c>
    </row>
    <row r="3877" spans="14:15" x14ac:dyDescent="0.25">
      <c r="N3877" s="4"/>
      <c r="O3877" s="4">
        <v>47706</v>
      </c>
    </row>
    <row r="3878" spans="14:15" x14ac:dyDescent="0.25">
      <c r="N3878" s="4"/>
      <c r="O3878" s="4">
        <v>47707</v>
      </c>
    </row>
    <row r="3879" spans="14:15" x14ac:dyDescent="0.25">
      <c r="N3879" s="4"/>
      <c r="O3879" s="4">
        <v>47708</v>
      </c>
    </row>
    <row r="3880" spans="14:15" x14ac:dyDescent="0.25">
      <c r="N3880" s="4"/>
      <c r="O3880" s="4">
        <v>47709</v>
      </c>
    </row>
    <row r="3881" spans="14:15" x14ac:dyDescent="0.25">
      <c r="N3881" s="4"/>
      <c r="O3881" s="4">
        <v>47710</v>
      </c>
    </row>
    <row r="3882" spans="14:15" x14ac:dyDescent="0.25">
      <c r="N3882" s="4"/>
      <c r="O3882" s="4">
        <v>47711</v>
      </c>
    </row>
    <row r="3883" spans="14:15" x14ac:dyDescent="0.25">
      <c r="N3883" s="4"/>
      <c r="O3883" s="4">
        <v>47712</v>
      </c>
    </row>
    <row r="3884" spans="14:15" x14ac:dyDescent="0.25">
      <c r="N3884" s="4"/>
      <c r="O3884" s="4">
        <v>47713</v>
      </c>
    </row>
    <row r="3885" spans="14:15" x14ac:dyDescent="0.25">
      <c r="N3885" s="4"/>
      <c r="O3885" s="4">
        <v>47714</v>
      </c>
    </row>
    <row r="3886" spans="14:15" x14ac:dyDescent="0.25">
      <c r="N3886" s="4"/>
      <c r="O3886" s="4">
        <v>47715</v>
      </c>
    </row>
    <row r="3887" spans="14:15" x14ac:dyDescent="0.25">
      <c r="N3887" s="4"/>
      <c r="O3887" s="4">
        <v>47716</v>
      </c>
    </row>
    <row r="3888" spans="14:15" x14ac:dyDescent="0.25">
      <c r="N3888" s="4"/>
      <c r="O3888" s="4">
        <v>47717</v>
      </c>
    </row>
    <row r="3889" spans="14:15" x14ac:dyDescent="0.25">
      <c r="N3889" s="4"/>
      <c r="O3889" s="4">
        <v>47718</v>
      </c>
    </row>
    <row r="3890" spans="14:15" x14ac:dyDescent="0.25">
      <c r="N3890" s="4"/>
      <c r="O3890" s="4">
        <v>47719</v>
      </c>
    </row>
    <row r="3891" spans="14:15" x14ac:dyDescent="0.25">
      <c r="N3891" s="4"/>
      <c r="O3891" s="4">
        <v>47720</v>
      </c>
    </row>
    <row r="3892" spans="14:15" x14ac:dyDescent="0.25">
      <c r="N3892" s="4"/>
      <c r="O3892" s="4">
        <v>47721</v>
      </c>
    </row>
    <row r="3893" spans="14:15" x14ac:dyDescent="0.25">
      <c r="N3893" s="4"/>
      <c r="O3893" s="4">
        <v>47722</v>
      </c>
    </row>
    <row r="3894" spans="14:15" x14ac:dyDescent="0.25">
      <c r="N3894" s="4"/>
      <c r="O3894" s="4">
        <v>47723</v>
      </c>
    </row>
    <row r="3895" spans="14:15" x14ac:dyDescent="0.25">
      <c r="N3895" s="4"/>
      <c r="O3895" s="4">
        <v>47724</v>
      </c>
    </row>
    <row r="3896" spans="14:15" x14ac:dyDescent="0.25">
      <c r="N3896" s="4"/>
      <c r="O3896" s="4">
        <v>47725</v>
      </c>
    </row>
    <row r="3897" spans="14:15" x14ac:dyDescent="0.25">
      <c r="N3897" s="4"/>
      <c r="O3897" s="4">
        <v>47726</v>
      </c>
    </row>
    <row r="3898" spans="14:15" x14ac:dyDescent="0.25">
      <c r="N3898" s="4"/>
      <c r="O3898" s="4">
        <v>47727</v>
      </c>
    </row>
    <row r="3899" spans="14:15" x14ac:dyDescent="0.25">
      <c r="N3899" s="4"/>
      <c r="O3899" s="4">
        <v>47728</v>
      </c>
    </row>
    <row r="3900" spans="14:15" x14ac:dyDescent="0.25">
      <c r="N3900" s="4"/>
      <c r="O3900" s="4">
        <v>47729</v>
      </c>
    </row>
    <row r="3901" spans="14:15" x14ac:dyDescent="0.25">
      <c r="N3901" s="4"/>
      <c r="O3901" s="4">
        <v>47730</v>
      </c>
    </row>
    <row r="3902" spans="14:15" x14ac:dyDescent="0.25">
      <c r="N3902" s="4"/>
      <c r="O3902" s="4">
        <v>47731</v>
      </c>
    </row>
    <row r="3903" spans="14:15" x14ac:dyDescent="0.25">
      <c r="N3903" s="4"/>
      <c r="O3903" s="4">
        <v>47732</v>
      </c>
    </row>
    <row r="3904" spans="14:15" x14ac:dyDescent="0.25">
      <c r="N3904" s="4"/>
      <c r="O3904" s="4">
        <v>47733</v>
      </c>
    </row>
    <row r="3905" spans="14:15" x14ac:dyDescent="0.25">
      <c r="N3905" s="4"/>
      <c r="O3905" s="4">
        <v>47734</v>
      </c>
    </row>
    <row r="3906" spans="14:15" x14ac:dyDescent="0.25">
      <c r="N3906" s="4"/>
      <c r="O3906" s="4">
        <v>47735</v>
      </c>
    </row>
    <row r="3907" spans="14:15" x14ac:dyDescent="0.25">
      <c r="N3907" s="4"/>
      <c r="O3907" s="4">
        <v>47736</v>
      </c>
    </row>
    <row r="3908" spans="14:15" x14ac:dyDescent="0.25">
      <c r="N3908" s="4"/>
      <c r="O3908" s="4">
        <v>47737</v>
      </c>
    </row>
    <row r="3909" spans="14:15" x14ac:dyDescent="0.25">
      <c r="N3909" s="4"/>
      <c r="O3909" s="4">
        <v>47738</v>
      </c>
    </row>
    <row r="3910" spans="14:15" x14ac:dyDescent="0.25">
      <c r="N3910" s="4"/>
      <c r="O3910" s="4">
        <v>47739</v>
      </c>
    </row>
    <row r="3911" spans="14:15" x14ac:dyDescent="0.25">
      <c r="N3911" s="4"/>
      <c r="O3911" s="4">
        <v>47740</v>
      </c>
    </row>
    <row r="3912" spans="14:15" x14ac:dyDescent="0.25">
      <c r="N3912" s="4"/>
      <c r="O3912" s="4">
        <v>47741</v>
      </c>
    </row>
    <row r="3913" spans="14:15" x14ac:dyDescent="0.25">
      <c r="N3913" s="4"/>
      <c r="O3913" s="4">
        <v>47742</v>
      </c>
    </row>
    <row r="3914" spans="14:15" x14ac:dyDescent="0.25">
      <c r="N3914" s="4"/>
      <c r="O3914" s="4">
        <v>47743</v>
      </c>
    </row>
    <row r="3915" spans="14:15" x14ac:dyDescent="0.25">
      <c r="N3915" s="4"/>
      <c r="O3915" s="4">
        <v>47744</v>
      </c>
    </row>
    <row r="3916" spans="14:15" x14ac:dyDescent="0.25">
      <c r="N3916" s="4"/>
      <c r="O3916" s="4">
        <v>47745</v>
      </c>
    </row>
    <row r="3917" spans="14:15" x14ac:dyDescent="0.25">
      <c r="N3917" s="4"/>
      <c r="O3917" s="4">
        <v>47746</v>
      </c>
    </row>
    <row r="3918" spans="14:15" x14ac:dyDescent="0.25">
      <c r="N3918" s="4"/>
      <c r="O3918" s="4">
        <v>47747</v>
      </c>
    </row>
    <row r="3919" spans="14:15" x14ac:dyDescent="0.25">
      <c r="N3919" s="4"/>
      <c r="O3919" s="4">
        <v>47748</v>
      </c>
    </row>
    <row r="3920" spans="14:15" x14ac:dyDescent="0.25">
      <c r="N3920" s="4"/>
      <c r="O3920" s="4">
        <v>47749</v>
      </c>
    </row>
    <row r="3921" spans="14:15" x14ac:dyDescent="0.25">
      <c r="N3921" s="4"/>
      <c r="O3921" s="4">
        <v>47750</v>
      </c>
    </row>
    <row r="3922" spans="14:15" x14ac:dyDescent="0.25">
      <c r="N3922" s="4"/>
      <c r="O3922" s="4">
        <v>47751</v>
      </c>
    </row>
    <row r="3923" spans="14:15" x14ac:dyDescent="0.25">
      <c r="N3923" s="4"/>
      <c r="O3923" s="4">
        <v>47752</v>
      </c>
    </row>
    <row r="3924" spans="14:15" x14ac:dyDescent="0.25">
      <c r="N3924" s="4"/>
      <c r="O3924" s="4">
        <v>47753</v>
      </c>
    </row>
    <row r="3925" spans="14:15" x14ac:dyDescent="0.25">
      <c r="N3925" s="4"/>
      <c r="O3925" s="4">
        <v>47754</v>
      </c>
    </row>
    <row r="3926" spans="14:15" x14ac:dyDescent="0.25">
      <c r="N3926" s="4"/>
      <c r="O3926" s="4">
        <v>47755</v>
      </c>
    </row>
    <row r="3927" spans="14:15" x14ac:dyDescent="0.25">
      <c r="N3927" s="4"/>
      <c r="O3927" s="4">
        <v>47756</v>
      </c>
    </row>
    <row r="3928" spans="14:15" x14ac:dyDescent="0.25">
      <c r="N3928" s="4"/>
      <c r="O3928" s="4">
        <v>47757</v>
      </c>
    </row>
    <row r="3929" spans="14:15" x14ac:dyDescent="0.25">
      <c r="N3929" s="4"/>
      <c r="O3929" s="4">
        <v>47758</v>
      </c>
    </row>
    <row r="3930" spans="14:15" x14ac:dyDescent="0.25">
      <c r="N3930" s="4"/>
      <c r="O3930" s="4">
        <v>47759</v>
      </c>
    </row>
    <row r="3931" spans="14:15" x14ac:dyDescent="0.25">
      <c r="N3931" s="4"/>
      <c r="O3931" s="4">
        <v>47760</v>
      </c>
    </row>
    <row r="3932" spans="14:15" x14ac:dyDescent="0.25">
      <c r="N3932" s="4"/>
      <c r="O3932" s="4">
        <v>47761</v>
      </c>
    </row>
    <row r="3933" spans="14:15" x14ac:dyDescent="0.25">
      <c r="N3933" s="4"/>
      <c r="O3933" s="4">
        <v>47762</v>
      </c>
    </row>
    <row r="3934" spans="14:15" x14ac:dyDescent="0.25">
      <c r="N3934" s="4"/>
      <c r="O3934" s="4">
        <v>47763</v>
      </c>
    </row>
    <row r="3935" spans="14:15" x14ac:dyDescent="0.25">
      <c r="N3935" s="4"/>
      <c r="O3935" s="4">
        <v>47764</v>
      </c>
    </row>
    <row r="3936" spans="14:15" x14ac:dyDescent="0.25">
      <c r="N3936" s="4"/>
      <c r="O3936" s="4">
        <v>47765</v>
      </c>
    </row>
    <row r="3937" spans="14:15" x14ac:dyDescent="0.25">
      <c r="N3937" s="4"/>
      <c r="O3937" s="4">
        <v>47766</v>
      </c>
    </row>
    <row r="3938" spans="14:15" x14ac:dyDescent="0.25">
      <c r="N3938" s="4"/>
      <c r="O3938" s="4">
        <v>47767</v>
      </c>
    </row>
    <row r="3939" spans="14:15" x14ac:dyDescent="0.25">
      <c r="N3939" s="4"/>
      <c r="O3939" s="4">
        <v>47768</v>
      </c>
    </row>
    <row r="3940" spans="14:15" x14ac:dyDescent="0.25">
      <c r="N3940" s="4"/>
      <c r="O3940" s="4">
        <v>47769</v>
      </c>
    </row>
    <row r="3941" spans="14:15" x14ac:dyDescent="0.25">
      <c r="N3941" s="4"/>
      <c r="O3941" s="4">
        <v>47770</v>
      </c>
    </row>
    <row r="3942" spans="14:15" x14ac:dyDescent="0.25">
      <c r="N3942" s="4"/>
      <c r="O3942" s="4">
        <v>47771</v>
      </c>
    </row>
    <row r="3943" spans="14:15" x14ac:dyDescent="0.25">
      <c r="N3943" s="4"/>
      <c r="O3943" s="4">
        <v>47772</v>
      </c>
    </row>
    <row r="3944" spans="14:15" x14ac:dyDescent="0.25">
      <c r="N3944" s="4"/>
      <c r="O3944" s="4">
        <v>47773</v>
      </c>
    </row>
    <row r="3945" spans="14:15" x14ac:dyDescent="0.25">
      <c r="N3945" s="4"/>
      <c r="O3945" s="4">
        <v>47774</v>
      </c>
    </row>
    <row r="3946" spans="14:15" x14ac:dyDescent="0.25">
      <c r="N3946" s="4"/>
      <c r="O3946" s="4">
        <v>47775</v>
      </c>
    </row>
    <row r="3947" spans="14:15" x14ac:dyDescent="0.25">
      <c r="N3947" s="4"/>
      <c r="O3947" s="4">
        <v>47776</v>
      </c>
    </row>
    <row r="3948" spans="14:15" x14ac:dyDescent="0.25">
      <c r="N3948" s="4"/>
      <c r="O3948" s="4">
        <v>47777</v>
      </c>
    </row>
    <row r="3949" spans="14:15" x14ac:dyDescent="0.25">
      <c r="N3949" s="4"/>
      <c r="O3949" s="4">
        <v>47778</v>
      </c>
    </row>
    <row r="3950" spans="14:15" x14ac:dyDescent="0.25">
      <c r="N3950" s="4"/>
      <c r="O3950" s="4">
        <v>47779</v>
      </c>
    </row>
    <row r="3951" spans="14:15" x14ac:dyDescent="0.25">
      <c r="N3951" s="4"/>
      <c r="O3951" s="4">
        <v>47780</v>
      </c>
    </row>
    <row r="3952" spans="14:15" x14ac:dyDescent="0.25">
      <c r="N3952" s="4"/>
      <c r="O3952" s="4">
        <v>47781</v>
      </c>
    </row>
    <row r="3953" spans="14:15" x14ac:dyDescent="0.25">
      <c r="N3953" s="4"/>
      <c r="O3953" s="4">
        <v>47782</v>
      </c>
    </row>
    <row r="3954" spans="14:15" x14ac:dyDescent="0.25">
      <c r="N3954" s="4"/>
      <c r="O3954" s="4">
        <v>47783</v>
      </c>
    </row>
    <row r="3955" spans="14:15" x14ac:dyDescent="0.25">
      <c r="N3955" s="4"/>
      <c r="O3955" s="4">
        <v>47784</v>
      </c>
    </row>
    <row r="3956" spans="14:15" x14ac:dyDescent="0.25">
      <c r="N3956" s="4"/>
      <c r="O3956" s="4">
        <v>47785</v>
      </c>
    </row>
    <row r="3957" spans="14:15" x14ac:dyDescent="0.25">
      <c r="N3957" s="4"/>
      <c r="O3957" s="4">
        <v>47786</v>
      </c>
    </row>
    <row r="3958" spans="14:15" x14ac:dyDescent="0.25">
      <c r="N3958" s="4"/>
      <c r="O3958" s="4">
        <v>47787</v>
      </c>
    </row>
    <row r="3959" spans="14:15" x14ac:dyDescent="0.25">
      <c r="N3959" s="4"/>
      <c r="O3959" s="4">
        <v>47788</v>
      </c>
    </row>
    <row r="3960" spans="14:15" x14ac:dyDescent="0.25">
      <c r="N3960" s="4"/>
      <c r="O3960" s="4">
        <v>47789</v>
      </c>
    </row>
    <row r="3961" spans="14:15" x14ac:dyDescent="0.25">
      <c r="N3961" s="4"/>
      <c r="O3961" s="4">
        <v>47790</v>
      </c>
    </row>
    <row r="3962" spans="14:15" x14ac:dyDescent="0.25">
      <c r="N3962" s="4"/>
      <c r="O3962" s="4">
        <v>47791</v>
      </c>
    </row>
    <row r="3963" spans="14:15" x14ac:dyDescent="0.25">
      <c r="N3963" s="4"/>
      <c r="O3963" s="4">
        <v>47792</v>
      </c>
    </row>
    <row r="3964" spans="14:15" x14ac:dyDescent="0.25">
      <c r="N3964" s="4"/>
      <c r="O3964" s="4">
        <v>47793</v>
      </c>
    </row>
    <row r="3965" spans="14:15" x14ac:dyDescent="0.25">
      <c r="N3965" s="4"/>
      <c r="O3965" s="4">
        <v>47794</v>
      </c>
    </row>
    <row r="3966" spans="14:15" x14ac:dyDescent="0.25">
      <c r="N3966" s="4"/>
      <c r="O3966" s="4">
        <v>47795</v>
      </c>
    </row>
    <row r="3967" spans="14:15" x14ac:dyDescent="0.25">
      <c r="N3967" s="4"/>
      <c r="O3967" s="4">
        <v>47796</v>
      </c>
    </row>
    <row r="3968" spans="14:15" x14ac:dyDescent="0.25">
      <c r="N3968" s="4"/>
      <c r="O3968" s="4">
        <v>47797</v>
      </c>
    </row>
    <row r="3969" spans="14:15" x14ac:dyDescent="0.25">
      <c r="N3969" s="4"/>
      <c r="O3969" s="4">
        <v>47798</v>
      </c>
    </row>
    <row r="3970" spans="14:15" x14ac:dyDescent="0.25">
      <c r="N3970" s="4"/>
      <c r="O3970" s="4">
        <v>47799</v>
      </c>
    </row>
    <row r="3971" spans="14:15" x14ac:dyDescent="0.25">
      <c r="N3971" s="4"/>
      <c r="O3971" s="4">
        <v>47800</v>
      </c>
    </row>
    <row r="3972" spans="14:15" x14ac:dyDescent="0.25">
      <c r="N3972" s="4"/>
      <c r="O3972" s="4">
        <v>47801</v>
      </c>
    </row>
    <row r="3973" spans="14:15" x14ac:dyDescent="0.25">
      <c r="N3973" s="4"/>
      <c r="O3973" s="4">
        <v>47802</v>
      </c>
    </row>
    <row r="3974" spans="14:15" x14ac:dyDescent="0.25">
      <c r="N3974" s="4"/>
      <c r="O3974" s="4">
        <v>47803</v>
      </c>
    </row>
    <row r="3975" spans="14:15" x14ac:dyDescent="0.25">
      <c r="N3975" s="4"/>
      <c r="O3975" s="4">
        <v>47804</v>
      </c>
    </row>
    <row r="3976" spans="14:15" x14ac:dyDescent="0.25">
      <c r="N3976" s="4"/>
      <c r="O3976" s="4">
        <v>47805</v>
      </c>
    </row>
    <row r="3977" spans="14:15" x14ac:dyDescent="0.25">
      <c r="N3977" s="4"/>
      <c r="O3977" s="4">
        <v>47806</v>
      </c>
    </row>
    <row r="3978" spans="14:15" x14ac:dyDescent="0.25">
      <c r="N3978" s="4"/>
      <c r="O3978" s="4">
        <v>47807</v>
      </c>
    </row>
    <row r="3979" spans="14:15" x14ac:dyDescent="0.25">
      <c r="N3979" s="4"/>
      <c r="O3979" s="4">
        <v>47808</v>
      </c>
    </row>
    <row r="3980" spans="14:15" x14ac:dyDescent="0.25">
      <c r="N3980" s="4"/>
      <c r="O3980" s="4">
        <v>47809</v>
      </c>
    </row>
    <row r="3981" spans="14:15" x14ac:dyDescent="0.25">
      <c r="N3981" s="4"/>
      <c r="O3981" s="4">
        <v>47810</v>
      </c>
    </row>
    <row r="3982" spans="14:15" x14ac:dyDescent="0.25">
      <c r="N3982" s="4"/>
      <c r="O3982" s="4">
        <v>47811</v>
      </c>
    </row>
    <row r="3983" spans="14:15" x14ac:dyDescent="0.25">
      <c r="N3983" s="4"/>
      <c r="O3983" s="4">
        <v>47812</v>
      </c>
    </row>
    <row r="3984" spans="14:15" x14ac:dyDescent="0.25">
      <c r="N3984" s="4"/>
      <c r="O3984" s="4">
        <v>47813</v>
      </c>
    </row>
    <row r="3985" spans="14:15" x14ac:dyDescent="0.25">
      <c r="N3985" s="4"/>
      <c r="O3985" s="4">
        <v>47814</v>
      </c>
    </row>
    <row r="3986" spans="14:15" x14ac:dyDescent="0.25">
      <c r="N3986" s="4"/>
      <c r="O3986" s="4">
        <v>47815</v>
      </c>
    </row>
    <row r="3987" spans="14:15" x14ac:dyDescent="0.25">
      <c r="N3987" s="4"/>
      <c r="O3987" s="4">
        <v>47816</v>
      </c>
    </row>
    <row r="3988" spans="14:15" x14ac:dyDescent="0.25">
      <c r="N3988" s="4"/>
      <c r="O3988" s="4">
        <v>47817</v>
      </c>
    </row>
    <row r="3989" spans="14:15" x14ac:dyDescent="0.25">
      <c r="N3989" s="4"/>
      <c r="O3989" s="4">
        <v>47818</v>
      </c>
    </row>
    <row r="3990" spans="14:15" x14ac:dyDescent="0.25">
      <c r="N3990" s="4"/>
      <c r="O3990" s="4">
        <v>47819</v>
      </c>
    </row>
    <row r="3991" spans="14:15" x14ac:dyDescent="0.25">
      <c r="N3991" s="4"/>
      <c r="O3991" s="4">
        <v>47820</v>
      </c>
    </row>
    <row r="3992" spans="14:15" x14ac:dyDescent="0.25">
      <c r="N3992" s="4"/>
      <c r="O3992" s="4">
        <v>47821</v>
      </c>
    </row>
    <row r="3993" spans="14:15" x14ac:dyDescent="0.25">
      <c r="N3993" s="4"/>
      <c r="O3993" s="4">
        <v>47822</v>
      </c>
    </row>
    <row r="3994" spans="14:15" x14ac:dyDescent="0.25">
      <c r="N3994" s="4"/>
      <c r="O3994" s="4">
        <v>47823</v>
      </c>
    </row>
    <row r="3995" spans="14:15" x14ac:dyDescent="0.25">
      <c r="N3995" s="4"/>
      <c r="O3995" s="4">
        <v>47824</v>
      </c>
    </row>
    <row r="3996" spans="14:15" x14ac:dyDescent="0.25">
      <c r="N3996" s="4"/>
      <c r="O3996" s="4">
        <v>47825</v>
      </c>
    </row>
    <row r="3997" spans="14:15" x14ac:dyDescent="0.25">
      <c r="N3997" s="4"/>
      <c r="O3997" s="4">
        <v>47826</v>
      </c>
    </row>
    <row r="3998" spans="14:15" x14ac:dyDescent="0.25">
      <c r="N3998" s="4"/>
      <c r="O3998" s="4">
        <v>47827</v>
      </c>
    </row>
    <row r="3999" spans="14:15" x14ac:dyDescent="0.25">
      <c r="N3999" s="4"/>
      <c r="O3999" s="4">
        <v>47828</v>
      </c>
    </row>
    <row r="4000" spans="14:15" x14ac:dyDescent="0.25">
      <c r="N4000" s="4"/>
      <c r="O4000" s="4">
        <v>47829</v>
      </c>
    </row>
    <row r="4001" spans="14:15" x14ac:dyDescent="0.25">
      <c r="N4001" s="4"/>
      <c r="O4001" s="4">
        <v>47830</v>
      </c>
    </row>
    <row r="4002" spans="14:15" x14ac:dyDescent="0.25">
      <c r="N4002" s="4"/>
      <c r="O4002" s="4">
        <v>47831</v>
      </c>
    </row>
    <row r="4003" spans="14:15" x14ac:dyDescent="0.25">
      <c r="N4003" s="4"/>
      <c r="O4003" s="4">
        <v>47832</v>
      </c>
    </row>
    <row r="4004" spans="14:15" x14ac:dyDescent="0.25">
      <c r="N4004" s="4"/>
      <c r="O4004" s="4">
        <v>47833</v>
      </c>
    </row>
    <row r="4005" spans="14:15" x14ac:dyDescent="0.25">
      <c r="N4005" s="4"/>
      <c r="O4005" s="4">
        <v>47834</v>
      </c>
    </row>
    <row r="4006" spans="14:15" x14ac:dyDescent="0.25">
      <c r="N4006" s="4"/>
      <c r="O4006" s="4">
        <v>47835</v>
      </c>
    </row>
    <row r="4007" spans="14:15" x14ac:dyDescent="0.25">
      <c r="N4007" s="4"/>
      <c r="O4007" s="4">
        <v>47836</v>
      </c>
    </row>
    <row r="4008" spans="14:15" x14ac:dyDescent="0.25">
      <c r="N4008" s="4"/>
      <c r="O4008" s="4">
        <v>47837</v>
      </c>
    </row>
    <row r="4009" spans="14:15" x14ac:dyDescent="0.25">
      <c r="N4009" s="4"/>
      <c r="O4009" s="4">
        <v>47838</v>
      </c>
    </row>
    <row r="4010" spans="14:15" x14ac:dyDescent="0.25">
      <c r="N4010" s="4"/>
      <c r="O4010" s="4">
        <v>47839</v>
      </c>
    </row>
    <row r="4011" spans="14:15" x14ac:dyDescent="0.25">
      <c r="N4011" s="4"/>
      <c r="O4011" s="4">
        <v>47840</v>
      </c>
    </row>
    <row r="4012" spans="14:15" x14ac:dyDescent="0.25">
      <c r="N4012" s="4"/>
      <c r="O4012" s="4">
        <v>47841</v>
      </c>
    </row>
    <row r="4013" spans="14:15" x14ac:dyDescent="0.25">
      <c r="N4013" s="4"/>
      <c r="O4013" s="4">
        <v>47842</v>
      </c>
    </row>
    <row r="4014" spans="14:15" x14ac:dyDescent="0.25">
      <c r="N4014" s="4"/>
      <c r="O4014" s="4">
        <v>47843</v>
      </c>
    </row>
    <row r="4015" spans="14:15" x14ac:dyDescent="0.25">
      <c r="N4015" s="4"/>
      <c r="O4015" s="4">
        <v>47844</v>
      </c>
    </row>
    <row r="4016" spans="14:15" x14ac:dyDescent="0.25">
      <c r="N4016" s="4"/>
      <c r="O4016" s="4">
        <v>47845</v>
      </c>
    </row>
    <row r="4017" spans="14:15" x14ac:dyDescent="0.25">
      <c r="N4017" s="4"/>
      <c r="O4017" s="4">
        <v>47846</v>
      </c>
    </row>
    <row r="4018" spans="14:15" x14ac:dyDescent="0.25">
      <c r="N4018" s="4"/>
      <c r="O4018" s="4">
        <v>47847</v>
      </c>
    </row>
    <row r="4019" spans="14:15" x14ac:dyDescent="0.25">
      <c r="N4019" s="4"/>
      <c r="O4019" s="4">
        <v>47848</v>
      </c>
    </row>
    <row r="4020" spans="14:15" x14ac:dyDescent="0.25">
      <c r="N4020" s="4"/>
      <c r="O4020" s="4">
        <v>47849</v>
      </c>
    </row>
    <row r="4021" spans="14:15" x14ac:dyDescent="0.25">
      <c r="N4021" s="4"/>
      <c r="O4021" s="4">
        <v>47850</v>
      </c>
    </row>
    <row r="4022" spans="14:15" x14ac:dyDescent="0.25">
      <c r="N4022" s="4"/>
      <c r="O4022" s="4">
        <v>47851</v>
      </c>
    </row>
    <row r="4023" spans="14:15" x14ac:dyDescent="0.25">
      <c r="N4023" s="4"/>
      <c r="O4023" s="4">
        <v>47852</v>
      </c>
    </row>
    <row r="4024" spans="14:15" x14ac:dyDescent="0.25">
      <c r="N4024" s="4"/>
      <c r="O4024" s="4">
        <v>47853</v>
      </c>
    </row>
    <row r="4025" spans="14:15" x14ac:dyDescent="0.25">
      <c r="N4025" s="4"/>
      <c r="O4025" s="4">
        <v>47854</v>
      </c>
    </row>
    <row r="4026" spans="14:15" x14ac:dyDescent="0.25">
      <c r="N4026" s="4"/>
      <c r="O4026" s="4">
        <v>47855</v>
      </c>
    </row>
    <row r="4027" spans="14:15" x14ac:dyDescent="0.25">
      <c r="N4027" s="4"/>
      <c r="O4027" s="4">
        <v>47856</v>
      </c>
    </row>
    <row r="4028" spans="14:15" x14ac:dyDescent="0.25">
      <c r="N4028" s="4"/>
      <c r="O4028" s="4">
        <v>47857</v>
      </c>
    </row>
    <row r="4029" spans="14:15" x14ac:dyDescent="0.25">
      <c r="N4029" s="4"/>
      <c r="O4029" s="4">
        <v>47858</v>
      </c>
    </row>
    <row r="4030" spans="14:15" x14ac:dyDescent="0.25">
      <c r="N4030" s="4"/>
      <c r="O4030" s="4">
        <v>47859</v>
      </c>
    </row>
    <row r="4031" spans="14:15" x14ac:dyDescent="0.25">
      <c r="N4031" s="4"/>
      <c r="O4031" s="4">
        <v>47860</v>
      </c>
    </row>
    <row r="4032" spans="14:15" x14ac:dyDescent="0.25">
      <c r="N4032" s="4"/>
      <c r="O4032" s="4">
        <v>47861</v>
      </c>
    </row>
    <row r="4033" spans="14:15" x14ac:dyDescent="0.25">
      <c r="N4033" s="4"/>
      <c r="O4033" s="4">
        <v>47862</v>
      </c>
    </row>
    <row r="4034" spans="14:15" x14ac:dyDescent="0.25">
      <c r="N4034" s="4"/>
      <c r="O4034" s="4">
        <v>47863</v>
      </c>
    </row>
    <row r="4035" spans="14:15" x14ac:dyDescent="0.25">
      <c r="N4035" s="4"/>
      <c r="O4035" s="4">
        <v>47864</v>
      </c>
    </row>
    <row r="4036" spans="14:15" x14ac:dyDescent="0.25">
      <c r="N4036" s="4"/>
      <c r="O4036" s="4">
        <v>47865</v>
      </c>
    </row>
    <row r="4037" spans="14:15" x14ac:dyDescent="0.25">
      <c r="N4037" s="4"/>
      <c r="O4037" s="4">
        <v>47866</v>
      </c>
    </row>
    <row r="4038" spans="14:15" x14ac:dyDescent="0.25">
      <c r="N4038" s="4"/>
      <c r="O4038" s="4">
        <v>47867</v>
      </c>
    </row>
    <row r="4039" spans="14:15" x14ac:dyDescent="0.25">
      <c r="N4039" s="4"/>
      <c r="O4039" s="4">
        <v>47868</v>
      </c>
    </row>
    <row r="4040" spans="14:15" x14ac:dyDescent="0.25">
      <c r="N4040" s="4"/>
      <c r="O4040" s="4">
        <v>47869</v>
      </c>
    </row>
    <row r="4041" spans="14:15" x14ac:dyDescent="0.25">
      <c r="N4041" s="4"/>
      <c r="O4041" s="4">
        <v>47870</v>
      </c>
    </row>
    <row r="4042" spans="14:15" x14ac:dyDescent="0.25">
      <c r="N4042" s="4"/>
      <c r="O4042" s="4">
        <v>47871</v>
      </c>
    </row>
    <row r="4043" spans="14:15" x14ac:dyDescent="0.25">
      <c r="N4043" s="4"/>
      <c r="O4043" s="4">
        <v>47872</v>
      </c>
    </row>
    <row r="4044" spans="14:15" x14ac:dyDescent="0.25">
      <c r="N4044" s="4"/>
      <c r="O4044" s="4">
        <v>47873</v>
      </c>
    </row>
    <row r="4045" spans="14:15" x14ac:dyDescent="0.25">
      <c r="N4045" s="4"/>
      <c r="O4045" s="4">
        <v>47874</v>
      </c>
    </row>
    <row r="4046" spans="14:15" x14ac:dyDescent="0.25">
      <c r="N4046" s="4"/>
      <c r="O4046" s="4">
        <v>47875</v>
      </c>
    </row>
    <row r="4047" spans="14:15" x14ac:dyDescent="0.25">
      <c r="N4047" s="4"/>
      <c r="O4047" s="4">
        <v>47876</v>
      </c>
    </row>
    <row r="4048" spans="14:15" x14ac:dyDescent="0.25">
      <c r="N4048" s="4"/>
      <c r="O4048" s="4">
        <v>47877</v>
      </c>
    </row>
    <row r="4049" spans="14:15" x14ac:dyDescent="0.25">
      <c r="N4049" s="4"/>
      <c r="O4049" s="4">
        <v>47878</v>
      </c>
    </row>
    <row r="4050" spans="14:15" x14ac:dyDescent="0.25">
      <c r="N4050" s="4"/>
      <c r="O4050" s="4">
        <v>47879</v>
      </c>
    </row>
    <row r="4051" spans="14:15" x14ac:dyDescent="0.25">
      <c r="N4051" s="4"/>
      <c r="O4051" s="4">
        <v>47880</v>
      </c>
    </row>
    <row r="4052" spans="14:15" x14ac:dyDescent="0.25">
      <c r="N4052" s="4"/>
      <c r="O4052" s="4">
        <v>47881</v>
      </c>
    </row>
    <row r="4053" spans="14:15" x14ac:dyDescent="0.25">
      <c r="N4053" s="4"/>
      <c r="O4053" s="4">
        <v>47882</v>
      </c>
    </row>
    <row r="4054" spans="14:15" x14ac:dyDescent="0.25">
      <c r="N4054" s="4"/>
      <c r="O4054" s="4">
        <v>47883</v>
      </c>
    </row>
    <row r="4055" spans="14:15" x14ac:dyDescent="0.25">
      <c r="N4055" s="4"/>
      <c r="O4055" s="4">
        <v>47884</v>
      </c>
    </row>
    <row r="4056" spans="14:15" x14ac:dyDescent="0.25">
      <c r="N4056" s="4"/>
      <c r="O4056" s="4">
        <v>47885</v>
      </c>
    </row>
    <row r="4057" spans="14:15" x14ac:dyDescent="0.25">
      <c r="N4057" s="4"/>
      <c r="O4057" s="4">
        <v>47886</v>
      </c>
    </row>
    <row r="4058" spans="14:15" x14ac:dyDescent="0.25">
      <c r="N4058" s="4"/>
      <c r="O4058" s="4">
        <v>47887</v>
      </c>
    </row>
    <row r="4059" spans="14:15" x14ac:dyDescent="0.25">
      <c r="N4059" s="4"/>
      <c r="O4059" s="4">
        <v>47888</v>
      </c>
    </row>
    <row r="4060" spans="14:15" x14ac:dyDescent="0.25">
      <c r="N4060" s="4"/>
      <c r="O4060" s="4">
        <v>47889</v>
      </c>
    </row>
    <row r="4061" spans="14:15" x14ac:dyDescent="0.25">
      <c r="N4061" s="4"/>
      <c r="O4061" s="4">
        <v>47890</v>
      </c>
    </row>
    <row r="4062" spans="14:15" x14ac:dyDescent="0.25">
      <c r="N4062" s="4"/>
      <c r="O4062" s="4">
        <v>47891</v>
      </c>
    </row>
    <row r="4063" spans="14:15" x14ac:dyDescent="0.25">
      <c r="N4063" s="4"/>
      <c r="O4063" s="4">
        <v>47892</v>
      </c>
    </row>
    <row r="4064" spans="14:15" x14ac:dyDescent="0.25">
      <c r="N4064" s="4"/>
      <c r="O4064" s="4">
        <v>47893</v>
      </c>
    </row>
    <row r="4065" spans="14:15" x14ac:dyDescent="0.25">
      <c r="N4065" s="4"/>
      <c r="O4065" s="4">
        <v>47894</v>
      </c>
    </row>
    <row r="4066" spans="14:15" x14ac:dyDescent="0.25">
      <c r="N4066" s="4"/>
      <c r="O4066" s="4">
        <v>47895</v>
      </c>
    </row>
    <row r="4067" spans="14:15" x14ac:dyDescent="0.25">
      <c r="N4067" s="4"/>
      <c r="O4067" s="4">
        <v>47896</v>
      </c>
    </row>
    <row r="4068" spans="14:15" x14ac:dyDescent="0.25">
      <c r="N4068" s="4"/>
      <c r="O4068" s="4">
        <v>47897</v>
      </c>
    </row>
    <row r="4069" spans="14:15" x14ac:dyDescent="0.25">
      <c r="N4069" s="4"/>
      <c r="O4069" s="4">
        <v>47898</v>
      </c>
    </row>
    <row r="4070" spans="14:15" x14ac:dyDescent="0.25">
      <c r="N4070" s="4"/>
      <c r="O4070" s="4">
        <v>47899</v>
      </c>
    </row>
    <row r="4071" spans="14:15" x14ac:dyDescent="0.25">
      <c r="N4071" s="4"/>
      <c r="O4071" s="4">
        <v>47900</v>
      </c>
    </row>
    <row r="4072" spans="14:15" x14ac:dyDescent="0.25">
      <c r="N4072" s="4"/>
      <c r="O4072" s="4">
        <v>47901</v>
      </c>
    </row>
    <row r="4073" spans="14:15" x14ac:dyDescent="0.25">
      <c r="N4073" s="4"/>
      <c r="O4073" s="4">
        <v>47902</v>
      </c>
    </row>
    <row r="4074" spans="14:15" x14ac:dyDescent="0.25">
      <c r="N4074" s="4"/>
      <c r="O4074" s="4">
        <v>47903</v>
      </c>
    </row>
    <row r="4075" spans="14:15" x14ac:dyDescent="0.25">
      <c r="N4075" s="4"/>
      <c r="O4075" s="4">
        <v>47904</v>
      </c>
    </row>
    <row r="4076" spans="14:15" x14ac:dyDescent="0.25">
      <c r="N4076" s="4"/>
      <c r="O4076" s="4">
        <v>47905</v>
      </c>
    </row>
    <row r="4077" spans="14:15" x14ac:dyDescent="0.25">
      <c r="N4077" s="4"/>
      <c r="O4077" s="4">
        <v>47906</v>
      </c>
    </row>
    <row r="4078" spans="14:15" x14ac:dyDescent="0.25">
      <c r="N4078" s="4"/>
      <c r="O4078" s="4">
        <v>47907</v>
      </c>
    </row>
    <row r="4079" spans="14:15" x14ac:dyDescent="0.25">
      <c r="N4079" s="4"/>
      <c r="O4079" s="4">
        <v>47908</v>
      </c>
    </row>
    <row r="4080" spans="14:15" x14ac:dyDescent="0.25">
      <c r="N4080" s="4"/>
      <c r="O4080" s="4">
        <v>47909</v>
      </c>
    </row>
    <row r="4081" spans="14:15" x14ac:dyDescent="0.25">
      <c r="N4081" s="4"/>
      <c r="O4081" s="4">
        <v>47910</v>
      </c>
    </row>
    <row r="4082" spans="14:15" x14ac:dyDescent="0.25">
      <c r="N4082" s="4"/>
      <c r="O4082" s="4">
        <v>47911</v>
      </c>
    </row>
    <row r="4083" spans="14:15" x14ac:dyDescent="0.25">
      <c r="N4083" s="4"/>
      <c r="O4083" s="4">
        <v>47912</v>
      </c>
    </row>
    <row r="4084" spans="14:15" x14ac:dyDescent="0.25">
      <c r="N4084" s="4"/>
      <c r="O4084" s="4">
        <v>47913</v>
      </c>
    </row>
    <row r="4085" spans="14:15" x14ac:dyDescent="0.25">
      <c r="N4085" s="4"/>
      <c r="O4085" s="4">
        <v>47914</v>
      </c>
    </row>
    <row r="4086" spans="14:15" x14ac:dyDescent="0.25">
      <c r="N4086" s="4"/>
      <c r="O4086" s="4">
        <v>47915</v>
      </c>
    </row>
    <row r="4087" spans="14:15" x14ac:dyDescent="0.25">
      <c r="N4087" s="4"/>
      <c r="O4087" s="4">
        <v>47916</v>
      </c>
    </row>
    <row r="4088" spans="14:15" x14ac:dyDescent="0.25">
      <c r="N4088" s="4"/>
      <c r="O4088" s="4">
        <v>47917</v>
      </c>
    </row>
    <row r="4089" spans="14:15" x14ac:dyDescent="0.25">
      <c r="N4089" s="4"/>
      <c r="O4089" s="4">
        <v>47918</v>
      </c>
    </row>
    <row r="4090" spans="14:15" x14ac:dyDescent="0.25">
      <c r="N4090" s="4"/>
      <c r="O4090" s="4">
        <v>47919</v>
      </c>
    </row>
    <row r="4091" spans="14:15" x14ac:dyDescent="0.25">
      <c r="N4091" s="4"/>
      <c r="O4091" s="4">
        <v>47920</v>
      </c>
    </row>
    <row r="4092" spans="14:15" x14ac:dyDescent="0.25">
      <c r="N4092" s="4"/>
      <c r="O4092" s="4">
        <v>47921</v>
      </c>
    </row>
    <row r="4093" spans="14:15" x14ac:dyDescent="0.25">
      <c r="N4093" s="4"/>
      <c r="O4093" s="4">
        <v>47922</v>
      </c>
    </row>
    <row r="4094" spans="14:15" x14ac:dyDescent="0.25">
      <c r="N4094" s="4"/>
      <c r="O4094" s="4">
        <v>47923</v>
      </c>
    </row>
    <row r="4095" spans="14:15" x14ac:dyDescent="0.25">
      <c r="N4095" s="4"/>
      <c r="O4095" s="4">
        <v>47924</v>
      </c>
    </row>
    <row r="4096" spans="14:15" x14ac:dyDescent="0.25">
      <c r="N4096" s="4"/>
      <c r="O4096" s="4">
        <v>47925</v>
      </c>
    </row>
    <row r="4097" spans="14:15" x14ac:dyDescent="0.25">
      <c r="N4097" s="4"/>
      <c r="O4097" s="4">
        <v>47926</v>
      </c>
    </row>
    <row r="4098" spans="14:15" x14ac:dyDescent="0.25">
      <c r="N4098" s="4"/>
      <c r="O4098" s="4">
        <v>47927</v>
      </c>
    </row>
    <row r="4099" spans="14:15" x14ac:dyDescent="0.25">
      <c r="N4099" s="4"/>
      <c r="O4099" s="4">
        <v>47928</v>
      </c>
    </row>
    <row r="4100" spans="14:15" x14ac:dyDescent="0.25">
      <c r="N4100" s="4"/>
      <c r="O4100" s="4">
        <v>47929</v>
      </c>
    </row>
    <row r="4101" spans="14:15" x14ac:dyDescent="0.25">
      <c r="N4101" s="4"/>
      <c r="O4101" s="4">
        <v>47930</v>
      </c>
    </row>
    <row r="4102" spans="14:15" x14ac:dyDescent="0.25">
      <c r="N4102" s="4"/>
      <c r="O4102" s="4">
        <v>47931</v>
      </c>
    </row>
    <row r="4103" spans="14:15" x14ac:dyDescent="0.25">
      <c r="N4103" s="4"/>
      <c r="O4103" s="4">
        <v>47932</v>
      </c>
    </row>
    <row r="4104" spans="14:15" x14ac:dyDescent="0.25">
      <c r="N4104" s="4"/>
      <c r="O4104" s="4">
        <v>47933</v>
      </c>
    </row>
    <row r="4105" spans="14:15" x14ac:dyDescent="0.25">
      <c r="N4105" s="4"/>
      <c r="O4105" s="4">
        <v>47934</v>
      </c>
    </row>
    <row r="4106" spans="14:15" x14ac:dyDescent="0.25">
      <c r="N4106" s="4"/>
      <c r="O4106" s="4">
        <v>47935</v>
      </c>
    </row>
    <row r="4107" spans="14:15" x14ac:dyDescent="0.25">
      <c r="N4107" s="4"/>
      <c r="O4107" s="4">
        <v>47936</v>
      </c>
    </row>
    <row r="4108" spans="14:15" x14ac:dyDescent="0.25">
      <c r="N4108" s="4"/>
      <c r="O4108" s="4">
        <v>47937</v>
      </c>
    </row>
    <row r="4109" spans="14:15" x14ac:dyDescent="0.25">
      <c r="N4109" s="4"/>
      <c r="O4109" s="4">
        <v>47938</v>
      </c>
    </row>
    <row r="4110" spans="14:15" x14ac:dyDescent="0.25">
      <c r="N4110" s="4"/>
      <c r="O4110" s="4">
        <v>47939</v>
      </c>
    </row>
    <row r="4111" spans="14:15" x14ac:dyDescent="0.25">
      <c r="N4111" s="4"/>
      <c r="O4111" s="4">
        <v>47940</v>
      </c>
    </row>
    <row r="4112" spans="14:15" x14ac:dyDescent="0.25">
      <c r="N4112" s="4"/>
      <c r="O4112" s="4">
        <v>47941</v>
      </c>
    </row>
    <row r="4113" spans="14:15" x14ac:dyDescent="0.25">
      <c r="N4113" s="4"/>
      <c r="O4113" s="4">
        <v>47942</v>
      </c>
    </row>
    <row r="4114" spans="14:15" x14ac:dyDescent="0.25">
      <c r="N4114" s="4"/>
      <c r="O4114" s="4">
        <v>47943</v>
      </c>
    </row>
    <row r="4115" spans="14:15" x14ac:dyDescent="0.25">
      <c r="N4115" s="4"/>
      <c r="O4115" s="4">
        <v>47944</v>
      </c>
    </row>
    <row r="4116" spans="14:15" x14ac:dyDescent="0.25">
      <c r="N4116" s="4"/>
      <c r="O4116" s="4">
        <v>47945</v>
      </c>
    </row>
    <row r="4117" spans="14:15" x14ac:dyDescent="0.25">
      <c r="N4117" s="4"/>
      <c r="O4117" s="4">
        <v>47946</v>
      </c>
    </row>
    <row r="4118" spans="14:15" x14ac:dyDescent="0.25">
      <c r="N4118" s="4"/>
      <c r="O4118" s="4">
        <v>47947</v>
      </c>
    </row>
    <row r="4119" spans="14:15" x14ac:dyDescent="0.25">
      <c r="N4119" s="4"/>
      <c r="O4119" s="4">
        <v>47948</v>
      </c>
    </row>
    <row r="4120" spans="14:15" x14ac:dyDescent="0.25">
      <c r="N4120" s="4"/>
      <c r="O4120" s="4">
        <v>47949</v>
      </c>
    </row>
    <row r="4121" spans="14:15" x14ac:dyDescent="0.25">
      <c r="N4121" s="4"/>
      <c r="O4121" s="4">
        <v>47950</v>
      </c>
    </row>
    <row r="4122" spans="14:15" x14ac:dyDescent="0.25">
      <c r="N4122" s="4"/>
      <c r="O4122" s="4">
        <v>47951</v>
      </c>
    </row>
    <row r="4123" spans="14:15" x14ac:dyDescent="0.25">
      <c r="N4123" s="4"/>
      <c r="O4123" s="4">
        <v>47952</v>
      </c>
    </row>
    <row r="4124" spans="14:15" x14ac:dyDescent="0.25">
      <c r="N4124" s="4"/>
      <c r="O4124" s="4">
        <v>47953</v>
      </c>
    </row>
    <row r="4125" spans="14:15" x14ac:dyDescent="0.25">
      <c r="N4125" s="4"/>
      <c r="O4125" s="4">
        <v>47954</v>
      </c>
    </row>
    <row r="4126" spans="14:15" x14ac:dyDescent="0.25">
      <c r="N4126" s="4"/>
      <c r="O4126" s="4">
        <v>47955</v>
      </c>
    </row>
    <row r="4127" spans="14:15" x14ac:dyDescent="0.25">
      <c r="N4127" s="4"/>
      <c r="O4127" s="4">
        <v>47956</v>
      </c>
    </row>
    <row r="4128" spans="14:15" x14ac:dyDescent="0.25">
      <c r="N4128" s="4"/>
      <c r="O4128" s="4">
        <v>47957</v>
      </c>
    </row>
    <row r="4129" spans="14:15" x14ac:dyDescent="0.25">
      <c r="N4129" s="4"/>
      <c r="O4129" s="4">
        <v>47958</v>
      </c>
    </row>
    <row r="4130" spans="14:15" x14ac:dyDescent="0.25">
      <c r="N4130" s="4"/>
      <c r="O4130" s="4">
        <v>47959</v>
      </c>
    </row>
    <row r="4131" spans="14:15" x14ac:dyDescent="0.25">
      <c r="N4131" s="4"/>
      <c r="O4131" s="4">
        <v>47960</v>
      </c>
    </row>
    <row r="4132" spans="14:15" x14ac:dyDescent="0.25">
      <c r="N4132" s="4"/>
      <c r="O4132" s="4">
        <v>47961</v>
      </c>
    </row>
    <row r="4133" spans="14:15" x14ac:dyDescent="0.25">
      <c r="N4133" s="4"/>
      <c r="O4133" s="4">
        <v>47962</v>
      </c>
    </row>
    <row r="4134" spans="14:15" x14ac:dyDescent="0.25">
      <c r="N4134" s="4"/>
      <c r="O4134" s="4">
        <v>47963</v>
      </c>
    </row>
    <row r="4135" spans="14:15" x14ac:dyDescent="0.25">
      <c r="N4135" s="4"/>
      <c r="O4135" s="4">
        <v>47964</v>
      </c>
    </row>
    <row r="4136" spans="14:15" x14ac:dyDescent="0.25">
      <c r="N4136" s="4"/>
      <c r="O4136" s="4">
        <v>47965</v>
      </c>
    </row>
    <row r="4137" spans="14:15" x14ac:dyDescent="0.25">
      <c r="N4137" s="4"/>
      <c r="O4137" s="4">
        <v>47966</v>
      </c>
    </row>
    <row r="4138" spans="14:15" x14ac:dyDescent="0.25">
      <c r="N4138" s="4"/>
      <c r="O4138" s="4">
        <v>47967</v>
      </c>
    </row>
    <row r="4139" spans="14:15" x14ac:dyDescent="0.25">
      <c r="N4139" s="4"/>
      <c r="O4139" s="4">
        <v>47968</v>
      </c>
    </row>
    <row r="4140" spans="14:15" x14ac:dyDescent="0.25">
      <c r="N4140" s="4"/>
      <c r="O4140" s="4">
        <v>47969</v>
      </c>
    </row>
    <row r="4141" spans="14:15" x14ac:dyDescent="0.25">
      <c r="N4141" s="4"/>
      <c r="O4141" s="4">
        <v>47970</v>
      </c>
    </row>
    <row r="4142" spans="14:15" x14ac:dyDescent="0.25">
      <c r="N4142" s="4"/>
      <c r="O4142" s="4">
        <v>47971</v>
      </c>
    </row>
    <row r="4143" spans="14:15" x14ac:dyDescent="0.25">
      <c r="N4143" s="4"/>
      <c r="O4143" s="4">
        <v>47972</v>
      </c>
    </row>
    <row r="4144" spans="14:15" x14ac:dyDescent="0.25">
      <c r="N4144" s="4"/>
      <c r="O4144" s="4">
        <v>47973</v>
      </c>
    </row>
    <row r="4145" spans="14:15" x14ac:dyDescent="0.25">
      <c r="N4145" s="4"/>
      <c r="O4145" s="4">
        <v>47974</v>
      </c>
    </row>
    <row r="4146" spans="14:15" x14ac:dyDescent="0.25">
      <c r="N4146" s="4"/>
      <c r="O4146" s="4">
        <v>47975</v>
      </c>
    </row>
    <row r="4147" spans="14:15" x14ac:dyDescent="0.25">
      <c r="N4147" s="4"/>
      <c r="O4147" s="4">
        <v>47976</v>
      </c>
    </row>
    <row r="4148" spans="14:15" x14ac:dyDescent="0.25">
      <c r="N4148" s="4"/>
      <c r="O4148" s="4">
        <v>47977</v>
      </c>
    </row>
    <row r="4149" spans="14:15" x14ac:dyDescent="0.25">
      <c r="N4149" s="4"/>
      <c r="O4149" s="4">
        <v>47978</v>
      </c>
    </row>
    <row r="4150" spans="14:15" x14ac:dyDescent="0.25">
      <c r="N4150" s="4"/>
      <c r="O4150" s="4">
        <v>47979</v>
      </c>
    </row>
    <row r="4151" spans="14:15" x14ac:dyDescent="0.25">
      <c r="N4151" s="4"/>
      <c r="O4151" s="4">
        <v>47980</v>
      </c>
    </row>
    <row r="4152" spans="14:15" x14ac:dyDescent="0.25">
      <c r="N4152" s="4"/>
      <c r="O4152" s="4">
        <v>47981</v>
      </c>
    </row>
    <row r="4153" spans="14:15" x14ac:dyDescent="0.25">
      <c r="N4153" s="4"/>
      <c r="O4153" s="4">
        <v>47982</v>
      </c>
    </row>
    <row r="4154" spans="14:15" x14ac:dyDescent="0.25">
      <c r="N4154" s="4"/>
      <c r="O4154" s="4">
        <v>47983</v>
      </c>
    </row>
    <row r="4155" spans="14:15" x14ac:dyDescent="0.25">
      <c r="N4155" s="4"/>
      <c r="O4155" s="4">
        <v>47984</v>
      </c>
    </row>
    <row r="4156" spans="14:15" x14ac:dyDescent="0.25">
      <c r="N4156" s="4"/>
      <c r="O4156" s="4">
        <v>47985</v>
      </c>
    </row>
    <row r="4157" spans="14:15" x14ac:dyDescent="0.25">
      <c r="N4157" s="4"/>
      <c r="O4157" s="4">
        <v>47986</v>
      </c>
    </row>
    <row r="4158" spans="14:15" x14ac:dyDescent="0.25">
      <c r="N4158" s="4"/>
      <c r="O4158" s="4">
        <v>47987</v>
      </c>
    </row>
    <row r="4159" spans="14:15" x14ac:dyDescent="0.25">
      <c r="N4159" s="4"/>
      <c r="O4159" s="4">
        <v>47988</v>
      </c>
    </row>
    <row r="4160" spans="14:15" x14ac:dyDescent="0.25">
      <c r="N4160" s="4"/>
      <c r="O4160" s="4">
        <v>47989</v>
      </c>
    </row>
    <row r="4161" spans="14:15" x14ac:dyDescent="0.25">
      <c r="N4161" s="4"/>
      <c r="O4161" s="4">
        <v>47990</v>
      </c>
    </row>
    <row r="4162" spans="14:15" x14ac:dyDescent="0.25">
      <c r="N4162" s="4"/>
      <c r="O4162" s="4">
        <v>47991</v>
      </c>
    </row>
    <row r="4163" spans="14:15" x14ac:dyDescent="0.25">
      <c r="N4163" s="4"/>
      <c r="O4163" s="4">
        <v>47992</v>
      </c>
    </row>
    <row r="4164" spans="14:15" x14ac:dyDescent="0.25">
      <c r="N4164" s="4"/>
      <c r="O4164" s="4">
        <v>47993</v>
      </c>
    </row>
    <row r="4165" spans="14:15" x14ac:dyDescent="0.25">
      <c r="N4165" s="4"/>
      <c r="O4165" s="4">
        <v>47994</v>
      </c>
    </row>
    <row r="4166" spans="14:15" x14ac:dyDescent="0.25">
      <c r="N4166" s="4"/>
      <c r="O4166" s="4">
        <v>47995</v>
      </c>
    </row>
    <row r="4167" spans="14:15" x14ac:dyDescent="0.25">
      <c r="N4167" s="4"/>
      <c r="O4167" s="4">
        <v>47996</v>
      </c>
    </row>
    <row r="4168" spans="14:15" x14ac:dyDescent="0.25">
      <c r="N4168" s="4"/>
      <c r="O4168" s="4">
        <v>47997</v>
      </c>
    </row>
    <row r="4169" spans="14:15" x14ac:dyDescent="0.25">
      <c r="N4169" s="4"/>
      <c r="O4169" s="4">
        <v>47998</v>
      </c>
    </row>
    <row r="4170" spans="14:15" x14ac:dyDescent="0.25">
      <c r="N4170" s="4"/>
      <c r="O4170" s="4">
        <v>47999</v>
      </c>
    </row>
    <row r="4171" spans="14:15" x14ac:dyDescent="0.25">
      <c r="N4171" s="4"/>
      <c r="O4171" s="4">
        <v>48000</v>
      </c>
    </row>
    <row r="4172" spans="14:15" x14ac:dyDescent="0.25">
      <c r="N4172" s="4"/>
      <c r="O4172" s="4">
        <v>48001</v>
      </c>
    </row>
    <row r="4173" spans="14:15" x14ac:dyDescent="0.25">
      <c r="N4173" s="4"/>
      <c r="O4173" s="4">
        <v>48002</v>
      </c>
    </row>
    <row r="4174" spans="14:15" x14ac:dyDescent="0.25">
      <c r="N4174" s="4"/>
      <c r="O4174" s="4">
        <v>48003</v>
      </c>
    </row>
    <row r="4175" spans="14:15" x14ac:dyDescent="0.25">
      <c r="N4175" s="4"/>
      <c r="O4175" s="4">
        <v>48004</v>
      </c>
    </row>
    <row r="4176" spans="14:15" x14ac:dyDescent="0.25">
      <c r="N4176" s="4"/>
      <c r="O4176" s="4">
        <v>48005</v>
      </c>
    </row>
    <row r="4177" spans="14:15" x14ac:dyDescent="0.25">
      <c r="N4177" s="4"/>
      <c r="O4177" s="4">
        <v>48006</v>
      </c>
    </row>
    <row r="4178" spans="14:15" x14ac:dyDescent="0.25">
      <c r="N4178" s="4"/>
      <c r="O4178" s="4">
        <v>48007</v>
      </c>
    </row>
    <row r="4179" spans="14:15" x14ac:dyDescent="0.25">
      <c r="N4179" s="4"/>
      <c r="O4179" s="4">
        <v>48008</v>
      </c>
    </row>
    <row r="4180" spans="14:15" x14ac:dyDescent="0.25">
      <c r="N4180" s="4"/>
      <c r="O4180" s="4">
        <v>48009</v>
      </c>
    </row>
    <row r="4181" spans="14:15" x14ac:dyDescent="0.25">
      <c r="N4181" s="4"/>
      <c r="O4181" s="4">
        <v>48010</v>
      </c>
    </row>
    <row r="4182" spans="14:15" x14ac:dyDescent="0.25">
      <c r="N4182" s="4"/>
      <c r="O4182" s="4">
        <v>48011</v>
      </c>
    </row>
    <row r="4183" spans="14:15" x14ac:dyDescent="0.25">
      <c r="N4183" s="4"/>
      <c r="O4183" s="4">
        <v>48012</v>
      </c>
    </row>
    <row r="4184" spans="14:15" x14ac:dyDescent="0.25">
      <c r="N4184" s="4"/>
      <c r="O4184" s="4">
        <v>48013</v>
      </c>
    </row>
    <row r="4185" spans="14:15" x14ac:dyDescent="0.25">
      <c r="N4185" s="4"/>
      <c r="O4185" s="4">
        <v>48014</v>
      </c>
    </row>
    <row r="4186" spans="14:15" x14ac:dyDescent="0.25">
      <c r="N4186" s="4"/>
      <c r="O4186" s="4">
        <v>48015</v>
      </c>
    </row>
    <row r="4187" spans="14:15" x14ac:dyDescent="0.25">
      <c r="N4187" s="4"/>
      <c r="O4187" s="4">
        <v>48016</v>
      </c>
    </row>
    <row r="4188" spans="14:15" x14ac:dyDescent="0.25">
      <c r="N4188" s="4"/>
      <c r="O4188" s="4">
        <v>48017</v>
      </c>
    </row>
    <row r="4189" spans="14:15" x14ac:dyDescent="0.25">
      <c r="N4189" s="4"/>
      <c r="O4189" s="4">
        <v>48018</v>
      </c>
    </row>
    <row r="4190" spans="14:15" x14ac:dyDescent="0.25">
      <c r="N4190" s="4"/>
      <c r="O4190" s="4">
        <v>48019</v>
      </c>
    </row>
    <row r="4191" spans="14:15" x14ac:dyDescent="0.25">
      <c r="N4191" s="4"/>
      <c r="O4191" s="4">
        <v>48020</v>
      </c>
    </row>
    <row r="4192" spans="14:15" x14ac:dyDescent="0.25">
      <c r="N4192" s="4"/>
      <c r="O4192" s="4">
        <v>48021</v>
      </c>
    </row>
    <row r="4193" spans="14:15" x14ac:dyDescent="0.25">
      <c r="N4193" s="4"/>
      <c r="O4193" s="4">
        <v>48022</v>
      </c>
    </row>
    <row r="4194" spans="14:15" x14ac:dyDescent="0.25">
      <c r="N4194" s="4"/>
      <c r="O4194" s="4">
        <v>48023</v>
      </c>
    </row>
    <row r="4195" spans="14:15" x14ac:dyDescent="0.25">
      <c r="N4195" s="4"/>
      <c r="O4195" s="4">
        <v>48024</v>
      </c>
    </row>
    <row r="4196" spans="14:15" x14ac:dyDescent="0.25">
      <c r="N4196" s="4"/>
      <c r="O4196" s="4">
        <v>48025</v>
      </c>
    </row>
    <row r="4197" spans="14:15" x14ac:dyDescent="0.25">
      <c r="N4197" s="4"/>
      <c r="O4197" s="4">
        <v>48026</v>
      </c>
    </row>
    <row r="4198" spans="14:15" x14ac:dyDescent="0.25">
      <c r="N4198" s="4"/>
      <c r="O4198" s="4">
        <v>48027</v>
      </c>
    </row>
    <row r="4199" spans="14:15" x14ac:dyDescent="0.25">
      <c r="N4199" s="4"/>
      <c r="O4199" s="4">
        <v>48028</v>
      </c>
    </row>
    <row r="4200" spans="14:15" x14ac:dyDescent="0.25">
      <c r="N4200" s="4"/>
      <c r="O4200" s="4">
        <v>48029</v>
      </c>
    </row>
    <row r="4201" spans="14:15" x14ac:dyDescent="0.25">
      <c r="N4201" s="4"/>
      <c r="O4201" s="4">
        <v>48030</v>
      </c>
    </row>
    <row r="4202" spans="14:15" x14ac:dyDescent="0.25">
      <c r="N4202" s="4"/>
      <c r="O4202" s="4">
        <v>48031</v>
      </c>
    </row>
    <row r="4203" spans="14:15" x14ac:dyDescent="0.25">
      <c r="N4203" s="4"/>
      <c r="O4203" s="4">
        <v>48032</v>
      </c>
    </row>
    <row r="4204" spans="14:15" x14ac:dyDescent="0.25">
      <c r="N4204" s="4"/>
      <c r="O4204" s="4">
        <v>48033</v>
      </c>
    </row>
    <row r="4205" spans="14:15" x14ac:dyDescent="0.25">
      <c r="N4205" s="4"/>
      <c r="O4205" s="4">
        <v>48034</v>
      </c>
    </row>
    <row r="4206" spans="14:15" x14ac:dyDescent="0.25">
      <c r="N4206" s="4"/>
      <c r="O4206" s="4">
        <v>48035</v>
      </c>
    </row>
    <row r="4207" spans="14:15" x14ac:dyDescent="0.25">
      <c r="N4207" s="4"/>
      <c r="O4207" s="4">
        <v>48036</v>
      </c>
    </row>
    <row r="4208" spans="14:15" x14ac:dyDescent="0.25">
      <c r="N4208" s="4"/>
      <c r="O4208" s="4">
        <v>48037</v>
      </c>
    </row>
    <row r="4209" spans="14:15" x14ac:dyDescent="0.25">
      <c r="N4209" s="4"/>
      <c r="O4209" s="4">
        <v>48038</v>
      </c>
    </row>
    <row r="4210" spans="14:15" x14ac:dyDescent="0.25">
      <c r="N4210" s="4"/>
      <c r="O4210" s="4">
        <v>48039</v>
      </c>
    </row>
    <row r="4211" spans="14:15" x14ac:dyDescent="0.25">
      <c r="N4211" s="4"/>
      <c r="O4211" s="4">
        <v>48040</v>
      </c>
    </row>
    <row r="4212" spans="14:15" x14ac:dyDescent="0.25">
      <c r="N4212" s="4"/>
      <c r="O4212" s="4">
        <v>48041</v>
      </c>
    </row>
    <row r="4213" spans="14:15" x14ac:dyDescent="0.25">
      <c r="N4213" s="4"/>
      <c r="O4213" s="4">
        <v>48042</v>
      </c>
    </row>
    <row r="4214" spans="14:15" x14ac:dyDescent="0.25">
      <c r="N4214" s="4"/>
      <c r="O4214" s="4">
        <v>48043</v>
      </c>
    </row>
    <row r="4215" spans="14:15" x14ac:dyDescent="0.25">
      <c r="N4215" s="4"/>
      <c r="O4215" s="4">
        <v>48044</v>
      </c>
    </row>
    <row r="4216" spans="14:15" x14ac:dyDescent="0.25">
      <c r="N4216" s="4"/>
      <c r="O4216" s="4">
        <v>48045</v>
      </c>
    </row>
    <row r="4217" spans="14:15" x14ac:dyDescent="0.25">
      <c r="N4217" s="4"/>
      <c r="O4217" s="4">
        <v>48046</v>
      </c>
    </row>
    <row r="4218" spans="14:15" x14ac:dyDescent="0.25">
      <c r="N4218" s="4"/>
      <c r="O4218" s="4">
        <v>48047</v>
      </c>
    </row>
    <row r="4219" spans="14:15" x14ac:dyDescent="0.25">
      <c r="N4219" s="4"/>
      <c r="O4219" s="4">
        <v>48048</v>
      </c>
    </row>
    <row r="4220" spans="14:15" x14ac:dyDescent="0.25">
      <c r="N4220" s="4"/>
      <c r="O4220" s="4">
        <v>48049</v>
      </c>
    </row>
    <row r="4221" spans="14:15" x14ac:dyDescent="0.25">
      <c r="N4221" s="4"/>
      <c r="O4221" s="4">
        <v>48050</v>
      </c>
    </row>
    <row r="4222" spans="14:15" x14ac:dyDescent="0.25">
      <c r="N4222" s="4"/>
      <c r="O4222" s="4">
        <v>48051</v>
      </c>
    </row>
    <row r="4223" spans="14:15" x14ac:dyDescent="0.25">
      <c r="N4223" s="4"/>
      <c r="O4223" s="4">
        <v>48052</v>
      </c>
    </row>
    <row r="4224" spans="14:15" x14ac:dyDescent="0.25">
      <c r="N4224" s="4"/>
      <c r="O4224" s="4">
        <v>48053</v>
      </c>
    </row>
    <row r="4225" spans="14:15" x14ac:dyDescent="0.25">
      <c r="N4225" s="4"/>
      <c r="O4225" s="4">
        <v>48054</v>
      </c>
    </row>
    <row r="4226" spans="14:15" x14ac:dyDescent="0.25">
      <c r="N4226" s="4"/>
      <c r="O4226" s="4">
        <v>48055</v>
      </c>
    </row>
    <row r="4227" spans="14:15" x14ac:dyDescent="0.25">
      <c r="N4227" s="4"/>
      <c r="O4227" s="4">
        <v>48056</v>
      </c>
    </row>
    <row r="4228" spans="14:15" x14ac:dyDescent="0.25">
      <c r="N4228" s="4"/>
      <c r="O4228" s="4">
        <v>48057</v>
      </c>
    </row>
    <row r="4229" spans="14:15" x14ac:dyDescent="0.25">
      <c r="N4229" s="4"/>
      <c r="O4229" s="4">
        <v>48058</v>
      </c>
    </row>
    <row r="4230" spans="14:15" x14ac:dyDescent="0.25">
      <c r="N4230" s="4"/>
      <c r="O4230" s="4">
        <v>48059</v>
      </c>
    </row>
    <row r="4231" spans="14:15" x14ac:dyDescent="0.25">
      <c r="N4231" s="4"/>
      <c r="O4231" s="4">
        <v>48060</v>
      </c>
    </row>
    <row r="4232" spans="14:15" x14ac:dyDescent="0.25">
      <c r="N4232" s="4"/>
      <c r="O4232" s="4">
        <v>48061</v>
      </c>
    </row>
    <row r="4233" spans="14:15" x14ac:dyDescent="0.25">
      <c r="N4233" s="4"/>
      <c r="O4233" s="4">
        <v>48062</v>
      </c>
    </row>
    <row r="4234" spans="14:15" x14ac:dyDescent="0.25">
      <c r="N4234" s="4"/>
      <c r="O4234" s="4">
        <v>48063</v>
      </c>
    </row>
    <row r="4235" spans="14:15" x14ac:dyDescent="0.25">
      <c r="N4235" s="4"/>
      <c r="O4235" s="4">
        <v>48064</v>
      </c>
    </row>
    <row r="4236" spans="14:15" x14ac:dyDescent="0.25">
      <c r="N4236" s="4"/>
      <c r="O4236" s="4">
        <v>48065</v>
      </c>
    </row>
    <row r="4237" spans="14:15" x14ac:dyDescent="0.25">
      <c r="N4237" s="4"/>
      <c r="O4237" s="4">
        <v>48066</v>
      </c>
    </row>
    <row r="4238" spans="14:15" x14ac:dyDescent="0.25">
      <c r="N4238" s="4"/>
      <c r="O4238" s="4">
        <v>48067</v>
      </c>
    </row>
    <row r="4239" spans="14:15" x14ac:dyDescent="0.25">
      <c r="N4239" s="4"/>
      <c r="O4239" s="4">
        <v>48068</v>
      </c>
    </row>
    <row r="4240" spans="14:15" x14ac:dyDescent="0.25">
      <c r="N4240" s="4"/>
      <c r="O4240" s="4">
        <v>48069</v>
      </c>
    </row>
    <row r="4241" spans="14:15" x14ac:dyDescent="0.25">
      <c r="N4241" s="4"/>
      <c r="O4241" s="4">
        <v>48070</v>
      </c>
    </row>
    <row r="4242" spans="14:15" x14ac:dyDescent="0.25">
      <c r="N4242" s="4"/>
      <c r="O4242" s="4">
        <v>48071</v>
      </c>
    </row>
    <row r="4243" spans="14:15" x14ac:dyDescent="0.25">
      <c r="N4243" s="4"/>
      <c r="O4243" s="4">
        <v>48072</v>
      </c>
    </row>
    <row r="4244" spans="14:15" x14ac:dyDescent="0.25">
      <c r="N4244" s="4"/>
      <c r="O4244" s="4">
        <v>48073</v>
      </c>
    </row>
    <row r="4245" spans="14:15" x14ac:dyDescent="0.25">
      <c r="N4245" s="4"/>
      <c r="O4245" s="4">
        <v>48074</v>
      </c>
    </row>
    <row r="4246" spans="14:15" x14ac:dyDescent="0.25">
      <c r="N4246" s="4"/>
      <c r="O4246" s="4">
        <v>48075</v>
      </c>
    </row>
    <row r="4247" spans="14:15" x14ac:dyDescent="0.25">
      <c r="N4247" s="4"/>
      <c r="O4247" s="4">
        <v>48076</v>
      </c>
    </row>
    <row r="4248" spans="14:15" x14ac:dyDescent="0.25">
      <c r="N4248" s="4"/>
      <c r="O4248" s="4">
        <v>48077</v>
      </c>
    </row>
    <row r="4249" spans="14:15" x14ac:dyDescent="0.25">
      <c r="N4249" s="4"/>
      <c r="O4249" s="4">
        <v>48078</v>
      </c>
    </row>
    <row r="4250" spans="14:15" x14ac:dyDescent="0.25">
      <c r="N4250" s="4"/>
      <c r="O4250" s="4">
        <v>48079</v>
      </c>
    </row>
    <row r="4251" spans="14:15" x14ac:dyDescent="0.25">
      <c r="N4251" s="4"/>
      <c r="O4251" s="4">
        <v>48080</v>
      </c>
    </row>
    <row r="4252" spans="14:15" x14ac:dyDescent="0.25">
      <c r="N4252" s="4"/>
      <c r="O4252" s="4">
        <v>48081</v>
      </c>
    </row>
    <row r="4253" spans="14:15" x14ac:dyDescent="0.25">
      <c r="N4253" s="4"/>
      <c r="O4253" s="4">
        <v>48082</v>
      </c>
    </row>
    <row r="4254" spans="14:15" x14ac:dyDescent="0.25">
      <c r="N4254" s="4"/>
      <c r="O4254" s="4">
        <v>48083</v>
      </c>
    </row>
    <row r="4255" spans="14:15" x14ac:dyDescent="0.25">
      <c r="N4255" s="4"/>
      <c r="O4255" s="4">
        <v>48084</v>
      </c>
    </row>
    <row r="4256" spans="14:15" x14ac:dyDescent="0.25">
      <c r="N4256" s="4"/>
      <c r="O4256" s="4">
        <v>48085</v>
      </c>
    </row>
    <row r="4257" spans="14:15" x14ac:dyDescent="0.25">
      <c r="N4257" s="4"/>
      <c r="O4257" s="4">
        <v>48086</v>
      </c>
    </row>
    <row r="4258" spans="14:15" x14ac:dyDescent="0.25">
      <c r="N4258" s="4"/>
      <c r="O4258" s="4">
        <v>48087</v>
      </c>
    </row>
    <row r="4259" spans="14:15" x14ac:dyDescent="0.25">
      <c r="N4259" s="4"/>
      <c r="O4259" s="4">
        <v>48088</v>
      </c>
    </row>
    <row r="4260" spans="14:15" x14ac:dyDescent="0.25">
      <c r="N4260" s="4"/>
      <c r="O4260" s="4">
        <v>48089</v>
      </c>
    </row>
    <row r="4261" spans="14:15" x14ac:dyDescent="0.25">
      <c r="N4261" s="4"/>
      <c r="O4261" s="4">
        <v>48090</v>
      </c>
    </row>
    <row r="4262" spans="14:15" x14ac:dyDescent="0.25">
      <c r="N4262" s="4"/>
      <c r="O4262" s="4">
        <v>48091</v>
      </c>
    </row>
    <row r="4263" spans="14:15" x14ac:dyDescent="0.25">
      <c r="N4263" s="4"/>
      <c r="O4263" s="4">
        <v>48092</v>
      </c>
    </row>
    <row r="4264" spans="14:15" x14ac:dyDescent="0.25">
      <c r="N4264" s="4"/>
      <c r="O4264" s="4">
        <v>48093</v>
      </c>
    </row>
    <row r="4265" spans="14:15" x14ac:dyDescent="0.25">
      <c r="N4265" s="4"/>
      <c r="O4265" s="4">
        <v>48094</v>
      </c>
    </row>
    <row r="4266" spans="14:15" x14ac:dyDescent="0.25">
      <c r="N4266" s="4"/>
      <c r="O4266" s="4">
        <v>48095</v>
      </c>
    </row>
    <row r="4267" spans="14:15" x14ac:dyDescent="0.25">
      <c r="N4267" s="4"/>
      <c r="O4267" s="4">
        <v>48096</v>
      </c>
    </row>
    <row r="4268" spans="14:15" x14ac:dyDescent="0.25">
      <c r="N4268" s="4"/>
      <c r="O4268" s="4">
        <v>48097</v>
      </c>
    </row>
    <row r="4269" spans="14:15" x14ac:dyDescent="0.25">
      <c r="N4269" s="4"/>
      <c r="O4269" s="4">
        <v>48098</v>
      </c>
    </row>
    <row r="4270" spans="14:15" x14ac:dyDescent="0.25">
      <c r="N4270" s="4"/>
      <c r="O4270" s="4">
        <v>48099</v>
      </c>
    </row>
    <row r="4271" spans="14:15" x14ac:dyDescent="0.25">
      <c r="N4271" s="4"/>
      <c r="O4271" s="4">
        <v>48100</v>
      </c>
    </row>
    <row r="4272" spans="14:15" x14ac:dyDescent="0.25">
      <c r="N4272" s="4"/>
      <c r="O4272" s="4">
        <v>48101</v>
      </c>
    </row>
    <row r="4273" spans="14:15" x14ac:dyDescent="0.25">
      <c r="N4273" s="4"/>
      <c r="O4273" s="4">
        <v>48102</v>
      </c>
    </row>
    <row r="4274" spans="14:15" x14ac:dyDescent="0.25">
      <c r="N4274" s="4"/>
      <c r="O4274" s="4">
        <v>48103</v>
      </c>
    </row>
    <row r="4275" spans="14:15" x14ac:dyDescent="0.25">
      <c r="N4275" s="4"/>
      <c r="O4275" s="4">
        <v>48104</v>
      </c>
    </row>
    <row r="4276" spans="14:15" x14ac:dyDescent="0.25">
      <c r="N4276" s="4"/>
      <c r="O4276" s="4">
        <v>48105</v>
      </c>
    </row>
    <row r="4277" spans="14:15" x14ac:dyDescent="0.25">
      <c r="N4277" s="4"/>
      <c r="O4277" s="4">
        <v>48106</v>
      </c>
    </row>
    <row r="4278" spans="14:15" x14ac:dyDescent="0.25">
      <c r="N4278" s="4"/>
      <c r="O4278" s="4">
        <v>48107</v>
      </c>
    </row>
    <row r="4279" spans="14:15" x14ac:dyDescent="0.25">
      <c r="N4279" s="4"/>
      <c r="O4279" s="4">
        <v>48108</v>
      </c>
    </row>
    <row r="4280" spans="14:15" x14ac:dyDescent="0.25">
      <c r="N4280" s="4"/>
      <c r="O4280" s="4">
        <v>48109</v>
      </c>
    </row>
    <row r="4281" spans="14:15" x14ac:dyDescent="0.25">
      <c r="N4281" s="4"/>
      <c r="O4281" s="4">
        <v>48110</v>
      </c>
    </row>
    <row r="4282" spans="14:15" x14ac:dyDescent="0.25">
      <c r="N4282" s="4"/>
      <c r="O4282" s="4">
        <v>48111</v>
      </c>
    </row>
    <row r="4283" spans="14:15" x14ac:dyDescent="0.25">
      <c r="N4283" s="4"/>
      <c r="O4283" s="4">
        <v>48112</v>
      </c>
    </row>
    <row r="4284" spans="14:15" x14ac:dyDescent="0.25">
      <c r="N4284" s="4"/>
      <c r="O4284" s="4">
        <v>48113</v>
      </c>
    </row>
    <row r="4285" spans="14:15" x14ac:dyDescent="0.25">
      <c r="N4285" s="4"/>
      <c r="O4285" s="4">
        <v>48114</v>
      </c>
    </row>
    <row r="4286" spans="14:15" x14ac:dyDescent="0.25">
      <c r="N4286" s="4"/>
      <c r="O4286" s="4">
        <v>48115</v>
      </c>
    </row>
    <row r="4287" spans="14:15" x14ac:dyDescent="0.25">
      <c r="N4287" s="4"/>
      <c r="O4287" s="4">
        <v>48116</v>
      </c>
    </row>
    <row r="4288" spans="14:15" x14ac:dyDescent="0.25">
      <c r="N4288" s="4"/>
      <c r="O4288" s="4">
        <v>48117</v>
      </c>
    </row>
    <row r="4289" spans="14:15" x14ac:dyDescent="0.25">
      <c r="N4289" s="4"/>
      <c r="O4289" s="4">
        <v>48118</v>
      </c>
    </row>
    <row r="4290" spans="14:15" x14ac:dyDescent="0.25">
      <c r="N4290" s="4"/>
      <c r="O4290" s="4">
        <v>48119</v>
      </c>
    </row>
    <row r="4291" spans="14:15" x14ac:dyDescent="0.25">
      <c r="N4291" s="4"/>
      <c r="O4291" s="4">
        <v>48120</v>
      </c>
    </row>
    <row r="4292" spans="14:15" x14ac:dyDescent="0.25">
      <c r="N4292" s="4"/>
      <c r="O4292" s="4">
        <v>48121</v>
      </c>
    </row>
    <row r="4293" spans="14:15" x14ac:dyDescent="0.25">
      <c r="N4293" s="4"/>
      <c r="O4293" s="4">
        <v>48122</v>
      </c>
    </row>
    <row r="4294" spans="14:15" x14ac:dyDescent="0.25">
      <c r="N4294" s="4"/>
      <c r="O4294" s="4">
        <v>48123</v>
      </c>
    </row>
    <row r="4295" spans="14:15" x14ac:dyDescent="0.25">
      <c r="N4295" s="4"/>
      <c r="O4295" s="4">
        <v>48124</v>
      </c>
    </row>
    <row r="4296" spans="14:15" x14ac:dyDescent="0.25">
      <c r="N4296" s="4"/>
      <c r="O4296" s="4">
        <v>48125</v>
      </c>
    </row>
    <row r="4297" spans="14:15" x14ac:dyDescent="0.25">
      <c r="N4297" s="4"/>
      <c r="O4297" s="4">
        <v>48126</v>
      </c>
    </row>
    <row r="4298" spans="14:15" x14ac:dyDescent="0.25">
      <c r="N4298" s="4"/>
      <c r="O4298" s="4">
        <v>48127</v>
      </c>
    </row>
    <row r="4299" spans="14:15" x14ac:dyDescent="0.25">
      <c r="N4299" s="4"/>
      <c r="O4299" s="4">
        <v>48128</v>
      </c>
    </row>
    <row r="4300" spans="14:15" x14ac:dyDescent="0.25">
      <c r="N4300" s="4"/>
      <c r="O4300" s="4">
        <v>48129</v>
      </c>
    </row>
    <row r="4301" spans="14:15" x14ac:dyDescent="0.25">
      <c r="N4301" s="4"/>
      <c r="O4301" s="4">
        <v>48130</v>
      </c>
    </row>
    <row r="4302" spans="14:15" x14ac:dyDescent="0.25">
      <c r="N4302" s="4"/>
      <c r="O4302" s="4">
        <v>48131</v>
      </c>
    </row>
    <row r="4303" spans="14:15" x14ac:dyDescent="0.25">
      <c r="N4303" s="4"/>
      <c r="O4303" s="4">
        <v>48132</v>
      </c>
    </row>
    <row r="4304" spans="14:15" x14ac:dyDescent="0.25">
      <c r="N4304" s="4"/>
      <c r="O4304" s="4">
        <v>48133</v>
      </c>
    </row>
    <row r="4305" spans="14:15" x14ac:dyDescent="0.25">
      <c r="N4305" s="4"/>
      <c r="O4305" s="4">
        <v>48134</v>
      </c>
    </row>
    <row r="4306" spans="14:15" x14ac:dyDescent="0.25">
      <c r="N4306" s="4"/>
      <c r="O4306" s="4">
        <v>48135</v>
      </c>
    </row>
    <row r="4307" spans="14:15" x14ac:dyDescent="0.25">
      <c r="N4307" s="4"/>
      <c r="O4307" s="4">
        <v>48136</v>
      </c>
    </row>
    <row r="4308" spans="14:15" x14ac:dyDescent="0.25">
      <c r="N4308" s="4"/>
      <c r="O4308" s="4">
        <v>48137</v>
      </c>
    </row>
    <row r="4309" spans="14:15" x14ac:dyDescent="0.25">
      <c r="N4309" s="4"/>
      <c r="O4309" s="4">
        <v>48138</v>
      </c>
    </row>
    <row r="4310" spans="14:15" x14ac:dyDescent="0.25">
      <c r="N4310" s="4"/>
      <c r="O4310" s="4">
        <v>48139</v>
      </c>
    </row>
    <row r="4311" spans="14:15" x14ac:dyDescent="0.25">
      <c r="N4311" s="4"/>
      <c r="O4311" s="4">
        <v>48140</v>
      </c>
    </row>
    <row r="4312" spans="14:15" x14ac:dyDescent="0.25">
      <c r="N4312" s="4"/>
      <c r="O4312" s="4">
        <v>48141</v>
      </c>
    </row>
    <row r="4313" spans="14:15" x14ac:dyDescent="0.25">
      <c r="N4313" s="4"/>
      <c r="O4313" s="4">
        <v>48142</v>
      </c>
    </row>
    <row r="4314" spans="14:15" x14ac:dyDescent="0.25">
      <c r="N4314" s="4"/>
      <c r="O4314" s="4">
        <v>48143</v>
      </c>
    </row>
    <row r="4315" spans="14:15" x14ac:dyDescent="0.25">
      <c r="N4315" s="4"/>
      <c r="O4315" s="4">
        <v>48144</v>
      </c>
    </row>
    <row r="4316" spans="14:15" x14ac:dyDescent="0.25">
      <c r="N4316" s="4"/>
      <c r="O4316" s="4">
        <v>48145</v>
      </c>
    </row>
    <row r="4317" spans="14:15" x14ac:dyDescent="0.25">
      <c r="N4317" s="4"/>
      <c r="O4317" s="4">
        <v>48146</v>
      </c>
    </row>
    <row r="4318" spans="14:15" x14ac:dyDescent="0.25">
      <c r="N4318" s="4"/>
      <c r="O4318" s="4">
        <v>48147</v>
      </c>
    </row>
    <row r="4319" spans="14:15" x14ac:dyDescent="0.25">
      <c r="N4319" s="4"/>
      <c r="O4319" s="4">
        <v>48148</v>
      </c>
    </row>
    <row r="4320" spans="14:15" x14ac:dyDescent="0.25">
      <c r="N4320" s="4"/>
      <c r="O4320" s="4">
        <v>48149</v>
      </c>
    </row>
    <row r="4321" spans="14:15" x14ac:dyDescent="0.25">
      <c r="N4321" s="4"/>
      <c r="O4321" s="4">
        <v>48150</v>
      </c>
    </row>
    <row r="4322" spans="14:15" x14ac:dyDescent="0.25">
      <c r="N4322" s="4"/>
      <c r="O4322" s="4">
        <v>48151</v>
      </c>
    </row>
    <row r="4323" spans="14:15" x14ac:dyDescent="0.25">
      <c r="N4323" s="4"/>
      <c r="O4323" s="4">
        <v>48152</v>
      </c>
    </row>
    <row r="4324" spans="14:15" x14ac:dyDescent="0.25">
      <c r="N4324" s="4"/>
      <c r="O4324" s="4">
        <v>48153</v>
      </c>
    </row>
    <row r="4325" spans="14:15" x14ac:dyDescent="0.25">
      <c r="N4325" s="4"/>
      <c r="O4325" s="4">
        <v>48154</v>
      </c>
    </row>
    <row r="4326" spans="14:15" x14ac:dyDescent="0.25">
      <c r="N4326" s="4"/>
      <c r="O4326" s="4">
        <v>48155</v>
      </c>
    </row>
    <row r="4327" spans="14:15" x14ac:dyDescent="0.25">
      <c r="N4327" s="4"/>
      <c r="O4327" s="4">
        <v>48156</v>
      </c>
    </row>
    <row r="4328" spans="14:15" x14ac:dyDescent="0.25">
      <c r="N4328" s="4"/>
      <c r="O4328" s="4">
        <v>48157</v>
      </c>
    </row>
    <row r="4329" spans="14:15" x14ac:dyDescent="0.25">
      <c r="N4329" s="4"/>
      <c r="O4329" s="4">
        <v>48158</v>
      </c>
    </row>
    <row r="4330" spans="14:15" x14ac:dyDescent="0.25">
      <c r="N4330" s="4"/>
      <c r="O4330" s="4">
        <v>48159</v>
      </c>
    </row>
    <row r="4331" spans="14:15" x14ac:dyDescent="0.25">
      <c r="N4331" s="4"/>
      <c r="O4331" s="4">
        <v>48160</v>
      </c>
    </row>
    <row r="4332" spans="14:15" x14ac:dyDescent="0.25">
      <c r="N4332" s="4"/>
      <c r="O4332" s="4">
        <v>48161</v>
      </c>
    </row>
    <row r="4333" spans="14:15" x14ac:dyDescent="0.25">
      <c r="N4333" s="4"/>
      <c r="O4333" s="4">
        <v>48162</v>
      </c>
    </row>
    <row r="4334" spans="14:15" x14ac:dyDescent="0.25">
      <c r="N4334" s="4"/>
      <c r="O4334" s="4">
        <v>48163</v>
      </c>
    </row>
    <row r="4335" spans="14:15" x14ac:dyDescent="0.25">
      <c r="N4335" s="4"/>
      <c r="O4335" s="4">
        <v>48164</v>
      </c>
    </row>
    <row r="4336" spans="14:15" x14ac:dyDescent="0.25">
      <c r="N4336" s="4"/>
      <c r="O4336" s="4">
        <v>48165</v>
      </c>
    </row>
    <row r="4337" spans="14:15" x14ac:dyDescent="0.25">
      <c r="N4337" s="4"/>
      <c r="O4337" s="4">
        <v>48166</v>
      </c>
    </row>
    <row r="4338" spans="14:15" x14ac:dyDescent="0.25">
      <c r="N4338" s="4"/>
      <c r="O4338" s="4">
        <v>48167</v>
      </c>
    </row>
    <row r="4339" spans="14:15" x14ac:dyDescent="0.25">
      <c r="N4339" s="4"/>
      <c r="O4339" s="4">
        <v>48168</v>
      </c>
    </row>
    <row r="4340" spans="14:15" x14ac:dyDescent="0.25">
      <c r="N4340" s="4"/>
      <c r="O4340" s="4">
        <v>48169</v>
      </c>
    </row>
    <row r="4341" spans="14:15" x14ac:dyDescent="0.25">
      <c r="N4341" s="4"/>
      <c r="O4341" s="4">
        <v>48170</v>
      </c>
    </row>
    <row r="4342" spans="14:15" x14ac:dyDescent="0.25">
      <c r="N4342" s="4"/>
      <c r="O4342" s="4">
        <v>48171</v>
      </c>
    </row>
    <row r="4343" spans="14:15" x14ac:dyDescent="0.25">
      <c r="N4343" s="4"/>
      <c r="O4343" s="4">
        <v>48172</v>
      </c>
    </row>
    <row r="4344" spans="14:15" x14ac:dyDescent="0.25">
      <c r="N4344" s="4"/>
      <c r="O4344" s="4">
        <v>48173</v>
      </c>
    </row>
    <row r="4345" spans="14:15" x14ac:dyDescent="0.25">
      <c r="N4345" s="4"/>
      <c r="O4345" s="4">
        <v>48174</v>
      </c>
    </row>
    <row r="4346" spans="14:15" x14ac:dyDescent="0.25">
      <c r="N4346" s="4"/>
      <c r="O4346" s="4">
        <v>48175</v>
      </c>
    </row>
    <row r="4347" spans="14:15" x14ac:dyDescent="0.25">
      <c r="N4347" s="4"/>
      <c r="O4347" s="4">
        <v>48176</v>
      </c>
    </row>
    <row r="4348" spans="14:15" x14ac:dyDescent="0.25">
      <c r="N4348" s="4"/>
      <c r="O4348" s="4">
        <v>48177</v>
      </c>
    </row>
    <row r="4349" spans="14:15" x14ac:dyDescent="0.25">
      <c r="N4349" s="4"/>
      <c r="O4349" s="4">
        <v>48178</v>
      </c>
    </row>
    <row r="4350" spans="14:15" x14ac:dyDescent="0.25">
      <c r="N4350" s="4"/>
      <c r="O4350" s="4">
        <v>48179</v>
      </c>
    </row>
    <row r="4351" spans="14:15" x14ac:dyDescent="0.25">
      <c r="N4351" s="4"/>
      <c r="O4351" s="4">
        <v>48180</v>
      </c>
    </row>
    <row r="4352" spans="14:15" x14ac:dyDescent="0.25">
      <c r="N4352" s="4"/>
      <c r="O4352" s="4">
        <v>48181</v>
      </c>
    </row>
    <row r="4353" spans="14:15" x14ac:dyDescent="0.25">
      <c r="N4353" s="4"/>
      <c r="O4353" s="4">
        <v>48182</v>
      </c>
    </row>
    <row r="4354" spans="14:15" x14ac:dyDescent="0.25">
      <c r="N4354" s="4"/>
      <c r="O4354" s="4">
        <v>48183</v>
      </c>
    </row>
    <row r="4355" spans="14:15" x14ac:dyDescent="0.25">
      <c r="N4355" s="4"/>
      <c r="O4355" s="4">
        <v>48184</v>
      </c>
    </row>
    <row r="4356" spans="14:15" x14ac:dyDescent="0.25">
      <c r="N4356" s="4"/>
      <c r="O4356" s="4">
        <v>48185</v>
      </c>
    </row>
    <row r="4357" spans="14:15" x14ac:dyDescent="0.25">
      <c r="N4357" s="4"/>
      <c r="O4357" s="4">
        <v>48186</v>
      </c>
    </row>
    <row r="4358" spans="14:15" x14ac:dyDescent="0.25">
      <c r="N4358" s="4"/>
      <c r="O4358" s="4">
        <v>48187</v>
      </c>
    </row>
    <row r="4359" spans="14:15" x14ac:dyDescent="0.25">
      <c r="N4359" s="4"/>
      <c r="O4359" s="4">
        <v>48188</v>
      </c>
    </row>
    <row r="4360" spans="14:15" x14ac:dyDescent="0.25">
      <c r="N4360" s="4"/>
      <c r="O4360" s="4">
        <v>48189</v>
      </c>
    </row>
    <row r="4361" spans="14:15" x14ac:dyDescent="0.25">
      <c r="N4361" s="4"/>
      <c r="O4361" s="4">
        <v>48190</v>
      </c>
    </row>
    <row r="4362" spans="14:15" x14ac:dyDescent="0.25">
      <c r="N4362" s="4"/>
      <c r="O4362" s="4">
        <v>48191</v>
      </c>
    </row>
    <row r="4363" spans="14:15" x14ac:dyDescent="0.25">
      <c r="N4363" s="4"/>
      <c r="O4363" s="4">
        <v>48192</v>
      </c>
    </row>
    <row r="4364" spans="14:15" x14ac:dyDescent="0.25">
      <c r="N4364" s="4"/>
      <c r="O4364" s="4">
        <v>48193</v>
      </c>
    </row>
    <row r="4365" spans="14:15" x14ac:dyDescent="0.25">
      <c r="N4365" s="4"/>
      <c r="O4365" s="4">
        <v>48194</v>
      </c>
    </row>
    <row r="4366" spans="14:15" x14ac:dyDescent="0.25">
      <c r="N4366" s="4"/>
      <c r="O4366" s="4">
        <v>48195</v>
      </c>
    </row>
    <row r="4367" spans="14:15" x14ac:dyDescent="0.25">
      <c r="N4367" s="4"/>
      <c r="O4367" s="4">
        <v>48196</v>
      </c>
    </row>
    <row r="4368" spans="14:15" x14ac:dyDescent="0.25">
      <c r="N4368" s="4"/>
      <c r="O4368" s="4">
        <v>48197</v>
      </c>
    </row>
    <row r="4369" spans="14:15" x14ac:dyDescent="0.25">
      <c r="N4369" s="4"/>
      <c r="O4369" s="4">
        <v>48198</v>
      </c>
    </row>
    <row r="4370" spans="14:15" x14ac:dyDescent="0.25">
      <c r="N4370" s="4"/>
      <c r="O4370" s="4">
        <v>48199</v>
      </c>
    </row>
    <row r="4371" spans="14:15" x14ac:dyDescent="0.25">
      <c r="N4371" s="4"/>
      <c r="O4371" s="4">
        <v>48200</v>
      </c>
    </row>
    <row r="4372" spans="14:15" x14ac:dyDescent="0.25">
      <c r="N4372" s="4"/>
      <c r="O4372" s="4">
        <v>48201</v>
      </c>
    </row>
    <row r="4373" spans="14:15" x14ac:dyDescent="0.25">
      <c r="N4373" s="4"/>
      <c r="O4373" s="4">
        <v>48202</v>
      </c>
    </row>
    <row r="4374" spans="14:15" x14ac:dyDescent="0.25">
      <c r="N4374" s="4"/>
      <c r="O4374" s="4">
        <v>48203</v>
      </c>
    </row>
    <row r="4375" spans="14:15" x14ac:dyDescent="0.25">
      <c r="N4375" s="4"/>
      <c r="O4375" s="4">
        <v>48204</v>
      </c>
    </row>
    <row r="4376" spans="14:15" x14ac:dyDescent="0.25">
      <c r="N4376" s="4"/>
      <c r="O4376" s="4">
        <v>48205</v>
      </c>
    </row>
    <row r="4377" spans="14:15" x14ac:dyDescent="0.25">
      <c r="N4377" s="4"/>
      <c r="O4377" s="4">
        <v>48206</v>
      </c>
    </row>
    <row r="4378" spans="14:15" x14ac:dyDescent="0.25">
      <c r="N4378" s="4"/>
      <c r="O4378" s="4">
        <v>48207</v>
      </c>
    </row>
    <row r="4379" spans="14:15" x14ac:dyDescent="0.25">
      <c r="N4379" s="4"/>
      <c r="O4379" s="4">
        <v>48208</v>
      </c>
    </row>
    <row r="4380" spans="14:15" x14ac:dyDescent="0.25">
      <c r="N4380" s="4"/>
      <c r="O4380" s="4">
        <v>48209</v>
      </c>
    </row>
    <row r="4381" spans="14:15" x14ac:dyDescent="0.25">
      <c r="N4381" s="4"/>
      <c r="O4381" s="4">
        <v>48210</v>
      </c>
    </row>
    <row r="4382" spans="14:15" x14ac:dyDescent="0.25">
      <c r="N4382" s="4"/>
      <c r="O4382" s="4">
        <v>48211</v>
      </c>
    </row>
    <row r="4383" spans="14:15" x14ac:dyDescent="0.25">
      <c r="N4383" s="4"/>
      <c r="O4383" s="4">
        <v>48212</v>
      </c>
    </row>
    <row r="4384" spans="14:15" x14ac:dyDescent="0.25">
      <c r="N4384" s="4"/>
      <c r="O4384" s="4">
        <v>48213</v>
      </c>
    </row>
    <row r="4385" spans="14:15" x14ac:dyDescent="0.25">
      <c r="N4385" s="4"/>
      <c r="O4385" s="4">
        <v>48214</v>
      </c>
    </row>
    <row r="4386" spans="14:15" x14ac:dyDescent="0.25">
      <c r="N4386" s="4"/>
      <c r="O4386" s="4">
        <v>48215</v>
      </c>
    </row>
    <row r="4387" spans="14:15" x14ac:dyDescent="0.25">
      <c r="N4387" s="4"/>
      <c r="O4387" s="4">
        <v>48216</v>
      </c>
    </row>
    <row r="4388" spans="14:15" x14ac:dyDescent="0.25">
      <c r="N4388" s="4"/>
      <c r="O4388" s="4">
        <v>48217</v>
      </c>
    </row>
    <row r="4389" spans="14:15" x14ac:dyDescent="0.25">
      <c r="N4389" s="4"/>
      <c r="O4389" s="4">
        <v>48218</v>
      </c>
    </row>
    <row r="4390" spans="14:15" x14ac:dyDescent="0.25">
      <c r="N4390" s="4"/>
      <c r="O4390" s="4">
        <v>48219</v>
      </c>
    </row>
    <row r="4391" spans="14:15" x14ac:dyDescent="0.25">
      <c r="N4391" s="4"/>
      <c r="O4391" s="4">
        <v>48220</v>
      </c>
    </row>
    <row r="4392" spans="14:15" x14ac:dyDescent="0.25">
      <c r="N4392" s="4"/>
      <c r="O4392" s="4">
        <v>48221</v>
      </c>
    </row>
    <row r="4393" spans="14:15" x14ac:dyDescent="0.25">
      <c r="N4393" s="4"/>
      <c r="O4393" s="4">
        <v>48222</v>
      </c>
    </row>
    <row r="4394" spans="14:15" x14ac:dyDescent="0.25">
      <c r="N4394" s="4"/>
      <c r="O4394" s="4">
        <v>48223</v>
      </c>
    </row>
    <row r="4395" spans="14:15" x14ac:dyDescent="0.25">
      <c r="N4395" s="4"/>
      <c r="O4395" s="4">
        <v>48224</v>
      </c>
    </row>
    <row r="4396" spans="14:15" x14ac:dyDescent="0.25">
      <c r="N4396" s="4"/>
      <c r="O4396" s="4">
        <v>48225</v>
      </c>
    </row>
    <row r="4397" spans="14:15" x14ac:dyDescent="0.25">
      <c r="N4397" s="4"/>
      <c r="O4397" s="4">
        <v>48226</v>
      </c>
    </row>
    <row r="4398" spans="14:15" x14ac:dyDescent="0.25">
      <c r="N4398" s="4"/>
      <c r="O4398" s="4">
        <v>48227</v>
      </c>
    </row>
    <row r="4399" spans="14:15" x14ac:dyDescent="0.25">
      <c r="N4399" s="4"/>
      <c r="O4399" s="4">
        <v>48228</v>
      </c>
    </row>
    <row r="4400" spans="14:15" x14ac:dyDescent="0.25">
      <c r="N4400" s="4"/>
      <c r="O4400" s="4">
        <v>48229</v>
      </c>
    </row>
    <row r="4401" spans="14:15" x14ac:dyDescent="0.25">
      <c r="N4401" s="4"/>
      <c r="O4401" s="4">
        <v>48230</v>
      </c>
    </row>
    <row r="4402" spans="14:15" x14ac:dyDescent="0.25">
      <c r="N4402" s="4"/>
      <c r="O4402" s="4">
        <v>48231</v>
      </c>
    </row>
    <row r="4403" spans="14:15" x14ac:dyDescent="0.25">
      <c r="N4403" s="4"/>
      <c r="O4403" s="4">
        <v>48232</v>
      </c>
    </row>
    <row r="4404" spans="14:15" x14ac:dyDescent="0.25">
      <c r="N4404" s="4"/>
      <c r="O4404" s="4">
        <v>48233</v>
      </c>
    </row>
    <row r="4405" spans="14:15" x14ac:dyDescent="0.25">
      <c r="N4405" s="4"/>
      <c r="O4405" s="4">
        <v>48234</v>
      </c>
    </row>
    <row r="4406" spans="14:15" x14ac:dyDescent="0.25">
      <c r="N4406" s="4"/>
      <c r="O4406" s="4">
        <v>48235</v>
      </c>
    </row>
    <row r="4407" spans="14:15" x14ac:dyDescent="0.25">
      <c r="N4407" s="4"/>
      <c r="O4407" s="4">
        <v>48236</v>
      </c>
    </row>
    <row r="4408" spans="14:15" x14ac:dyDescent="0.25">
      <c r="N4408" s="4"/>
      <c r="O4408" s="4">
        <v>48237</v>
      </c>
    </row>
    <row r="4409" spans="14:15" x14ac:dyDescent="0.25">
      <c r="N4409" s="4"/>
      <c r="O4409" s="4">
        <v>48238</v>
      </c>
    </row>
    <row r="4410" spans="14:15" x14ac:dyDescent="0.25">
      <c r="N4410" s="4"/>
      <c r="O4410" s="4">
        <v>48239</v>
      </c>
    </row>
    <row r="4411" spans="14:15" x14ac:dyDescent="0.25">
      <c r="N4411" s="4"/>
      <c r="O4411" s="4">
        <v>48240</v>
      </c>
    </row>
    <row r="4412" spans="14:15" x14ac:dyDescent="0.25">
      <c r="N4412" s="4"/>
      <c r="O4412" s="4">
        <v>48241</v>
      </c>
    </row>
    <row r="4413" spans="14:15" x14ac:dyDescent="0.25">
      <c r="N4413" s="4"/>
      <c r="O4413" s="4">
        <v>48242</v>
      </c>
    </row>
    <row r="4414" spans="14:15" x14ac:dyDescent="0.25">
      <c r="N4414" s="4"/>
      <c r="O4414" s="4">
        <v>48243</v>
      </c>
    </row>
    <row r="4415" spans="14:15" x14ac:dyDescent="0.25">
      <c r="N4415" s="4"/>
      <c r="O4415" s="4">
        <v>48244</v>
      </c>
    </row>
    <row r="4416" spans="14:15" x14ac:dyDescent="0.25">
      <c r="N4416" s="4"/>
      <c r="O4416" s="4">
        <v>48245</v>
      </c>
    </row>
    <row r="4417" spans="14:15" x14ac:dyDescent="0.25">
      <c r="N4417" s="4"/>
      <c r="O4417" s="4">
        <v>48246</v>
      </c>
    </row>
    <row r="4418" spans="14:15" x14ac:dyDescent="0.25">
      <c r="N4418" s="4"/>
      <c r="O4418" s="4">
        <v>48247</v>
      </c>
    </row>
    <row r="4419" spans="14:15" x14ac:dyDescent="0.25">
      <c r="N4419" s="4"/>
      <c r="O4419" s="4">
        <v>48248</v>
      </c>
    </row>
    <row r="4420" spans="14:15" x14ac:dyDescent="0.25">
      <c r="N4420" s="4"/>
      <c r="O4420" s="4">
        <v>48249</v>
      </c>
    </row>
    <row r="4421" spans="14:15" x14ac:dyDescent="0.25">
      <c r="N4421" s="4"/>
      <c r="O4421" s="4">
        <v>48250</v>
      </c>
    </row>
    <row r="4422" spans="14:15" x14ac:dyDescent="0.25">
      <c r="N4422" s="4"/>
      <c r="O4422" s="4">
        <v>48251</v>
      </c>
    </row>
    <row r="4423" spans="14:15" x14ac:dyDescent="0.25">
      <c r="N4423" s="4"/>
      <c r="O4423" s="4">
        <v>48252</v>
      </c>
    </row>
    <row r="4424" spans="14:15" x14ac:dyDescent="0.25">
      <c r="N4424" s="4"/>
      <c r="O4424" s="4">
        <v>48253</v>
      </c>
    </row>
    <row r="4425" spans="14:15" x14ac:dyDescent="0.25">
      <c r="N4425" s="4"/>
      <c r="O4425" s="4">
        <v>48254</v>
      </c>
    </row>
    <row r="4426" spans="14:15" x14ac:dyDescent="0.25">
      <c r="N4426" s="4"/>
      <c r="O4426" s="4">
        <v>48255</v>
      </c>
    </row>
    <row r="4427" spans="14:15" x14ac:dyDescent="0.25">
      <c r="N4427" s="4"/>
      <c r="O4427" s="4">
        <v>48256</v>
      </c>
    </row>
    <row r="4428" spans="14:15" x14ac:dyDescent="0.25">
      <c r="N4428" s="4"/>
      <c r="O4428" s="4">
        <v>48257</v>
      </c>
    </row>
    <row r="4429" spans="14:15" x14ac:dyDescent="0.25">
      <c r="N4429" s="4"/>
      <c r="O4429" s="4">
        <v>48258</v>
      </c>
    </row>
    <row r="4430" spans="14:15" x14ac:dyDescent="0.25">
      <c r="N4430" s="4"/>
      <c r="O4430" s="4">
        <v>48259</v>
      </c>
    </row>
    <row r="4431" spans="14:15" x14ac:dyDescent="0.25">
      <c r="N4431" s="4"/>
      <c r="O4431" s="4">
        <v>48260</v>
      </c>
    </row>
    <row r="4432" spans="14:15" x14ac:dyDescent="0.25">
      <c r="N4432" s="4"/>
      <c r="O4432" s="4">
        <v>48261</v>
      </c>
    </row>
    <row r="4433" spans="14:15" x14ac:dyDescent="0.25">
      <c r="N4433" s="4"/>
      <c r="O4433" s="4">
        <v>48262</v>
      </c>
    </row>
    <row r="4434" spans="14:15" x14ac:dyDescent="0.25">
      <c r="N4434" s="4"/>
      <c r="O4434" s="4">
        <v>48263</v>
      </c>
    </row>
    <row r="4435" spans="14:15" x14ac:dyDescent="0.25">
      <c r="N4435" s="4"/>
      <c r="O4435" s="4">
        <v>48264</v>
      </c>
    </row>
    <row r="4436" spans="14:15" x14ac:dyDescent="0.25">
      <c r="N4436" s="4"/>
      <c r="O4436" s="4">
        <v>48265</v>
      </c>
    </row>
    <row r="4437" spans="14:15" x14ac:dyDescent="0.25">
      <c r="N4437" s="4"/>
      <c r="O4437" s="4">
        <v>48266</v>
      </c>
    </row>
    <row r="4438" spans="14:15" x14ac:dyDescent="0.25">
      <c r="N4438" s="4"/>
      <c r="O4438" s="4">
        <v>48267</v>
      </c>
    </row>
    <row r="4439" spans="14:15" x14ac:dyDescent="0.25">
      <c r="N4439" s="4"/>
      <c r="O4439" s="4">
        <v>48268</v>
      </c>
    </row>
    <row r="4440" spans="14:15" x14ac:dyDescent="0.25">
      <c r="N4440" s="4"/>
      <c r="O4440" s="4">
        <v>48269</v>
      </c>
    </row>
    <row r="4441" spans="14:15" x14ac:dyDescent="0.25">
      <c r="N4441" s="4"/>
      <c r="O4441" s="4">
        <v>48270</v>
      </c>
    </row>
    <row r="4442" spans="14:15" x14ac:dyDescent="0.25">
      <c r="N4442" s="4"/>
      <c r="O4442" s="4">
        <v>48271</v>
      </c>
    </row>
    <row r="4443" spans="14:15" x14ac:dyDescent="0.25">
      <c r="N4443" s="4"/>
      <c r="O4443" s="4">
        <v>48272</v>
      </c>
    </row>
    <row r="4444" spans="14:15" x14ac:dyDescent="0.25">
      <c r="N4444" s="4"/>
      <c r="O4444" s="4">
        <v>48273</v>
      </c>
    </row>
    <row r="4445" spans="14:15" x14ac:dyDescent="0.25">
      <c r="N4445" s="4"/>
      <c r="O4445" s="4">
        <v>48274</v>
      </c>
    </row>
    <row r="4446" spans="14:15" x14ac:dyDescent="0.25">
      <c r="N4446" s="4"/>
      <c r="O4446" s="4">
        <v>48275</v>
      </c>
    </row>
    <row r="4447" spans="14:15" x14ac:dyDescent="0.25">
      <c r="N4447" s="4"/>
      <c r="O4447" s="4">
        <v>48276</v>
      </c>
    </row>
    <row r="4448" spans="14:15" x14ac:dyDescent="0.25">
      <c r="N4448" s="4"/>
      <c r="O4448" s="4">
        <v>48277</v>
      </c>
    </row>
    <row r="4449" spans="14:15" x14ac:dyDescent="0.25">
      <c r="N4449" s="4"/>
      <c r="O4449" s="4">
        <v>48278</v>
      </c>
    </row>
    <row r="4450" spans="14:15" x14ac:dyDescent="0.25">
      <c r="N4450" s="4"/>
      <c r="O4450" s="4">
        <v>48279</v>
      </c>
    </row>
    <row r="4451" spans="14:15" x14ac:dyDescent="0.25">
      <c r="N4451" s="4"/>
      <c r="O4451" s="4">
        <v>48280</v>
      </c>
    </row>
    <row r="4452" spans="14:15" x14ac:dyDescent="0.25">
      <c r="N4452" s="4"/>
      <c r="O4452" s="4">
        <v>48281</v>
      </c>
    </row>
    <row r="4453" spans="14:15" x14ac:dyDescent="0.25">
      <c r="N4453" s="4"/>
      <c r="O4453" s="4">
        <v>48282</v>
      </c>
    </row>
    <row r="4454" spans="14:15" x14ac:dyDescent="0.25">
      <c r="N4454" s="4"/>
      <c r="O4454" s="4">
        <v>48283</v>
      </c>
    </row>
    <row r="4455" spans="14:15" x14ac:dyDescent="0.25">
      <c r="N4455" s="4"/>
      <c r="O4455" s="4">
        <v>48284</v>
      </c>
    </row>
    <row r="4456" spans="14:15" x14ac:dyDescent="0.25">
      <c r="N4456" s="4"/>
      <c r="O4456" s="4">
        <v>48285</v>
      </c>
    </row>
    <row r="4457" spans="14:15" x14ac:dyDescent="0.25">
      <c r="N4457" s="4"/>
      <c r="O4457" s="4">
        <v>48286</v>
      </c>
    </row>
    <row r="4458" spans="14:15" x14ac:dyDescent="0.25">
      <c r="N4458" s="4"/>
      <c r="O4458" s="4">
        <v>48287</v>
      </c>
    </row>
    <row r="4459" spans="14:15" x14ac:dyDescent="0.25">
      <c r="N4459" s="4"/>
      <c r="O4459" s="4">
        <v>48288</v>
      </c>
    </row>
    <row r="4460" spans="14:15" x14ac:dyDescent="0.25">
      <c r="N4460" s="4"/>
      <c r="O4460" s="4">
        <v>48289</v>
      </c>
    </row>
    <row r="4461" spans="14:15" x14ac:dyDescent="0.25">
      <c r="N4461" s="4"/>
      <c r="O4461" s="4">
        <v>48290</v>
      </c>
    </row>
    <row r="4462" spans="14:15" x14ac:dyDescent="0.25">
      <c r="N4462" s="4"/>
      <c r="O4462" s="4">
        <v>48291</v>
      </c>
    </row>
    <row r="4463" spans="14:15" x14ac:dyDescent="0.25">
      <c r="N4463" s="4"/>
      <c r="O4463" s="4">
        <v>48292</v>
      </c>
    </row>
    <row r="4464" spans="14:15" x14ac:dyDescent="0.25">
      <c r="N4464" s="4"/>
      <c r="O4464" s="4">
        <v>48293</v>
      </c>
    </row>
    <row r="4465" spans="14:15" x14ac:dyDescent="0.25">
      <c r="N4465" s="4"/>
      <c r="O4465" s="4">
        <v>48294</v>
      </c>
    </row>
    <row r="4466" spans="14:15" x14ac:dyDescent="0.25">
      <c r="N4466" s="4"/>
      <c r="O4466" s="4">
        <v>48295</v>
      </c>
    </row>
    <row r="4467" spans="14:15" x14ac:dyDescent="0.25">
      <c r="N4467" s="4"/>
      <c r="O4467" s="4">
        <v>48296</v>
      </c>
    </row>
    <row r="4468" spans="14:15" x14ac:dyDescent="0.25">
      <c r="N4468" s="4"/>
      <c r="O4468" s="4">
        <v>48297</v>
      </c>
    </row>
    <row r="4469" spans="14:15" x14ac:dyDescent="0.25">
      <c r="N4469" s="4"/>
      <c r="O4469" s="4">
        <v>48298</v>
      </c>
    </row>
    <row r="4470" spans="14:15" x14ac:dyDescent="0.25">
      <c r="N4470" s="4"/>
      <c r="O4470" s="4">
        <v>48299</v>
      </c>
    </row>
    <row r="4471" spans="14:15" x14ac:dyDescent="0.25">
      <c r="N4471" s="4"/>
      <c r="O4471" s="4">
        <v>48300</v>
      </c>
    </row>
    <row r="4472" spans="14:15" x14ac:dyDescent="0.25">
      <c r="N4472" s="4"/>
      <c r="O4472" s="4">
        <v>48301</v>
      </c>
    </row>
    <row r="4473" spans="14:15" x14ac:dyDescent="0.25">
      <c r="N4473" s="4"/>
      <c r="O4473" s="4">
        <v>48302</v>
      </c>
    </row>
    <row r="4474" spans="14:15" x14ac:dyDescent="0.25">
      <c r="N4474" s="4"/>
      <c r="O4474" s="4">
        <v>48303</v>
      </c>
    </row>
    <row r="4475" spans="14:15" x14ac:dyDescent="0.25">
      <c r="N4475" s="4"/>
      <c r="O4475" s="4">
        <v>48304</v>
      </c>
    </row>
    <row r="4476" spans="14:15" x14ac:dyDescent="0.25">
      <c r="N4476" s="4"/>
      <c r="O4476" s="4">
        <v>48305</v>
      </c>
    </row>
    <row r="4477" spans="14:15" x14ac:dyDescent="0.25">
      <c r="N4477" s="4"/>
      <c r="O4477" s="4">
        <v>48306</v>
      </c>
    </row>
    <row r="4478" spans="14:15" x14ac:dyDescent="0.25">
      <c r="N4478" s="4"/>
      <c r="O4478" s="4">
        <v>48307</v>
      </c>
    </row>
    <row r="4479" spans="14:15" x14ac:dyDescent="0.25">
      <c r="N4479" s="4"/>
      <c r="O4479" s="4">
        <v>48308</v>
      </c>
    </row>
    <row r="4480" spans="14:15" x14ac:dyDescent="0.25">
      <c r="N4480" s="4"/>
      <c r="O4480" s="4">
        <v>48309</v>
      </c>
    </row>
    <row r="4481" spans="14:15" x14ac:dyDescent="0.25">
      <c r="N4481" s="4"/>
      <c r="O4481" s="4">
        <v>48310</v>
      </c>
    </row>
    <row r="4482" spans="14:15" x14ac:dyDescent="0.25">
      <c r="N4482" s="4"/>
      <c r="O4482" s="4">
        <v>48311</v>
      </c>
    </row>
    <row r="4483" spans="14:15" x14ac:dyDescent="0.25">
      <c r="N4483" s="4"/>
      <c r="O4483" s="4">
        <v>48312</v>
      </c>
    </row>
    <row r="4484" spans="14:15" x14ac:dyDescent="0.25">
      <c r="N4484" s="4"/>
      <c r="O4484" s="4">
        <v>48313</v>
      </c>
    </row>
    <row r="4485" spans="14:15" x14ac:dyDescent="0.25">
      <c r="N4485" s="4"/>
      <c r="O4485" s="4">
        <v>48314</v>
      </c>
    </row>
    <row r="4486" spans="14:15" x14ac:dyDescent="0.25">
      <c r="N4486" s="4"/>
      <c r="O4486" s="4">
        <v>48315</v>
      </c>
    </row>
    <row r="4487" spans="14:15" x14ac:dyDescent="0.25">
      <c r="N4487" s="4"/>
      <c r="O4487" s="4">
        <v>48316</v>
      </c>
    </row>
    <row r="4488" spans="14:15" x14ac:dyDescent="0.25">
      <c r="N4488" s="4"/>
      <c r="O4488" s="4">
        <v>48317</v>
      </c>
    </row>
    <row r="4489" spans="14:15" x14ac:dyDescent="0.25">
      <c r="N4489" s="4"/>
      <c r="O4489" s="4">
        <v>48318</v>
      </c>
    </row>
    <row r="4490" spans="14:15" x14ac:dyDescent="0.25">
      <c r="N4490" s="4"/>
      <c r="O4490" s="4">
        <v>48319</v>
      </c>
    </row>
    <row r="4491" spans="14:15" x14ac:dyDescent="0.25">
      <c r="N4491" s="4"/>
      <c r="O4491" s="4">
        <v>48320</v>
      </c>
    </row>
    <row r="4492" spans="14:15" x14ac:dyDescent="0.25">
      <c r="N4492" s="4"/>
      <c r="O4492" s="4">
        <v>48321</v>
      </c>
    </row>
    <row r="4493" spans="14:15" x14ac:dyDescent="0.25">
      <c r="N4493" s="4"/>
      <c r="O4493" s="4">
        <v>48322</v>
      </c>
    </row>
    <row r="4494" spans="14:15" x14ac:dyDescent="0.25">
      <c r="N4494" s="4"/>
      <c r="O4494" s="4">
        <v>48323</v>
      </c>
    </row>
    <row r="4495" spans="14:15" x14ac:dyDescent="0.25">
      <c r="N4495" s="4"/>
      <c r="O4495" s="4">
        <v>48324</v>
      </c>
    </row>
    <row r="4496" spans="14:15" x14ac:dyDescent="0.25">
      <c r="N4496" s="4"/>
      <c r="O4496" s="4">
        <v>48325</v>
      </c>
    </row>
    <row r="4497" spans="14:15" x14ac:dyDescent="0.25">
      <c r="N4497" s="4"/>
      <c r="O4497" s="4">
        <v>48326</v>
      </c>
    </row>
    <row r="4498" spans="14:15" x14ac:dyDescent="0.25">
      <c r="N4498" s="4"/>
      <c r="O4498" s="4">
        <v>48327</v>
      </c>
    </row>
    <row r="4499" spans="14:15" x14ac:dyDescent="0.25">
      <c r="N4499" s="4"/>
      <c r="O4499" s="4">
        <v>48328</v>
      </c>
    </row>
    <row r="4500" spans="14:15" x14ac:dyDescent="0.25">
      <c r="N4500" s="4"/>
      <c r="O4500" s="4">
        <v>48329</v>
      </c>
    </row>
    <row r="4501" spans="14:15" x14ac:dyDescent="0.25">
      <c r="N4501" s="4"/>
      <c r="O4501" s="4">
        <v>48330</v>
      </c>
    </row>
    <row r="4502" spans="14:15" x14ac:dyDescent="0.25">
      <c r="N4502" s="4"/>
      <c r="O4502" s="4">
        <v>48331</v>
      </c>
    </row>
    <row r="4503" spans="14:15" x14ac:dyDescent="0.25">
      <c r="N4503" s="4"/>
      <c r="O4503" s="4">
        <v>48332</v>
      </c>
    </row>
    <row r="4504" spans="14:15" x14ac:dyDescent="0.25">
      <c r="N4504" s="4"/>
      <c r="O4504" s="4">
        <v>48333</v>
      </c>
    </row>
    <row r="4505" spans="14:15" x14ac:dyDescent="0.25">
      <c r="N4505" s="4"/>
      <c r="O4505" s="4">
        <v>48334</v>
      </c>
    </row>
    <row r="4506" spans="14:15" x14ac:dyDescent="0.25">
      <c r="N4506" s="4"/>
      <c r="O4506" s="4">
        <v>48335</v>
      </c>
    </row>
    <row r="4507" spans="14:15" x14ac:dyDescent="0.25">
      <c r="N4507" s="4"/>
      <c r="O4507" s="4">
        <v>48336</v>
      </c>
    </row>
    <row r="4508" spans="14:15" x14ac:dyDescent="0.25">
      <c r="N4508" s="4"/>
      <c r="O4508" s="4">
        <v>48337</v>
      </c>
    </row>
    <row r="4509" spans="14:15" x14ac:dyDescent="0.25">
      <c r="N4509" s="4"/>
      <c r="O4509" s="4">
        <v>48338</v>
      </c>
    </row>
    <row r="4510" spans="14:15" x14ac:dyDescent="0.25">
      <c r="N4510" s="4"/>
      <c r="O4510" s="4">
        <v>48339</v>
      </c>
    </row>
    <row r="4511" spans="14:15" x14ac:dyDescent="0.25">
      <c r="N4511" s="4"/>
      <c r="O4511" s="4">
        <v>48340</v>
      </c>
    </row>
    <row r="4512" spans="14:15" x14ac:dyDescent="0.25">
      <c r="N4512" s="4"/>
      <c r="O4512" s="4">
        <v>48341</v>
      </c>
    </row>
    <row r="4513" spans="14:15" x14ac:dyDescent="0.25">
      <c r="N4513" s="4"/>
      <c r="O4513" s="4">
        <v>48342</v>
      </c>
    </row>
    <row r="4514" spans="14:15" x14ac:dyDescent="0.25">
      <c r="N4514" s="4"/>
      <c r="O4514" s="4">
        <v>48343</v>
      </c>
    </row>
    <row r="4515" spans="14:15" x14ac:dyDescent="0.25">
      <c r="N4515" s="4"/>
      <c r="O4515" s="4">
        <v>48344</v>
      </c>
    </row>
    <row r="4516" spans="14:15" x14ac:dyDescent="0.25">
      <c r="N4516" s="4"/>
      <c r="O4516" s="4">
        <v>48345</v>
      </c>
    </row>
    <row r="4517" spans="14:15" x14ac:dyDescent="0.25">
      <c r="N4517" s="4"/>
      <c r="O4517" s="4">
        <v>48346</v>
      </c>
    </row>
    <row r="4518" spans="14:15" x14ac:dyDescent="0.25">
      <c r="N4518" s="4"/>
      <c r="O4518" s="4">
        <v>48347</v>
      </c>
    </row>
    <row r="4519" spans="14:15" x14ac:dyDescent="0.25">
      <c r="N4519" s="4"/>
      <c r="O4519" s="4">
        <v>48348</v>
      </c>
    </row>
    <row r="4520" spans="14:15" x14ac:dyDescent="0.25">
      <c r="N4520" s="4"/>
      <c r="O4520" s="4">
        <v>48349</v>
      </c>
    </row>
    <row r="4521" spans="14:15" x14ac:dyDescent="0.25">
      <c r="N4521" s="4"/>
      <c r="O4521" s="4">
        <v>48350</v>
      </c>
    </row>
    <row r="4522" spans="14:15" x14ac:dyDescent="0.25">
      <c r="N4522" s="4"/>
      <c r="O4522" s="4">
        <v>48351</v>
      </c>
    </row>
    <row r="4523" spans="14:15" x14ac:dyDescent="0.25">
      <c r="N4523" s="4"/>
      <c r="O4523" s="4">
        <v>48352</v>
      </c>
    </row>
    <row r="4524" spans="14:15" x14ac:dyDescent="0.25">
      <c r="N4524" s="4"/>
      <c r="O4524" s="4">
        <v>48353</v>
      </c>
    </row>
    <row r="4525" spans="14:15" x14ac:dyDescent="0.25">
      <c r="N4525" s="4"/>
      <c r="O4525" s="4">
        <v>48354</v>
      </c>
    </row>
    <row r="4526" spans="14:15" x14ac:dyDescent="0.25">
      <c r="N4526" s="4"/>
      <c r="O4526" s="4">
        <v>48355</v>
      </c>
    </row>
    <row r="4527" spans="14:15" x14ac:dyDescent="0.25">
      <c r="N4527" s="4"/>
      <c r="O4527" s="4">
        <v>48356</v>
      </c>
    </row>
    <row r="4528" spans="14:15" x14ac:dyDescent="0.25">
      <c r="N4528" s="4"/>
      <c r="O4528" s="4">
        <v>48357</v>
      </c>
    </row>
    <row r="4529" spans="14:15" x14ac:dyDescent="0.25">
      <c r="N4529" s="4"/>
      <c r="O4529" s="4">
        <v>48358</v>
      </c>
    </row>
    <row r="4530" spans="14:15" x14ac:dyDescent="0.25">
      <c r="N4530" s="4"/>
      <c r="O4530" s="4">
        <v>48359</v>
      </c>
    </row>
    <row r="4531" spans="14:15" x14ac:dyDescent="0.25">
      <c r="N4531" s="4"/>
      <c r="O4531" s="4">
        <v>48360</v>
      </c>
    </row>
    <row r="4532" spans="14:15" x14ac:dyDescent="0.25">
      <c r="N4532" s="4"/>
      <c r="O4532" s="4">
        <v>48361</v>
      </c>
    </row>
    <row r="4533" spans="14:15" x14ac:dyDescent="0.25">
      <c r="N4533" s="4"/>
      <c r="O4533" s="4">
        <v>48362</v>
      </c>
    </row>
    <row r="4534" spans="14:15" x14ac:dyDescent="0.25">
      <c r="N4534" s="4"/>
      <c r="O4534" s="4">
        <v>48363</v>
      </c>
    </row>
    <row r="4535" spans="14:15" x14ac:dyDescent="0.25">
      <c r="N4535" s="4"/>
      <c r="O4535" s="4">
        <v>48364</v>
      </c>
    </row>
    <row r="4536" spans="14:15" x14ac:dyDescent="0.25">
      <c r="N4536" s="4"/>
      <c r="O4536" s="4">
        <v>48365</v>
      </c>
    </row>
    <row r="4537" spans="14:15" x14ac:dyDescent="0.25">
      <c r="N4537" s="4"/>
      <c r="O4537" s="4">
        <v>48366</v>
      </c>
    </row>
    <row r="4538" spans="14:15" x14ac:dyDescent="0.25">
      <c r="N4538" s="4"/>
      <c r="O4538" s="4">
        <v>48367</v>
      </c>
    </row>
    <row r="4539" spans="14:15" x14ac:dyDescent="0.25">
      <c r="N4539" s="4"/>
      <c r="O4539" s="4">
        <v>48368</v>
      </c>
    </row>
    <row r="4540" spans="14:15" x14ac:dyDescent="0.25">
      <c r="N4540" s="4"/>
      <c r="O4540" s="4">
        <v>48369</v>
      </c>
    </row>
    <row r="4541" spans="14:15" x14ac:dyDescent="0.25">
      <c r="N4541" s="4"/>
      <c r="O4541" s="4">
        <v>48370</v>
      </c>
    </row>
    <row r="4542" spans="14:15" x14ac:dyDescent="0.25">
      <c r="N4542" s="4"/>
      <c r="O4542" s="4">
        <v>48371</v>
      </c>
    </row>
    <row r="4543" spans="14:15" x14ac:dyDescent="0.25">
      <c r="N4543" s="4"/>
      <c r="O4543" s="4">
        <v>48372</v>
      </c>
    </row>
    <row r="4544" spans="14:15" x14ac:dyDescent="0.25">
      <c r="N4544" s="4"/>
      <c r="O4544" s="4">
        <v>48373</v>
      </c>
    </row>
    <row r="4545" spans="14:15" x14ac:dyDescent="0.25">
      <c r="N4545" s="4"/>
      <c r="O4545" s="4">
        <v>48374</v>
      </c>
    </row>
    <row r="4546" spans="14:15" x14ac:dyDescent="0.25">
      <c r="N4546" s="4"/>
      <c r="O4546" s="4">
        <v>48375</v>
      </c>
    </row>
    <row r="4547" spans="14:15" x14ac:dyDescent="0.25">
      <c r="N4547" s="4"/>
      <c r="O4547" s="4">
        <v>48376</v>
      </c>
    </row>
    <row r="4548" spans="14:15" x14ac:dyDescent="0.25">
      <c r="N4548" s="4"/>
      <c r="O4548" s="4">
        <v>48377</v>
      </c>
    </row>
    <row r="4549" spans="14:15" x14ac:dyDescent="0.25">
      <c r="N4549" s="4"/>
      <c r="O4549" s="4">
        <v>48378</v>
      </c>
    </row>
    <row r="4550" spans="14:15" x14ac:dyDescent="0.25">
      <c r="N4550" s="4"/>
      <c r="O4550" s="4">
        <v>48379</v>
      </c>
    </row>
    <row r="4551" spans="14:15" x14ac:dyDescent="0.25">
      <c r="N4551" s="4"/>
      <c r="O4551" s="4">
        <v>48380</v>
      </c>
    </row>
    <row r="4552" spans="14:15" x14ac:dyDescent="0.25">
      <c r="N4552" s="4"/>
      <c r="O4552" s="4">
        <v>48381</v>
      </c>
    </row>
    <row r="4553" spans="14:15" x14ac:dyDescent="0.25">
      <c r="N4553" s="4"/>
      <c r="O4553" s="4">
        <v>48382</v>
      </c>
    </row>
    <row r="4554" spans="14:15" x14ac:dyDescent="0.25">
      <c r="N4554" s="4"/>
      <c r="O4554" s="4">
        <v>48383</v>
      </c>
    </row>
    <row r="4555" spans="14:15" x14ac:dyDescent="0.25">
      <c r="N4555" s="4"/>
      <c r="O4555" s="4">
        <v>48384</v>
      </c>
    </row>
    <row r="4556" spans="14:15" x14ac:dyDescent="0.25">
      <c r="N4556" s="4"/>
      <c r="O4556" s="4">
        <v>48385</v>
      </c>
    </row>
    <row r="4557" spans="14:15" x14ac:dyDescent="0.25">
      <c r="N4557" s="4"/>
      <c r="O4557" s="4">
        <v>48386</v>
      </c>
    </row>
    <row r="4558" spans="14:15" x14ac:dyDescent="0.25">
      <c r="N4558" s="4"/>
      <c r="O4558" s="4">
        <v>48387</v>
      </c>
    </row>
    <row r="4559" spans="14:15" x14ac:dyDescent="0.25">
      <c r="N4559" s="4"/>
      <c r="O4559" s="4">
        <v>48388</v>
      </c>
    </row>
    <row r="4560" spans="14:15" x14ac:dyDescent="0.25">
      <c r="N4560" s="4"/>
      <c r="O4560" s="4">
        <v>48389</v>
      </c>
    </row>
    <row r="4561" spans="14:15" x14ac:dyDescent="0.25">
      <c r="N4561" s="4"/>
      <c r="O4561" s="4">
        <v>48390</v>
      </c>
    </row>
    <row r="4562" spans="14:15" x14ac:dyDescent="0.25">
      <c r="N4562" s="4"/>
      <c r="O4562" s="4">
        <v>48391</v>
      </c>
    </row>
    <row r="4563" spans="14:15" x14ac:dyDescent="0.25">
      <c r="N4563" s="4"/>
      <c r="O4563" s="4">
        <v>48392</v>
      </c>
    </row>
    <row r="4564" spans="14:15" x14ac:dyDescent="0.25">
      <c r="N4564" s="4"/>
      <c r="O4564" s="4">
        <v>48393</v>
      </c>
    </row>
    <row r="4565" spans="14:15" x14ac:dyDescent="0.25">
      <c r="N4565" s="4"/>
      <c r="O4565" s="4">
        <v>48394</v>
      </c>
    </row>
    <row r="4566" spans="14:15" x14ac:dyDescent="0.25">
      <c r="N4566" s="4"/>
      <c r="O4566" s="4">
        <v>48395</v>
      </c>
    </row>
    <row r="4567" spans="14:15" x14ac:dyDescent="0.25">
      <c r="N4567" s="4"/>
      <c r="O4567" s="4">
        <v>48396</v>
      </c>
    </row>
    <row r="4568" spans="14:15" x14ac:dyDescent="0.25">
      <c r="N4568" s="4"/>
      <c r="O4568" s="4">
        <v>48397</v>
      </c>
    </row>
    <row r="4569" spans="14:15" x14ac:dyDescent="0.25">
      <c r="N4569" s="4"/>
      <c r="O4569" s="4">
        <v>48398</v>
      </c>
    </row>
    <row r="4570" spans="14:15" x14ac:dyDescent="0.25">
      <c r="N4570" s="4"/>
      <c r="O4570" s="4">
        <v>48399</v>
      </c>
    </row>
    <row r="4571" spans="14:15" x14ac:dyDescent="0.25">
      <c r="N4571" s="4"/>
      <c r="O4571" s="4">
        <v>48400</v>
      </c>
    </row>
    <row r="4572" spans="14:15" x14ac:dyDescent="0.25">
      <c r="N4572" s="4"/>
      <c r="O4572" s="4">
        <v>48401</v>
      </c>
    </row>
    <row r="4573" spans="14:15" x14ac:dyDescent="0.25">
      <c r="N4573" s="4"/>
      <c r="O4573" s="4">
        <v>48402</v>
      </c>
    </row>
    <row r="4574" spans="14:15" x14ac:dyDescent="0.25">
      <c r="N4574" s="4"/>
      <c r="O4574" s="4">
        <v>48403</v>
      </c>
    </row>
    <row r="4575" spans="14:15" x14ac:dyDescent="0.25">
      <c r="N4575" s="4"/>
      <c r="O4575" s="4">
        <v>48404</v>
      </c>
    </row>
    <row r="4576" spans="14:15" x14ac:dyDescent="0.25">
      <c r="N4576" s="4"/>
      <c r="O4576" s="4">
        <v>48405</v>
      </c>
    </row>
    <row r="4577" spans="14:15" x14ac:dyDescent="0.25">
      <c r="N4577" s="4"/>
      <c r="O4577" s="4">
        <v>48406</v>
      </c>
    </row>
    <row r="4578" spans="14:15" x14ac:dyDescent="0.25">
      <c r="N4578" s="4"/>
      <c r="O4578" s="4">
        <v>48407</v>
      </c>
    </row>
    <row r="4579" spans="14:15" x14ac:dyDescent="0.25">
      <c r="N4579" s="4"/>
      <c r="O4579" s="4">
        <v>48408</v>
      </c>
    </row>
    <row r="4580" spans="14:15" x14ac:dyDescent="0.25">
      <c r="N4580" s="4"/>
      <c r="O4580" s="4">
        <v>48409</v>
      </c>
    </row>
    <row r="4581" spans="14:15" x14ac:dyDescent="0.25">
      <c r="N4581" s="4"/>
      <c r="O4581" s="4">
        <v>48410</v>
      </c>
    </row>
    <row r="4582" spans="14:15" x14ac:dyDescent="0.25">
      <c r="N4582" s="4"/>
      <c r="O4582" s="4">
        <v>48411</v>
      </c>
    </row>
    <row r="4583" spans="14:15" x14ac:dyDescent="0.25">
      <c r="N4583" s="4"/>
      <c r="O4583" s="4">
        <v>48412</v>
      </c>
    </row>
    <row r="4584" spans="14:15" x14ac:dyDescent="0.25">
      <c r="N4584" s="4"/>
      <c r="O4584" s="4">
        <v>48413</v>
      </c>
    </row>
    <row r="4585" spans="14:15" x14ac:dyDescent="0.25">
      <c r="N4585" s="4"/>
      <c r="O4585" s="4">
        <v>48414</v>
      </c>
    </row>
    <row r="4586" spans="14:15" x14ac:dyDescent="0.25">
      <c r="N4586" s="4"/>
      <c r="O4586" s="4">
        <v>48415</v>
      </c>
    </row>
    <row r="4587" spans="14:15" x14ac:dyDescent="0.25">
      <c r="N4587" s="4"/>
      <c r="O4587" s="4">
        <v>48416</v>
      </c>
    </row>
    <row r="4588" spans="14:15" x14ac:dyDescent="0.25">
      <c r="N4588" s="4"/>
      <c r="O4588" s="4">
        <v>48417</v>
      </c>
    </row>
    <row r="4589" spans="14:15" x14ac:dyDescent="0.25">
      <c r="N4589" s="4"/>
      <c r="O4589" s="4">
        <v>48418</v>
      </c>
    </row>
    <row r="4590" spans="14:15" x14ac:dyDescent="0.25">
      <c r="N4590" s="4"/>
      <c r="O4590" s="4">
        <v>48419</v>
      </c>
    </row>
    <row r="4591" spans="14:15" x14ac:dyDescent="0.25">
      <c r="N4591" s="4"/>
      <c r="O4591" s="4">
        <v>48420</v>
      </c>
    </row>
    <row r="4592" spans="14:15" x14ac:dyDescent="0.25">
      <c r="N4592" s="4"/>
      <c r="O4592" s="4">
        <v>48421</v>
      </c>
    </row>
    <row r="4593" spans="14:15" x14ac:dyDescent="0.25">
      <c r="N4593" s="4"/>
      <c r="O4593" s="4">
        <v>48422</v>
      </c>
    </row>
    <row r="4594" spans="14:15" x14ac:dyDescent="0.25">
      <c r="N4594" s="4"/>
      <c r="O4594" s="4">
        <v>48423</v>
      </c>
    </row>
    <row r="4595" spans="14:15" x14ac:dyDescent="0.25">
      <c r="N4595" s="4"/>
      <c r="O4595" s="4">
        <v>48424</v>
      </c>
    </row>
    <row r="4596" spans="14:15" x14ac:dyDescent="0.25">
      <c r="N4596" s="4"/>
      <c r="O4596" s="4">
        <v>48425</v>
      </c>
    </row>
    <row r="4597" spans="14:15" x14ac:dyDescent="0.25">
      <c r="N4597" s="4"/>
      <c r="O4597" s="4">
        <v>48426</v>
      </c>
    </row>
    <row r="4598" spans="14:15" x14ac:dyDescent="0.25">
      <c r="N4598" s="4"/>
      <c r="O4598" s="4">
        <v>48427</v>
      </c>
    </row>
    <row r="4599" spans="14:15" x14ac:dyDescent="0.25">
      <c r="N4599" s="4"/>
      <c r="O4599" s="4">
        <v>48428</v>
      </c>
    </row>
    <row r="4600" spans="14:15" x14ac:dyDescent="0.25">
      <c r="N4600" s="4"/>
      <c r="O4600" s="4">
        <v>48429</v>
      </c>
    </row>
    <row r="4601" spans="14:15" x14ac:dyDescent="0.25">
      <c r="N4601" s="4"/>
      <c r="O4601" s="4">
        <v>48430</v>
      </c>
    </row>
    <row r="4602" spans="14:15" x14ac:dyDescent="0.25">
      <c r="N4602" s="4"/>
      <c r="O4602" s="4">
        <v>48431</v>
      </c>
    </row>
    <row r="4603" spans="14:15" x14ac:dyDescent="0.25">
      <c r="N4603" s="4"/>
      <c r="O4603" s="4">
        <v>48432</v>
      </c>
    </row>
    <row r="4604" spans="14:15" x14ac:dyDescent="0.25">
      <c r="N4604" s="4"/>
      <c r="O4604" s="4">
        <v>48433</v>
      </c>
    </row>
    <row r="4605" spans="14:15" x14ac:dyDescent="0.25">
      <c r="N4605" s="4"/>
      <c r="O4605" s="4">
        <v>48434</v>
      </c>
    </row>
    <row r="4606" spans="14:15" x14ac:dyDescent="0.25">
      <c r="N4606" s="4"/>
      <c r="O4606" s="4">
        <v>48435</v>
      </c>
    </row>
    <row r="4607" spans="14:15" x14ac:dyDescent="0.25">
      <c r="N4607" s="4"/>
      <c r="O4607" s="4">
        <v>48436</v>
      </c>
    </row>
    <row r="4608" spans="14:15" x14ac:dyDescent="0.25">
      <c r="N4608" s="4"/>
      <c r="O4608" s="4">
        <v>48437</v>
      </c>
    </row>
    <row r="4609" spans="14:15" x14ac:dyDescent="0.25">
      <c r="N4609" s="4"/>
      <c r="O4609" s="4">
        <v>48438</v>
      </c>
    </row>
    <row r="4610" spans="14:15" x14ac:dyDescent="0.25">
      <c r="N4610" s="4"/>
      <c r="O4610" s="4">
        <v>48439</v>
      </c>
    </row>
    <row r="4611" spans="14:15" x14ac:dyDescent="0.25">
      <c r="N4611" s="4"/>
      <c r="O4611" s="4">
        <v>48440</v>
      </c>
    </row>
    <row r="4612" spans="14:15" x14ac:dyDescent="0.25">
      <c r="N4612" s="4"/>
      <c r="O4612" s="4">
        <v>48441</v>
      </c>
    </row>
    <row r="4613" spans="14:15" x14ac:dyDescent="0.25">
      <c r="N4613" s="4"/>
      <c r="O4613" s="4">
        <v>48442</v>
      </c>
    </row>
    <row r="4614" spans="14:15" x14ac:dyDescent="0.25">
      <c r="N4614" s="4"/>
      <c r="O4614" s="4">
        <v>48443</v>
      </c>
    </row>
    <row r="4615" spans="14:15" x14ac:dyDescent="0.25">
      <c r="N4615" s="4"/>
      <c r="O4615" s="4">
        <v>48444</v>
      </c>
    </row>
    <row r="4616" spans="14:15" x14ac:dyDescent="0.25">
      <c r="N4616" s="4"/>
      <c r="O4616" s="4">
        <v>48445</v>
      </c>
    </row>
    <row r="4617" spans="14:15" x14ac:dyDescent="0.25">
      <c r="N4617" s="4"/>
      <c r="O4617" s="4">
        <v>48446</v>
      </c>
    </row>
    <row r="4618" spans="14:15" x14ac:dyDescent="0.25">
      <c r="N4618" s="4"/>
      <c r="O4618" s="4">
        <v>48447</v>
      </c>
    </row>
    <row r="4619" spans="14:15" x14ac:dyDescent="0.25">
      <c r="N4619" s="4"/>
      <c r="O4619" s="4">
        <v>48448</v>
      </c>
    </row>
    <row r="4620" spans="14:15" x14ac:dyDescent="0.25">
      <c r="N4620" s="4"/>
      <c r="O4620" s="4">
        <v>48449</v>
      </c>
    </row>
    <row r="4621" spans="14:15" x14ac:dyDescent="0.25">
      <c r="N4621" s="4"/>
      <c r="O4621" s="4">
        <v>48450</v>
      </c>
    </row>
    <row r="4622" spans="14:15" x14ac:dyDescent="0.25">
      <c r="N4622" s="4"/>
      <c r="O4622" s="4">
        <v>48451</v>
      </c>
    </row>
    <row r="4623" spans="14:15" x14ac:dyDescent="0.25">
      <c r="N4623" s="4"/>
      <c r="O4623" s="4">
        <v>48452</v>
      </c>
    </row>
    <row r="4624" spans="14:15" x14ac:dyDescent="0.25">
      <c r="N4624" s="4"/>
      <c r="O4624" s="4">
        <v>48453</v>
      </c>
    </row>
    <row r="4625" spans="14:15" x14ac:dyDescent="0.25">
      <c r="N4625" s="4"/>
      <c r="O4625" s="4">
        <v>48454</v>
      </c>
    </row>
    <row r="4626" spans="14:15" x14ac:dyDescent="0.25">
      <c r="N4626" s="4"/>
      <c r="O4626" s="4">
        <v>48455</v>
      </c>
    </row>
    <row r="4627" spans="14:15" x14ac:dyDescent="0.25">
      <c r="N4627" s="4"/>
      <c r="O4627" s="4">
        <v>48456</v>
      </c>
    </row>
    <row r="4628" spans="14:15" x14ac:dyDescent="0.25">
      <c r="N4628" s="4"/>
      <c r="O4628" s="4">
        <v>48457</v>
      </c>
    </row>
    <row r="4629" spans="14:15" x14ac:dyDescent="0.25">
      <c r="N4629" s="4"/>
      <c r="O4629" s="4">
        <v>48458</v>
      </c>
    </row>
    <row r="4630" spans="14:15" x14ac:dyDescent="0.25">
      <c r="N4630" s="4"/>
      <c r="O4630" s="4">
        <v>48459</v>
      </c>
    </row>
    <row r="4631" spans="14:15" x14ac:dyDescent="0.25">
      <c r="N4631" s="4"/>
      <c r="O4631" s="4">
        <v>48460</v>
      </c>
    </row>
    <row r="4632" spans="14:15" x14ac:dyDescent="0.25">
      <c r="N4632" s="4"/>
      <c r="O4632" s="4">
        <v>48461</v>
      </c>
    </row>
    <row r="4633" spans="14:15" x14ac:dyDescent="0.25">
      <c r="N4633" s="4"/>
      <c r="O4633" s="4">
        <v>48462</v>
      </c>
    </row>
    <row r="4634" spans="14:15" x14ac:dyDescent="0.25">
      <c r="N4634" s="4"/>
      <c r="O4634" s="4">
        <v>48463</v>
      </c>
    </row>
    <row r="4635" spans="14:15" x14ac:dyDescent="0.25">
      <c r="N4635" s="4"/>
      <c r="O4635" s="4">
        <v>48464</v>
      </c>
    </row>
    <row r="4636" spans="14:15" x14ac:dyDescent="0.25">
      <c r="N4636" s="4"/>
      <c r="O4636" s="4">
        <v>48465</v>
      </c>
    </row>
    <row r="4637" spans="14:15" x14ac:dyDescent="0.25">
      <c r="N4637" s="4"/>
      <c r="O4637" s="4">
        <v>48466</v>
      </c>
    </row>
    <row r="4638" spans="14:15" x14ac:dyDescent="0.25">
      <c r="N4638" s="4"/>
      <c r="O4638" s="4">
        <v>48467</v>
      </c>
    </row>
    <row r="4639" spans="14:15" x14ac:dyDescent="0.25">
      <c r="N4639" s="4"/>
      <c r="O4639" s="4">
        <v>48468</v>
      </c>
    </row>
    <row r="4640" spans="14:15" x14ac:dyDescent="0.25">
      <c r="N4640" s="4"/>
      <c r="O4640" s="4">
        <v>48469</v>
      </c>
    </row>
    <row r="4641" spans="14:15" x14ac:dyDescent="0.25">
      <c r="N4641" s="4"/>
      <c r="O4641" s="4">
        <v>48470</v>
      </c>
    </row>
    <row r="4642" spans="14:15" x14ac:dyDescent="0.25">
      <c r="N4642" s="4"/>
      <c r="O4642" s="4">
        <v>48471</v>
      </c>
    </row>
    <row r="4643" spans="14:15" x14ac:dyDescent="0.25">
      <c r="N4643" s="4"/>
      <c r="O4643" s="4">
        <v>48472</v>
      </c>
    </row>
    <row r="4644" spans="14:15" x14ac:dyDescent="0.25">
      <c r="N4644" s="4"/>
      <c r="O4644" s="4">
        <v>48473</v>
      </c>
    </row>
    <row r="4645" spans="14:15" x14ac:dyDescent="0.25">
      <c r="N4645" s="4"/>
      <c r="O4645" s="4">
        <v>48474</v>
      </c>
    </row>
    <row r="4646" spans="14:15" x14ac:dyDescent="0.25">
      <c r="N4646" s="4"/>
      <c r="O4646" s="4">
        <v>48475</v>
      </c>
    </row>
    <row r="4647" spans="14:15" x14ac:dyDescent="0.25">
      <c r="N4647" s="4"/>
      <c r="O4647" s="4">
        <v>48476</v>
      </c>
    </row>
    <row r="4648" spans="14:15" x14ac:dyDescent="0.25">
      <c r="N4648" s="4"/>
      <c r="O4648" s="4">
        <v>48477</v>
      </c>
    </row>
    <row r="4649" spans="14:15" x14ac:dyDescent="0.25">
      <c r="N4649" s="4"/>
      <c r="O4649" s="4">
        <v>48478</v>
      </c>
    </row>
    <row r="4650" spans="14:15" x14ac:dyDescent="0.25">
      <c r="N4650" s="4"/>
      <c r="O4650" s="4">
        <v>48479</v>
      </c>
    </row>
    <row r="4651" spans="14:15" x14ac:dyDescent="0.25">
      <c r="N4651" s="4"/>
      <c r="O4651" s="4">
        <v>48480</v>
      </c>
    </row>
    <row r="4652" spans="14:15" x14ac:dyDescent="0.25">
      <c r="N4652" s="4"/>
      <c r="O4652" s="4">
        <v>48481</v>
      </c>
    </row>
    <row r="4653" spans="14:15" x14ac:dyDescent="0.25">
      <c r="N4653" s="4"/>
      <c r="O4653" s="4">
        <v>48482</v>
      </c>
    </row>
    <row r="4654" spans="14:15" x14ac:dyDescent="0.25">
      <c r="N4654" s="4"/>
      <c r="O4654" s="4">
        <v>48483</v>
      </c>
    </row>
    <row r="4655" spans="14:15" x14ac:dyDescent="0.25">
      <c r="N4655" s="4"/>
      <c r="O4655" s="4">
        <v>48484</v>
      </c>
    </row>
    <row r="4656" spans="14:15" x14ac:dyDescent="0.25">
      <c r="N4656" s="4"/>
      <c r="O4656" s="4">
        <v>48485</v>
      </c>
    </row>
    <row r="4657" spans="14:15" x14ac:dyDescent="0.25">
      <c r="N4657" s="4"/>
      <c r="O4657" s="4">
        <v>48486</v>
      </c>
    </row>
    <row r="4658" spans="14:15" x14ac:dyDescent="0.25">
      <c r="N4658" s="4"/>
      <c r="O4658" s="4">
        <v>48487</v>
      </c>
    </row>
    <row r="4659" spans="14:15" x14ac:dyDescent="0.25">
      <c r="N4659" s="4"/>
      <c r="O4659" s="4">
        <v>48488</v>
      </c>
    </row>
    <row r="4660" spans="14:15" x14ac:dyDescent="0.25">
      <c r="N4660" s="4"/>
      <c r="O4660" s="4">
        <v>48489</v>
      </c>
    </row>
    <row r="4661" spans="14:15" x14ac:dyDescent="0.25">
      <c r="N4661" s="4"/>
      <c r="O4661" s="4">
        <v>48490</v>
      </c>
    </row>
    <row r="4662" spans="14:15" x14ac:dyDescent="0.25">
      <c r="N4662" s="4"/>
      <c r="O4662" s="4">
        <v>48491</v>
      </c>
    </row>
    <row r="4663" spans="14:15" x14ac:dyDescent="0.25">
      <c r="N4663" s="4"/>
      <c r="O4663" s="4">
        <v>48492</v>
      </c>
    </row>
    <row r="4664" spans="14:15" x14ac:dyDescent="0.25">
      <c r="N4664" s="4"/>
      <c r="O4664" s="4">
        <v>48493</v>
      </c>
    </row>
    <row r="4665" spans="14:15" x14ac:dyDescent="0.25">
      <c r="N4665" s="4"/>
      <c r="O4665" s="4">
        <v>48494</v>
      </c>
    </row>
    <row r="4666" spans="14:15" x14ac:dyDescent="0.25">
      <c r="N4666" s="4"/>
      <c r="O4666" s="4">
        <v>48495</v>
      </c>
    </row>
    <row r="4667" spans="14:15" x14ac:dyDescent="0.25">
      <c r="N4667" s="4"/>
      <c r="O4667" s="4">
        <v>48496</v>
      </c>
    </row>
    <row r="4668" spans="14:15" x14ac:dyDescent="0.25">
      <c r="N4668" s="4"/>
      <c r="O4668" s="4">
        <v>48497</v>
      </c>
    </row>
    <row r="4669" spans="14:15" x14ac:dyDescent="0.25">
      <c r="N4669" s="4"/>
      <c r="O4669" s="4">
        <v>48498</v>
      </c>
    </row>
    <row r="4670" spans="14:15" x14ac:dyDescent="0.25">
      <c r="N4670" s="4"/>
      <c r="O4670" s="4">
        <v>48499</v>
      </c>
    </row>
    <row r="4671" spans="14:15" x14ac:dyDescent="0.25">
      <c r="N4671" s="4"/>
      <c r="O4671" s="4">
        <v>48500</v>
      </c>
    </row>
    <row r="4672" spans="14:15" x14ac:dyDescent="0.25">
      <c r="N4672" s="4"/>
      <c r="O4672" s="4">
        <v>48501</v>
      </c>
    </row>
    <row r="4673" spans="14:15" x14ac:dyDescent="0.25">
      <c r="N4673" s="4"/>
      <c r="O4673" s="4">
        <v>48502</v>
      </c>
    </row>
    <row r="4674" spans="14:15" x14ac:dyDescent="0.25">
      <c r="N4674" s="4"/>
      <c r="O4674" s="4">
        <v>48503</v>
      </c>
    </row>
    <row r="4675" spans="14:15" x14ac:dyDescent="0.25">
      <c r="N4675" s="4"/>
      <c r="O4675" s="4">
        <v>48504</v>
      </c>
    </row>
    <row r="4676" spans="14:15" x14ac:dyDescent="0.25">
      <c r="N4676" s="4"/>
      <c r="O4676" s="4">
        <v>48505</v>
      </c>
    </row>
    <row r="4677" spans="14:15" x14ac:dyDescent="0.25">
      <c r="N4677" s="4"/>
      <c r="O4677" s="4">
        <v>48506</v>
      </c>
    </row>
    <row r="4678" spans="14:15" x14ac:dyDescent="0.25">
      <c r="N4678" s="4"/>
      <c r="O4678" s="4">
        <v>48507</v>
      </c>
    </row>
    <row r="4679" spans="14:15" x14ac:dyDescent="0.25">
      <c r="N4679" s="4"/>
      <c r="O4679" s="4">
        <v>48508</v>
      </c>
    </row>
    <row r="4680" spans="14:15" x14ac:dyDescent="0.25">
      <c r="N4680" s="4"/>
      <c r="O4680" s="4">
        <v>48509</v>
      </c>
    </row>
    <row r="4681" spans="14:15" x14ac:dyDescent="0.25">
      <c r="N4681" s="4"/>
      <c r="O4681" s="4">
        <v>48510</v>
      </c>
    </row>
    <row r="4682" spans="14:15" x14ac:dyDescent="0.25">
      <c r="N4682" s="4"/>
      <c r="O4682" s="4">
        <v>48511</v>
      </c>
    </row>
    <row r="4683" spans="14:15" x14ac:dyDescent="0.25">
      <c r="N4683" s="4"/>
      <c r="O4683" s="4">
        <v>48512</v>
      </c>
    </row>
    <row r="4684" spans="14:15" x14ac:dyDescent="0.25">
      <c r="N4684" s="4"/>
      <c r="O4684" s="4">
        <v>48513</v>
      </c>
    </row>
    <row r="4685" spans="14:15" x14ac:dyDescent="0.25">
      <c r="N4685" s="4"/>
      <c r="O4685" s="4">
        <v>48514</v>
      </c>
    </row>
    <row r="4686" spans="14:15" x14ac:dyDescent="0.25">
      <c r="N4686" s="4"/>
      <c r="O4686" s="4">
        <v>48515</v>
      </c>
    </row>
    <row r="4687" spans="14:15" x14ac:dyDescent="0.25">
      <c r="N4687" s="4"/>
      <c r="O4687" s="4">
        <v>48516</v>
      </c>
    </row>
    <row r="4688" spans="14:15" x14ac:dyDescent="0.25">
      <c r="N4688" s="4"/>
      <c r="O4688" s="4">
        <v>48517</v>
      </c>
    </row>
    <row r="4689" spans="14:15" x14ac:dyDescent="0.25">
      <c r="N4689" s="4"/>
      <c r="O4689" s="4">
        <v>48518</v>
      </c>
    </row>
    <row r="4690" spans="14:15" x14ac:dyDescent="0.25">
      <c r="N4690" s="4"/>
      <c r="O4690" s="4">
        <v>48519</v>
      </c>
    </row>
    <row r="4691" spans="14:15" x14ac:dyDescent="0.25">
      <c r="N4691" s="4"/>
      <c r="O4691" s="4">
        <v>48520</v>
      </c>
    </row>
    <row r="4692" spans="14:15" x14ac:dyDescent="0.25">
      <c r="N4692" s="4"/>
      <c r="O4692" s="4">
        <v>48521</v>
      </c>
    </row>
    <row r="4693" spans="14:15" x14ac:dyDescent="0.25">
      <c r="N4693" s="4"/>
      <c r="O4693" s="4">
        <v>48522</v>
      </c>
    </row>
    <row r="4694" spans="14:15" x14ac:dyDescent="0.25">
      <c r="N4694" s="4"/>
      <c r="O4694" s="4">
        <v>48523</v>
      </c>
    </row>
    <row r="4695" spans="14:15" x14ac:dyDescent="0.25">
      <c r="N4695" s="4"/>
      <c r="O4695" s="4">
        <v>48524</v>
      </c>
    </row>
    <row r="4696" spans="14:15" x14ac:dyDescent="0.25">
      <c r="N4696" s="4"/>
      <c r="O4696" s="4">
        <v>48525</v>
      </c>
    </row>
    <row r="4697" spans="14:15" x14ac:dyDescent="0.25">
      <c r="N4697" s="4"/>
      <c r="O4697" s="4">
        <v>48526</v>
      </c>
    </row>
    <row r="4698" spans="14:15" x14ac:dyDescent="0.25">
      <c r="N4698" s="4"/>
      <c r="O4698" s="4">
        <v>48527</v>
      </c>
    </row>
    <row r="4699" spans="14:15" x14ac:dyDescent="0.25">
      <c r="N4699" s="4"/>
      <c r="O4699" s="4">
        <v>48528</v>
      </c>
    </row>
    <row r="4700" spans="14:15" x14ac:dyDescent="0.25">
      <c r="N4700" s="4"/>
      <c r="O4700" s="4">
        <v>48529</v>
      </c>
    </row>
    <row r="4701" spans="14:15" x14ac:dyDescent="0.25">
      <c r="N4701" s="4"/>
      <c r="O4701" s="4">
        <v>48530</v>
      </c>
    </row>
    <row r="4702" spans="14:15" x14ac:dyDescent="0.25">
      <c r="N4702" s="4"/>
      <c r="O4702" s="4">
        <v>48531</v>
      </c>
    </row>
    <row r="4703" spans="14:15" x14ac:dyDescent="0.25">
      <c r="N4703" s="4"/>
      <c r="O4703" s="4">
        <v>48532</v>
      </c>
    </row>
    <row r="4704" spans="14:15" x14ac:dyDescent="0.25">
      <c r="N4704" s="4"/>
      <c r="O4704" s="4">
        <v>48533</v>
      </c>
    </row>
    <row r="4705" spans="14:15" x14ac:dyDescent="0.25">
      <c r="N4705" s="4"/>
      <c r="O4705" s="4">
        <v>48534</v>
      </c>
    </row>
    <row r="4706" spans="14:15" x14ac:dyDescent="0.25">
      <c r="N4706" s="4"/>
      <c r="O4706" s="4">
        <v>48535</v>
      </c>
    </row>
    <row r="4707" spans="14:15" x14ac:dyDescent="0.25">
      <c r="N4707" s="4"/>
      <c r="O4707" s="4">
        <v>48536</v>
      </c>
    </row>
    <row r="4708" spans="14:15" x14ac:dyDescent="0.25">
      <c r="N4708" s="4"/>
      <c r="O4708" s="4">
        <v>48537</v>
      </c>
    </row>
    <row r="4709" spans="14:15" x14ac:dyDescent="0.25">
      <c r="N4709" s="4"/>
      <c r="O4709" s="4">
        <v>48538</v>
      </c>
    </row>
    <row r="4710" spans="14:15" x14ac:dyDescent="0.25">
      <c r="N4710" s="4"/>
      <c r="O4710" s="4">
        <v>48539</v>
      </c>
    </row>
    <row r="4711" spans="14:15" x14ac:dyDescent="0.25">
      <c r="N4711" s="4"/>
      <c r="O4711" s="4">
        <v>48540</v>
      </c>
    </row>
    <row r="4712" spans="14:15" x14ac:dyDescent="0.25">
      <c r="N4712" s="4"/>
      <c r="O4712" s="4">
        <v>48541</v>
      </c>
    </row>
    <row r="4713" spans="14:15" x14ac:dyDescent="0.25">
      <c r="N4713" s="4"/>
      <c r="O4713" s="4">
        <v>48542</v>
      </c>
    </row>
    <row r="4714" spans="14:15" x14ac:dyDescent="0.25">
      <c r="N4714" s="4"/>
      <c r="O4714" s="4">
        <v>48543</v>
      </c>
    </row>
    <row r="4715" spans="14:15" x14ac:dyDescent="0.25">
      <c r="N4715" s="4"/>
      <c r="O4715" s="4">
        <v>48544</v>
      </c>
    </row>
    <row r="4716" spans="14:15" x14ac:dyDescent="0.25">
      <c r="N4716" s="4"/>
      <c r="O4716" s="4">
        <v>48545</v>
      </c>
    </row>
    <row r="4717" spans="14:15" x14ac:dyDescent="0.25">
      <c r="N4717" s="4"/>
      <c r="O4717" s="4">
        <v>48546</v>
      </c>
    </row>
    <row r="4718" spans="14:15" x14ac:dyDescent="0.25">
      <c r="N4718" s="4"/>
      <c r="O4718" s="4">
        <v>48547</v>
      </c>
    </row>
    <row r="4719" spans="14:15" x14ac:dyDescent="0.25">
      <c r="N4719" s="4"/>
      <c r="O4719" s="4">
        <v>48548</v>
      </c>
    </row>
    <row r="4720" spans="14:15" x14ac:dyDescent="0.25">
      <c r="N4720" s="4"/>
      <c r="O4720" s="4">
        <v>48549</v>
      </c>
    </row>
    <row r="4721" spans="14:15" x14ac:dyDescent="0.25">
      <c r="N4721" s="4"/>
      <c r="O4721" s="4">
        <v>48550</v>
      </c>
    </row>
    <row r="4722" spans="14:15" x14ac:dyDescent="0.25">
      <c r="N4722" s="4"/>
      <c r="O4722" s="4">
        <v>48551</v>
      </c>
    </row>
    <row r="4723" spans="14:15" x14ac:dyDescent="0.25">
      <c r="N4723" s="4"/>
      <c r="O4723" s="4">
        <v>48552</v>
      </c>
    </row>
    <row r="4724" spans="14:15" x14ac:dyDescent="0.25">
      <c r="N4724" s="4"/>
      <c r="O4724" s="4">
        <v>48553</v>
      </c>
    </row>
    <row r="4725" spans="14:15" x14ac:dyDescent="0.25">
      <c r="N4725" s="4"/>
      <c r="O4725" s="4">
        <v>48554</v>
      </c>
    </row>
    <row r="4726" spans="14:15" x14ac:dyDescent="0.25">
      <c r="N4726" s="4"/>
      <c r="O4726" s="4">
        <v>48555</v>
      </c>
    </row>
    <row r="4727" spans="14:15" x14ac:dyDescent="0.25">
      <c r="N4727" s="4"/>
      <c r="O4727" s="4">
        <v>48556</v>
      </c>
    </row>
    <row r="4728" spans="14:15" x14ac:dyDescent="0.25">
      <c r="N4728" s="4"/>
      <c r="O4728" s="4">
        <v>48557</v>
      </c>
    </row>
    <row r="4729" spans="14:15" x14ac:dyDescent="0.25">
      <c r="N4729" s="4"/>
      <c r="O4729" s="4">
        <v>48558</v>
      </c>
    </row>
    <row r="4730" spans="14:15" x14ac:dyDescent="0.25">
      <c r="N4730" s="4"/>
      <c r="O4730" s="4">
        <v>48559</v>
      </c>
    </row>
    <row r="4731" spans="14:15" x14ac:dyDescent="0.25">
      <c r="N4731" s="4"/>
      <c r="O4731" s="4">
        <v>48560</v>
      </c>
    </row>
    <row r="4732" spans="14:15" x14ac:dyDescent="0.25">
      <c r="N4732" s="4"/>
      <c r="O4732" s="4">
        <v>48561</v>
      </c>
    </row>
    <row r="4733" spans="14:15" x14ac:dyDescent="0.25">
      <c r="N4733" s="4"/>
      <c r="O4733" s="4">
        <v>48562</v>
      </c>
    </row>
    <row r="4734" spans="14:15" x14ac:dyDescent="0.25">
      <c r="N4734" s="4"/>
      <c r="O4734" s="4">
        <v>48563</v>
      </c>
    </row>
    <row r="4735" spans="14:15" x14ac:dyDescent="0.25">
      <c r="N4735" s="4"/>
      <c r="O4735" s="4">
        <v>48564</v>
      </c>
    </row>
    <row r="4736" spans="14:15" x14ac:dyDescent="0.25">
      <c r="N4736" s="4"/>
      <c r="O4736" s="4">
        <v>48565</v>
      </c>
    </row>
    <row r="4737" spans="14:15" x14ac:dyDescent="0.25">
      <c r="N4737" s="4"/>
      <c r="O4737" s="4">
        <v>48566</v>
      </c>
    </row>
    <row r="4738" spans="14:15" x14ac:dyDescent="0.25">
      <c r="N4738" s="4"/>
      <c r="O4738" s="4">
        <v>48567</v>
      </c>
    </row>
    <row r="4739" spans="14:15" x14ac:dyDescent="0.25">
      <c r="N4739" s="4"/>
      <c r="O4739" s="4">
        <v>48568</v>
      </c>
    </row>
    <row r="4740" spans="14:15" x14ac:dyDescent="0.25">
      <c r="N4740" s="4"/>
      <c r="O4740" s="4">
        <v>48569</v>
      </c>
    </row>
    <row r="4741" spans="14:15" x14ac:dyDescent="0.25">
      <c r="N4741" s="4"/>
      <c r="O4741" s="4">
        <v>48570</v>
      </c>
    </row>
    <row r="4742" spans="14:15" x14ac:dyDescent="0.25">
      <c r="N4742" s="4"/>
      <c r="O4742" s="4">
        <v>48571</v>
      </c>
    </row>
    <row r="4743" spans="14:15" x14ac:dyDescent="0.25">
      <c r="N4743" s="4"/>
      <c r="O4743" s="4">
        <v>48572</v>
      </c>
    </row>
    <row r="4744" spans="14:15" x14ac:dyDescent="0.25">
      <c r="N4744" s="4"/>
      <c r="O4744" s="4">
        <v>48573</v>
      </c>
    </row>
    <row r="4745" spans="14:15" x14ac:dyDescent="0.25">
      <c r="N4745" s="4"/>
      <c r="O4745" s="4">
        <v>48574</v>
      </c>
    </row>
    <row r="4746" spans="14:15" x14ac:dyDescent="0.25">
      <c r="N4746" s="4"/>
      <c r="O4746" s="4">
        <v>48575</v>
      </c>
    </row>
    <row r="4747" spans="14:15" x14ac:dyDescent="0.25">
      <c r="N4747" s="4"/>
      <c r="O4747" s="4">
        <v>48576</v>
      </c>
    </row>
    <row r="4748" spans="14:15" x14ac:dyDescent="0.25">
      <c r="N4748" s="4"/>
      <c r="O4748" s="4">
        <v>48577</v>
      </c>
    </row>
    <row r="4749" spans="14:15" x14ac:dyDescent="0.25">
      <c r="N4749" s="4"/>
      <c r="O4749" s="4">
        <v>48578</v>
      </c>
    </row>
    <row r="4750" spans="14:15" x14ac:dyDescent="0.25">
      <c r="N4750" s="4"/>
      <c r="O4750" s="4">
        <v>48579</v>
      </c>
    </row>
    <row r="4751" spans="14:15" x14ac:dyDescent="0.25">
      <c r="N4751" s="4"/>
      <c r="O4751" s="4">
        <v>48580</v>
      </c>
    </row>
    <row r="4752" spans="14:15" x14ac:dyDescent="0.25">
      <c r="N4752" s="4"/>
      <c r="O4752" s="4">
        <v>48581</v>
      </c>
    </row>
    <row r="4753" spans="14:15" x14ac:dyDescent="0.25">
      <c r="N4753" s="4"/>
      <c r="O4753" s="4">
        <v>48582</v>
      </c>
    </row>
    <row r="4754" spans="14:15" x14ac:dyDescent="0.25">
      <c r="N4754" s="4"/>
      <c r="O4754" s="4">
        <v>48583</v>
      </c>
    </row>
    <row r="4755" spans="14:15" x14ac:dyDescent="0.25">
      <c r="N4755" s="4"/>
      <c r="O4755" s="4">
        <v>48584</v>
      </c>
    </row>
    <row r="4756" spans="14:15" x14ac:dyDescent="0.25">
      <c r="N4756" s="4"/>
      <c r="O4756" s="4">
        <v>48585</v>
      </c>
    </row>
    <row r="4757" spans="14:15" x14ac:dyDescent="0.25">
      <c r="N4757" s="4"/>
      <c r="O4757" s="4">
        <v>48586</v>
      </c>
    </row>
    <row r="4758" spans="14:15" x14ac:dyDescent="0.25">
      <c r="N4758" s="4"/>
      <c r="O4758" s="4">
        <v>48587</v>
      </c>
    </row>
    <row r="4759" spans="14:15" x14ac:dyDescent="0.25">
      <c r="N4759" s="4"/>
      <c r="O4759" s="4">
        <v>48588</v>
      </c>
    </row>
    <row r="4760" spans="14:15" x14ac:dyDescent="0.25">
      <c r="N4760" s="4"/>
      <c r="O4760" s="4">
        <v>48589</v>
      </c>
    </row>
    <row r="4761" spans="14:15" x14ac:dyDescent="0.25">
      <c r="N4761" s="4"/>
      <c r="O4761" s="4">
        <v>48590</v>
      </c>
    </row>
    <row r="4762" spans="14:15" x14ac:dyDescent="0.25">
      <c r="N4762" s="4"/>
      <c r="O4762" s="4">
        <v>48591</v>
      </c>
    </row>
    <row r="4763" spans="14:15" x14ac:dyDescent="0.25">
      <c r="N4763" s="4"/>
      <c r="O4763" s="4">
        <v>48592</v>
      </c>
    </row>
    <row r="4764" spans="14:15" x14ac:dyDescent="0.25">
      <c r="N4764" s="4"/>
      <c r="O4764" s="4">
        <v>48593</v>
      </c>
    </row>
    <row r="4765" spans="14:15" x14ac:dyDescent="0.25">
      <c r="N4765" s="4"/>
      <c r="O4765" s="4">
        <v>48594</v>
      </c>
    </row>
    <row r="4766" spans="14:15" x14ac:dyDescent="0.25">
      <c r="N4766" s="4"/>
      <c r="O4766" s="4">
        <v>48595</v>
      </c>
    </row>
    <row r="4767" spans="14:15" x14ac:dyDescent="0.25">
      <c r="N4767" s="4"/>
      <c r="O4767" s="4">
        <v>48596</v>
      </c>
    </row>
    <row r="4768" spans="14:15" x14ac:dyDescent="0.25">
      <c r="N4768" s="4"/>
      <c r="O4768" s="4">
        <v>48597</v>
      </c>
    </row>
    <row r="4769" spans="14:15" x14ac:dyDescent="0.25">
      <c r="N4769" s="4"/>
      <c r="O4769" s="4">
        <v>48598</v>
      </c>
    </row>
    <row r="4770" spans="14:15" x14ac:dyDescent="0.25">
      <c r="N4770" s="4"/>
      <c r="O4770" s="4">
        <v>48599</v>
      </c>
    </row>
    <row r="4771" spans="14:15" x14ac:dyDescent="0.25">
      <c r="N4771" s="4"/>
      <c r="O4771" s="4">
        <v>48600</v>
      </c>
    </row>
    <row r="4772" spans="14:15" x14ac:dyDescent="0.25">
      <c r="N4772" s="4"/>
      <c r="O4772" s="4">
        <v>48601</v>
      </c>
    </row>
    <row r="4773" spans="14:15" x14ac:dyDescent="0.25">
      <c r="N4773" s="4"/>
      <c r="O4773" s="4">
        <v>48602</v>
      </c>
    </row>
    <row r="4774" spans="14:15" x14ac:dyDescent="0.25">
      <c r="N4774" s="4"/>
      <c r="O4774" s="4">
        <v>48603</v>
      </c>
    </row>
    <row r="4775" spans="14:15" x14ac:dyDescent="0.25">
      <c r="N4775" s="4"/>
      <c r="O4775" s="4">
        <v>48604</v>
      </c>
    </row>
    <row r="4776" spans="14:15" x14ac:dyDescent="0.25">
      <c r="N4776" s="4"/>
      <c r="O4776" s="4">
        <v>48605</v>
      </c>
    </row>
    <row r="4777" spans="14:15" x14ac:dyDescent="0.25">
      <c r="N4777" s="4"/>
      <c r="O4777" s="4">
        <v>48606</v>
      </c>
    </row>
    <row r="4778" spans="14:15" x14ac:dyDescent="0.25">
      <c r="N4778" s="4"/>
      <c r="O4778" s="4">
        <v>48607</v>
      </c>
    </row>
    <row r="4779" spans="14:15" x14ac:dyDescent="0.25">
      <c r="N4779" s="4"/>
      <c r="O4779" s="4">
        <v>48608</v>
      </c>
    </row>
    <row r="4780" spans="14:15" x14ac:dyDescent="0.25">
      <c r="N4780" s="4"/>
      <c r="O4780" s="4">
        <v>48609</v>
      </c>
    </row>
    <row r="4781" spans="14:15" x14ac:dyDescent="0.25">
      <c r="N4781" s="4"/>
      <c r="O4781" s="4">
        <v>48610</v>
      </c>
    </row>
    <row r="4782" spans="14:15" x14ac:dyDescent="0.25">
      <c r="N4782" s="4"/>
      <c r="O4782" s="4">
        <v>48611</v>
      </c>
    </row>
    <row r="4783" spans="14:15" x14ac:dyDescent="0.25">
      <c r="N4783" s="4"/>
      <c r="O4783" s="4">
        <v>48612</v>
      </c>
    </row>
    <row r="4784" spans="14:15" x14ac:dyDescent="0.25">
      <c r="N4784" s="4"/>
      <c r="O4784" s="4">
        <v>48613</v>
      </c>
    </row>
    <row r="4785" spans="14:15" x14ac:dyDescent="0.25">
      <c r="N4785" s="4"/>
      <c r="O4785" s="4">
        <v>48614</v>
      </c>
    </row>
    <row r="4786" spans="14:15" x14ac:dyDescent="0.25">
      <c r="N4786" s="4"/>
      <c r="O4786" s="4">
        <v>48615</v>
      </c>
    </row>
    <row r="4787" spans="14:15" x14ac:dyDescent="0.25">
      <c r="N4787" s="4"/>
      <c r="O4787" s="4">
        <v>48616</v>
      </c>
    </row>
    <row r="4788" spans="14:15" x14ac:dyDescent="0.25">
      <c r="N4788" s="4"/>
      <c r="O4788" s="4">
        <v>48617</v>
      </c>
    </row>
    <row r="4789" spans="14:15" x14ac:dyDescent="0.25">
      <c r="N4789" s="4"/>
      <c r="O4789" s="4">
        <v>48618</v>
      </c>
    </row>
    <row r="4790" spans="14:15" x14ac:dyDescent="0.25">
      <c r="N4790" s="4"/>
      <c r="O4790" s="4">
        <v>48619</v>
      </c>
    </row>
    <row r="4791" spans="14:15" x14ac:dyDescent="0.25">
      <c r="N4791" s="4"/>
      <c r="O4791" s="4">
        <v>48620</v>
      </c>
    </row>
    <row r="4792" spans="14:15" x14ac:dyDescent="0.25">
      <c r="N4792" s="4"/>
      <c r="O4792" s="4">
        <v>48621</v>
      </c>
    </row>
    <row r="4793" spans="14:15" x14ac:dyDescent="0.25">
      <c r="N4793" s="4"/>
      <c r="O4793" s="4">
        <v>48622</v>
      </c>
    </row>
    <row r="4794" spans="14:15" x14ac:dyDescent="0.25">
      <c r="N4794" s="4"/>
      <c r="O4794" s="4">
        <v>48623</v>
      </c>
    </row>
    <row r="4795" spans="14:15" x14ac:dyDescent="0.25">
      <c r="N4795" s="4"/>
      <c r="O4795" s="4">
        <v>48624</v>
      </c>
    </row>
    <row r="4796" spans="14:15" x14ac:dyDescent="0.25">
      <c r="N4796" s="4"/>
      <c r="O4796" s="4">
        <v>48625</v>
      </c>
    </row>
    <row r="4797" spans="14:15" x14ac:dyDescent="0.25">
      <c r="N4797" s="4"/>
      <c r="O4797" s="4">
        <v>48626</v>
      </c>
    </row>
    <row r="4798" spans="14:15" x14ac:dyDescent="0.25">
      <c r="N4798" s="4"/>
      <c r="O4798" s="4">
        <v>48627</v>
      </c>
    </row>
    <row r="4799" spans="14:15" x14ac:dyDescent="0.25">
      <c r="N4799" s="4"/>
      <c r="O4799" s="4">
        <v>48628</v>
      </c>
    </row>
    <row r="4800" spans="14:15" x14ac:dyDescent="0.25">
      <c r="N4800" s="4"/>
      <c r="O4800" s="4">
        <v>48629</v>
      </c>
    </row>
    <row r="4801" spans="14:15" x14ac:dyDescent="0.25">
      <c r="N4801" s="4"/>
      <c r="O4801" s="4">
        <v>48630</v>
      </c>
    </row>
    <row r="4802" spans="14:15" x14ac:dyDescent="0.25">
      <c r="N4802" s="4"/>
      <c r="O4802" s="4">
        <v>48631</v>
      </c>
    </row>
    <row r="4803" spans="14:15" x14ac:dyDescent="0.25">
      <c r="N4803" s="4"/>
      <c r="O4803" s="4">
        <v>48632</v>
      </c>
    </row>
    <row r="4804" spans="14:15" x14ac:dyDescent="0.25">
      <c r="N4804" s="4"/>
      <c r="O4804" s="4">
        <v>48633</v>
      </c>
    </row>
    <row r="4805" spans="14:15" x14ac:dyDescent="0.25">
      <c r="N4805" s="4"/>
      <c r="O4805" s="4">
        <v>48634</v>
      </c>
    </row>
    <row r="4806" spans="14:15" x14ac:dyDescent="0.25">
      <c r="N4806" s="4"/>
      <c r="O4806" s="4">
        <v>48635</v>
      </c>
    </row>
    <row r="4807" spans="14:15" x14ac:dyDescent="0.25">
      <c r="N4807" s="4"/>
      <c r="O4807" s="4">
        <v>48636</v>
      </c>
    </row>
    <row r="4808" spans="14:15" x14ac:dyDescent="0.25">
      <c r="N4808" s="4"/>
      <c r="O4808" s="4">
        <v>48637</v>
      </c>
    </row>
    <row r="4809" spans="14:15" x14ac:dyDescent="0.25">
      <c r="N4809" s="4"/>
      <c r="O4809" s="4">
        <v>48638</v>
      </c>
    </row>
    <row r="4810" spans="14:15" x14ac:dyDescent="0.25">
      <c r="N4810" s="4"/>
      <c r="O4810" s="4">
        <v>48639</v>
      </c>
    </row>
    <row r="4811" spans="14:15" x14ac:dyDescent="0.25">
      <c r="N4811" s="4"/>
      <c r="O4811" s="4">
        <v>48640</v>
      </c>
    </row>
    <row r="4812" spans="14:15" x14ac:dyDescent="0.25">
      <c r="N4812" s="4"/>
      <c r="O4812" s="4">
        <v>48641</v>
      </c>
    </row>
    <row r="4813" spans="14:15" x14ac:dyDescent="0.25">
      <c r="N4813" s="4"/>
      <c r="O4813" s="4">
        <v>48642</v>
      </c>
    </row>
    <row r="4814" spans="14:15" x14ac:dyDescent="0.25">
      <c r="N4814" s="4"/>
      <c r="O4814" s="4">
        <v>48643</v>
      </c>
    </row>
    <row r="4815" spans="14:15" x14ac:dyDescent="0.25">
      <c r="N4815" s="4"/>
      <c r="O4815" s="4">
        <v>48644</v>
      </c>
    </row>
    <row r="4816" spans="14:15" x14ac:dyDescent="0.25">
      <c r="N4816" s="4"/>
      <c r="O4816" s="4">
        <v>48645</v>
      </c>
    </row>
    <row r="4817" spans="14:15" x14ac:dyDescent="0.25">
      <c r="N4817" s="4"/>
      <c r="O4817" s="4">
        <v>48646</v>
      </c>
    </row>
    <row r="4818" spans="14:15" x14ac:dyDescent="0.25">
      <c r="N4818" s="4"/>
      <c r="O4818" s="4">
        <v>48647</v>
      </c>
    </row>
    <row r="4819" spans="14:15" x14ac:dyDescent="0.25">
      <c r="N4819" s="4"/>
      <c r="O4819" s="4">
        <v>48648</v>
      </c>
    </row>
    <row r="4820" spans="14:15" x14ac:dyDescent="0.25">
      <c r="N4820" s="4"/>
      <c r="O4820" s="4">
        <v>48649</v>
      </c>
    </row>
    <row r="4821" spans="14:15" x14ac:dyDescent="0.25">
      <c r="N4821" s="4"/>
      <c r="O4821" s="4">
        <v>48650</v>
      </c>
    </row>
    <row r="4822" spans="14:15" x14ac:dyDescent="0.25">
      <c r="N4822" s="4"/>
      <c r="O4822" s="4">
        <v>48651</v>
      </c>
    </row>
    <row r="4823" spans="14:15" x14ac:dyDescent="0.25">
      <c r="N4823" s="4"/>
      <c r="O4823" s="4">
        <v>48652</v>
      </c>
    </row>
    <row r="4824" spans="14:15" x14ac:dyDescent="0.25">
      <c r="N4824" s="4"/>
      <c r="O4824" s="4">
        <v>48653</v>
      </c>
    </row>
    <row r="4825" spans="14:15" x14ac:dyDescent="0.25">
      <c r="N4825" s="4"/>
      <c r="O4825" s="4">
        <v>48654</v>
      </c>
    </row>
    <row r="4826" spans="14:15" x14ac:dyDescent="0.25">
      <c r="N4826" s="4"/>
      <c r="O4826" s="4">
        <v>48655</v>
      </c>
    </row>
    <row r="4827" spans="14:15" x14ac:dyDescent="0.25">
      <c r="N4827" s="4"/>
      <c r="O4827" s="4">
        <v>48656</v>
      </c>
    </row>
    <row r="4828" spans="14:15" x14ac:dyDescent="0.25">
      <c r="N4828" s="4"/>
      <c r="O4828" s="4">
        <v>48657</v>
      </c>
    </row>
    <row r="4829" spans="14:15" x14ac:dyDescent="0.25">
      <c r="N4829" s="4"/>
      <c r="O4829" s="4">
        <v>48658</v>
      </c>
    </row>
    <row r="4830" spans="14:15" x14ac:dyDescent="0.25">
      <c r="N4830" s="4"/>
      <c r="O4830" s="4">
        <v>48659</v>
      </c>
    </row>
    <row r="4831" spans="14:15" x14ac:dyDescent="0.25">
      <c r="N4831" s="4"/>
      <c r="O4831" s="4">
        <v>48660</v>
      </c>
    </row>
    <row r="4832" spans="14:15" x14ac:dyDescent="0.25">
      <c r="N4832" s="4"/>
      <c r="O4832" s="4">
        <v>48661</v>
      </c>
    </row>
    <row r="4833" spans="14:15" x14ac:dyDescent="0.25">
      <c r="N4833" s="4"/>
      <c r="O4833" s="4">
        <v>48662</v>
      </c>
    </row>
    <row r="4834" spans="14:15" x14ac:dyDescent="0.25">
      <c r="N4834" s="4"/>
      <c r="O4834" s="4">
        <v>48663</v>
      </c>
    </row>
    <row r="4835" spans="14:15" x14ac:dyDescent="0.25">
      <c r="N4835" s="4"/>
      <c r="O4835" s="4">
        <v>48664</v>
      </c>
    </row>
    <row r="4836" spans="14:15" x14ac:dyDescent="0.25">
      <c r="N4836" s="4"/>
      <c r="O4836" s="4">
        <v>48665</v>
      </c>
    </row>
    <row r="4837" spans="14:15" x14ac:dyDescent="0.25">
      <c r="N4837" s="4"/>
      <c r="O4837" s="4">
        <v>48666</v>
      </c>
    </row>
    <row r="4838" spans="14:15" x14ac:dyDescent="0.25">
      <c r="N4838" s="4"/>
      <c r="O4838" s="4">
        <v>48667</v>
      </c>
    </row>
    <row r="4839" spans="14:15" x14ac:dyDescent="0.25">
      <c r="N4839" s="4"/>
      <c r="O4839" s="4">
        <v>48668</v>
      </c>
    </row>
    <row r="4840" spans="14:15" x14ac:dyDescent="0.25">
      <c r="N4840" s="4"/>
      <c r="O4840" s="4">
        <v>48669</v>
      </c>
    </row>
    <row r="4841" spans="14:15" x14ac:dyDescent="0.25">
      <c r="N4841" s="4"/>
      <c r="O4841" s="4">
        <v>48670</v>
      </c>
    </row>
    <row r="4842" spans="14:15" x14ac:dyDescent="0.25">
      <c r="N4842" s="4"/>
      <c r="O4842" s="4">
        <v>48671</v>
      </c>
    </row>
    <row r="4843" spans="14:15" x14ac:dyDescent="0.25">
      <c r="N4843" s="4"/>
      <c r="O4843" s="4">
        <v>48672</v>
      </c>
    </row>
    <row r="4844" spans="14:15" x14ac:dyDescent="0.25">
      <c r="N4844" s="4"/>
      <c r="O4844" s="4">
        <v>48673</v>
      </c>
    </row>
    <row r="4845" spans="14:15" x14ac:dyDescent="0.25">
      <c r="N4845" s="4"/>
      <c r="O4845" s="4">
        <v>48674</v>
      </c>
    </row>
    <row r="4846" spans="14:15" x14ac:dyDescent="0.25">
      <c r="N4846" s="4"/>
      <c r="O4846" s="4">
        <v>48675</v>
      </c>
    </row>
    <row r="4847" spans="14:15" x14ac:dyDescent="0.25">
      <c r="N4847" s="4"/>
      <c r="O4847" s="4">
        <v>48676</v>
      </c>
    </row>
    <row r="4848" spans="14:15" x14ac:dyDescent="0.25">
      <c r="N4848" s="4"/>
      <c r="O4848" s="4">
        <v>48677</v>
      </c>
    </row>
    <row r="4849" spans="14:15" x14ac:dyDescent="0.25">
      <c r="N4849" s="4"/>
      <c r="O4849" s="4">
        <v>48678</v>
      </c>
    </row>
    <row r="4850" spans="14:15" x14ac:dyDescent="0.25">
      <c r="N4850" s="4"/>
      <c r="O4850" s="4">
        <v>48679</v>
      </c>
    </row>
    <row r="4851" spans="14:15" x14ac:dyDescent="0.25">
      <c r="N4851" s="4"/>
      <c r="O4851" s="4">
        <v>48680</v>
      </c>
    </row>
    <row r="4852" spans="14:15" x14ac:dyDescent="0.25">
      <c r="N4852" s="4"/>
      <c r="O4852" s="4">
        <v>48681</v>
      </c>
    </row>
    <row r="4853" spans="14:15" x14ac:dyDescent="0.25">
      <c r="N4853" s="4"/>
      <c r="O4853" s="4">
        <v>48682</v>
      </c>
    </row>
    <row r="4854" spans="14:15" x14ac:dyDescent="0.25">
      <c r="N4854" s="4"/>
      <c r="O4854" s="4">
        <v>48683</v>
      </c>
    </row>
    <row r="4855" spans="14:15" x14ac:dyDescent="0.25">
      <c r="N4855" s="4"/>
      <c r="O4855" s="4">
        <v>48684</v>
      </c>
    </row>
    <row r="4856" spans="14:15" x14ac:dyDescent="0.25">
      <c r="N4856" s="4"/>
      <c r="O4856" s="4">
        <v>48685</v>
      </c>
    </row>
    <row r="4857" spans="14:15" x14ac:dyDescent="0.25">
      <c r="N4857" s="4"/>
      <c r="O4857" s="4">
        <v>48686</v>
      </c>
    </row>
    <row r="4858" spans="14:15" x14ac:dyDescent="0.25">
      <c r="N4858" s="4"/>
      <c r="O4858" s="4">
        <v>48687</v>
      </c>
    </row>
    <row r="4859" spans="14:15" x14ac:dyDescent="0.25">
      <c r="N4859" s="4"/>
      <c r="O4859" s="4">
        <v>48688</v>
      </c>
    </row>
    <row r="4860" spans="14:15" x14ac:dyDescent="0.25">
      <c r="N4860" s="4"/>
      <c r="O4860" s="4">
        <v>48689</v>
      </c>
    </row>
    <row r="4861" spans="14:15" x14ac:dyDescent="0.25">
      <c r="N4861" s="4"/>
      <c r="O4861" s="4">
        <v>48690</v>
      </c>
    </row>
    <row r="4862" spans="14:15" x14ac:dyDescent="0.25">
      <c r="N4862" s="4"/>
      <c r="O4862" s="4">
        <v>48691</v>
      </c>
    </row>
    <row r="4863" spans="14:15" x14ac:dyDescent="0.25">
      <c r="N4863" s="4"/>
      <c r="O4863" s="4">
        <v>48692</v>
      </c>
    </row>
    <row r="4864" spans="14:15" x14ac:dyDescent="0.25">
      <c r="N4864" s="4"/>
      <c r="O4864" s="4">
        <v>48693</v>
      </c>
    </row>
    <row r="4865" spans="14:15" x14ac:dyDescent="0.25">
      <c r="N4865" s="4"/>
      <c r="O4865" s="4">
        <v>48694</v>
      </c>
    </row>
    <row r="4866" spans="14:15" x14ac:dyDescent="0.25">
      <c r="N4866" s="4"/>
      <c r="O4866" s="4">
        <v>48695</v>
      </c>
    </row>
    <row r="4867" spans="14:15" x14ac:dyDescent="0.25">
      <c r="N4867" s="4"/>
      <c r="O4867" s="4">
        <v>48696</v>
      </c>
    </row>
    <row r="4868" spans="14:15" x14ac:dyDescent="0.25">
      <c r="N4868" s="4"/>
      <c r="O4868" s="4">
        <v>48697</v>
      </c>
    </row>
    <row r="4869" spans="14:15" x14ac:dyDescent="0.25">
      <c r="N4869" s="4"/>
      <c r="O4869" s="4">
        <v>48698</v>
      </c>
    </row>
    <row r="4870" spans="14:15" x14ac:dyDescent="0.25">
      <c r="N4870" s="4"/>
      <c r="O4870" s="4">
        <v>48699</v>
      </c>
    </row>
    <row r="4871" spans="14:15" x14ac:dyDescent="0.25">
      <c r="N4871" s="4"/>
      <c r="O4871" s="4">
        <v>48700</v>
      </c>
    </row>
    <row r="4872" spans="14:15" x14ac:dyDescent="0.25">
      <c r="N4872" s="4"/>
      <c r="O4872" s="4">
        <v>48701</v>
      </c>
    </row>
    <row r="4873" spans="14:15" x14ac:dyDescent="0.25">
      <c r="N4873" s="4"/>
      <c r="O4873" s="4">
        <v>48702</v>
      </c>
    </row>
    <row r="4874" spans="14:15" x14ac:dyDescent="0.25">
      <c r="N4874" s="4"/>
      <c r="O4874" s="4">
        <v>48703</v>
      </c>
    </row>
    <row r="4875" spans="14:15" x14ac:dyDescent="0.25">
      <c r="N4875" s="4"/>
      <c r="O4875" s="4">
        <v>48704</v>
      </c>
    </row>
    <row r="4876" spans="14:15" x14ac:dyDescent="0.25">
      <c r="N4876" s="4"/>
      <c r="O4876" s="4">
        <v>48705</v>
      </c>
    </row>
    <row r="4877" spans="14:15" x14ac:dyDescent="0.25">
      <c r="N4877" s="4"/>
      <c r="O4877" s="4">
        <v>48706</v>
      </c>
    </row>
    <row r="4878" spans="14:15" x14ac:dyDescent="0.25">
      <c r="N4878" s="4"/>
      <c r="O4878" s="4">
        <v>48707</v>
      </c>
    </row>
    <row r="4879" spans="14:15" x14ac:dyDescent="0.25">
      <c r="N4879" s="4"/>
      <c r="O4879" s="4">
        <v>48708</v>
      </c>
    </row>
    <row r="4880" spans="14:15" x14ac:dyDescent="0.25">
      <c r="N4880" s="4"/>
      <c r="O4880" s="4">
        <v>48709</v>
      </c>
    </row>
    <row r="4881" spans="14:15" x14ac:dyDescent="0.25">
      <c r="N4881" s="4"/>
      <c r="O4881" s="4">
        <v>48710</v>
      </c>
    </row>
    <row r="4882" spans="14:15" x14ac:dyDescent="0.25">
      <c r="N4882" s="4"/>
      <c r="O4882" s="4">
        <v>48711</v>
      </c>
    </row>
    <row r="4883" spans="14:15" x14ac:dyDescent="0.25">
      <c r="N4883" s="4"/>
      <c r="O4883" s="4">
        <v>48712</v>
      </c>
    </row>
    <row r="4884" spans="14:15" x14ac:dyDescent="0.25">
      <c r="N4884" s="4"/>
      <c r="O4884" s="4">
        <v>48713</v>
      </c>
    </row>
    <row r="4885" spans="14:15" x14ac:dyDescent="0.25">
      <c r="N4885" s="4"/>
      <c r="O4885" s="4">
        <v>48714</v>
      </c>
    </row>
    <row r="4886" spans="14:15" x14ac:dyDescent="0.25">
      <c r="N4886" s="4"/>
      <c r="O4886" s="4">
        <v>48715</v>
      </c>
    </row>
    <row r="4887" spans="14:15" x14ac:dyDescent="0.25">
      <c r="N4887" s="4"/>
      <c r="O4887" s="4">
        <v>48716</v>
      </c>
    </row>
    <row r="4888" spans="14:15" x14ac:dyDescent="0.25">
      <c r="N4888" s="4"/>
      <c r="O4888" s="4">
        <v>48717</v>
      </c>
    </row>
    <row r="4889" spans="14:15" x14ac:dyDescent="0.25">
      <c r="N4889" s="4"/>
      <c r="O4889" s="4">
        <v>48718</v>
      </c>
    </row>
    <row r="4890" spans="14:15" x14ac:dyDescent="0.25">
      <c r="N4890" s="4"/>
      <c r="O4890" s="4">
        <v>48719</v>
      </c>
    </row>
    <row r="4891" spans="14:15" x14ac:dyDescent="0.25">
      <c r="N4891" s="4"/>
      <c r="O4891" s="4">
        <v>48720</v>
      </c>
    </row>
    <row r="4892" spans="14:15" x14ac:dyDescent="0.25">
      <c r="N4892" s="4"/>
      <c r="O4892" s="4">
        <v>48721</v>
      </c>
    </row>
    <row r="4893" spans="14:15" x14ac:dyDescent="0.25">
      <c r="N4893" s="4"/>
      <c r="O4893" s="4">
        <v>48722</v>
      </c>
    </row>
    <row r="4894" spans="14:15" x14ac:dyDescent="0.25">
      <c r="N4894" s="4"/>
      <c r="O4894" s="4">
        <v>48723</v>
      </c>
    </row>
    <row r="4895" spans="14:15" x14ac:dyDescent="0.25">
      <c r="N4895" s="4"/>
      <c r="O4895" s="4">
        <v>48724</v>
      </c>
    </row>
    <row r="4896" spans="14:15" x14ac:dyDescent="0.25">
      <c r="N4896" s="4"/>
      <c r="O4896" s="4">
        <v>48725</v>
      </c>
    </row>
    <row r="4897" spans="14:15" x14ac:dyDescent="0.25">
      <c r="N4897" s="4"/>
      <c r="O4897" s="4">
        <v>48726</v>
      </c>
    </row>
    <row r="4898" spans="14:15" x14ac:dyDescent="0.25">
      <c r="N4898" s="4"/>
      <c r="O4898" s="4">
        <v>48727</v>
      </c>
    </row>
    <row r="4899" spans="14:15" x14ac:dyDescent="0.25">
      <c r="N4899" s="4"/>
      <c r="O4899" s="4">
        <v>48728</v>
      </c>
    </row>
    <row r="4900" spans="14:15" x14ac:dyDescent="0.25">
      <c r="N4900" s="4"/>
      <c r="O4900" s="4">
        <v>48729</v>
      </c>
    </row>
    <row r="4901" spans="14:15" x14ac:dyDescent="0.25">
      <c r="N4901" s="4"/>
      <c r="O4901" s="4">
        <v>48730</v>
      </c>
    </row>
    <row r="4902" spans="14:15" x14ac:dyDescent="0.25">
      <c r="N4902" s="4"/>
      <c r="O4902" s="4">
        <v>48731</v>
      </c>
    </row>
    <row r="4903" spans="14:15" x14ac:dyDescent="0.25">
      <c r="N4903" s="4"/>
      <c r="O4903" s="4">
        <v>48732</v>
      </c>
    </row>
    <row r="4904" spans="14:15" x14ac:dyDescent="0.25">
      <c r="N4904" s="4"/>
      <c r="O4904" s="4">
        <v>48733</v>
      </c>
    </row>
    <row r="4905" spans="14:15" x14ac:dyDescent="0.25">
      <c r="N4905" s="4"/>
      <c r="O4905" s="4">
        <v>48734</v>
      </c>
    </row>
    <row r="4906" spans="14:15" x14ac:dyDescent="0.25">
      <c r="N4906" s="4"/>
      <c r="O4906" s="4">
        <v>48735</v>
      </c>
    </row>
    <row r="4907" spans="14:15" x14ac:dyDescent="0.25">
      <c r="N4907" s="4"/>
      <c r="O4907" s="4">
        <v>48736</v>
      </c>
    </row>
    <row r="4908" spans="14:15" x14ac:dyDescent="0.25">
      <c r="N4908" s="4"/>
      <c r="O4908" s="4">
        <v>48737</v>
      </c>
    </row>
    <row r="4909" spans="14:15" x14ac:dyDescent="0.25">
      <c r="N4909" s="4"/>
      <c r="O4909" s="4">
        <v>48738</v>
      </c>
    </row>
    <row r="4910" spans="14:15" x14ac:dyDescent="0.25">
      <c r="N4910" s="4"/>
      <c r="O4910" s="4">
        <v>48739</v>
      </c>
    </row>
    <row r="4911" spans="14:15" x14ac:dyDescent="0.25">
      <c r="N4911" s="4"/>
      <c r="O4911" s="4">
        <v>48740</v>
      </c>
    </row>
    <row r="4912" spans="14:15" x14ac:dyDescent="0.25">
      <c r="N4912" s="4"/>
      <c r="O4912" s="4">
        <v>48741</v>
      </c>
    </row>
    <row r="4913" spans="14:15" x14ac:dyDescent="0.25">
      <c r="N4913" s="4"/>
      <c r="O4913" s="4">
        <v>48742</v>
      </c>
    </row>
    <row r="4914" spans="14:15" x14ac:dyDescent="0.25">
      <c r="N4914" s="4"/>
      <c r="O4914" s="4">
        <v>48743</v>
      </c>
    </row>
    <row r="4915" spans="14:15" x14ac:dyDescent="0.25">
      <c r="N4915" s="4"/>
      <c r="O4915" s="4">
        <v>48744</v>
      </c>
    </row>
    <row r="4916" spans="14:15" x14ac:dyDescent="0.25">
      <c r="N4916" s="4"/>
      <c r="O4916" s="4">
        <v>48745</v>
      </c>
    </row>
    <row r="4917" spans="14:15" x14ac:dyDescent="0.25">
      <c r="N4917" s="4"/>
      <c r="O4917" s="4">
        <v>48746</v>
      </c>
    </row>
    <row r="4918" spans="14:15" x14ac:dyDescent="0.25">
      <c r="N4918" s="4"/>
      <c r="O4918" s="4">
        <v>48747</v>
      </c>
    </row>
    <row r="4919" spans="14:15" x14ac:dyDescent="0.25">
      <c r="N4919" s="4"/>
      <c r="O4919" s="4">
        <v>48748</v>
      </c>
    </row>
    <row r="4920" spans="14:15" x14ac:dyDescent="0.25">
      <c r="N4920" s="4"/>
      <c r="O4920" s="4">
        <v>48749</v>
      </c>
    </row>
    <row r="4921" spans="14:15" x14ac:dyDescent="0.25">
      <c r="N4921" s="4"/>
      <c r="O4921" s="4">
        <v>48750</v>
      </c>
    </row>
    <row r="4922" spans="14:15" x14ac:dyDescent="0.25">
      <c r="N4922" s="4"/>
      <c r="O4922" s="4">
        <v>48751</v>
      </c>
    </row>
    <row r="4923" spans="14:15" x14ac:dyDescent="0.25">
      <c r="N4923" s="4"/>
      <c r="O4923" s="4">
        <v>48752</v>
      </c>
    </row>
    <row r="4924" spans="14:15" x14ac:dyDescent="0.25">
      <c r="N4924" s="4"/>
      <c r="O4924" s="4">
        <v>48753</v>
      </c>
    </row>
    <row r="4925" spans="14:15" x14ac:dyDescent="0.25">
      <c r="N4925" s="4"/>
      <c r="O4925" s="4">
        <v>48754</v>
      </c>
    </row>
    <row r="4926" spans="14:15" x14ac:dyDescent="0.25">
      <c r="N4926" s="4"/>
      <c r="O4926" s="4">
        <v>48755</v>
      </c>
    </row>
    <row r="4927" spans="14:15" x14ac:dyDescent="0.25">
      <c r="N4927" s="4"/>
      <c r="O4927" s="4">
        <v>48756</v>
      </c>
    </row>
    <row r="4928" spans="14:15" x14ac:dyDescent="0.25">
      <c r="N4928" s="4"/>
      <c r="O4928" s="4">
        <v>48757</v>
      </c>
    </row>
    <row r="4929" spans="14:15" x14ac:dyDescent="0.25">
      <c r="N4929" s="4"/>
      <c r="O4929" s="4">
        <v>48758</v>
      </c>
    </row>
    <row r="4930" spans="14:15" x14ac:dyDescent="0.25">
      <c r="N4930" s="4"/>
      <c r="O4930" s="4">
        <v>48759</v>
      </c>
    </row>
    <row r="4931" spans="14:15" x14ac:dyDescent="0.25">
      <c r="N4931" s="4"/>
      <c r="O4931" s="4">
        <v>48760</v>
      </c>
    </row>
    <row r="4932" spans="14:15" x14ac:dyDescent="0.25">
      <c r="N4932" s="4"/>
      <c r="O4932" s="4">
        <v>48761</v>
      </c>
    </row>
    <row r="4933" spans="14:15" x14ac:dyDescent="0.25">
      <c r="N4933" s="4"/>
      <c r="O4933" s="4">
        <v>48762</v>
      </c>
    </row>
    <row r="4934" spans="14:15" x14ac:dyDescent="0.25">
      <c r="N4934" s="4"/>
      <c r="O4934" s="4">
        <v>48763</v>
      </c>
    </row>
    <row r="4935" spans="14:15" x14ac:dyDescent="0.25">
      <c r="N4935" s="4"/>
      <c r="O4935" s="4">
        <v>48764</v>
      </c>
    </row>
    <row r="4936" spans="14:15" x14ac:dyDescent="0.25">
      <c r="N4936" s="4"/>
      <c r="O4936" s="4">
        <v>48765</v>
      </c>
    </row>
    <row r="4937" spans="14:15" x14ac:dyDescent="0.25">
      <c r="N4937" s="4"/>
      <c r="O4937" s="4">
        <v>48766</v>
      </c>
    </row>
    <row r="4938" spans="14:15" x14ac:dyDescent="0.25">
      <c r="N4938" s="4"/>
      <c r="O4938" s="4">
        <v>48767</v>
      </c>
    </row>
    <row r="4939" spans="14:15" x14ac:dyDescent="0.25">
      <c r="N4939" s="4"/>
      <c r="O4939" s="4">
        <v>48768</v>
      </c>
    </row>
    <row r="4940" spans="14:15" x14ac:dyDescent="0.25">
      <c r="N4940" s="4"/>
      <c r="O4940" s="4">
        <v>48769</v>
      </c>
    </row>
    <row r="4941" spans="14:15" x14ac:dyDescent="0.25">
      <c r="N4941" s="4"/>
      <c r="O4941" s="4">
        <v>48770</v>
      </c>
    </row>
    <row r="4942" spans="14:15" x14ac:dyDescent="0.25">
      <c r="N4942" s="4"/>
      <c r="O4942" s="4">
        <v>48771</v>
      </c>
    </row>
    <row r="4943" spans="14:15" x14ac:dyDescent="0.25">
      <c r="N4943" s="4"/>
      <c r="O4943" s="4">
        <v>48772</v>
      </c>
    </row>
    <row r="4944" spans="14:15" x14ac:dyDescent="0.25">
      <c r="N4944" s="4"/>
      <c r="O4944" s="4">
        <v>48773</v>
      </c>
    </row>
    <row r="4945" spans="14:15" x14ac:dyDescent="0.25">
      <c r="N4945" s="4"/>
      <c r="O4945" s="4">
        <v>48774</v>
      </c>
    </row>
    <row r="4946" spans="14:15" x14ac:dyDescent="0.25">
      <c r="N4946" s="4"/>
      <c r="O4946" s="4">
        <v>48775</v>
      </c>
    </row>
    <row r="4947" spans="14:15" x14ac:dyDescent="0.25">
      <c r="N4947" s="4"/>
      <c r="O4947" s="4">
        <v>48776</v>
      </c>
    </row>
    <row r="4948" spans="14:15" x14ac:dyDescent="0.25">
      <c r="N4948" s="4"/>
      <c r="O4948" s="4">
        <v>48777</v>
      </c>
    </row>
    <row r="4949" spans="14:15" x14ac:dyDescent="0.25">
      <c r="N4949" s="4"/>
      <c r="O4949" s="4">
        <v>48778</v>
      </c>
    </row>
    <row r="4950" spans="14:15" x14ac:dyDescent="0.25">
      <c r="N4950" s="4"/>
      <c r="O4950" s="4">
        <v>48779</v>
      </c>
    </row>
    <row r="4951" spans="14:15" x14ac:dyDescent="0.25">
      <c r="N4951" s="4"/>
      <c r="O4951" s="4">
        <v>48780</v>
      </c>
    </row>
    <row r="4952" spans="14:15" x14ac:dyDescent="0.25">
      <c r="N4952" s="4"/>
      <c r="O4952" s="4">
        <v>48781</v>
      </c>
    </row>
    <row r="4953" spans="14:15" x14ac:dyDescent="0.25">
      <c r="N4953" s="4"/>
      <c r="O4953" s="4">
        <v>48782</v>
      </c>
    </row>
    <row r="4954" spans="14:15" x14ac:dyDescent="0.25">
      <c r="N4954" s="4"/>
      <c r="O4954" s="4">
        <v>48783</v>
      </c>
    </row>
    <row r="4955" spans="14:15" x14ac:dyDescent="0.25">
      <c r="N4955" s="4"/>
      <c r="O4955" s="4">
        <v>48784</v>
      </c>
    </row>
    <row r="4956" spans="14:15" x14ac:dyDescent="0.25">
      <c r="N4956" s="4"/>
      <c r="O4956" s="4">
        <v>48785</v>
      </c>
    </row>
    <row r="4957" spans="14:15" x14ac:dyDescent="0.25">
      <c r="N4957" s="4"/>
      <c r="O4957" s="4">
        <v>48786</v>
      </c>
    </row>
    <row r="4958" spans="14:15" x14ac:dyDescent="0.25">
      <c r="N4958" s="4"/>
      <c r="O4958" s="4">
        <v>48787</v>
      </c>
    </row>
    <row r="4959" spans="14:15" x14ac:dyDescent="0.25">
      <c r="N4959" s="4"/>
      <c r="O4959" s="4">
        <v>48788</v>
      </c>
    </row>
    <row r="4960" spans="14:15" x14ac:dyDescent="0.25">
      <c r="N4960" s="4"/>
      <c r="O4960" s="4">
        <v>48789</v>
      </c>
    </row>
    <row r="4961" spans="14:15" x14ac:dyDescent="0.25">
      <c r="N4961" s="4"/>
      <c r="O4961" s="4">
        <v>48790</v>
      </c>
    </row>
    <row r="4962" spans="14:15" x14ac:dyDescent="0.25">
      <c r="N4962" s="4"/>
      <c r="O4962" s="4">
        <v>48791</v>
      </c>
    </row>
    <row r="4963" spans="14:15" x14ac:dyDescent="0.25">
      <c r="N4963" s="4"/>
      <c r="O4963" s="4">
        <v>48792</v>
      </c>
    </row>
    <row r="4964" spans="14:15" x14ac:dyDescent="0.25">
      <c r="N4964" s="4"/>
      <c r="O4964" s="4">
        <v>48793</v>
      </c>
    </row>
    <row r="4965" spans="14:15" x14ac:dyDescent="0.25">
      <c r="N4965" s="4"/>
      <c r="O4965" s="4">
        <v>48794</v>
      </c>
    </row>
    <row r="4966" spans="14:15" x14ac:dyDescent="0.25">
      <c r="N4966" s="4"/>
      <c r="O4966" s="4">
        <v>48795</v>
      </c>
    </row>
    <row r="4967" spans="14:15" x14ac:dyDescent="0.25">
      <c r="N4967" s="4"/>
      <c r="O4967" s="4">
        <v>48796</v>
      </c>
    </row>
    <row r="4968" spans="14:15" x14ac:dyDescent="0.25">
      <c r="N4968" s="4"/>
      <c r="O4968" s="4">
        <v>48797</v>
      </c>
    </row>
    <row r="4969" spans="14:15" x14ac:dyDescent="0.25">
      <c r="N4969" s="4"/>
      <c r="O4969" s="4">
        <v>48798</v>
      </c>
    </row>
    <row r="4970" spans="14:15" x14ac:dyDescent="0.25">
      <c r="N4970" s="4"/>
      <c r="O4970" s="4">
        <v>48799</v>
      </c>
    </row>
    <row r="4971" spans="14:15" x14ac:dyDescent="0.25">
      <c r="N4971" s="4"/>
      <c r="O4971" s="4">
        <v>48800</v>
      </c>
    </row>
    <row r="4972" spans="14:15" x14ac:dyDescent="0.25">
      <c r="N4972" s="4"/>
      <c r="O4972" s="4">
        <v>48801</v>
      </c>
    </row>
    <row r="4973" spans="14:15" x14ac:dyDescent="0.25">
      <c r="N4973" s="4"/>
      <c r="O4973" s="4">
        <v>48802</v>
      </c>
    </row>
    <row r="4974" spans="14:15" x14ac:dyDescent="0.25">
      <c r="N4974" s="4"/>
      <c r="O4974" s="4">
        <v>48803</v>
      </c>
    </row>
    <row r="4975" spans="14:15" x14ac:dyDescent="0.25">
      <c r="N4975" s="4"/>
      <c r="O4975" s="4">
        <v>48804</v>
      </c>
    </row>
    <row r="4976" spans="14:15" x14ac:dyDescent="0.25">
      <c r="N4976" s="4"/>
      <c r="O4976" s="4">
        <v>48805</v>
      </c>
    </row>
    <row r="4977" spans="14:15" x14ac:dyDescent="0.25">
      <c r="N4977" s="4"/>
      <c r="O4977" s="4">
        <v>48806</v>
      </c>
    </row>
    <row r="4978" spans="14:15" x14ac:dyDescent="0.25">
      <c r="N4978" s="4"/>
      <c r="O4978" s="4">
        <v>48807</v>
      </c>
    </row>
    <row r="4979" spans="14:15" x14ac:dyDescent="0.25">
      <c r="N4979" s="4"/>
      <c r="O4979" s="4">
        <v>48808</v>
      </c>
    </row>
    <row r="4980" spans="14:15" x14ac:dyDescent="0.25">
      <c r="N4980" s="4"/>
      <c r="O4980" s="4">
        <v>48809</v>
      </c>
    </row>
    <row r="4981" spans="14:15" x14ac:dyDescent="0.25">
      <c r="N4981" s="4"/>
      <c r="O4981" s="4">
        <v>48810</v>
      </c>
    </row>
    <row r="4982" spans="14:15" x14ac:dyDescent="0.25">
      <c r="N4982" s="4"/>
      <c r="O4982" s="4">
        <v>48811</v>
      </c>
    </row>
    <row r="4983" spans="14:15" x14ac:dyDescent="0.25">
      <c r="N4983" s="4"/>
      <c r="O4983" s="4">
        <v>48812</v>
      </c>
    </row>
    <row r="4984" spans="14:15" x14ac:dyDescent="0.25">
      <c r="N4984" s="4"/>
      <c r="O4984" s="4">
        <v>48813</v>
      </c>
    </row>
    <row r="4985" spans="14:15" x14ac:dyDescent="0.25">
      <c r="N4985" s="4"/>
      <c r="O4985" s="4">
        <v>48814</v>
      </c>
    </row>
    <row r="4986" spans="14:15" x14ac:dyDescent="0.25">
      <c r="N4986" s="4"/>
      <c r="O4986" s="4">
        <v>48815</v>
      </c>
    </row>
    <row r="4987" spans="14:15" x14ac:dyDescent="0.25">
      <c r="N4987" s="4"/>
      <c r="O4987" s="4">
        <v>48816</v>
      </c>
    </row>
    <row r="4988" spans="14:15" x14ac:dyDescent="0.25">
      <c r="N4988" s="4"/>
      <c r="O4988" s="4">
        <v>48817</v>
      </c>
    </row>
    <row r="4989" spans="14:15" x14ac:dyDescent="0.25">
      <c r="N4989" s="4"/>
      <c r="O4989" s="4">
        <v>48818</v>
      </c>
    </row>
    <row r="4990" spans="14:15" x14ac:dyDescent="0.25">
      <c r="N4990" s="4"/>
      <c r="O4990" s="4">
        <v>48819</v>
      </c>
    </row>
    <row r="4991" spans="14:15" x14ac:dyDescent="0.25">
      <c r="N4991" s="4"/>
      <c r="O4991" s="4">
        <v>48820</v>
      </c>
    </row>
    <row r="4992" spans="14:15" x14ac:dyDescent="0.25">
      <c r="N4992" s="4"/>
      <c r="O4992" s="4">
        <v>48821</v>
      </c>
    </row>
    <row r="4993" spans="14:15" x14ac:dyDescent="0.25">
      <c r="N4993" s="4"/>
      <c r="O4993" s="4">
        <v>48822</v>
      </c>
    </row>
    <row r="4994" spans="14:15" x14ac:dyDescent="0.25">
      <c r="N4994" s="4"/>
      <c r="O4994" s="4">
        <v>48823</v>
      </c>
    </row>
    <row r="4995" spans="14:15" x14ac:dyDescent="0.25">
      <c r="N4995" s="4"/>
      <c r="O4995" s="4">
        <v>48824</v>
      </c>
    </row>
    <row r="4996" spans="14:15" x14ac:dyDescent="0.25">
      <c r="N4996" s="4"/>
      <c r="O4996" s="4">
        <v>48825</v>
      </c>
    </row>
    <row r="4997" spans="14:15" x14ac:dyDescent="0.25">
      <c r="N4997" s="4"/>
      <c r="O4997" s="4">
        <v>48826</v>
      </c>
    </row>
    <row r="4998" spans="14:15" x14ac:dyDescent="0.25">
      <c r="N4998" s="4"/>
      <c r="O4998" s="4">
        <v>48827</v>
      </c>
    </row>
    <row r="4999" spans="14:15" x14ac:dyDescent="0.25">
      <c r="N4999" s="4"/>
      <c r="O4999" s="4">
        <v>48828</v>
      </c>
    </row>
    <row r="5000" spans="14:15" x14ac:dyDescent="0.25">
      <c r="N5000" s="4"/>
      <c r="O5000" s="4">
        <v>48829</v>
      </c>
    </row>
    <row r="5001" spans="14:15" x14ac:dyDescent="0.25">
      <c r="N5001" s="4"/>
      <c r="O5001" s="4">
        <v>48830</v>
      </c>
    </row>
    <row r="5002" spans="14:15" x14ac:dyDescent="0.25">
      <c r="N5002" s="4"/>
      <c r="O5002" s="4">
        <v>48831</v>
      </c>
    </row>
    <row r="5003" spans="14:15" x14ac:dyDescent="0.25">
      <c r="N5003" s="4"/>
      <c r="O5003" s="4">
        <v>48832</v>
      </c>
    </row>
    <row r="5004" spans="14:15" x14ac:dyDescent="0.25">
      <c r="N5004" s="4"/>
      <c r="O5004" s="4">
        <v>48833</v>
      </c>
    </row>
    <row r="5005" spans="14:15" x14ac:dyDescent="0.25">
      <c r="N5005" s="4"/>
      <c r="O5005" s="4">
        <v>48834</v>
      </c>
    </row>
    <row r="5006" spans="14:15" x14ac:dyDescent="0.25">
      <c r="N5006" s="4"/>
      <c r="O5006" s="4">
        <v>48835</v>
      </c>
    </row>
    <row r="5007" spans="14:15" x14ac:dyDescent="0.25">
      <c r="N5007" s="4"/>
      <c r="O5007" s="4">
        <v>48836</v>
      </c>
    </row>
    <row r="5008" spans="14:15" x14ac:dyDescent="0.25">
      <c r="N5008" s="4"/>
      <c r="O5008" s="4">
        <v>48837</v>
      </c>
    </row>
    <row r="5009" spans="14:15" x14ac:dyDescent="0.25">
      <c r="N5009" s="4"/>
      <c r="O5009" s="4">
        <v>48838</v>
      </c>
    </row>
    <row r="5010" spans="14:15" x14ac:dyDescent="0.25">
      <c r="N5010" s="4"/>
      <c r="O5010" s="4">
        <v>48839</v>
      </c>
    </row>
    <row r="5011" spans="14:15" x14ac:dyDescent="0.25">
      <c r="N5011" s="4"/>
      <c r="O5011" s="4">
        <v>48840</v>
      </c>
    </row>
    <row r="5012" spans="14:15" x14ac:dyDescent="0.25">
      <c r="N5012" s="4"/>
      <c r="O5012" s="4">
        <v>48841</v>
      </c>
    </row>
    <row r="5013" spans="14:15" x14ac:dyDescent="0.25">
      <c r="N5013" s="4"/>
      <c r="O5013" s="4">
        <v>48842</v>
      </c>
    </row>
    <row r="5014" spans="14:15" x14ac:dyDescent="0.25">
      <c r="N5014" s="4"/>
      <c r="O5014" s="4">
        <v>48843</v>
      </c>
    </row>
    <row r="5015" spans="14:15" x14ac:dyDescent="0.25">
      <c r="N5015" s="4"/>
      <c r="O5015" s="4">
        <v>48844</v>
      </c>
    </row>
    <row r="5016" spans="14:15" x14ac:dyDescent="0.25">
      <c r="N5016" s="4"/>
      <c r="O5016" s="4">
        <v>48845</v>
      </c>
    </row>
    <row r="5017" spans="14:15" x14ac:dyDescent="0.25">
      <c r="N5017" s="4"/>
      <c r="O5017" s="4">
        <v>48846</v>
      </c>
    </row>
    <row r="5018" spans="14:15" x14ac:dyDescent="0.25">
      <c r="N5018" s="4"/>
      <c r="O5018" s="4">
        <v>48847</v>
      </c>
    </row>
    <row r="5019" spans="14:15" x14ac:dyDescent="0.25">
      <c r="N5019" s="4"/>
      <c r="O5019" s="4">
        <v>48848</v>
      </c>
    </row>
    <row r="5020" spans="14:15" x14ac:dyDescent="0.25">
      <c r="N5020" s="4"/>
      <c r="O5020" s="4">
        <v>48849</v>
      </c>
    </row>
    <row r="5021" spans="14:15" x14ac:dyDescent="0.25">
      <c r="N5021" s="4"/>
      <c r="O5021" s="4">
        <v>48850</v>
      </c>
    </row>
    <row r="5022" spans="14:15" x14ac:dyDescent="0.25">
      <c r="N5022" s="4"/>
      <c r="O5022" s="4">
        <v>48851</v>
      </c>
    </row>
    <row r="5023" spans="14:15" x14ac:dyDescent="0.25">
      <c r="N5023" s="4"/>
      <c r="O5023" s="4">
        <v>48852</v>
      </c>
    </row>
    <row r="5024" spans="14:15" x14ac:dyDescent="0.25">
      <c r="N5024" s="4"/>
      <c r="O5024" s="4">
        <v>48853</v>
      </c>
    </row>
    <row r="5025" spans="14:15" x14ac:dyDescent="0.25">
      <c r="N5025" s="4"/>
      <c r="O5025" s="4">
        <v>48854</v>
      </c>
    </row>
    <row r="5026" spans="14:15" x14ac:dyDescent="0.25">
      <c r="N5026" s="4"/>
      <c r="O5026" s="4">
        <v>48855</v>
      </c>
    </row>
    <row r="5027" spans="14:15" x14ac:dyDescent="0.25">
      <c r="N5027" s="4"/>
      <c r="O5027" s="4">
        <v>48856</v>
      </c>
    </row>
    <row r="5028" spans="14:15" x14ac:dyDescent="0.25">
      <c r="N5028" s="4"/>
      <c r="O5028" s="4">
        <v>48857</v>
      </c>
    </row>
    <row r="5029" spans="14:15" x14ac:dyDescent="0.25">
      <c r="N5029" s="4"/>
      <c r="O5029" s="4">
        <v>48858</v>
      </c>
    </row>
    <row r="5030" spans="14:15" x14ac:dyDescent="0.25">
      <c r="N5030" s="4"/>
      <c r="O5030" s="4">
        <v>48859</v>
      </c>
    </row>
    <row r="5031" spans="14:15" x14ac:dyDescent="0.25">
      <c r="N5031" s="4"/>
      <c r="O5031" s="4">
        <v>48860</v>
      </c>
    </row>
    <row r="5032" spans="14:15" x14ac:dyDescent="0.25">
      <c r="N5032" s="4"/>
      <c r="O5032" s="4">
        <v>48861</v>
      </c>
    </row>
    <row r="5033" spans="14:15" x14ac:dyDescent="0.25">
      <c r="N5033" s="4"/>
      <c r="O5033" s="4">
        <v>48862</v>
      </c>
    </row>
    <row r="5034" spans="14:15" x14ac:dyDescent="0.25">
      <c r="N5034" s="4"/>
      <c r="O5034" s="4">
        <v>48863</v>
      </c>
    </row>
    <row r="5035" spans="14:15" x14ac:dyDescent="0.25">
      <c r="N5035" s="4"/>
      <c r="O5035" s="4">
        <v>48864</v>
      </c>
    </row>
    <row r="5036" spans="14:15" x14ac:dyDescent="0.25">
      <c r="N5036" s="4"/>
      <c r="O5036" s="4">
        <v>48865</v>
      </c>
    </row>
    <row r="5037" spans="14:15" x14ac:dyDescent="0.25">
      <c r="N5037" s="4"/>
      <c r="O5037" s="4">
        <v>48866</v>
      </c>
    </row>
    <row r="5038" spans="14:15" x14ac:dyDescent="0.25">
      <c r="N5038" s="4"/>
      <c r="O5038" s="4">
        <v>48867</v>
      </c>
    </row>
    <row r="5039" spans="14:15" x14ac:dyDescent="0.25">
      <c r="N5039" s="4"/>
      <c r="O5039" s="4">
        <v>48868</v>
      </c>
    </row>
    <row r="5040" spans="14:15" x14ac:dyDescent="0.25">
      <c r="N5040" s="4"/>
      <c r="O5040" s="4">
        <v>48869</v>
      </c>
    </row>
    <row r="5041" spans="14:15" x14ac:dyDescent="0.25">
      <c r="N5041" s="4"/>
      <c r="O5041" s="4">
        <v>48870</v>
      </c>
    </row>
    <row r="5042" spans="14:15" x14ac:dyDescent="0.25">
      <c r="N5042" s="4"/>
      <c r="O5042" s="4">
        <v>48871</v>
      </c>
    </row>
    <row r="5043" spans="14:15" x14ac:dyDescent="0.25">
      <c r="N5043" s="4"/>
      <c r="O5043" s="4">
        <v>48872</v>
      </c>
    </row>
    <row r="5044" spans="14:15" x14ac:dyDescent="0.25">
      <c r="N5044" s="4"/>
      <c r="O5044" s="4">
        <v>48873</v>
      </c>
    </row>
    <row r="5045" spans="14:15" x14ac:dyDescent="0.25">
      <c r="N5045" s="4"/>
      <c r="O5045" s="4">
        <v>48874</v>
      </c>
    </row>
    <row r="5046" spans="14:15" x14ac:dyDescent="0.25">
      <c r="N5046" s="4"/>
      <c r="O5046" s="4">
        <v>48875</v>
      </c>
    </row>
    <row r="5047" spans="14:15" x14ac:dyDescent="0.25">
      <c r="N5047" s="4"/>
      <c r="O5047" s="4">
        <v>48876</v>
      </c>
    </row>
    <row r="5048" spans="14:15" x14ac:dyDescent="0.25">
      <c r="N5048" s="4"/>
      <c r="O5048" s="4">
        <v>48877</v>
      </c>
    </row>
    <row r="5049" spans="14:15" x14ac:dyDescent="0.25">
      <c r="N5049" s="4"/>
      <c r="O5049" s="4">
        <v>48878</v>
      </c>
    </row>
    <row r="5050" spans="14:15" x14ac:dyDescent="0.25">
      <c r="N5050" s="4"/>
      <c r="O5050" s="4">
        <v>48879</v>
      </c>
    </row>
    <row r="5051" spans="14:15" x14ac:dyDescent="0.25">
      <c r="N5051" s="4"/>
      <c r="O5051" s="4">
        <v>48880</v>
      </c>
    </row>
    <row r="5052" spans="14:15" x14ac:dyDescent="0.25">
      <c r="N5052" s="4"/>
      <c r="O5052" s="4">
        <v>48881</v>
      </c>
    </row>
    <row r="5053" spans="14:15" x14ac:dyDescent="0.25">
      <c r="N5053" s="4"/>
      <c r="O5053" s="4">
        <v>48882</v>
      </c>
    </row>
    <row r="5054" spans="14:15" x14ac:dyDescent="0.25">
      <c r="N5054" s="4"/>
      <c r="O5054" s="4">
        <v>48883</v>
      </c>
    </row>
    <row r="5055" spans="14:15" x14ac:dyDescent="0.25">
      <c r="N5055" s="4"/>
      <c r="O5055" s="4">
        <v>48884</v>
      </c>
    </row>
    <row r="5056" spans="14:15" x14ac:dyDescent="0.25">
      <c r="N5056" s="4"/>
      <c r="O5056" s="4">
        <v>48885</v>
      </c>
    </row>
    <row r="5057" spans="14:15" x14ac:dyDescent="0.25">
      <c r="N5057" s="4"/>
      <c r="O5057" s="4">
        <v>48886</v>
      </c>
    </row>
    <row r="5058" spans="14:15" x14ac:dyDescent="0.25">
      <c r="N5058" s="4"/>
      <c r="O5058" s="4">
        <v>48887</v>
      </c>
    </row>
    <row r="5059" spans="14:15" x14ac:dyDescent="0.25">
      <c r="N5059" s="4"/>
      <c r="O5059" s="4">
        <v>48888</v>
      </c>
    </row>
    <row r="5060" spans="14:15" x14ac:dyDescent="0.25">
      <c r="N5060" s="4"/>
      <c r="O5060" s="4">
        <v>48889</v>
      </c>
    </row>
    <row r="5061" spans="14:15" x14ac:dyDescent="0.25">
      <c r="N5061" s="4"/>
      <c r="O5061" s="4">
        <v>48890</v>
      </c>
    </row>
    <row r="5062" spans="14:15" x14ac:dyDescent="0.25">
      <c r="N5062" s="4"/>
      <c r="O5062" s="4">
        <v>48891</v>
      </c>
    </row>
    <row r="5063" spans="14:15" x14ac:dyDescent="0.25">
      <c r="N5063" s="4"/>
      <c r="O5063" s="4">
        <v>48892</v>
      </c>
    </row>
    <row r="5064" spans="14:15" x14ac:dyDescent="0.25">
      <c r="N5064" s="4"/>
      <c r="O5064" s="4">
        <v>48893</v>
      </c>
    </row>
    <row r="5065" spans="14:15" x14ac:dyDescent="0.25">
      <c r="N5065" s="4"/>
      <c r="O5065" s="4">
        <v>48894</v>
      </c>
    </row>
    <row r="5066" spans="14:15" x14ac:dyDescent="0.25">
      <c r="N5066" s="4"/>
      <c r="O5066" s="4">
        <v>48895</v>
      </c>
    </row>
    <row r="5067" spans="14:15" x14ac:dyDescent="0.25">
      <c r="N5067" s="4"/>
      <c r="O5067" s="4">
        <v>48896</v>
      </c>
    </row>
    <row r="5068" spans="14:15" x14ac:dyDescent="0.25">
      <c r="N5068" s="4"/>
      <c r="O5068" s="4">
        <v>48897</v>
      </c>
    </row>
    <row r="5069" spans="14:15" x14ac:dyDescent="0.25">
      <c r="N5069" s="4"/>
      <c r="O5069" s="4">
        <v>48898</v>
      </c>
    </row>
    <row r="5070" spans="14:15" x14ac:dyDescent="0.25">
      <c r="N5070" s="4"/>
      <c r="O5070" s="4">
        <v>48899</v>
      </c>
    </row>
    <row r="5071" spans="14:15" x14ac:dyDescent="0.25">
      <c r="N5071" s="4"/>
      <c r="O5071" s="4">
        <v>48900</v>
      </c>
    </row>
    <row r="5072" spans="14:15" x14ac:dyDescent="0.25">
      <c r="N5072" s="4"/>
      <c r="O5072" s="4">
        <v>48901</v>
      </c>
    </row>
    <row r="5073" spans="14:15" x14ac:dyDescent="0.25">
      <c r="N5073" s="4"/>
      <c r="O5073" s="4">
        <v>48902</v>
      </c>
    </row>
    <row r="5074" spans="14:15" x14ac:dyDescent="0.25">
      <c r="N5074" s="4"/>
      <c r="O5074" s="4">
        <v>48903</v>
      </c>
    </row>
    <row r="5075" spans="14:15" x14ac:dyDescent="0.25">
      <c r="N5075" s="4"/>
      <c r="O5075" s="4">
        <v>48904</v>
      </c>
    </row>
    <row r="5076" spans="14:15" x14ac:dyDescent="0.25">
      <c r="N5076" s="4"/>
      <c r="O5076" s="4">
        <v>48905</v>
      </c>
    </row>
    <row r="5077" spans="14:15" x14ac:dyDescent="0.25">
      <c r="N5077" s="4"/>
      <c r="O5077" s="4">
        <v>48906</v>
      </c>
    </row>
    <row r="5078" spans="14:15" x14ac:dyDescent="0.25">
      <c r="N5078" s="4"/>
      <c r="O5078" s="4">
        <v>48907</v>
      </c>
    </row>
    <row r="5079" spans="14:15" x14ac:dyDescent="0.25">
      <c r="N5079" s="4"/>
      <c r="O5079" s="4">
        <v>48908</v>
      </c>
    </row>
    <row r="5080" spans="14:15" x14ac:dyDescent="0.25">
      <c r="N5080" s="4"/>
      <c r="O5080" s="4">
        <v>48909</v>
      </c>
    </row>
    <row r="5081" spans="14:15" x14ac:dyDescent="0.25">
      <c r="N5081" s="4"/>
      <c r="O5081" s="4">
        <v>48910</v>
      </c>
    </row>
    <row r="5082" spans="14:15" x14ac:dyDescent="0.25">
      <c r="N5082" s="4"/>
      <c r="O5082" s="4">
        <v>48911</v>
      </c>
    </row>
    <row r="5083" spans="14:15" x14ac:dyDescent="0.25">
      <c r="N5083" s="4"/>
      <c r="O5083" s="4">
        <v>48912</v>
      </c>
    </row>
    <row r="5084" spans="14:15" x14ac:dyDescent="0.25">
      <c r="N5084" s="4"/>
      <c r="O5084" s="4">
        <v>48913</v>
      </c>
    </row>
    <row r="5085" spans="14:15" x14ac:dyDescent="0.25">
      <c r="N5085" s="4"/>
      <c r="O5085" s="4">
        <v>48914</v>
      </c>
    </row>
    <row r="5086" spans="14:15" x14ac:dyDescent="0.25">
      <c r="N5086" s="4"/>
      <c r="O5086" s="4">
        <v>48915</v>
      </c>
    </row>
    <row r="5087" spans="14:15" x14ac:dyDescent="0.25">
      <c r="N5087" s="4"/>
      <c r="O5087" s="4">
        <v>48916</v>
      </c>
    </row>
    <row r="5088" spans="14:15" x14ac:dyDescent="0.25">
      <c r="N5088" s="4"/>
      <c r="O5088" s="4">
        <v>48917</v>
      </c>
    </row>
    <row r="5089" spans="14:15" x14ac:dyDescent="0.25">
      <c r="N5089" s="4"/>
      <c r="O5089" s="4">
        <v>48918</v>
      </c>
    </row>
    <row r="5090" spans="14:15" x14ac:dyDescent="0.25">
      <c r="N5090" s="4"/>
      <c r="O5090" s="4">
        <v>48919</v>
      </c>
    </row>
    <row r="5091" spans="14:15" x14ac:dyDescent="0.25">
      <c r="N5091" s="4"/>
      <c r="O5091" s="4">
        <v>48920</v>
      </c>
    </row>
    <row r="5092" spans="14:15" x14ac:dyDescent="0.25">
      <c r="N5092" s="4"/>
      <c r="O5092" s="4">
        <v>48921</v>
      </c>
    </row>
    <row r="5093" spans="14:15" x14ac:dyDescent="0.25">
      <c r="N5093" s="4"/>
      <c r="O5093" s="4">
        <v>48922</v>
      </c>
    </row>
    <row r="5094" spans="14:15" x14ac:dyDescent="0.25">
      <c r="N5094" s="4"/>
      <c r="O5094" s="4">
        <v>48923</v>
      </c>
    </row>
    <row r="5095" spans="14:15" x14ac:dyDescent="0.25">
      <c r="N5095" s="4"/>
      <c r="O5095" s="4">
        <v>48924</v>
      </c>
    </row>
    <row r="5096" spans="14:15" x14ac:dyDescent="0.25">
      <c r="N5096" s="4"/>
      <c r="O5096" s="4">
        <v>48925</v>
      </c>
    </row>
    <row r="5097" spans="14:15" x14ac:dyDescent="0.25">
      <c r="N5097" s="4"/>
      <c r="O5097" s="4">
        <v>48926</v>
      </c>
    </row>
    <row r="5098" spans="14:15" x14ac:dyDescent="0.25">
      <c r="N5098" s="4"/>
      <c r="O5098" s="4">
        <v>48927</v>
      </c>
    </row>
    <row r="5099" spans="14:15" x14ac:dyDescent="0.25">
      <c r="N5099" s="4"/>
      <c r="O5099" s="4">
        <v>48928</v>
      </c>
    </row>
    <row r="5100" spans="14:15" x14ac:dyDescent="0.25">
      <c r="N5100" s="4"/>
      <c r="O5100" s="4">
        <v>48929</v>
      </c>
    </row>
    <row r="5101" spans="14:15" x14ac:dyDescent="0.25">
      <c r="N5101" s="4"/>
      <c r="O5101" s="4">
        <v>48930</v>
      </c>
    </row>
    <row r="5102" spans="14:15" x14ac:dyDescent="0.25">
      <c r="N5102" s="4"/>
      <c r="O5102" s="4">
        <v>48931</v>
      </c>
    </row>
    <row r="5103" spans="14:15" x14ac:dyDescent="0.25">
      <c r="N5103" s="4"/>
      <c r="O5103" s="4">
        <v>48932</v>
      </c>
    </row>
    <row r="5104" spans="14:15" x14ac:dyDescent="0.25">
      <c r="N5104" s="4"/>
      <c r="O5104" s="4">
        <v>48933</v>
      </c>
    </row>
    <row r="5105" spans="14:15" x14ac:dyDescent="0.25">
      <c r="N5105" s="4"/>
      <c r="O5105" s="4">
        <v>48934</v>
      </c>
    </row>
    <row r="5106" spans="14:15" x14ac:dyDescent="0.25">
      <c r="N5106" s="4"/>
      <c r="O5106" s="4">
        <v>48935</v>
      </c>
    </row>
    <row r="5107" spans="14:15" x14ac:dyDescent="0.25">
      <c r="N5107" s="4"/>
      <c r="O5107" s="4">
        <v>48936</v>
      </c>
    </row>
    <row r="5108" spans="14:15" x14ac:dyDescent="0.25">
      <c r="N5108" s="4"/>
      <c r="O5108" s="4">
        <v>48937</v>
      </c>
    </row>
    <row r="5109" spans="14:15" x14ac:dyDescent="0.25">
      <c r="N5109" s="4"/>
      <c r="O5109" s="4">
        <v>48938</v>
      </c>
    </row>
    <row r="5110" spans="14:15" x14ac:dyDescent="0.25">
      <c r="N5110" s="4"/>
      <c r="O5110" s="4">
        <v>48939</v>
      </c>
    </row>
    <row r="5111" spans="14:15" x14ac:dyDescent="0.25">
      <c r="N5111" s="4"/>
      <c r="O5111" s="4">
        <v>48940</v>
      </c>
    </row>
    <row r="5112" spans="14:15" x14ac:dyDescent="0.25">
      <c r="N5112" s="4"/>
      <c r="O5112" s="4">
        <v>48941</v>
      </c>
    </row>
    <row r="5113" spans="14:15" x14ac:dyDescent="0.25">
      <c r="N5113" s="4"/>
      <c r="O5113" s="4">
        <v>48942</v>
      </c>
    </row>
    <row r="5114" spans="14:15" x14ac:dyDescent="0.25">
      <c r="N5114" s="4"/>
      <c r="O5114" s="4">
        <v>48943</v>
      </c>
    </row>
    <row r="5115" spans="14:15" x14ac:dyDescent="0.25">
      <c r="N5115" s="4"/>
      <c r="O5115" s="4">
        <v>48944</v>
      </c>
    </row>
    <row r="5116" spans="14:15" x14ac:dyDescent="0.25">
      <c r="N5116" s="4"/>
      <c r="O5116" s="4">
        <v>48945</v>
      </c>
    </row>
    <row r="5117" spans="14:15" x14ac:dyDescent="0.25">
      <c r="N5117" s="4"/>
      <c r="O5117" s="4">
        <v>48946</v>
      </c>
    </row>
    <row r="5118" spans="14:15" x14ac:dyDescent="0.25">
      <c r="N5118" s="4"/>
      <c r="O5118" s="4">
        <v>48947</v>
      </c>
    </row>
    <row r="5119" spans="14:15" x14ac:dyDescent="0.25">
      <c r="N5119" s="4"/>
      <c r="O5119" s="4">
        <v>48948</v>
      </c>
    </row>
    <row r="5120" spans="14:15" x14ac:dyDescent="0.25">
      <c r="N5120" s="4"/>
      <c r="O5120" s="4">
        <v>48949</v>
      </c>
    </row>
    <row r="5121" spans="14:15" x14ac:dyDescent="0.25">
      <c r="N5121" s="4"/>
      <c r="O5121" s="4">
        <v>48950</v>
      </c>
    </row>
    <row r="5122" spans="14:15" x14ac:dyDescent="0.25">
      <c r="N5122" s="4"/>
      <c r="O5122" s="4">
        <v>48951</v>
      </c>
    </row>
    <row r="5123" spans="14:15" x14ac:dyDescent="0.25">
      <c r="N5123" s="4"/>
      <c r="O5123" s="4">
        <v>48952</v>
      </c>
    </row>
    <row r="5124" spans="14:15" x14ac:dyDescent="0.25">
      <c r="N5124" s="4"/>
      <c r="O5124" s="4">
        <v>48953</v>
      </c>
    </row>
    <row r="5125" spans="14:15" x14ac:dyDescent="0.25">
      <c r="N5125" s="4"/>
      <c r="O5125" s="4">
        <v>48954</v>
      </c>
    </row>
    <row r="5126" spans="14:15" x14ac:dyDescent="0.25">
      <c r="N5126" s="4"/>
      <c r="O5126" s="4">
        <v>48955</v>
      </c>
    </row>
    <row r="5127" spans="14:15" x14ac:dyDescent="0.25">
      <c r="N5127" s="4"/>
      <c r="O5127" s="4">
        <v>48956</v>
      </c>
    </row>
    <row r="5128" spans="14:15" x14ac:dyDescent="0.25">
      <c r="N5128" s="4"/>
      <c r="O5128" s="4">
        <v>48957</v>
      </c>
    </row>
    <row r="5129" spans="14:15" x14ac:dyDescent="0.25">
      <c r="N5129" s="4"/>
      <c r="O5129" s="4">
        <v>48958</v>
      </c>
    </row>
    <row r="5130" spans="14:15" x14ac:dyDescent="0.25">
      <c r="N5130" s="4"/>
      <c r="O5130" s="4">
        <v>48959</v>
      </c>
    </row>
    <row r="5131" spans="14:15" x14ac:dyDescent="0.25">
      <c r="N5131" s="4"/>
      <c r="O5131" s="4">
        <v>48960</v>
      </c>
    </row>
    <row r="5132" spans="14:15" x14ac:dyDescent="0.25">
      <c r="N5132" s="4"/>
      <c r="O5132" s="4">
        <v>48961</v>
      </c>
    </row>
    <row r="5133" spans="14:15" x14ac:dyDescent="0.25">
      <c r="N5133" s="4"/>
      <c r="O5133" s="4">
        <v>48962</v>
      </c>
    </row>
    <row r="5134" spans="14:15" x14ac:dyDescent="0.25">
      <c r="N5134" s="4"/>
      <c r="O5134" s="4">
        <v>48963</v>
      </c>
    </row>
    <row r="5135" spans="14:15" x14ac:dyDescent="0.25">
      <c r="N5135" s="4"/>
      <c r="O5135" s="4">
        <v>48964</v>
      </c>
    </row>
    <row r="5136" spans="14:15" x14ac:dyDescent="0.25">
      <c r="N5136" s="4"/>
      <c r="O5136" s="4">
        <v>48965</v>
      </c>
    </row>
    <row r="5137" spans="14:15" x14ac:dyDescent="0.25">
      <c r="N5137" s="4"/>
      <c r="O5137" s="4">
        <v>48966</v>
      </c>
    </row>
    <row r="5138" spans="14:15" x14ac:dyDescent="0.25">
      <c r="N5138" s="4"/>
      <c r="O5138" s="4">
        <v>48967</v>
      </c>
    </row>
    <row r="5139" spans="14:15" x14ac:dyDescent="0.25">
      <c r="N5139" s="4"/>
      <c r="O5139" s="4">
        <v>48968</v>
      </c>
    </row>
    <row r="5140" spans="14:15" x14ac:dyDescent="0.25">
      <c r="N5140" s="4"/>
      <c r="O5140" s="4">
        <v>48969</v>
      </c>
    </row>
    <row r="5141" spans="14:15" x14ac:dyDescent="0.25">
      <c r="N5141" s="4"/>
      <c r="O5141" s="4">
        <v>48970</v>
      </c>
    </row>
    <row r="5142" spans="14:15" x14ac:dyDescent="0.25">
      <c r="N5142" s="4"/>
      <c r="O5142" s="4">
        <v>48971</v>
      </c>
    </row>
    <row r="5143" spans="14:15" x14ac:dyDescent="0.25">
      <c r="N5143" s="4"/>
      <c r="O5143" s="4">
        <v>48972</v>
      </c>
    </row>
    <row r="5144" spans="14:15" x14ac:dyDescent="0.25">
      <c r="N5144" s="4"/>
      <c r="O5144" s="4">
        <v>48973</v>
      </c>
    </row>
    <row r="5145" spans="14:15" x14ac:dyDescent="0.25">
      <c r="N5145" s="4"/>
      <c r="O5145" s="4">
        <v>48974</v>
      </c>
    </row>
    <row r="5146" spans="14:15" x14ac:dyDescent="0.25">
      <c r="N5146" s="4"/>
      <c r="O5146" s="4">
        <v>48975</v>
      </c>
    </row>
    <row r="5147" spans="14:15" x14ac:dyDescent="0.25">
      <c r="N5147" s="4"/>
      <c r="O5147" s="4">
        <v>48976</v>
      </c>
    </row>
    <row r="5148" spans="14:15" x14ac:dyDescent="0.25">
      <c r="N5148" s="4"/>
      <c r="O5148" s="4">
        <v>48977</v>
      </c>
    </row>
    <row r="5149" spans="14:15" x14ac:dyDescent="0.25">
      <c r="N5149" s="4"/>
      <c r="O5149" s="4">
        <v>48978</v>
      </c>
    </row>
    <row r="5150" spans="14:15" x14ac:dyDescent="0.25">
      <c r="N5150" s="4"/>
      <c r="O5150" s="4">
        <v>48979</v>
      </c>
    </row>
    <row r="5151" spans="14:15" x14ac:dyDescent="0.25">
      <c r="N5151" s="4"/>
      <c r="O5151" s="4">
        <v>48980</v>
      </c>
    </row>
    <row r="5152" spans="14:15" x14ac:dyDescent="0.25">
      <c r="N5152" s="4"/>
      <c r="O5152" s="4">
        <v>48981</v>
      </c>
    </row>
    <row r="5153" spans="14:15" x14ac:dyDescent="0.25">
      <c r="N5153" s="4"/>
      <c r="O5153" s="4">
        <v>48982</v>
      </c>
    </row>
    <row r="5154" spans="14:15" x14ac:dyDescent="0.25">
      <c r="N5154" s="4"/>
      <c r="O5154" s="4">
        <v>48983</v>
      </c>
    </row>
    <row r="5155" spans="14:15" x14ac:dyDescent="0.25">
      <c r="N5155" s="4"/>
      <c r="O5155" s="4">
        <v>48984</v>
      </c>
    </row>
    <row r="5156" spans="14:15" x14ac:dyDescent="0.25">
      <c r="N5156" s="4"/>
      <c r="O5156" s="4">
        <v>48985</v>
      </c>
    </row>
    <row r="5157" spans="14:15" x14ac:dyDescent="0.25">
      <c r="N5157" s="4"/>
      <c r="O5157" s="4">
        <v>48986</v>
      </c>
    </row>
    <row r="5158" spans="14:15" x14ac:dyDescent="0.25">
      <c r="N5158" s="4"/>
      <c r="O5158" s="4">
        <v>48987</v>
      </c>
    </row>
    <row r="5159" spans="14:15" x14ac:dyDescent="0.25">
      <c r="N5159" s="4"/>
      <c r="O5159" s="4">
        <v>48988</v>
      </c>
    </row>
    <row r="5160" spans="14:15" x14ac:dyDescent="0.25">
      <c r="N5160" s="4"/>
      <c r="O5160" s="4">
        <v>48989</v>
      </c>
    </row>
    <row r="5161" spans="14:15" x14ac:dyDescent="0.25">
      <c r="N5161" s="4"/>
      <c r="O5161" s="4">
        <v>48990</v>
      </c>
    </row>
    <row r="5162" spans="14:15" x14ac:dyDescent="0.25">
      <c r="N5162" s="4"/>
      <c r="O5162" s="4">
        <v>48991</v>
      </c>
    </row>
    <row r="5163" spans="14:15" x14ac:dyDescent="0.25">
      <c r="N5163" s="4"/>
      <c r="O5163" s="4">
        <v>48992</v>
      </c>
    </row>
    <row r="5164" spans="14:15" x14ac:dyDescent="0.25">
      <c r="N5164" s="4"/>
      <c r="O5164" s="4">
        <v>48993</v>
      </c>
    </row>
    <row r="5165" spans="14:15" x14ac:dyDescent="0.25">
      <c r="N5165" s="4"/>
      <c r="O5165" s="4">
        <v>48994</v>
      </c>
    </row>
    <row r="5166" spans="14:15" x14ac:dyDescent="0.25">
      <c r="N5166" s="4"/>
      <c r="O5166" s="4">
        <v>48995</v>
      </c>
    </row>
    <row r="5167" spans="14:15" x14ac:dyDescent="0.25">
      <c r="N5167" s="4"/>
      <c r="O5167" s="4">
        <v>48996</v>
      </c>
    </row>
    <row r="5168" spans="14:15" x14ac:dyDescent="0.25">
      <c r="N5168" s="4"/>
      <c r="O5168" s="4">
        <v>48997</v>
      </c>
    </row>
    <row r="5169" spans="14:15" x14ac:dyDescent="0.25">
      <c r="N5169" s="4"/>
      <c r="O5169" s="4">
        <v>48998</v>
      </c>
    </row>
    <row r="5170" spans="14:15" x14ac:dyDescent="0.25">
      <c r="N5170" s="4"/>
      <c r="O5170" s="4">
        <v>48999</v>
      </c>
    </row>
    <row r="5171" spans="14:15" x14ac:dyDescent="0.25">
      <c r="N5171" s="4"/>
      <c r="O5171" s="4">
        <v>49000</v>
      </c>
    </row>
    <row r="5172" spans="14:15" x14ac:dyDescent="0.25">
      <c r="N5172" s="4"/>
      <c r="O5172" s="4">
        <v>49001</v>
      </c>
    </row>
    <row r="5173" spans="14:15" x14ac:dyDescent="0.25">
      <c r="N5173" s="4"/>
      <c r="O5173" s="4">
        <v>49002</v>
      </c>
    </row>
    <row r="5174" spans="14:15" x14ac:dyDescent="0.25">
      <c r="N5174" s="4"/>
      <c r="O5174" s="4">
        <v>49003</v>
      </c>
    </row>
    <row r="5175" spans="14:15" x14ac:dyDescent="0.25">
      <c r="N5175" s="4"/>
      <c r="O5175" s="4">
        <v>49004</v>
      </c>
    </row>
    <row r="5176" spans="14:15" x14ac:dyDescent="0.25">
      <c r="N5176" s="4"/>
      <c r="O5176" s="4">
        <v>49005</v>
      </c>
    </row>
    <row r="5177" spans="14:15" x14ac:dyDescent="0.25">
      <c r="N5177" s="4"/>
      <c r="O5177" s="4">
        <v>49006</v>
      </c>
    </row>
    <row r="5178" spans="14:15" x14ac:dyDescent="0.25">
      <c r="N5178" s="4"/>
      <c r="O5178" s="4">
        <v>49007</v>
      </c>
    </row>
    <row r="5179" spans="14:15" x14ac:dyDescent="0.25">
      <c r="N5179" s="4"/>
      <c r="O5179" s="4">
        <v>49008</v>
      </c>
    </row>
    <row r="5180" spans="14:15" x14ac:dyDescent="0.25">
      <c r="N5180" s="4"/>
      <c r="O5180" s="4">
        <v>49009</v>
      </c>
    </row>
    <row r="5181" spans="14:15" x14ac:dyDescent="0.25">
      <c r="N5181" s="4"/>
      <c r="O5181" s="4">
        <v>49010</v>
      </c>
    </row>
    <row r="5182" spans="14:15" x14ac:dyDescent="0.25">
      <c r="N5182" s="4"/>
      <c r="O5182" s="4">
        <v>49011</v>
      </c>
    </row>
    <row r="5183" spans="14:15" x14ac:dyDescent="0.25">
      <c r="N5183" s="4"/>
      <c r="O5183" s="4">
        <v>49012</v>
      </c>
    </row>
    <row r="5184" spans="14:15" x14ac:dyDescent="0.25">
      <c r="N5184" s="4"/>
      <c r="O5184" s="4">
        <v>49013</v>
      </c>
    </row>
    <row r="5185" spans="14:15" x14ac:dyDescent="0.25">
      <c r="N5185" s="4"/>
      <c r="O5185" s="4">
        <v>49014</v>
      </c>
    </row>
    <row r="5186" spans="14:15" x14ac:dyDescent="0.25">
      <c r="N5186" s="4"/>
      <c r="O5186" s="4">
        <v>49015</v>
      </c>
    </row>
    <row r="5187" spans="14:15" x14ac:dyDescent="0.25">
      <c r="N5187" s="4"/>
      <c r="O5187" s="4">
        <v>49016</v>
      </c>
    </row>
    <row r="5188" spans="14:15" x14ac:dyDescent="0.25">
      <c r="N5188" s="4"/>
      <c r="O5188" s="4">
        <v>49017</v>
      </c>
    </row>
    <row r="5189" spans="14:15" x14ac:dyDescent="0.25">
      <c r="N5189" s="4"/>
      <c r="O5189" s="4">
        <v>49018</v>
      </c>
    </row>
    <row r="5190" spans="14:15" x14ac:dyDescent="0.25">
      <c r="N5190" s="4"/>
      <c r="O5190" s="4">
        <v>49019</v>
      </c>
    </row>
    <row r="5191" spans="14:15" x14ac:dyDescent="0.25">
      <c r="N5191" s="4"/>
      <c r="O5191" s="4">
        <v>49020</v>
      </c>
    </row>
    <row r="5192" spans="14:15" x14ac:dyDescent="0.25">
      <c r="N5192" s="4"/>
      <c r="O5192" s="4">
        <v>49021</v>
      </c>
    </row>
    <row r="5193" spans="14:15" x14ac:dyDescent="0.25">
      <c r="N5193" s="4"/>
      <c r="O5193" s="4">
        <v>49022</v>
      </c>
    </row>
    <row r="5194" spans="14:15" x14ac:dyDescent="0.25">
      <c r="N5194" s="4"/>
      <c r="O5194" s="4">
        <v>49023</v>
      </c>
    </row>
    <row r="5195" spans="14:15" x14ac:dyDescent="0.25">
      <c r="N5195" s="4"/>
      <c r="O5195" s="4">
        <v>49024</v>
      </c>
    </row>
    <row r="5196" spans="14:15" x14ac:dyDescent="0.25">
      <c r="N5196" s="4"/>
      <c r="O5196" s="4">
        <v>49025</v>
      </c>
    </row>
    <row r="5197" spans="14:15" x14ac:dyDescent="0.25">
      <c r="N5197" s="4"/>
      <c r="O5197" s="4">
        <v>49026</v>
      </c>
    </row>
    <row r="5198" spans="14:15" x14ac:dyDescent="0.25">
      <c r="N5198" s="4"/>
      <c r="O5198" s="4">
        <v>49027</v>
      </c>
    </row>
    <row r="5199" spans="14:15" x14ac:dyDescent="0.25">
      <c r="N5199" s="4"/>
      <c r="O5199" s="4">
        <v>49028</v>
      </c>
    </row>
    <row r="5200" spans="14:15" x14ac:dyDescent="0.25">
      <c r="N5200" s="4"/>
      <c r="O5200" s="4">
        <v>49029</v>
      </c>
    </row>
    <row r="5201" spans="14:15" x14ac:dyDescent="0.25">
      <c r="N5201" s="4"/>
      <c r="O5201" s="4">
        <v>49030</v>
      </c>
    </row>
    <row r="5202" spans="14:15" x14ac:dyDescent="0.25">
      <c r="N5202" s="4"/>
      <c r="O5202" s="4">
        <v>49031</v>
      </c>
    </row>
    <row r="5203" spans="14:15" x14ac:dyDescent="0.25">
      <c r="N5203" s="4"/>
      <c r="O5203" s="4">
        <v>49032</v>
      </c>
    </row>
    <row r="5204" spans="14:15" x14ac:dyDescent="0.25">
      <c r="N5204" s="4"/>
      <c r="O5204" s="4">
        <v>49033</v>
      </c>
    </row>
    <row r="5205" spans="14:15" x14ac:dyDescent="0.25">
      <c r="N5205" s="4"/>
      <c r="O5205" s="4">
        <v>49034</v>
      </c>
    </row>
    <row r="5206" spans="14:15" x14ac:dyDescent="0.25">
      <c r="N5206" s="4"/>
      <c r="O5206" s="4">
        <v>49035</v>
      </c>
    </row>
    <row r="5207" spans="14:15" x14ac:dyDescent="0.25">
      <c r="N5207" s="4"/>
      <c r="O5207" s="4">
        <v>49036</v>
      </c>
    </row>
    <row r="5208" spans="14:15" x14ac:dyDescent="0.25">
      <c r="N5208" s="4"/>
      <c r="O5208" s="4">
        <v>49037</v>
      </c>
    </row>
    <row r="5209" spans="14:15" x14ac:dyDescent="0.25">
      <c r="N5209" s="4"/>
      <c r="O5209" s="4">
        <v>49038</v>
      </c>
    </row>
    <row r="5210" spans="14:15" x14ac:dyDescent="0.25">
      <c r="N5210" s="4"/>
      <c r="O5210" s="4">
        <v>49039</v>
      </c>
    </row>
    <row r="5211" spans="14:15" x14ac:dyDescent="0.25">
      <c r="N5211" s="4"/>
      <c r="O5211" s="4">
        <v>49040</v>
      </c>
    </row>
    <row r="5212" spans="14:15" x14ac:dyDescent="0.25">
      <c r="N5212" s="4"/>
      <c r="O5212" s="4">
        <v>49041</v>
      </c>
    </row>
    <row r="5213" spans="14:15" x14ac:dyDescent="0.25">
      <c r="N5213" s="4"/>
      <c r="O5213" s="4">
        <v>49042</v>
      </c>
    </row>
    <row r="5214" spans="14:15" x14ac:dyDescent="0.25">
      <c r="N5214" s="4"/>
      <c r="O5214" s="4">
        <v>49043</v>
      </c>
    </row>
    <row r="5215" spans="14:15" x14ac:dyDescent="0.25">
      <c r="N5215" s="4"/>
      <c r="O5215" s="4">
        <v>49044</v>
      </c>
    </row>
    <row r="5216" spans="14:15" x14ac:dyDescent="0.25">
      <c r="N5216" s="4"/>
      <c r="O5216" s="4">
        <v>49045</v>
      </c>
    </row>
    <row r="5217" spans="14:15" x14ac:dyDescent="0.25">
      <c r="N5217" s="4"/>
      <c r="O5217" s="4">
        <v>49046</v>
      </c>
    </row>
    <row r="5218" spans="14:15" x14ac:dyDescent="0.25">
      <c r="N5218" s="4"/>
      <c r="O5218" s="4">
        <v>49047</v>
      </c>
    </row>
    <row r="5219" spans="14:15" x14ac:dyDescent="0.25">
      <c r="N5219" s="4"/>
      <c r="O5219" s="4">
        <v>49048</v>
      </c>
    </row>
    <row r="5220" spans="14:15" x14ac:dyDescent="0.25">
      <c r="N5220" s="4"/>
      <c r="O5220" s="4">
        <v>49049</v>
      </c>
    </row>
    <row r="5221" spans="14:15" x14ac:dyDescent="0.25">
      <c r="N5221" s="4"/>
      <c r="O5221" s="4">
        <v>49050</v>
      </c>
    </row>
    <row r="5222" spans="14:15" x14ac:dyDescent="0.25">
      <c r="N5222" s="4"/>
      <c r="O5222" s="4">
        <v>49051</v>
      </c>
    </row>
    <row r="5223" spans="14:15" x14ac:dyDescent="0.25">
      <c r="N5223" s="4"/>
      <c r="O5223" s="4">
        <v>49052</v>
      </c>
    </row>
    <row r="5224" spans="14:15" x14ac:dyDescent="0.25">
      <c r="N5224" s="4"/>
      <c r="O5224" s="4">
        <v>49053</v>
      </c>
    </row>
    <row r="5225" spans="14:15" x14ac:dyDescent="0.25">
      <c r="N5225" s="4"/>
      <c r="O5225" s="4">
        <v>49054</v>
      </c>
    </row>
    <row r="5226" spans="14:15" x14ac:dyDescent="0.25">
      <c r="N5226" s="4"/>
      <c r="O5226" s="4">
        <v>49055</v>
      </c>
    </row>
    <row r="5227" spans="14:15" x14ac:dyDescent="0.25">
      <c r="N5227" s="4"/>
      <c r="O5227" s="4">
        <v>49056</v>
      </c>
    </row>
    <row r="5228" spans="14:15" x14ac:dyDescent="0.25">
      <c r="N5228" s="4"/>
      <c r="O5228" s="4">
        <v>49057</v>
      </c>
    </row>
    <row r="5229" spans="14:15" x14ac:dyDescent="0.25">
      <c r="N5229" s="4"/>
      <c r="O5229" s="4">
        <v>49058</v>
      </c>
    </row>
    <row r="5230" spans="14:15" x14ac:dyDescent="0.25">
      <c r="N5230" s="4"/>
      <c r="O5230" s="4">
        <v>49059</v>
      </c>
    </row>
    <row r="5231" spans="14:15" x14ac:dyDescent="0.25">
      <c r="N5231" s="4"/>
      <c r="O5231" s="4">
        <v>49060</v>
      </c>
    </row>
    <row r="5232" spans="14:15" x14ac:dyDescent="0.25">
      <c r="N5232" s="4"/>
      <c r="O5232" s="4">
        <v>49061</v>
      </c>
    </row>
    <row r="5233" spans="14:15" x14ac:dyDescent="0.25">
      <c r="N5233" s="4"/>
      <c r="O5233" s="4">
        <v>49062</v>
      </c>
    </row>
    <row r="5234" spans="14:15" x14ac:dyDescent="0.25">
      <c r="N5234" s="4"/>
      <c r="O5234" s="4">
        <v>49063</v>
      </c>
    </row>
    <row r="5235" spans="14:15" x14ac:dyDescent="0.25">
      <c r="N5235" s="4"/>
      <c r="O5235" s="4">
        <v>49064</v>
      </c>
    </row>
    <row r="5236" spans="14:15" x14ac:dyDescent="0.25">
      <c r="N5236" s="4"/>
      <c r="O5236" s="4">
        <v>49065</v>
      </c>
    </row>
    <row r="5237" spans="14:15" x14ac:dyDescent="0.25">
      <c r="N5237" s="4"/>
      <c r="O5237" s="4">
        <v>49066</v>
      </c>
    </row>
    <row r="5238" spans="14:15" x14ac:dyDescent="0.25">
      <c r="N5238" s="4"/>
      <c r="O5238" s="4">
        <v>49067</v>
      </c>
    </row>
    <row r="5239" spans="14:15" x14ac:dyDescent="0.25">
      <c r="N5239" s="4"/>
      <c r="O5239" s="4">
        <v>49068</v>
      </c>
    </row>
    <row r="5240" spans="14:15" x14ac:dyDescent="0.25">
      <c r="N5240" s="4"/>
      <c r="O5240" s="4">
        <v>49069</v>
      </c>
    </row>
    <row r="5241" spans="14:15" x14ac:dyDescent="0.25">
      <c r="N5241" s="4"/>
      <c r="O5241" s="4">
        <v>49070</v>
      </c>
    </row>
    <row r="5242" spans="14:15" x14ac:dyDescent="0.25">
      <c r="N5242" s="4"/>
      <c r="O5242" s="4">
        <v>49071</v>
      </c>
    </row>
    <row r="5243" spans="14:15" x14ac:dyDescent="0.25">
      <c r="N5243" s="4"/>
      <c r="O5243" s="4">
        <v>49072</v>
      </c>
    </row>
    <row r="5244" spans="14:15" x14ac:dyDescent="0.25">
      <c r="N5244" s="4"/>
      <c r="O5244" s="4">
        <v>49073</v>
      </c>
    </row>
    <row r="5245" spans="14:15" x14ac:dyDescent="0.25">
      <c r="N5245" s="4"/>
      <c r="O5245" s="4">
        <v>49074</v>
      </c>
    </row>
    <row r="5246" spans="14:15" x14ac:dyDescent="0.25">
      <c r="N5246" s="4"/>
      <c r="O5246" s="4">
        <v>49075</v>
      </c>
    </row>
    <row r="5247" spans="14:15" x14ac:dyDescent="0.25">
      <c r="N5247" s="4"/>
      <c r="O5247" s="4">
        <v>49076</v>
      </c>
    </row>
    <row r="5248" spans="14:15" x14ac:dyDescent="0.25">
      <c r="N5248" s="4"/>
      <c r="O5248" s="4">
        <v>49077</v>
      </c>
    </row>
    <row r="5249" spans="14:15" x14ac:dyDescent="0.25">
      <c r="N5249" s="4"/>
      <c r="O5249" s="4">
        <v>49078</v>
      </c>
    </row>
    <row r="5250" spans="14:15" x14ac:dyDescent="0.25">
      <c r="N5250" s="4"/>
      <c r="O5250" s="4">
        <v>49079</v>
      </c>
    </row>
    <row r="5251" spans="14:15" x14ac:dyDescent="0.25">
      <c r="N5251" s="4"/>
      <c r="O5251" s="4">
        <v>49080</v>
      </c>
    </row>
    <row r="5252" spans="14:15" x14ac:dyDescent="0.25">
      <c r="N5252" s="4"/>
      <c r="O5252" s="4">
        <v>49081</v>
      </c>
    </row>
    <row r="5253" spans="14:15" x14ac:dyDescent="0.25">
      <c r="N5253" s="4"/>
      <c r="O5253" s="4">
        <v>49082</v>
      </c>
    </row>
    <row r="5254" spans="14:15" x14ac:dyDescent="0.25">
      <c r="N5254" s="4"/>
      <c r="O5254" s="4">
        <v>49083</v>
      </c>
    </row>
    <row r="5255" spans="14:15" x14ac:dyDescent="0.25">
      <c r="N5255" s="4"/>
      <c r="O5255" s="4">
        <v>49084</v>
      </c>
    </row>
    <row r="5256" spans="14:15" x14ac:dyDescent="0.25">
      <c r="N5256" s="4"/>
      <c r="O5256" s="4">
        <v>49085</v>
      </c>
    </row>
    <row r="5257" spans="14:15" x14ac:dyDescent="0.25">
      <c r="N5257" s="4"/>
      <c r="O5257" s="4">
        <v>49086</v>
      </c>
    </row>
    <row r="5258" spans="14:15" x14ac:dyDescent="0.25">
      <c r="N5258" s="4"/>
      <c r="O5258" s="4">
        <v>49087</v>
      </c>
    </row>
    <row r="5259" spans="14:15" x14ac:dyDescent="0.25">
      <c r="N5259" s="4"/>
      <c r="O5259" s="4">
        <v>49088</v>
      </c>
    </row>
    <row r="5260" spans="14:15" x14ac:dyDescent="0.25">
      <c r="N5260" s="4"/>
      <c r="O5260" s="4">
        <v>49089</v>
      </c>
    </row>
    <row r="5261" spans="14:15" x14ac:dyDescent="0.25">
      <c r="N5261" s="4"/>
      <c r="O5261" s="4">
        <v>49090</v>
      </c>
    </row>
    <row r="5262" spans="14:15" x14ac:dyDescent="0.25">
      <c r="N5262" s="4"/>
      <c r="O5262" s="4">
        <v>49091</v>
      </c>
    </row>
    <row r="5263" spans="14:15" x14ac:dyDescent="0.25">
      <c r="N5263" s="4"/>
      <c r="O5263" s="4">
        <v>49092</v>
      </c>
    </row>
    <row r="5264" spans="14:15" x14ac:dyDescent="0.25">
      <c r="N5264" s="4"/>
      <c r="O5264" s="4">
        <v>49093</v>
      </c>
    </row>
    <row r="5265" spans="14:15" x14ac:dyDescent="0.25">
      <c r="N5265" s="4"/>
      <c r="O5265" s="4">
        <v>49094</v>
      </c>
    </row>
    <row r="5266" spans="14:15" x14ac:dyDescent="0.25">
      <c r="N5266" s="4"/>
      <c r="O5266" s="4">
        <v>49095</v>
      </c>
    </row>
    <row r="5267" spans="14:15" x14ac:dyDescent="0.25">
      <c r="N5267" s="4"/>
      <c r="O5267" s="4">
        <v>49096</v>
      </c>
    </row>
    <row r="5268" spans="14:15" x14ac:dyDescent="0.25">
      <c r="N5268" s="4"/>
      <c r="O5268" s="4">
        <v>49097</v>
      </c>
    </row>
    <row r="5269" spans="14:15" x14ac:dyDescent="0.25">
      <c r="N5269" s="4"/>
      <c r="O5269" s="4">
        <v>49098</v>
      </c>
    </row>
    <row r="5270" spans="14:15" x14ac:dyDescent="0.25">
      <c r="N5270" s="4"/>
      <c r="O5270" s="4">
        <v>49099</v>
      </c>
    </row>
    <row r="5271" spans="14:15" x14ac:dyDescent="0.25">
      <c r="N5271" s="4"/>
      <c r="O5271" s="4">
        <v>49100</v>
      </c>
    </row>
    <row r="5272" spans="14:15" x14ac:dyDescent="0.25">
      <c r="N5272" s="4"/>
      <c r="O5272" s="4">
        <v>49101</v>
      </c>
    </row>
    <row r="5273" spans="14:15" x14ac:dyDescent="0.25">
      <c r="N5273" s="4"/>
      <c r="O5273" s="4">
        <v>49102</v>
      </c>
    </row>
    <row r="5274" spans="14:15" x14ac:dyDescent="0.25">
      <c r="N5274" s="4"/>
      <c r="O5274" s="4">
        <v>49103</v>
      </c>
    </row>
    <row r="5275" spans="14:15" x14ac:dyDescent="0.25">
      <c r="N5275" s="4"/>
      <c r="O5275" s="4">
        <v>49104</v>
      </c>
    </row>
    <row r="5276" spans="14:15" x14ac:dyDescent="0.25">
      <c r="N5276" s="4"/>
      <c r="O5276" s="4">
        <v>49105</v>
      </c>
    </row>
    <row r="5277" spans="14:15" x14ac:dyDescent="0.25">
      <c r="N5277" s="4"/>
      <c r="O5277" s="4">
        <v>49106</v>
      </c>
    </row>
    <row r="5278" spans="14:15" x14ac:dyDescent="0.25">
      <c r="N5278" s="4"/>
      <c r="O5278" s="4">
        <v>49107</v>
      </c>
    </row>
    <row r="5279" spans="14:15" x14ac:dyDescent="0.25">
      <c r="N5279" s="4"/>
      <c r="O5279" s="4">
        <v>49108</v>
      </c>
    </row>
    <row r="5280" spans="14:15" x14ac:dyDescent="0.25">
      <c r="N5280" s="4"/>
      <c r="O5280" s="4">
        <v>49109</v>
      </c>
    </row>
    <row r="5281" spans="14:15" x14ac:dyDescent="0.25">
      <c r="N5281" s="4"/>
      <c r="O5281" s="4">
        <v>49110</v>
      </c>
    </row>
    <row r="5282" spans="14:15" x14ac:dyDescent="0.25">
      <c r="N5282" s="4"/>
      <c r="O5282" s="4">
        <v>49111</v>
      </c>
    </row>
    <row r="5283" spans="14:15" x14ac:dyDescent="0.25">
      <c r="N5283" s="4"/>
      <c r="O5283" s="4">
        <v>49112</v>
      </c>
    </row>
    <row r="5284" spans="14:15" x14ac:dyDescent="0.25">
      <c r="N5284" s="4"/>
      <c r="O5284" s="4">
        <v>49113</v>
      </c>
    </row>
    <row r="5285" spans="14:15" x14ac:dyDescent="0.25">
      <c r="N5285" s="4"/>
      <c r="O5285" s="4">
        <v>49114</v>
      </c>
    </row>
    <row r="5286" spans="14:15" x14ac:dyDescent="0.25">
      <c r="N5286" s="4"/>
      <c r="O5286" s="4">
        <v>49115</v>
      </c>
    </row>
    <row r="5287" spans="14:15" x14ac:dyDescent="0.25">
      <c r="N5287" s="4"/>
      <c r="O5287" s="4">
        <v>49116</v>
      </c>
    </row>
    <row r="5288" spans="14:15" x14ac:dyDescent="0.25">
      <c r="N5288" s="4"/>
      <c r="O5288" s="4">
        <v>49117</v>
      </c>
    </row>
    <row r="5289" spans="14:15" x14ac:dyDescent="0.25">
      <c r="N5289" s="4"/>
      <c r="O5289" s="4">
        <v>49118</v>
      </c>
    </row>
    <row r="5290" spans="14:15" x14ac:dyDescent="0.25">
      <c r="N5290" s="4"/>
      <c r="O5290" s="4">
        <v>49119</v>
      </c>
    </row>
    <row r="5291" spans="14:15" x14ac:dyDescent="0.25">
      <c r="N5291" s="4"/>
      <c r="O5291" s="4">
        <v>49120</v>
      </c>
    </row>
    <row r="5292" spans="14:15" x14ac:dyDescent="0.25">
      <c r="N5292" s="4"/>
      <c r="O5292" s="4">
        <v>49121</v>
      </c>
    </row>
    <row r="5293" spans="14:15" x14ac:dyDescent="0.25">
      <c r="N5293" s="4"/>
      <c r="O5293" s="4">
        <v>49122</v>
      </c>
    </row>
    <row r="5294" spans="14:15" x14ac:dyDescent="0.25">
      <c r="N5294" s="4"/>
      <c r="O5294" s="4">
        <v>49123</v>
      </c>
    </row>
    <row r="5295" spans="14:15" x14ac:dyDescent="0.25">
      <c r="N5295" s="4"/>
      <c r="O5295" s="4">
        <v>49124</v>
      </c>
    </row>
    <row r="5296" spans="14:15" x14ac:dyDescent="0.25">
      <c r="N5296" s="4"/>
      <c r="O5296" s="4">
        <v>49125</v>
      </c>
    </row>
    <row r="5297" spans="14:15" x14ac:dyDescent="0.25">
      <c r="N5297" s="4"/>
      <c r="O5297" s="4">
        <v>49126</v>
      </c>
    </row>
    <row r="5298" spans="14:15" x14ac:dyDescent="0.25">
      <c r="N5298" s="4"/>
      <c r="O5298" s="4">
        <v>49127</v>
      </c>
    </row>
    <row r="5299" spans="14:15" x14ac:dyDescent="0.25">
      <c r="N5299" s="4"/>
      <c r="O5299" s="4">
        <v>49128</v>
      </c>
    </row>
    <row r="5300" spans="14:15" x14ac:dyDescent="0.25">
      <c r="N5300" s="4"/>
      <c r="O5300" s="4">
        <v>49129</v>
      </c>
    </row>
    <row r="5301" spans="14:15" x14ac:dyDescent="0.25">
      <c r="N5301" s="4"/>
      <c r="O5301" s="4">
        <v>49130</v>
      </c>
    </row>
    <row r="5302" spans="14:15" x14ac:dyDescent="0.25">
      <c r="N5302" s="4"/>
      <c r="O5302" s="4">
        <v>49131</v>
      </c>
    </row>
    <row r="5303" spans="14:15" x14ac:dyDescent="0.25">
      <c r="N5303" s="4"/>
      <c r="O5303" s="4">
        <v>49132</v>
      </c>
    </row>
    <row r="5304" spans="14:15" x14ac:dyDescent="0.25">
      <c r="N5304" s="4"/>
      <c r="O5304" s="4">
        <v>49133</v>
      </c>
    </row>
    <row r="5305" spans="14:15" x14ac:dyDescent="0.25">
      <c r="N5305" s="4"/>
      <c r="O5305" s="4">
        <v>49134</v>
      </c>
    </row>
    <row r="5306" spans="14:15" x14ac:dyDescent="0.25">
      <c r="N5306" s="4"/>
      <c r="O5306" s="4">
        <v>49135</v>
      </c>
    </row>
    <row r="5307" spans="14:15" x14ac:dyDescent="0.25">
      <c r="N5307" s="4"/>
      <c r="O5307" s="4">
        <v>49136</v>
      </c>
    </row>
    <row r="5308" spans="14:15" x14ac:dyDescent="0.25">
      <c r="N5308" s="4"/>
      <c r="O5308" s="4">
        <v>49137</v>
      </c>
    </row>
    <row r="5309" spans="14:15" x14ac:dyDescent="0.25">
      <c r="N5309" s="4"/>
      <c r="O5309" s="4">
        <v>49138</v>
      </c>
    </row>
    <row r="5310" spans="14:15" x14ac:dyDescent="0.25">
      <c r="N5310" s="4"/>
      <c r="O5310" s="4">
        <v>49139</v>
      </c>
    </row>
    <row r="5311" spans="14:15" x14ac:dyDescent="0.25">
      <c r="N5311" s="4"/>
      <c r="O5311" s="4">
        <v>49140</v>
      </c>
    </row>
    <row r="5312" spans="14:15" x14ac:dyDescent="0.25">
      <c r="N5312" s="4"/>
      <c r="O5312" s="4">
        <v>49141</v>
      </c>
    </row>
    <row r="5313" spans="14:15" x14ac:dyDescent="0.25">
      <c r="N5313" s="4"/>
      <c r="O5313" s="4">
        <v>49142</v>
      </c>
    </row>
    <row r="5314" spans="14:15" x14ac:dyDescent="0.25">
      <c r="N5314" s="4"/>
      <c r="O5314" s="4">
        <v>49143</v>
      </c>
    </row>
    <row r="5315" spans="14:15" x14ac:dyDescent="0.25">
      <c r="N5315" s="4"/>
      <c r="O5315" s="4">
        <v>49144</v>
      </c>
    </row>
    <row r="5316" spans="14:15" x14ac:dyDescent="0.25">
      <c r="N5316" s="4"/>
      <c r="O5316" s="4">
        <v>49145</v>
      </c>
    </row>
    <row r="5317" spans="14:15" x14ac:dyDescent="0.25">
      <c r="N5317" s="4"/>
      <c r="O5317" s="4">
        <v>49146</v>
      </c>
    </row>
    <row r="5318" spans="14:15" x14ac:dyDescent="0.25">
      <c r="N5318" s="4"/>
      <c r="O5318" s="4">
        <v>49147</v>
      </c>
    </row>
    <row r="5319" spans="14:15" x14ac:dyDescent="0.25">
      <c r="N5319" s="4"/>
      <c r="O5319" s="4">
        <v>49148</v>
      </c>
    </row>
    <row r="5320" spans="14:15" x14ac:dyDescent="0.25">
      <c r="N5320" s="4"/>
      <c r="O5320" s="4">
        <v>49149</v>
      </c>
    </row>
    <row r="5321" spans="14:15" x14ac:dyDescent="0.25">
      <c r="N5321" s="4"/>
      <c r="O5321" s="4">
        <v>49150</v>
      </c>
    </row>
    <row r="5322" spans="14:15" x14ac:dyDescent="0.25">
      <c r="N5322" s="4"/>
      <c r="O5322" s="4">
        <v>49151</v>
      </c>
    </row>
    <row r="5323" spans="14:15" x14ac:dyDescent="0.25">
      <c r="N5323" s="4"/>
      <c r="O5323" s="4">
        <v>49152</v>
      </c>
    </row>
    <row r="5324" spans="14:15" x14ac:dyDescent="0.25">
      <c r="N5324" s="4"/>
      <c r="O5324" s="4">
        <v>49153</v>
      </c>
    </row>
    <row r="5325" spans="14:15" x14ac:dyDescent="0.25">
      <c r="N5325" s="4"/>
      <c r="O5325" s="4">
        <v>49154</v>
      </c>
    </row>
    <row r="5326" spans="14:15" x14ac:dyDescent="0.25">
      <c r="N5326" s="4"/>
      <c r="O5326" s="4">
        <v>49155</v>
      </c>
    </row>
    <row r="5327" spans="14:15" x14ac:dyDescent="0.25">
      <c r="N5327" s="4"/>
      <c r="O5327" s="4">
        <v>49156</v>
      </c>
    </row>
    <row r="5328" spans="14:15" x14ac:dyDescent="0.25">
      <c r="N5328" s="4"/>
      <c r="O5328" s="4">
        <v>49157</v>
      </c>
    </row>
    <row r="5329" spans="14:15" x14ac:dyDescent="0.25">
      <c r="N5329" s="4"/>
      <c r="O5329" s="4">
        <v>49158</v>
      </c>
    </row>
    <row r="5330" spans="14:15" x14ac:dyDescent="0.25">
      <c r="N5330" s="4"/>
      <c r="O5330" s="4">
        <v>49159</v>
      </c>
    </row>
    <row r="5331" spans="14:15" x14ac:dyDescent="0.25">
      <c r="N5331" s="4"/>
      <c r="O5331" s="4">
        <v>49160</v>
      </c>
    </row>
    <row r="5332" spans="14:15" x14ac:dyDescent="0.25">
      <c r="N5332" s="4"/>
      <c r="O5332" s="4">
        <v>49161</v>
      </c>
    </row>
    <row r="5333" spans="14:15" x14ac:dyDescent="0.25">
      <c r="N5333" s="4"/>
      <c r="O5333" s="4">
        <v>49162</v>
      </c>
    </row>
    <row r="5334" spans="14:15" x14ac:dyDescent="0.25">
      <c r="N5334" s="4"/>
      <c r="O5334" s="4">
        <v>49163</v>
      </c>
    </row>
    <row r="5335" spans="14:15" x14ac:dyDescent="0.25">
      <c r="N5335" s="4"/>
      <c r="O5335" s="4">
        <v>49164</v>
      </c>
    </row>
    <row r="5336" spans="14:15" x14ac:dyDescent="0.25">
      <c r="N5336" s="4"/>
      <c r="O5336" s="4">
        <v>49165</v>
      </c>
    </row>
    <row r="5337" spans="14:15" x14ac:dyDescent="0.25">
      <c r="N5337" s="4"/>
      <c r="O5337" s="4">
        <v>49166</v>
      </c>
    </row>
    <row r="5338" spans="14:15" x14ac:dyDescent="0.25">
      <c r="N5338" s="4"/>
      <c r="O5338" s="4">
        <v>49167</v>
      </c>
    </row>
    <row r="5339" spans="14:15" x14ac:dyDescent="0.25">
      <c r="N5339" s="4"/>
      <c r="O5339" s="4">
        <v>49168</v>
      </c>
    </row>
    <row r="5340" spans="14:15" x14ac:dyDescent="0.25">
      <c r="N5340" s="4"/>
      <c r="O5340" s="4">
        <v>49169</v>
      </c>
    </row>
    <row r="5341" spans="14:15" x14ac:dyDescent="0.25">
      <c r="N5341" s="4"/>
      <c r="O5341" s="4">
        <v>49170</v>
      </c>
    </row>
    <row r="5342" spans="14:15" x14ac:dyDescent="0.25">
      <c r="N5342" s="4"/>
      <c r="O5342" s="4">
        <v>49171</v>
      </c>
    </row>
    <row r="5343" spans="14:15" x14ac:dyDescent="0.25">
      <c r="N5343" s="4"/>
      <c r="O5343" s="4">
        <v>49172</v>
      </c>
    </row>
    <row r="5344" spans="14:15" x14ac:dyDescent="0.25">
      <c r="N5344" s="4"/>
      <c r="O5344" s="4">
        <v>49173</v>
      </c>
    </row>
    <row r="5345" spans="14:15" x14ac:dyDescent="0.25">
      <c r="N5345" s="4"/>
      <c r="O5345" s="4">
        <v>49174</v>
      </c>
    </row>
    <row r="5346" spans="14:15" x14ac:dyDescent="0.25">
      <c r="N5346" s="4"/>
      <c r="O5346" s="4">
        <v>49175</v>
      </c>
    </row>
    <row r="5347" spans="14:15" x14ac:dyDescent="0.25">
      <c r="N5347" s="4"/>
      <c r="O5347" s="4">
        <v>49176</v>
      </c>
    </row>
    <row r="5348" spans="14:15" x14ac:dyDescent="0.25">
      <c r="N5348" s="4"/>
      <c r="O5348" s="4">
        <v>49177</v>
      </c>
    </row>
    <row r="5349" spans="14:15" x14ac:dyDescent="0.25">
      <c r="N5349" s="4"/>
      <c r="O5349" s="4">
        <v>49178</v>
      </c>
    </row>
    <row r="5350" spans="14:15" x14ac:dyDescent="0.25">
      <c r="N5350" s="4"/>
      <c r="O5350" s="4">
        <v>49179</v>
      </c>
    </row>
    <row r="5351" spans="14:15" x14ac:dyDescent="0.25">
      <c r="N5351" s="4"/>
      <c r="O5351" s="4">
        <v>49180</v>
      </c>
    </row>
    <row r="5352" spans="14:15" x14ac:dyDescent="0.25">
      <c r="N5352" s="4"/>
      <c r="O5352" s="4">
        <v>49181</v>
      </c>
    </row>
    <row r="5353" spans="14:15" x14ac:dyDescent="0.25">
      <c r="N5353" s="4"/>
      <c r="O5353" s="4">
        <v>49182</v>
      </c>
    </row>
    <row r="5354" spans="14:15" x14ac:dyDescent="0.25">
      <c r="N5354" s="4"/>
      <c r="O5354" s="4">
        <v>49183</v>
      </c>
    </row>
    <row r="5355" spans="14:15" x14ac:dyDescent="0.25">
      <c r="N5355" s="4"/>
      <c r="O5355" s="4">
        <v>49184</v>
      </c>
    </row>
    <row r="5356" spans="14:15" x14ac:dyDescent="0.25">
      <c r="N5356" s="4"/>
      <c r="O5356" s="4">
        <v>49185</v>
      </c>
    </row>
    <row r="5357" spans="14:15" x14ac:dyDescent="0.25">
      <c r="N5357" s="4"/>
      <c r="O5357" s="4">
        <v>49186</v>
      </c>
    </row>
    <row r="5358" spans="14:15" x14ac:dyDescent="0.25">
      <c r="N5358" s="4"/>
      <c r="O5358" s="4">
        <v>49187</v>
      </c>
    </row>
    <row r="5359" spans="14:15" x14ac:dyDescent="0.25">
      <c r="N5359" s="4"/>
      <c r="O5359" s="4">
        <v>49188</v>
      </c>
    </row>
    <row r="5360" spans="14:15" x14ac:dyDescent="0.25">
      <c r="N5360" s="4"/>
      <c r="O5360" s="4">
        <v>49189</v>
      </c>
    </row>
    <row r="5361" spans="14:15" x14ac:dyDescent="0.25">
      <c r="N5361" s="4"/>
      <c r="O5361" s="4">
        <v>49190</v>
      </c>
    </row>
    <row r="5362" spans="14:15" x14ac:dyDescent="0.25">
      <c r="N5362" s="4"/>
      <c r="O5362" s="4">
        <v>49191</v>
      </c>
    </row>
    <row r="5363" spans="14:15" x14ac:dyDescent="0.25">
      <c r="N5363" s="4"/>
      <c r="O5363" s="4">
        <v>49192</v>
      </c>
    </row>
    <row r="5364" spans="14:15" x14ac:dyDescent="0.25">
      <c r="N5364" s="4"/>
      <c r="O5364" s="4">
        <v>49193</v>
      </c>
    </row>
    <row r="5365" spans="14:15" x14ac:dyDescent="0.25">
      <c r="N5365" s="4"/>
      <c r="O5365" s="4">
        <v>49194</v>
      </c>
    </row>
    <row r="5366" spans="14:15" x14ac:dyDescent="0.25">
      <c r="N5366" s="4"/>
      <c r="O5366" s="4">
        <v>49195</v>
      </c>
    </row>
    <row r="5367" spans="14:15" x14ac:dyDescent="0.25">
      <c r="N5367" s="4"/>
      <c r="O5367" s="4">
        <v>49196</v>
      </c>
    </row>
    <row r="5368" spans="14:15" x14ac:dyDescent="0.25">
      <c r="N5368" s="4"/>
      <c r="O5368" s="4">
        <v>49197</v>
      </c>
    </row>
    <row r="5369" spans="14:15" x14ac:dyDescent="0.25">
      <c r="N5369" s="4"/>
      <c r="O5369" s="4">
        <v>49198</v>
      </c>
    </row>
    <row r="5370" spans="14:15" x14ac:dyDescent="0.25">
      <c r="N5370" s="4"/>
      <c r="O5370" s="4">
        <v>49199</v>
      </c>
    </row>
    <row r="5371" spans="14:15" x14ac:dyDescent="0.25">
      <c r="N5371" s="4"/>
      <c r="O5371" s="4">
        <v>49200</v>
      </c>
    </row>
    <row r="5372" spans="14:15" x14ac:dyDescent="0.25">
      <c r="N5372" s="4"/>
      <c r="O5372" s="4">
        <v>49201</v>
      </c>
    </row>
    <row r="5373" spans="14:15" x14ac:dyDescent="0.25">
      <c r="N5373" s="4"/>
      <c r="O5373" s="4">
        <v>49202</v>
      </c>
    </row>
    <row r="5374" spans="14:15" x14ac:dyDescent="0.25">
      <c r="N5374" s="4"/>
      <c r="O5374" s="4">
        <v>49203</v>
      </c>
    </row>
    <row r="5375" spans="14:15" x14ac:dyDescent="0.25">
      <c r="N5375" s="4"/>
      <c r="O5375" s="4">
        <v>49204</v>
      </c>
    </row>
    <row r="5376" spans="14:15" x14ac:dyDescent="0.25">
      <c r="N5376" s="4"/>
      <c r="O5376" s="4">
        <v>49205</v>
      </c>
    </row>
    <row r="5377" spans="14:15" x14ac:dyDescent="0.25">
      <c r="N5377" s="4"/>
      <c r="O5377" s="4">
        <v>49206</v>
      </c>
    </row>
    <row r="5378" spans="14:15" x14ac:dyDescent="0.25">
      <c r="N5378" s="4"/>
      <c r="O5378" s="4">
        <v>49207</v>
      </c>
    </row>
    <row r="5379" spans="14:15" x14ac:dyDescent="0.25">
      <c r="N5379" s="4"/>
      <c r="O5379" s="4">
        <v>49208</v>
      </c>
    </row>
    <row r="5380" spans="14:15" x14ac:dyDescent="0.25">
      <c r="N5380" s="4"/>
      <c r="O5380" s="4">
        <v>49209</v>
      </c>
    </row>
    <row r="5381" spans="14:15" x14ac:dyDescent="0.25">
      <c r="N5381" s="4"/>
      <c r="O5381" s="4">
        <v>49210</v>
      </c>
    </row>
    <row r="5382" spans="14:15" x14ac:dyDescent="0.25">
      <c r="N5382" s="4"/>
      <c r="O5382" s="4">
        <v>49211</v>
      </c>
    </row>
    <row r="5383" spans="14:15" x14ac:dyDescent="0.25">
      <c r="N5383" s="4"/>
      <c r="O5383" s="4">
        <v>49212</v>
      </c>
    </row>
    <row r="5384" spans="14:15" x14ac:dyDescent="0.25">
      <c r="N5384" s="4"/>
      <c r="O5384" s="4">
        <v>49213</v>
      </c>
    </row>
    <row r="5385" spans="14:15" x14ac:dyDescent="0.25">
      <c r="N5385" s="4"/>
      <c r="O5385" s="4">
        <v>49214</v>
      </c>
    </row>
    <row r="5386" spans="14:15" x14ac:dyDescent="0.25">
      <c r="N5386" s="4"/>
      <c r="O5386" s="4">
        <v>49215</v>
      </c>
    </row>
    <row r="5387" spans="14:15" x14ac:dyDescent="0.25">
      <c r="N5387" s="4"/>
      <c r="O5387" s="4">
        <v>49216</v>
      </c>
    </row>
    <row r="5388" spans="14:15" x14ac:dyDescent="0.25">
      <c r="N5388" s="4"/>
      <c r="O5388" s="4">
        <v>49217</v>
      </c>
    </row>
    <row r="5389" spans="14:15" x14ac:dyDescent="0.25">
      <c r="N5389" s="4"/>
      <c r="O5389" s="4">
        <v>49218</v>
      </c>
    </row>
    <row r="5390" spans="14:15" x14ac:dyDescent="0.25">
      <c r="N5390" s="4"/>
      <c r="O5390" s="4">
        <v>49219</v>
      </c>
    </row>
    <row r="5391" spans="14:15" x14ac:dyDescent="0.25">
      <c r="N5391" s="4"/>
      <c r="O5391" s="4">
        <v>49220</v>
      </c>
    </row>
    <row r="5392" spans="14:15" x14ac:dyDescent="0.25">
      <c r="N5392" s="4"/>
      <c r="O5392" s="4">
        <v>49221</v>
      </c>
    </row>
    <row r="5393" spans="14:15" x14ac:dyDescent="0.25">
      <c r="N5393" s="4"/>
      <c r="O5393" s="4">
        <v>49222</v>
      </c>
    </row>
    <row r="5394" spans="14:15" x14ac:dyDescent="0.25">
      <c r="N5394" s="4"/>
      <c r="O5394" s="4">
        <v>49223</v>
      </c>
    </row>
    <row r="5395" spans="14:15" x14ac:dyDescent="0.25">
      <c r="N5395" s="4"/>
      <c r="O5395" s="4">
        <v>49224</v>
      </c>
    </row>
    <row r="5396" spans="14:15" x14ac:dyDescent="0.25">
      <c r="N5396" s="4"/>
      <c r="O5396" s="4">
        <v>49225</v>
      </c>
    </row>
    <row r="5397" spans="14:15" x14ac:dyDescent="0.25">
      <c r="N5397" s="4"/>
      <c r="O5397" s="4">
        <v>49226</v>
      </c>
    </row>
    <row r="5398" spans="14:15" x14ac:dyDescent="0.25">
      <c r="N5398" s="4"/>
      <c r="O5398" s="4">
        <v>49227</v>
      </c>
    </row>
    <row r="5399" spans="14:15" x14ac:dyDescent="0.25">
      <c r="N5399" s="4"/>
      <c r="O5399" s="4">
        <v>49228</v>
      </c>
    </row>
    <row r="5400" spans="14:15" x14ac:dyDescent="0.25">
      <c r="N5400" s="4"/>
      <c r="O5400" s="4">
        <v>49229</v>
      </c>
    </row>
    <row r="5401" spans="14:15" x14ac:dyDescent="0.25">
      <c r="N5401" s="4"/>
      <c r="O5401" s="4">
        <v>49230</v>
      </c>
    </row>
    <row r="5402" spans="14:15" x14ac:dyDescent="0.25">
      <c r="N5402" s="4"/>
      <c r="O5402" s="4">
        <v>49231</v>
      </c>
    </row>
    <row r="5403" spans="14:15" x14ac:dyDescent="0.25">
      <c r="N5403" s="4"/>
      <c r="O5403" s="4">
        <v>49232</v>
      </c>
    </row>
    <row r="5404" spans="14:15" x14ac:dyDescent="0.25">
      <c r="N5404" s="4"/>
      <c r="O5404" s="4">
        <v>49233</v>
      </c>
    </row>
    <row r="5405" spans="14:15" x14ac:dyDescent="0.25">
      <c r="N5405" s="4"/>
      <c r="O5405" s="4">
        <v>49234</v>
      </c>
    </row>
    <row r="5406" spans="14:15" x14ac:dyDescent="0.25">
      <c r="N5406" s="4"/>
      <c r="O5406" s="4">
        <v>49235</v>
      </c>
    </row>
    <row r="5407" spans="14:15" x14ac:dyDescent="0.25">
      <c r="N5407" s="4"/>
      <c r="O5407" s="4">
        <v>49236</v>
      </c>
    </row>
    <row r="5408" spans="14:15" x14ac:dyDescent="0.25">
      <c r="N5408" s="4"/>
      <c r="O5408" s="4">
        <v>49237</v>
      </c>
    </row>
    <row r="5409" spans="14:15" x14ac:dyDescent="0.25">
      <c r="N5409" s="4"/>
      <c r="O5409" s="4">
        <v>49238</v>
      </c>
    </row>
    <row r="5410" spans="14:15" x14ac:dyDescent="0.25">
      <c r="N5410" s="4"/>
      <c r="O5410" s="4">
        <v>49239</v>
      </c>
    </row>
    <row r="5411" spans="14:15" x14ac:dyDescent="0.25">
      <c r="N5411" s="4"/>
      <c r="O5411" s="4">
        <v>49240</v>
      </c>
    </row>
    <row r="5412" spans="14:15" x14ac:dyDescent="0.25">
      <c r="N5412" s="4"/>
      <c r="O5412" s="4">
        <v>49241</v>
      </c>
    </row>
    <row r="5413" spans="14:15" x14ac:dyDescent="0.25">
      <c r="N5413" s="4"/>
      <c r="O5413" s="4">
        <v>49242</v>
      </c>
    </row>
    <row r="5414" spans="14:15" x14ac:dyDescent="0.25">
      <c r="N5414" s="4"/>
      <c r="O5414" s="4">
        <v>49243</v>
      </c>
    </row>
    <row r="5415" spans="14:15" x14ac:dyDescent="0.25">
      <c r="N5415" s="4"/>
      <c r="O5415" s="4">
        <v>49244</v>
      </c>
    </row>
    <row r="5416" spans="14:15" x14ac:dyDescent="0.25">
      <c r="N5416" s="4"/>
      <c r="O5416" s="4">
        <v>49245</v>
      </c>
    </row>
    <row r="5417" spans="14:15" x14ac:dyDescent="0.25">
      <c r="N5417" s="4"/>
      <c r="O5417" s="4">
        <v>49246</v>
      </c>
    </row>
    <row r="5418" spans="14:15" x14ac:dyDescent="0.25">
      <c r="N5418" s="4"/>
      <c r="O5418" s="4">
        <v>49247</v>
      </c>
    </row>
    <row r="5419" spans="14:15" x14ac:dyDescent="0.25">
      <c r="N5419" s="4"/>
      <c r="O5419" s="4">
        <v>49248</v>
      </c>
    </row>
    <row r="5420" spans="14:15" x14ac:dyDescent="0.25">
      <c r="N5420" s="4"/>
      <c r="O5420" s="4">
        <v>49249</v>
      </c>
    </row>
    <row r="5421" spans="14:15" x14ac:dyDescent="0.25">
      <c r="N5421" s="4"/>
      <c r="O5421" s="4">
        <v>49250</v>
      </c>
    </row>
    <row r="5422" spans="14:15" x14ac:dyDescent="0.25">
      <c r="N5422" s="4"/>
      <c r="O5422" s="4">
        <v>49251</v>
      </c>
    </row>
    <row r="5423" spans="14:15" x14ac:dyDescent="0.25">
      <c r="N5423" s="4"/>
      <c r="O5423" s="4">
        <v>49252</v>
      </c>
    </row>
    <row r="5424" spans="14:15" x14ac:dyDescent="0.25">
      <c r="N5424" s="4"/>
      <c r="O5424" s="4">
        <v>49253</v>
      </c>
    </row>
    <row r="5425" spans="14:15" x14ac:dyDescent="0.25">
      <c r="N5425" s="4"/>
      <c r="O5425" s="4">
        <v>49254</v>
      </c>
    </row>
    <row r="5426" spans="14:15" x14ac:dyDescent="0.25">
      <c r="N5426" s="4"/>
      <c r="O5426" s="4">
        <v>49255</v>
      </c>
    </row>
    <row r="5427" spans="14:15" x14ac:dyDescent="0.25">
      <c r="N5427" s="4"/>
      <c r="O5427" s="4">
        <v>49256</v>
      </c>
    </row>
    <row r="5428" spans="14:15" x14ac:dyDescent="0.25">
      <c r="N5428" s="4"/>
      <c r="O5428" s="4">
        <v>49257</v>
      </c>
    </row>
    <row r="5429" spans="14:15" x14ac:dyDescent="0.25">
      <c r="N5429" s="4"/>
      <c r="O5429" s="4">
        <v>49258</v>
      </c>
    </row>
    <row r="5430" spans="14:15" x14ac:dyDescent="0.25">
      <c r="N5430" s="4"/>
      <c r="O5430" s="4">
        <v>49259</v>
      </c>
    </row>
    <row r="5431" spans="14:15" x14ac:dyDescent="0.25">
      <c r="N5431" s="4"/>
      <c r="O5431" s="4">
        <v>49260</v>
      </c>
    </row>
    <row r="5432" spans="14:15" x14ac:dyDescent="0.25">
      <c r="N5432" s="4"/>
      <c r="O5432" s="4">
        <v>49261</v>
      </c>
    </row>
    <row r="5433" spans="14:15" x14ac:dyDescent="0.25">
      <c r="N5433" s="4"/>
      <c r="O5433" s="4">
        <v>49262</v>
      </c>
    </row>
    <row r="5434" spans="14:15" x14ac:dyDescent="0.25">
      <c r="N5434" s="4"/>
      <c r="O5434" s="4">
        <v>49263</v>
      </c>
    </row>
    <row r="5435" spans="14:15" x14ac:dyDescent="0.25">
      <c r="N5435" s="4"/>
      <c r="O5435" s="4">
        <v>49264</v>
      </c>
    </row>
    <row r="5436" spans="14:15" x14ac:dyDescent="0.25">
      <c r="N5436" s="4"/>
      <c r="O5436" s="4">
        <v>49265</v>
      </c>
    </row>
    <row r="5437" spans="14:15" x14ac:dyDescent="0.25">
      <c r="N5437" s="4"/>
      <c r="O5437" s="4">
        <v>49266</v>
      </c>
    </row>
    <row r="5438" spans="14:15" x14ac:dyDescent="0.25">
      <c r="N5438" s="4"/>
      <c r="O5438" s="4">
        <v>49267</v>
      </c>
    </row>
    <row r="5439" spans="14:15" x14ac:dyDescent="0.25">
      <c r="N5439" s="4"/>
      <c r="O5439" s="4">
        <v>49268</v>
      </c>
    </row>
    <row r="5440" spans="14:15" x14ac:dyDescent="0.25">
      <c r="N5440" s="4"/>
      <c r="O5440" s="4">
        <v>49269</v>
      </c>
    </row>
    <row r="5441" spans="14:15" x14ac:dyDescent="0.25">
      <c r="N5441" s="4"/>
      <c r="O5441" s="4">
        <v>49270</v>
      </c>
    </row>
    <row r="5442" spans="14:15" x14ac:dyDescent="0.25">
      <c r="N5442" s="4"/>
      <c r="O5442" s="4">
        <v>49271</v>
      </c>
    </row>
    <row r="5443" spans="14:15" x14ac:dyDescent="0.25">
      <c r="N5443" s="4"/>
      <c r="O5443" s="4">
        <v>49272</v>
      </c>
    </row>
    <row r="5444" spans="14:15" x14ac:dyDescent="0.25">
      <c r="N5444" s="4"/>
      <c r="O5444" s="4">
        <v>49273</v>
      </c>
    </row>
    <row r="5445" spans="14:15" x14ac:dyDescent="0.25">
      <c r="N5445" s="4"/>
      <c r="O5445" s="4">
        <v>49274</v>
      </c>
    </row>
    <row r="5446" spans="14:15" x14ac:dyDescent="0.25">
      <c r="N5446" s="4"/>
      <c r="O5446" s="4">
        <v>49275</v>
      </c>
    </row>
    <row r="5447" spans="14:15" x14ac:dyDescent="0.25">
      <c r="N5447" s="4"/>
      <c r="O5447" s="4">
        <v>49276</v>
      </c>
    </row>
    <row r="5448" spans="14:15" x14ac:dyDescent="0.25">
      <c r="N5448" s="4"/>
      <c r="O5448" s="4">
        <v>49277</v>
      </c>
    </row>
    <row r="5449" spans="14:15" x14ac:dyDescent="0.25">
      <c r="N5449" s="4"/>
      <c r="O5449" s="4">
        <v>49278</v>
      </c>
    </row>
    <row r="5450" spans="14:15" x14ac:dyDescent="0.25">
      <c r="N5450" s="4"/>
      <c r="O5450" s="4">
        <v>49279</v>
      </c>
    </row>
    <row r="5451" spans="14:15" x14ac:dyDescent="0.25">
      <c r="N5451" s="4"/>
      <c r="O5451" s="4">
        <v>49280</v>
      </c>
    </row>
    <row r="5452" spans="14:15" x14ac:dyDescent="0.25">
      <c r="N5452" s="4"/>
      <c r="O5452" s="4">
        <v>49281</v>
      </c>
    </row>
    <row r="5453" spans="14:15" x14ac:dyDescent="0.25">
      <c r="N5453" s="4"/>
      <c r="O5453" s="4">
        <v>49282</v>
      </c>
    </row>
    <row r="5454" spans="14:15" x14ac:dyDescent="0.25">
      <c r="N5454" s="4"/>
      <c r="O5454" s="4">
        <v>49283</v>
      </c>
    </row>
    <row r="5455" spans="14:15" x14ac:dyDescent="0.25">
      <c r="N5455" s="4"/>
      <c r="O5455" s="4">
        <v>49284</v>
      </c>
    </row>
    <row r="5456" spans="14:15" x14ac:dyDescent="0.25">
      <c r="N5456" s="4"/>
      <c r="O5456" s="4">
        <v>49285</v>
      </c>
    </row>
    <row r="5457" spans="14:15" x14ac:dyDescent="0.25">
      <c r="N5457" s="4"/>
      <c r="O5457" s="4">
        <v>49286</v>
      </c>
    </row>
    <row r="5458" spans="14:15" x14ac:dyDescent="0.25">
      <c r="N5458" s="4"/>
      <c r="O5458" s="4">
        <v>49287</v>
      </c>
    </row>
    <row r="5459" spans="14:15" x14ac:dyDescent="0.25">
      <c r="N5459" s="4"/>
      <c r="O5459" s="4">
        <v>49288</v>
      </c>
    </row>
    <row r="5460" spans="14:15" x14ac:dyDescent="0.25">
      <c r="N5460" s="4"/>
      <c r="O5460" s="4">
        <v>49289</v>
      </c>
    </row>
    <row r="5461" spans="14:15" x14ac:dyDescent="0.25">
      <c r="N5461" s="4"/>
      <c r="O5461" s="4">
        <v>49290</v>
      </c>
    </row>
    <row r="5462" spans="14:15" x14ac:dyDescent="0.25">
      <c r="N5462" s="4"/>
      <c r="O5462" s="4">
        <v>49291</v>
      </c>
    </row>
    <row r="5463" spans="14:15" x14ac:dyDescent="0.25">
      <c r="N5463" s="4"/>
      <c r="O5463" s="4">
        <v>49292</v>
      </c>
    </row>
    <row r="5464" spans="14:15" x14ac:dyDescent="0.25">
      <c r="N5464" s="4"/>
      <c r="O5464" s="4">
        <v>49293</v>
      </c>
    </row>
    <row r="5465" spans="14:15" x14ac:dyDescent="0.25">
      <c r="N5465" s="4"/>
      <c r="O5465" s="4">
        <v>49294</v>
      </c>
    </row>
    <row r="5466" spans="14:15" x14ac:dyDescent="0.25">
      <c r="N5466" s="4"/>
      <c r="O5466" s="4">
        <v>49295</v>
      </c>
    </row>
    <row r="5467" spans="14:15" x14ac:dyDescent="0.25">
      <c r="N5467" s="4"/>
      <c r="O5467" s="4">
        <v>49296</v>
      </c>
    </row>
    <row r="5468" spans="14:15" x14ac:dyDescent="0.25">
      <c r="N5468" s="4"/>
      <c r="O5468" s="4">
        <v>49297</v>
      </c>
    </row>
    <row r="5469" spans="14:15" x14ac:dyDescent="0.25">
      <c r="N5469" s="4"/>
      <c r="O5469" s="4">
        <v>49298</v>
      </c>
    </row>
    <row r="5470" spans="14:15" x14ac:dyDescent="0.25">
      <c r="N5470" s="4"/>
      <c r="O5470" s="4">
        <v>49299</v>
      </c>
    </row>
    <row r="5471" spans="14:15" x14ac:dyDescent="0.25">
      <c r="N5471" s="4"/>
      <c r="O5471" s="4">
        <v>49300</v>
      </c>
    </row>
    <row r="5472" spans="14:15" x14ac:dyDescent="0.25">
      <c r="N5472" s="4"/>
      <c r="O5472" s="4">
        <v>49301</v>
      </c>
    </row>
    <row r="5473" spans="14:15" x14ac:dyDescent="0.25">
      <c r="N5473" s="4"/>
      <c r="O5473" s="4">
        <v>49302</v>
      </c>
    </row>
    <row r="5474" spans="14:15" x14ac:dyDescent="0.25">
      <c r="N5474" s="4"/>
      <c r="O5474" s="4">
        <v>49303</v>
      </c>
    </row>
    <row r="5475" spans="14:15" x14ac:dyDescent="0.25">
      <c r="N5475" s="4"/>
      <c r="O5475" s="4">
        <v>49304</v>
      </c>
    </row>
    <row r="5476" spans="14:15" x14ac:dyDescent="0.25">
      <c r="N5476" s="4"/>
      <c r="O5476" s="4">
        <v>49305</v>
      </c>
    </row>
    <row r="5477" spans="14:15" x14ac:dyDescent="0.25">
      <c r="N5477" s="4"/>
      <c r="O5477" s="4">
        <v>49306</v>
      </c>
    </row>
    <row r="5478" spans="14:15" x14ac:dyDescent="0.25">
      <c r="N5478" s="4"/>
      <c r="O5478" s="4">
        <v>49307</v>
      </c>
    </row>
    <row r="5479" spans="14:15" x14ac:dyDescent="0.25">
      <c r="N5479" s="4"/>
      <c r="O5479" s="4">
        <v>49308</v>
      </c>
    </row>
    <row r="5480" spans="14:15" x14ac:dyDescent="0.25">
      <c r="N5480" s="4"/>
      <c r="O5480" s="4">
        <v>49309</v>
      </c>
    </row>
    <row r="5481" spans="14:15" x14ac:dyDescent="0.25">
      <c r="N5481" s="4"/>
      <c r="O5481" s="4">
        <v>49310</v>
      </c>
    </row>
    <row r="5482" spans="14:15" x14ac:dyDescent="0.25">
      <c r="N5482" s="4"/>
      <c r="O5482" s="4">
        <v>49311</v>
      </c>
    </row>
    <row r="5483" spans="14:15" x14ac:dyDescent="0.25">
      <c r="N5483" s="4"/>
      <c r="O5483" s="4">
        <v>49312</v>
      </c>
    </row>
    <row r="5484" spans="14:15" x14ac:dyDescent="0.25">
      <c r="N5484" s="4"/>
      <c r="O5484" s="4">
        <v>49313</v>
      </c>
    </row>
    <row r="5485" spans="14:15" x14ac:dyDescent="0.25">
      <c r="N5485" s="4"/>
      <c r="O5485" s="4">
        <v>49314</v>
      </c>
    </row>
    <row r="5486" spans="14:15" x14ac:dyDescent="0.25">
      <c r="N5486" s="4"/>
      <c r="O5486" s="4">
        <v>49315</v>
      </c>
    </row>
    <row r="5487" spans="14:15" x14ac:dyDescent="0.25">
      <c r="N5487" s="4"/>
      <c r="O5487" s="4">
        <v>49316</v>
      </c>
    </row>
    <row r="5488" spans="14:15" x14ac:dyDescent="0.25">
      <c r="N5488" s="4"/>
      <c r="O5488" s="4">
        <v>49317</v>
      </c>
    </row>
    <row r="5489" spans="14:15" x14ac:dyDescent="0.25">
      <c r="N5489" s="4"/>
      <c r="O5489" s="4">
        <v>49318</v>
      </c>
    </row>
    <row r="5490" spans="14:15" x14ac:dyDescent="0.25">
      <c r="N5490" s="4"/>
      <c r="O5490" s="4">
        <v>49319</v>
      </c>
    </row>
    <row r="5491" spans="14:15" x14ac:dyDescent="0.25">
      <c r="N5491" s="4"/>
      <c r="O5491" s="4">
        <v>49320</v>
      </c>
    </row>
    <row r="5492" spans="14:15" x14ac:dyDescent="0.25">
      <c r="N5492" s="4"/>
      <c r="O5492" s="4">
        <v>49321</v>
      </c>
    </row>
    <row r="5493" spans="14:15" x14ac:dyDescent="0.25">
      <c r="N5493" s="4"/>
      <c r="O5493" s="4">
        <v>49322</v>
      </c>
    </row>
    <row r="5494" spans="14:15" x14ac:dyDescent="0.25">
      <c r="N5494" s="4"/>
      <c r="O5494" s="4">
        <v>49323</v>
      </c>
    </row>
    <row r="5495" spans="14:15" x14ac:dyDescent="0.25">
      <c r="N5495" s="4"/>
      <c r="O5495" s="4">
        <v>49324</v>
      </c>
    </row>
    <row r="5496" spans="14:15" x14ac:dyDescent="0.25">
      <c r="N5496" s="4"/>
      <c r="O5496" s="4">
        <v>49325</v>
      </c>
    </row>
    <row r="5497" spans="14:15" x14ac:dyDescent="0.25">
      <c r="N5497" s="4"/>
      <c r="O5497" s="4">
        <v>49326</v>
      </c>
    </row>
    <row r="5498" spans="14:15" x14ac:dyDescent="0.25">
      <c r="N5498" s="4"/>
      <c r="O5498" s="4">
        <v>49327</v>
      </c>
    </row>
    <row r="5499" spans="14:15" x14ac:dyDescent="0.25">
      <c r="N5499" s="4"/>
      <c r="O5499" s="4">
        <v>49328</v>
      </c>
    </row>
    <row r="5500" spans="14:15" x14ac:dyDescent="0.25">
      <c r="N5500" s="4"/>
      <c r="O5500" s="4">
        <v>49329</v>
      </c>
    </row>
    <row r="5501" spans="14:15" x14ac:dyDescent="0.25">
      <c r="N5501" s="4"/>
      <c r="O5501" s="4">
        <v>49330</v>
      </c>
    </row>
    <row r="5502" spans="14:15" x14ac:dyDescent="0.25">
      <c r="N5502" s="4"/>
      <c r="O5502" s="4">
        <v>49331</v>
      </c>
    </row>
    <row r="5503" spans="14:15" x14ac:dyDescent="0.25">
      <c r="N5503" s="4"/>
      <c r="O5503" s="4">
        <v>49332</v>
      </c>
    </row>
    <row r="5504" spans="14:15" x14ac:dyDescent="0.25">
      <c r="N5504" s="4"/>
      <c r="O5504" s="4">
        <v>49333</v>
      </c>
    </row>
    <row r="5505" spans="14:15" x14ac:dyDescent="0.25">
      <c r="N5505" s="4"/>
      <c r="O5505" s="4">
        <v>49334</v>
      </c>
    </row>
    <row r="5506" spans="14:15" x14ac:dyDescent="0.25">
      <c r="N5506" s="4"/>
      <c r="O5506" s="4">
        <v>49335</v>
      </c>
    </row>
    <row r="5507" spans="14:15" x14ac:dyDescent="0.25">
      <c r="N5507" s="4"/>
      <c r="O5507" s="4">
        <v>49336</v>
      </c>
    </row>
    <row r="5508" spans="14:15" x14ac:dyDescent="0.25">
      <c r="N5508" s="4"/>
      <c r="O5508" s="4">
        <v>49337</v>
      </c>
    </row>
    <row r="5509" spans="14:15" x14ac:dyDescent="0.25">
      <c r="N5509" s="4"/>
      <c r="O5509" s="4">
        <v>49338</v>
      </c>
    </row>
    <row r="5510" spans="14:15" x14ac:dyDescent="0.25">
      <c r="N5510" s="4"/>
      <c r="O5510" s="4">
        <v>49339</v>
      </c>
    </row>
    <row r="5511" spans="14:15" x14ac:dyDescent="0.25">
      <c r="N5511" s="4"/>
      <c r="O5511" s="4">
        <v>49340</v>
      </c>
    </row>
    <row r="5512" spans="14:15" x14ac:dyDescent="0.25">
      <c r="N5512" s="4"/>
      <c r="O5512" s="4">
        <v>49341</v>
      </c>
    </row>
    <row r="5513" spans="14:15" x14ac:dyDescent="0.25">
      <c r="N5513" s="4"/>
      <c r="O5513" s="4">
        <v>49342</v>
      </c>
    </row>
    <row r="5514" spans="14:15" x14ac:dyDescent="0.25">
      <c r="N5514" s="4"/>
      <c r="O5514" s="4">
        <v>49343</v>
      </c>
    </row>
    <row r="5515" spans="14:15" x14ac:dyDescent="0.25">
      <c r="N5515" s="4"/>
      <c r="O5515" s="4">
        <v>49344</v>
      </c>
    </row>
    <row r="5516" spans="14:15" x14ac:dyDescent="0.25">
      <c r="N5516" s="4"/>
      <c r="O5516" s="4">
        <v>49345</v>
      </c>
    </row>
    <row r="5517" spans="14:15" x14ac:dyDescent="0.25">
      <c r="N5517" s="4"/>
      <c r="O5517" s="4">
        <v>49346</v>
      </c>
    </row>
    <row r="5518" spans="14:15" x14ac:dyDescent="0.25">
      <c r="N5518" s="4"/>
      <c r="O5518" s="4">
        <v>49347</v>
      </c>
    </row>
    <row r="5519" spans="14:15" x14ac:dyDescent="0.25">
      <c r="N5519" s="4"/>
      <c r="O5519" s="4">
        <v>49348</v>
      </c>
    </row>
    <row r="5520" spans="14:15" x14ac:dyDescent="0.25">
      <c r="N5520" s="4"/>
      <c r="O5520" s="4">
        <v>49349</v>
      </c>
    </row>
    <row r="5521" spans="14:15" x14ac:dyDescent="0.25">
      <c r="N5521" s="4"/>
      <c r="O5521" s="4">
        <v>49350</v>
      </c>
    </row>
    <row r="5522" spans="14:15" x14ac:dyDescent="0.25">
      <c r="N5522" s="4"/>
      <c r="O5522" s="4">
        <v>49351</v>
      </c>
    </row>
    <row r="5523" spans="14:15" x14ac:dyDescent="0.25">
      <c r="N5523" s="4"/>
      <c r="O5523" s="4">
        <v>49352</v>
      </c>
    </row>
    <row r="5524" spans="14:15" x14ac:dyDescent="0.25">
      <c r="N5524" s="4"/>
      <c r="O5524" s="4">
        <v>49353</v>
      </c>
    </row>
    <row r="5525" spans="14:15" x14ac:dyDescent="0.25">
      <c r="N5525" s="4"/>
      <c r="O5525" s="4">
        <v>49354</v>
      </c>
    </row>
    <row r="5526" spans="14:15" x14ac:dyDescent="0.25">
      <c r="N5526" s="4"/>
      <c r="O5526" s="4">
        <v>49355</v>
      </c>
    </row>
    <row r="5527" spans="14:15" x14ac:dyDescent="0.25">
      <c r="N5527" s="4"/>
      <c r="O5527" s="4">
        <v>49356</v>
      </c>
    </row>
    <row r="5528" spans="14:15" x14ac:dyDescent="0.25">
      <c r="N5528" s="4"/>
      <c r="O5528" s="4">
        <v>49357</v>
      </c>
    </row>
    <row r="5529" spans="14:15" x14ac:dyDescent="0.25">
      <c r="N5529" s="4"/>
      <c r="O5529" s="4">
        <v>49358</v>
      </c>
    </row>
    <row r="5530" spans="14:15" x14ac:dyDescent="0.25">
      <c r="N5530" s="4"/>
      <c r="O5530" s="4">
        <v>49359</v>
      </c>
    </row>
    <row r="5531" spans="14:15" x14ac:dyDescent="0.25">
      <c r="N5531" s="4"/>
      <c r="O5531" s="4">
        <v>49360</v>
      </c>
    </row>
    <row r="5532" spans="14:15" x14ac:dyDescent="0.25">
      <c r="N5532" s="4"/>
      <c r="O5532" s="4">
        <v>49361</v>
      </c>
    </row>
    <row r="5533" spans="14:15" x14ac:dyDescent="0.25">
      <c r="N5533" s="4"/>
      <c r="O5533" s="4">
        <v>49362</v>
      </c>
    </row>
    <row r="5534" spans="14:15" x14ac:dyDescent="0.25">
      <c r="N5534" s="4"/>
      <c r="O5534" s="4">
        <v>49363</v>
      </c>
    </row>
    <row r="5535" spans="14:15" x14ac:dyDescent="0.25">
      <c r="N5535" s="4"/>
      <c r="O5535" s="4">
        <v>49364</v>
      </c>
    </row>
    <row r="5536" spans="14:15" x14ac:dyDescent="0.25">
      <c r="N5536" s="4"/>
      <c r="O5536" s="4">
        <v>49365</v>
      </c>
    </row>
    <row r="5537" spans="14:15" x14ac:dyDescent="0.25">
      <c r="N5537" s="4"/>
      <c r="O5537" s="4">
        <v>49366</v>
      </c>
    </row>
    <row r="5538" spans="14:15" x14ac:dyDescent="0.25">
      <c r="N5538" s="4"/>
      <c r="O5538" s="4">
        <v>49367</v>
      </c>
    </row>
    <row r="5539" spans="14:15" x14ac:dyDescent="0.25">
      <c r="N5539" s="4"/>
      <c r="O5539" s="4">
        <v>49368</v>
      </c>
    </row>
    <row r="5540" spans="14:15" x14ac:dyDescent="0.25">
      <c r="N5540" s="4"/>
      <c r="O5540" s="4">
        <v>49369</v>
      </c>
    </row>
    <row r="5541" spans="14:15" x14ac:dyDescent="0.25">
      <c r="N5541" s="4"/>
      <c r="O5541" s="4">
        <v>49370</v>
      </c>
    </row>
    <row r="5542" spans="14:15" x14ac:dyDescent="0.25">
      <c r="N5542" s="4"/>
      <c r="O5542" s="4">
        <v>49371</v>
      </c>
    </row>
    <row r="5543" spans="14:15" x14ac:dyDescent="0.25">
      <c r="N5543" s="4"/>
      <c r="O5543" s="4">
        <v>49372</v>
      </c>
    </row>
    <row r="5544" spans="14:15" x14ac:dyDescent="0.25">
      <c r="N5544" s="4"/>
      <c r="O5544" s="4">
        <v>49373</v>
      </c>
    </row>
    <row r="5545" spans="14:15" x14ac:dyDescent="0.25">
      <c r="N5545" s="4"/>
      <c r="O5545" s="4">
        <v>49374</v>
      </c>
    </row>
    <row r="5546" spans="14:15" x14ac:dyDescent="0.25">
      <c r="N5546" s="4"/>
      <c r="O5546" s="4">
        <v>49375</v>
      </c>
    </row>
    <row r="5547" spans="14:15" x14ac:dyDescent="0.25">
      <c r="N5547" s="4"/>
      <c r="O5547" s="4">
        <v>49376</v>
      </c>
    </row>
    <row r="5548" spans="14:15" x14ac:dyDescent="0.25">
      <c r="N5548" s="4"/>
      <c r="O5548" s="4">
        <v>49377</v>
      </c>
    </row>
    <row r="5549" spans="14:15" x14ac:dyDescent="0.25">
      <c r="N5549" s="4"/>
      <c r="O5549" s="4">
        <v>49378</v>
      </c>
    </row>
    <row r="5550" spans="14:15" x14ac:dyDescent="0.25">
      <c r="N5550" s="4"/>
      <c r="O5550" s="4">
        <v>49379</v>
      </c>
    </row>
    <row r="5551" spans="14:15" x14ac:dyDescent="0.25">
      <c r="N5551" s="4"/>
      <c r="O5551" s="4">
        <v>49380</v>
      </c>
    </row>
    <row r="5552" spans="14:15" x14ac:dyDescent="0.25">
      <c r="N5552" s="4"/>
      <c r="O5552" s="4">
        <v>49381</v>
      </c>
    </row>
    <row r="5553" spans="14:15" x14ac:dyDescent="0.25">
      <c r="N5553" s="4"/>
      <c r="O5553" s="4">
        <v>49382</v>
      </c>
    </row>
    <row r="5554" spans="14:15" x14ac:dyDescent="0.25">
      <c r="N5554" s="4"/>
      <c r="O5554" s="4">
        <v>49383</v>
      </c>
    </row>
    <row r="5555" spans="14:15" x14ac:dyDescent="0.25">
      <c r="N5555" s="4"/>
      <c r="O5555" s="4">
        <v>49384</v>
      </c>
    </row>
    <row r="5556" spans="14:15" x14ac:dyDescent="0.25">
      <c r="N5556" s="4"/>
      <c r="O5556" s="4">
        <v>49385</v>
      </c>
    </row>
    <row r="5557" spans="14:15" x14ac:dyDescent="0.25">
      <c r="N5557" s="4"/>
      <c r="O5557" s="4">
        <v>49386</v>
      </c>
    </row>
    <row r="5558" spans="14:15" x14ac:dyDescent="0.25">
      <c r="N5558" s="4"/>
      <c r="O5558" s="4">
        <v>49387</v>
      </c>
    </row>
    <row r="5559" spans="14:15" x14ac:dyDescent="0.25">
      <c r="N5559" s="4"/>
      <c r="O5559" s="4">
        <v>49388</v>
      </c>
    </row>
    <row r="5560" spans="14:15" x14ac:dyDescent="0.25">
      <c r="N5560" s="4"/>
      <c r="O5560" s="4">
        <v>49389</v>
      </c>
    </row>
    <row r="5561" spans="14:15" x14ac:dyDescent="0.25">
      <c r="N5561" s="4"/>
      <c r="O5561" s="4">
        <v>49390</v>
      </c>
    </row>
    <row r="5562" spans="14:15" x14ac:dyDescent="0.25">
      <c r="N5562" s="4"/>
      <c r="O5562" s="4">
        <v>49391</v>
      </c>
    </row>
    <row r="5563" spans="14:15" x14ac:dyDescent="0.25">
      <c r="N5563" s="4"/>
      <c r="O5563" s="4">
        <v>49392</v>
      </c>
    </row>
    <row r="5564" spans="14:15" x14ac:dyDescent="0.25">
      <c r="N5564" s="4"/>
      <c r="O5564" s="4">
        <v>49393</v>
      </c>
    </row>
    <row r="5565" spans="14:15" x14ac:dyDescent="0.25">
      <c r="N5565" s="4"/>
      <c r="O5565" s="4">
        <v>49394</v>
      </c>
    </row>
    <row r="5566" spans="14:15" x14ac:dyDescent="0.25">
      <c r="N5566" s="4"/>
      <c r="O5566" s="4">
        <v>49395</v>
      </c>
    </row>
    <row r="5567" spans="14:15" x14ac:dyDescent="0.25">
      <c r="N5567" s="4"/>
      <c r="O5567" s="4">
        <v>49396</v>
      </c>
    </row>
    <row r="5568" spans="14:15" x14ac:dyDescent="0.25">
      <c r="N5568" s="4"/>
      <c r="O5568" s="4">
        <v>49397</v>
      </c>
    </row>
    <row r="5569" spans="14:15" x14ac:dyDescent="0.25">
      <c r="N5569" s="4"/>
      <c r="O5569" s="4">
        <v>49398</v>
      </c>
    </row>
    <row r="5570" spans="14:15" x14ac:dyDescent="0.25">
      <c r="N5570" s="4"/>
      <c r="O5570" s="4">
        <v>49399</v>
      </c>
    </row>
    <row r="5571" spans="14:15" x14ac:dyDescent="0.25">
      <c r="N5571" s="4"/>
      <c r="O5571" s="4">
        <v>49400</v>
      </c>
    </row>
    <row r="5572" spans="14:15" x14ac:dyDescent="0.25">
      <c r="N5572" s="4"/>
      <c r="O5572" s="4">
        <v>49401</v>
      </c>
    </row>
    <row r="5573" spans="14:15" x14ac:dyDescent="0.25">
      <c r="N5573" s="4"/>
      <c r="O5573" s="4">
        <v>49402</v>
      </c>
    </row>
    <row r="5574" spans="14:15" x14ac:dyDescent="0.25">
      <c r="N5574" s="4"/>
      <c r="O5574" s="4">
        <v>49403</v>
      </c>
    </row>
    <row r="5575" spans="14:15" x14ac:dyDescent="0.25">
      <c r="N5575" s="4"/>
      <c r="O5575" s="4">
        <v>49404</v>
      </c>
    </row>
    <row r="5576" spans="14:15" x14ac:dyDescent="0.25">
      <c r="N5576" s="4"/>
      <c r="O5576" s="4">
        <v>49405</v>
      </c>
    </row>
    <row r="5577" spans="14:15" x14ac:dyDescent="0.25">
      <c r="N5577" s="4"/>
      <c r="O5577" s="4">
        <v>49406</v>
      </c>
    </row>
    <row r="5578" spans="14:15" x14ac:dyDescent="0.25">
      <c r="N5578" s="4"/>
      <c r="O5578" s="4">
        <v>49407</v>
      </c>
    </row>
    <row r="5579" spans="14:15" x14ac:dyDescent="0.25">
      <c r="N5579" s="4"/>
      <c r="O5579" s="4">
        <v>49408</v>
      </c>
    </row>
    <row r="5580" spans="14:15" x14ac:dyDescent="0.25">
      <c r="N5580" s="4"/>
      <c r="O5580" s="4">
        <v>49409</v>
      </c>
    </row>
    <row r="5581" spans="14:15" x14ac:dyDescent="0.25">
      <c r="N5581" s="4"/>
      <c r="O5581" s="4">
        <v>49410</v>
      </c>
    </row>
    <row r="5582" spans="14:15" x14ac:dyDescent="0.25">
      <c r="N5582" s="4"/>
      <c r="O5582" s="4">
        <v>49411</v>
      </c>
    </row>
    <row r="5583" spans="14:15" x14ac:dyDescent="0.25">
      <c r="N5583" s="4"/>
      <c r="O5583" s="4">
        <v>49412</v>
      </c>
    </row>
    <row r="5584" spans="14:15" x14ac:dyDescent="0.25">
      <c r="N5584" s="4"/>
      <c r="O5584" s="4">
        <v>49413</v>
      </c>
    </row>
    <row r="5585" spans="14:15" x14ac:dyDescent="0.25">
      <c r="N5585" s="4"/>
      <c r="O5585" s="4">
        <v>49414</v>
      </c>
    </row>
    <row r="5586" spans="14:15" x14ac:dyDescent="0.25">
      <c r="N5586" s="4"/>
      <c r="O5586" s="4">
        <v>49415</v>
      </c>
    </row>
    <row r="5587" spans="14:15" x14ac:dyDescent="0.25">
      <c r="N5587" s="4"/>
      <c r="O5587" s="4">
        <v>49416</v>
      </c>
    </row>
    <row r="5588" spans="14:15" x14ac:dyDescent="0.25">
      <c r="N5588" s="4"/>
      <c r="O5588" s="4">
        <v>49417</v>
      </c>
    </row>
    <row r="5589" spans="14:15" x14ac:dyDescent="0.25">
      <c r="N5589" s="4"/>
      <c r="O5589" s="4">
        <v>49418</v>
      </c>
    </row>
    <row r="5590" spans="14:15" x14ac:dyDescent="0.25">
      <c r="N5590" s="4"/>
      <c r="O5590" s="4">
        <v>49419</v>
      </c>
    </row>
    <row r="5591" spans="14:15" x14ac:dyDescent="0.25">
      <c r="N5591" s="4"/>
      <c r="O5591" s="4">
        <v>49420</v>
      </c>
    </row>
    <row r="5592" spans="14:15" x14ac:dyDescent="0.25">
      <c r="N5592" s="4"/>
      <c r="O5592" s="4">
        <v>49421</v>
      </c>
    </row>
    <row r="5593" spans="14:15" x14ac:dyDescent="0.25">
      <c r="N5593" s="4"/>
      <c r="O5593" s="4">
        <v>49422</v>
      </c>
    </row>
    <row r="5594" spans="14:15" x14ac:dyDescent="0.25">
      <c r="N5594" s="4"/>
      <c r="O5594" s="4">
        <v>49423</v>
      </c>
    </row>
    <row r="5595" spans="14:15" x14ac:dyDescent="0.25">
      <c r="N5595" s="4"/>
      <c r="O5595" s="4">
        <v>49424</v>
      </c>
    </row>
    <row r="5596" spans="14:15" x14ac:dyDescent="0.25">
      <c r="N5596" s="4"/>
      <c r="O5596" s="4">
        <v>49425</v>
      </c>
    </row>
    <row r="5597" spans="14:15" x14ac:dyDescent="0.25">
      <c r="N5597" s="4"/>
      <c r="O5597" s="4">
        <v>49426</v>
      </c>
    </row>
    <row r="5598" spans="14:15" x14ac:dyDescent="0.25">
      <c r="N5598" s="4"/>
      <c r="O5598" s="4">
        <v>49427</v>
      </c>
    </row>
    <row r="5599" spans="14:15" x14ac:dyDescent="0.25">
      <c r="N5599" s="4"/>
      <c r="O5599" s="4">
        <v>49428</v>
      </c>
    </row>
    <row r="5600" spans="14:15" x14ac:dyDescent="0.25">
      <c r="N5600" s="4"/>
      <c r="O5600" s="4">
        <v>49429</v>
      </c>
    </row>
    <row r="5601" spans="14:15" x14ac:dyDescent="0.25">
      <c r="N5601" s="4"/>
      <c r="O5601" s="4">
        <v>49430</v>
      </c>
    </row>
    <row r="5602" spans="14:15" x14ac:dyDescent="0.25">
      <c r="N5602" s="4"/>
      <c r="O5602" s="4">
        <v>49431</v>
      </c>
    </row>
    <row r="5603" spans="14:15" x14ac:dyDescent="0.25">
      <c r="N5603" s="4"/>
      <c r="O5603" s="4">
        <v>49432</v>
      </c>
    </row>
    <row r="5604" spans="14:15" x14ac:dyDescent="0.25">
      <c r="N5604" s="4"/>
      <c r="O5604" s="4">
        <v>49433</v>
      </c>
    </row>
    <row r="5605" spans="14:15" x14ac:dyDescent="0.25">
      <c r="N5605" s="4"/>
      <c r="O5605" s="4">
        <v>49434</v>
      </c>
    </row>
    <row r="5606" spans="14:15" x14ac:dyDescent="0.25">
      <c r="N5606" s="4"/>
      <c r="O5606" s="4">
        <v>49435</v>
      </c>
    </row>
    <row r="5607" spans="14:15" x14ac:dyDescent="0.25">
      <c r="N5607" s="4"/>
      <c r="O5607" s="4">
        <v>49436</v>
      </c>
    </row>
    <row r="5608" spans="14:15" x14ac:dyDescent="0.25">
      <c r="N5608" s="4"/>
      <c r="O5608" s="4">
        <v>49437</v>
      </c>
    </row>
    <row r="5609" spans="14:15" x14ac:dyDescent="0.25">
      <c r="N5609" s="4"/>
      <c r="O5609" s="4">
        <v>49438</v>
      </c>
    </row>
    <row r="5610" spans="14:15" x14ac:dyDescent="0.25">
      <c r="N5610" s="4"/>
      <c r="O5610" s="4">
        <v>49439</v>
      </c>
    </row>
    <row r="5611" spans="14:15" x14ac:dyDescent="0.25">
      <c r="N5611" s="4"/>
      <c r="O5611" s="4">
        <v>49440</v>
      </c>
    </row>
    <row r="5612" spans="14:15" x14ac:dyDescent="0.25">
      <c r="N5612" s="4"/>
      <c r="O5612" s="4">
        <v>49441</v>
      </c>
    </row>
    <row r="5613" spans="14:15" x14ac:dyDescent="0.25">
      <c r="N5613" s="4"/>
      <c r="O5613" s="4">
        <v>49442</v>
      </c>
    </row>
    <row r="5614" spans="14:15" x14ac:dyDescent="0.25">
      <c r="N5614" s="4"/>
      <c r="O5614" s="4">
        <v>49443</v>
      </c>
    </row>
    <row r="5615" spans="14:15" x14ac:dyDescent="0.25">
      <c r="N5615" s="4"/>
      <c r="O5615" s="4">
        <v>49444</v>
      </c>
    </row>
    <row r="5616" spans="14:15" x14ac:dyDescent="0.25">
      <c r="N5616" s="4"/>
      <c r="O5616" s="4">
        <v>49445</v>
      </c>
    </row>
    <row r="5617" spans="14:15" x14ac:dyDescent="0.25">
      <c r="N5617" s="4"/>
      <c r="O5617" s="4">
        <v>49446</v>
      </c>
    </row>
    <row r="5618" spans="14:15" x14ac:dyDescent="0.25">
      <c r="N5618" s="4"/>
      <c r="O5618" s="4">
        <v>49447</v>
      </c>
    </row>
    <row r="5619" spans="14:15" x14ac:dyDescent="0.25">
      <c r="N5619" s="4"/>
      <c r="O5619" s="4">
        <v>49448</v>
      </c>
    </row>
    <row r="5620" spans="14:15" x14ac:dyDescent="0.25">
      <c r="N5620" s="4"/>
      <c r="O5620" s="4">
        <v>49449</v>
      </c>
    </row>
    <row r="5621" spans="14:15" x14ac:dyDescent="0.25">
      <c r="N5621" s="4"/>
      <c r="O5621" s="4">
        <v>49450</v>
      </c>
    </row>
    <row r="5622" spans="14:15" x14ac:dyDescent="0.25">
      <c r="N5622" s="4"/>
      <c r="O5622" s="4">
        <v>49451</v>
      </c>
    </row>
    <row r="5623" spans="14:15" x14ac:dyDescent="0.25">
      <c r="N5623" s="4"/>
      <c r="O5623" s="4">
        <v>49452</v>
      </c>
    </row>
    <row r="5624" spans="14:15" x14ac:dyDescent="0.25">
      <c r="N5624" s="4"/>
      <c r="O5624" s="4">
        <v>49453</v>
      </c>
    </row>
    <row r="5625" spans="14:15" x14ac:dyDescent="0.25">
      <c r="N5625" s="4"/>
      <c r="O5625" s="4">
        <v>49454</v>
      </c>
    </row>
    <row r="5626" spans="14:15" x14ac:dyDescent="0.25">
      <c r="N5626" s="4"/>
      <c r="O5626" s="4">
        <v>49455</v>
      </c>
    </row>
    <row r="5627" spans="14:15" x14ac:dyDescent="0.25">
      <c r="N5627" s="4"/>
      <c r="O5627" s="4">
        <v>49456</v>
      </c>
    </row>
    <row r="5628" spans="14:15" x14ac:dyDescent="0.25">
      <c r="N5628" s="4"/>
      <c r="O5628" s="4">
        <v>49457</v>
      </c>
    </row>
    <row r="5629" spans="14:15" x14ac:dyDescent="0.25">
      <c r="N5629" s="4"/>
      <c r="O5629" s="4">
        <v>49458</v>
      </c>
    </row>
    <row r="5630" spans="14:15" x14ac:dyDescent="0.25">
      <c r="N5630" s="4"/>
      <c r="O5630" s="4">
        <v>49459</v>
      </c>
    </row>
    <row r="5631" spans="14:15" x14ac:dyDescent="0.25">
      <c r="N5631" s="4"/>
      <c r="O5631" s="4">
        <v>49460</v>
      </c>
    </row>
    <row r="5632" spans="14:15" x14ac:dyDescent="0.25">
      <c r="N5632" s="4"/>
      <c r="O5632" s="4">
        <v>49461</v>
      </c>
    </row>
    <row r="5633" spans="14:15" x14ac:dyDescent="0.25">
      <c r="N5633" s="4"/>
      <c r="O5633" s="4">
        <v>49462</v>
      </c>
    </row>
    <row r="5634" spans="14:15" x14ac:dyDescent="0.25">
      <c r="N5634" s="4"/>
      <c r="O5634" s="4">
        <v>49463</v>
      </c>
    </row>
    <row r="5635" spans="14:15" x14ac:dyDescent="0.25">
      <c r="N5635" s="4"/>
      <c r="O5635" s="4">
        <v>49464</v>
      </c>
    </row>
    <row r="5636" spans="14:15" x14ac:dyDescent="0.25">
      <c r="N5636" s="4"/>
      <c r="O5636" s="4">
        <v>49465</v>
      </c>
    </row>
    <row r="5637" spans="14:15" x14ac:dyDescent="0.25">
      <c r="N5637" s="4"/>
      <c r="O5637" s="4">
        <v>49466</v>
      </c>
    </row>
    <row r="5638" spans="14:15" x14ac:dyDescent="0.25">
      <c r="N5638" s="4"/>
      <c r="O5638" s="4">
        <v>49467</v>
      </c>
    </row>
    <row r="5639" spans="14:15" x14ac:dyDescent="0.25">
      <c r="N5639" s="4"/>
      <c r="O5639" s="4">
        <v>49468</v>
      </c>
    </row>
    <row r="5640" spans="14:15" x14ac:dyDescent="0.25">
      <c r="N5640" s="4"/>
      <c r="O5640" s="4">
        <v>49469</v>
      </c>
    </row>
    <row r="5641" spans="14:15" x14ac:dyDescent="0.25">
      <c r="N5641" s="4"/>
      <c r="O5641" s="4">
        <v>49470</v>
      </c>
    </row>
    <row r="5642" spans="14:15" x14ac:dyDescent="0.25">
      <c r="N5642" s="4"/>
      <c r="O5642" s="4">
        <v>49471</v>
      </c>
    </row>
    <row r="5643" spans="14:15" x14ac:dyDescent="0.25">
      <c r="N5643" s="4"/>
      <c r="O5643" s="4">
        <v>49472</v>
      </c>
    </row>
    <row r="5644" spans="14:15" x14ac:dyDescent="0.25">
      <c r="N5644" s="4"/>
      <c r="O5644" s="4">
        <v>49473</v>
      </c>
    </row>
    <row r="5645" spans="14:15" x14ac:dyDescent="0.25">
      <c r="N5645" s="4"/>
      <c r="O5645" s="4">
        <v>49474</v>
      </c>
    </row>
    <row r="5646" spans="14:15" x14ac:dyDescent="0.25">
      <c r="N5646" s="4"/>
      <c r="O5646" s="4">
        <v>49475</v>
      </c>
    </row>
    <row r="5647" spans="14:15" x14ac:dyDescent="0.25">
      <c r="N5647" s="4"/>
      <c r="O5647" s="4">
        <v>49476</v>
      </c>
    </row>
    <row r="5648" spans="14:15" x14ac:dyDescent="0.25">
      <c r="N5648" s="4"/>
      <c r="O5648" s="4">
        <v>49477</v>
      </c>
    </row>
    <row r="5649" spans="14:15" x14ac:dyDescent="0.25">
      <c r="N5649" s="4"/>
      <c r="O5649" s="4">
        <v>49478</v>
      </c>
    </row>
    <row r="5650" spans="14:15" x14ac:dyDescent="0.25">
      <c r="N5650" s="4"/>
      <c r="O5650" s="4">
        <v>49479</v>
      </c>
    </row>
    <row r="5651" spans="14:15" x14ac:dyDescent="0.25">
      <c r="N5651" s="4"/>
      <c r="O5651" s="4">
        <v>49480</v>
      </c>
    </row>
    <row r="5652" spans="14:15" x14ac:dyDescent="0.25">
      <c r="N5652" s="4"/>
      <c r="O5652" s="4">
        <v>49481</v>
      </c>
    </row>
    <row r="5653" spans="14:15" x14ac:dyDescent="0.25">
      <c r="N5653" s="4"/>
      <c r="O5653" s="4">
        <v>49482</v>
      </c>
    </row>
    <row r="5654" spans="14:15" x14ac:dyDescent="0.25">
      <c r="N5654" s="4"/>
      <c r="O5654" s="4">
        <v>49483</v>
      </c>
    </row>
    <row r="5655" spans="14:15" x14ac:dyDescent="0.25">
      <c r="N5655" s="4"/>
      <c r="O5655" s="4">
        <v>49484</v>
      </c>
    </row>
    <row r="5656" spans="14:15" x14ac:dyDescent="0.25">
      <c r="N5656" s="4"/>
      <c r="O5656" s="4">
        <v>49485</v>
      </c>
    </row>
    <row r="5657" spans="14:15" x14ac:dyDescent="0.25">
      <c r="N5657" s="4"/>
      <c r="O5657" s="4">
        <v>49486</v>
      </c>
    </row>
    <row r="5658" spans="14:15" x14ac:dyDescent="0.25">
      <c r="N5658" s="4"/>
      <c r="O5658" s="4">
        <v>49487</v>
      </c>
    </row>
    <row r="5659" spans="14:15" x14ac:dyDescent="0.25">
      <c r="N5659" s="4"/>
      <c r="O5659" s="4">
        <v>49488</v>
      </c>
    </row>
    <row r="5660" spans="14:15" x14ac:dyDescent="0.25">
      <c r="N5660" s="4"/>
      <c r="O5660" s="4">
        <v>49489</v>
      </c>
    </row>
    <row r="5661" spans="14:15" x14ac:dyDescent="0.25">
      <c r="N5661" s="4"/>
      <c r="O5661" s="4">
        <v>49490</v>
      </c>
    </row>
    <row r="5662" spans="14:15" x14ac:dyDescent="0.25">
      <c r="N5662" s="4"/>
      <c r="O5662" s="4">
        <v>49491</v>
      </c>
    </row>
    <row r="5663" spans="14:15" x14ac:dyDescent="0.25">
      <c r="N5663" s="4"/>
      <c r="O5663" s="4">
        <v>49492</v>
      </c>
    </row>
    <row r="5664" spans="14:15" x14ac:dyDescent="0.25">
      <c r="N5664" s="4"/>
      <c r="O5664" s="4">
        <v>49493</v>
      </c>
    </row>
    <row r="5665" spans="14:15" x14ac:dyDescent="0.25">
      <c r="N5665" s="4"/>
      <c r="O5665" s="4">
        <v>49494</v>
      </c>
    </row>
    <row r="5666" spans="14:15" x14ac:dyDescent="0.25">
      <c r="N5666" s="4"/>
      <c r="O5666" s="4">
        <v>49495</v>
      </c>
    </row>
    <row r="5667" spans="14:15" x14ac:dyDescent="0.25">
      <c r="N5667" s="4"/>
      <c r="O5667" s="4">
        <v>49496</v>
      </c>
    </row>
    <row r="5668" spans="14:15" x14ac:dyDescent="0.25">
      <c r="N5668" s="4"/>
      <c r="O5668" s="4">
        <v>49497</v>
      </c>
    </row>
    <row r="5669" spans="14:15" x14ac:dyDescent="0.25">
      <c r="N5669" s="4"/>
      <c r="O5669" s="4">
        <v>49498</v>
      </c>
    </row>
    <row r="5670" spans="14:15" x14ac:dyDescent="0.25">
      <c r="N5670" s="4"/>
      <c r="O5670" s="4">
        <v>49499</v>
      </c>
    </row>
    <row r="5671" spans="14:15" x14ac:dyDescent="0.25">
      <c r="N5671" s="4"/>
      <c r="O5671" s="4">
        <v>49500</v>
      </c>
    </row>
    <row r="5672" spans="14:15" x14ac:dyDescent="0.25">
      <c r="N5672" s="4"/>
      <c r="O5672" s="4">
        <v>49501</v>
      </c>
    </row>
    <row r="5673" spans="14:15" x14ac:dyDescent="0.25">
      <c r="N5673" s="4"/>
      <c r="O5673" s="4">
        <v>49502</v>
      </c>
    </row>
    <row r="5674" spans="14:15" x14ac:dyDescent="0.25">
      <c r="N5674" s="4"/>
      <c r="O5674" s="4">
        <v>49503</v>
      </c>
    </row>
    <row r="5675" spans="14:15" x14ac:dyDescent="0.25">
      <c r="N5675" s="4"/>
      <c r="O5675" s="4">
        <v>49504</v>
      </c>
    </row>
    <row r="5676" spans="14:15" x14ac:dyDescent="0.25">
      <c r="N5676" s="4"/>
      <c r="O5676" s="4">
        <v>49505</v>
      </c>
    </row>
    <row r="5677" spans="14:15" x14ac:dyDescent="0.25">
      <c r="N5677" s="4"/>
      <c r="O5677" s="4">
        <v>49506</v>
      </c>
    </row>
    <row r="5678" spans="14:15" x14ac:dyDescent="0.25">
      <c r="N5678" s="4"/>
      <c r="O5678" s="4">
        <v>49507</v>
      </c>
    </row>
    <row r="5679" spans="14:15" x14ac:dyDescent="0.25">
      <c r="N5679" s="4"/>
      <c r="O5679" s="4">
        <v>49508</v>
      </c>
    </row>
    <row r="5680" spans="14:15" x14ac:dyDescent="0.25">
      <c r="N5680" s="4"/>
      <c r="O5680" s="4">
        <v>49509</v>
      </c>
    </row>
    <row r="5681" spans="14:15" x14ac:dyDescent="0.25">
      <c r="N5681" s="4"/>
      <c r="O5681" s="4">
        <v>49510</v>
      </c>
    </row>
    <row r="5682" spans="14:15" x14ac:dyDescent="0.25">
      <c r="N5682" s="4"/>
      <c r="O5682" s="4">
        <v>49511</v>
      </c>
    </row>
    <row r="5683" spans="14:15" x14ac:dyDescent="0.25">
      <c r="N5683" s="4"/>
      <c r="O5683" s="4">
        <v>49512</v>
      </c>
    </row>
    <row r="5684" spans="14:15" x14ac:dyDescent="0.25">
      <c r="N5684" s="4"/>
      <c r="O5684" s="4">
        <v>49513</v>
      </c>
    </row>
    <row r="5685" spans="14:15" x14ac:dyDescent="0.25">
      <c r="N5685" s="4"/>
      <c r="O5685" s="4">
        <v>49514</v>
      </c>
    </row>
    <row r="5686" spans="14:15" x14ac:dyDescent="0.25">
      <c r="N5686" s="4"/>
      <c r="O5686" s="4">
        <v>49515</v>
      </c>
    </row>
    <row r="5687" spans="14:15" x14ac:dyDescent="0.25">
      <c r="N5687" s="4"/>
      <c r="O5687" s="4">
        <v>49516</v>
      </c>
    </row>
    <row r="5688" spans="14:15" x14ac:dyDescent="0.25">
      <c r="N5688" s="4"/>
      <c r="O5688" s="4">
        <v>49517</v>
      </c>
    </row>
    <row r="5689" spans="14:15" x14ac:dyDescent="0.25">
      <c r="N5689" s="4"/>
      <c r="O5689" s="4">
        <v>49518</v>
      </c>
    </row>
    <row r="5690" spans="14:15" x14ac:dyDescent="0.25">
      <c r="N5690" s="4"/>
      <c r="O5690" s="4">
        <v>49519</v>
      </c>
    </row>
    <row r="5691" spans="14:15" x14ac:dyDescent="0.25">
      <c r="N5691" s="4"/>
      <c r="O5691" s="4">
        <v>49520</v>
      </c>
    </row>
    <row r="5692" spans="14:15" x14ac:dyDescent="0.25">
      <c r="N5692" s="4"/>
      <c r="O5692" s="4">
        <v>49521</v>
      </c>
    </row>
    <row r="5693" spans="14:15" x14ac:dyDescent="0.25">
      <c r="N5693" s="4"/>
      <c r="O5693" s="4">
        <v>49522</v>
      </c>
    </row>
    <row r="5694" spans="14:15" x14ac:dyDescent="0.25">
      <c r="N5694" s="4"/>
      <c r="O5694" s="4">
        <v>49523</v>
      </c>
    </row>
    <row r="5695" spans="14:15" x14ac:dyDescent="0.25">
      <c r="N5695" s="4"/>
      <c r="O5695" s="4">
        <v>49524</v>
      </c>
    </row>
    <row r="5696" spans="14:15" x14ac:dyDescent="0.25">
      <c r="N5696" s="4"/>
      <c r="O5696" s="4">
        <v>49525</v>
      </c>
    </row>
    <row r="5697" spans="14:15" x14ac:dyDescent="0.25">
      <c r="N5697" s="4"/>
      <c r="O5697" s="4">
        <v>49526</v>
      </c>
    </row>
    <row r="5698" spans="14:15" x14ac:dyDescent="0.25">
      <c r="N5698" s="4"/>
      <c r="O5698" s="4">
        <v>49527</v>
      </c>
    </row>
    <row r="5699" spans="14:15" x14ac:dyDescent="0.25">
      <c r="N5699" s="4"/>
      <c r="O5699" s="4">
        <v>49528</v>
      </c>
    </row>
    <row r="5700" spans="14:15" x14ac:dyDescent="0.25">
      <c r="N5700" s="4"/>
      <c r="O5700" s="4">
        <v>49529</v>
      </c>
    </row>
    <row r="5701" spans="14:15" x14ac:dyDescent="0.25">
      <c r="N5701" s="4"/>
      <c r="O5701" s="4">
        <v>49530</v>
      </c>
    </row>
    <row r="5702" spans="14:15" x14ac:dyDescent="0.25">
      <c r="N5702" s="4"/>
      <c r="O5702" s="4">
        <v>49531</v>
      </c>
    </row>
    <row r="5703" spans="14:15" x14ac:dyDescent="0.25">
      <c r="N5703" s="4"/>
      <c r="O5703" s="4">
        <v>49532</v>
      </c>
    </row>
    <row r="5704" spans="14:15" x14ac:dyDescent="0.25">
      <c r="N5704" s="4"/>
      <c r="O5704" s="4">
        <v>49533</v>
      </c>
    </row>
    <row r="5705" spans="14:15" x14ac:dyDescent="0.25">
      <c r="N5705" s="4"/>
      <c r="O5705" s="4">
        <v>49534</v>
      </c>
    </row>
    <row r="5706" spans="14:15" x14ac:dyDescent="0.25">
      <c r="N5706" s="4"/>
      <c r="O5706" s="4">
        <v>49535</v>
      </c>
    </row>
    <row r="5707" spans="14:15" x14ac:dyDescent="0.25">
      <c r="N5707" s="4"/>
      <c r="O5707" s="4">
        <v>49536</v>
      </c>
    </row>
    <row r="5708" spans="14:15" x14ac:dyDescent="0.25">
      <c r="N5708" s="4"/>
      <c r="O5708" s="4">
        <v>49537</v>
      </c>
    </row>
    <row r="5709" spans="14:15" x14ac:dyDescent="0.25">
      <c r="N5709" s="4"/>
      <c r="O5709" s="4">
        <v>49538</v>
      </c>
    </row>
    <row r="5710" spans="14:15" x14ac:dyDescent="0.25">
      <c r="N5710" s="4"/>
      <c r="O5710" s="4">
        <v>49539</v>
      </c>
    </row>
    <row r="5711" spans="14:15" x14ac:dyDescent="0.25">
      <c r="N5711" s="4"/>
      <c r="O5711" s="4">
        <v>49540</v>
      </c>
    </row>
    <row r="5712" spans="14:15" x14ac:dyDescent="0.25">
      <c r="N5712" s="4"/>
      <c r="O5712" s="4">
        <v>49541</v>
      </c>
    </row>
    <row r="5713" spans="14:15" x14ac:dyDescent="0.25">
      <c r="N5713" s="4"/>
      <c r="O5713" s="4">
        <v>49542</v>
      </c>
    </row>
    <row r="5714" spans="14:15" x14ac:dyDescent="0.25">
      <c r="N5714" s="4"/>
      <c r="O5714" s="4">
        <v>49543</v>
      </c>
    </row>
    <row r="5715" spans="14:15" x14ac:dyDescent="0.25">
      <c r="N5715" s="4"/>
      <c r="O5715" s="4">
        <v>49544</v>
      </c>
    </row>
    <row r="5716" spans="14:15" x14ac:dyDescent="0.25">
      <c r="N5716" s="4"/>
      <c r="O5716" s="4">
        <v>49545</v>
      </c>
    </row>
    <row r="5717" spans="14:15" x14ac:dyDescent="0.25">
      <c r="N5717" s="4"/>
      <c r="O5717" s="4">
        <v>49546</v>
      </c>
    </row>
    <row r="5718" spans="14:15" x14ac:dyDescent="0.25">
      <c r="N5718" s="4"/>
      <c r="O5718" s="4">
        <v>49547</v>
      </c>
    </row>
    <row r="5719" spans="14:15" x14ac:dyDescent="0.25">
      <c r="N5719" s="4"/>
      <c r="O5719" s="4">
        <v>49548</v>
      </c>
    </row>
    <row r="5720" spans="14:15" x14ac:dyDescent="0.25">
      <c r="N5720" s="4"/>
      <c r="O5720" s="4">
        <v>49549</v>
      </c>
    </row>
    <row r="5721" spans="14:15" x14ac:dyDescent="0.25">
      <c r="N5721" s="4"/>
      <c r="O5721" s="4">
        <v>49550</v>
      </c>
    </row>
    <row r="5722" spans="14:15" x14ac:dyDescent="0.25">
      <c r="N5722" s="4"/>
      <c r="O5722" s="4">
        <v>49551</v>
      </c>
    </row>
    <row r="5723" spans="14:15" x14ac:dyDescent="0.25">
      <c r="N5723" s="4"/>
      <c r="O5723" s="4">
        <v>49552</v>
      </c>
    </row>
    <row r="5724" spans="14:15" x14ac:dyDescent="0.25">
      <c r="N5724" s="4"/>
      <c r="O5724" s="4">
        <v>49553</v>
      </c>
    </row>
    <row r="5725" spans="14:15" x14ac:dyDescent="0.25">
      <c r="N5725" s="4"/>
      <c r="O5725" s="4">
        <v>49554</v>
      </c>
    </row>
    <row r="5726" spans="14:15" x14ac:dyDescent="0.25">
      <c r="N5726" s="4"/>
      <c r="O5726" s="4">
        <v>49555</v>
      </c>
    </row>
    <row r="5727" spans="14:15" x14ac:dyDescent="0.25">
      <c r="N5727" s="4"/>
      <c r="O5727" s="4">
        <v>49556</v>
      </c>
    </row>
    <row r="5728" spans="14:15" x14ac:dyDescent="0.25">
      <c r="N5728" s="4"/>
      <c r="O5728" s="4">
        <v>49557</v>
      </c>
    </row>
    <row r="5729" spans="14:15" x14ac:dyDescent="0.25">
      <c r="N5729" s="4"/>
      <c r="O5729" s="4">
        <v>49558</v>
      </c>
    </row>
    <row r="5730" spans="14:15" x14ac:dyDescent="0.25">
      <c r="N5730" s="4"/>
      <c r="O5730" s="4">
        <v>49559</v>
      </c>
    </row>
    <row r="5731" spans="14:15" x14ac:dyDescent="0.25">
      <c r="N5731" s="4"/>
      <c r="O5731" s="4">
        <v>49560</v>
      </c>
    </row>
    <row r="5732" spans="14:15" x14ac:dyDescent="0.25">
      <c r="N5732" s="4"/>
      <c r="O5732" s="4">
        <v>49561</v>
      </c>
    </row>
    <row r="5733" spans="14:15" x14ac:dyDescent="0.25">
      <c r="N5733" s="4"/>
      <c r="O5733" s="4">
        <v>49562</v>
      </c>
    </row>
    <row r="5734" spans="14:15" x14ac:dyDescent="0.25">
      <c r="N5734" s="4"/>
      <c r="O5734" s="4">
        <v>49563</v>
      </c>
    </row>
    <row r="5735" spans="14:15" x14ac:dyDescent="0.25">
      <c r="N5735" s="4"/>
      <c r="O5735" s="4">
        <v>49564</v>
      </c>
    </row>
    <row r="5736" spans="14:15" x14ac:dyDescent="0.25">
      <c r="N5736" s="4"/>
      <c r="O5736" s="4">
        <v>49565</v>
      </c>
    </row>
    <row r="5737" spans="14:15" x14ac:dyDescent="0.25">
      <c r="N5737" s="4"/>
      <c r="O5737" s="4">
        <v>49566</v>
      </c>
    </row>
    <row r="5738" spans="14:15" x14ac:dyDescent="0.25">
      <c r="N5738" s="4"/>
      <c r="O5738" s="4">
        <v>49567</v>
      </c>
    </row>
    <row r="5739" spans="14:15" x14ac:dyDescent="0.25">
      <c r="N5739" s="4"/>
      <c r="O5739" s="4">
        <v>49568</v>
      </c>
    </row>
    <row r="5740" spans="14:15" x14ac:dyDescent="0.25">
      <c r="N5740" s="4"/>
      <c r="O5740" s="4">
        <v>49569</v>
      </c>
    </row>
    <row r="5741" spans="14:15" x14ac:dyDescent="0.25">
      <c r="N5741" s="4"/>
      <c r="O5741" s="4">
        <v>49570</v>
      </c>
    </row>
    <row r="5742" spans="14:15" x14ac:dyDescent="0.25">
      <c r="N5742" s="4"/>
      <c r="O5742" s="4">
        <v>49571</v>
      </c>
    </row>
    <row r="5743" spans="14:15" x14ac:dyDescent="0.25">
      <c r="N5743" s="4"/>
      <c r="O5743" s="4">
        <v>49572</v>
      </c>
    </row>
    <row r="5744" spans="14:15" x14ac:dyDescent="0.25">
      <c r="N5744" s="4"/>
      <c r="O5744" s="4">
        <v>49573</v>
      </c>
    </row>
    <row r="5745" spans="14:15" x14ac:dyDescent="0.25">
      <c r="N5745" s="4"/>
      <c r="O5745" s="4">
        <v>49574</v>
      </c>
    </row>
    <row r="5746" spans="14:15" x14ac:dyDescent="0.25">
      <c r="N5746" s="4"/>
      <c r="O5746" s="4">
        <v>49575</v>
      </c>
    </row>
    <row r="5747" spans="14:15" x14ac:dyDescent="0.25">
      <c r="N5747" s="4"/>
      <c r="O5747" s="4">
        <v>49576</v>
      </c>
    </row>
    <row r="5748" spans="14:15" x14ac:dyDescent="0.25">
      <c r="N5748" s="4"/>
      <c r="O5748" s="4">
        <v>49577</v>
      </c>
    </row>
    <row r="5749" spans="14:15" x14ac:dyDescent="0.25">
      <c r="N5749" s="4"/>
      <c r="O5749" s="4">
        <v>49578</v>
      </c>
    </row>
    <row r="5750" spans="14:15" x14ac:dyDescent="0.25">
      <c r="N5750" s="4"/>
      <c r="O5750" s="4">
        <v>49579</v>
      </c>
    </row>
    <row r="5751" spans="14:15" x14ac:dyDescent="0.25">
      <c r="N5751" s="4"/>
      <c r="O5751" s="4">
        <v>49580</v>
      </c>
    </row>
    <row r="5752" spans="14:15" x14ac:dyDescent="0.25">
      <c r="N5752" s="4"/>
      <c r="O5752" s="4">
        <v>49581</v>
      </c>
    </row>
    <row r="5753" spans="14:15" x14ac:dyDescent="0.25">
      <c r="N5753" s="4"/>
      <c r="O5753" s="4">
        <v>49582</v>
      </c>
    </row>
    <row r="5754" spans="14:15" x14ac:dyDescent="0.25">
      <c r="N5754" s="4"/>
      <c r="O5754" s="4">
        <v>49583</v>
      </c>
    </row>
    <row r="5755" spans="14:15" x14ac:dyDescent="0.25">
      <c r="N5755" s="4"/>
      <c r="O5755" s="4">
        <v>49584</v>
      </c>
    </row>
    <row r="5756" spans="14:15" x14ac:dyDescent="0.25">
      <c r="N5756" s="4"/>
      <c r="O5756" s="4">
        <v>49585</v>
      </c>
    </row>
    <row r="5757" spans="14:15" x14ac:dyDescent="0.25">
      <c r="N5757" s="4"/>
      <c r="O5757" s="4">
        <v>49586</v>
      </c>
    </row>
    <row r="5758" spans="14:15" x14ac:dyDescent="0.25">
      <c r="N5758" s="4"/>
      <c r="O5758" s="4">
        <v>49587</v>
      </c>
    </row>
    <row r="5759" spans="14:15" x14ac:dyDescent="0.25">
      <c r="N5759" s="4"/>
      <c r="O5759" s="4">
        <v>49588</v>
      </c>
    </row>
    <row r="5760" spans="14:15" x14ac:dyDescent="0.25">
      <c r="N5760" s="4"/>
      <c r="O5760" s="4">
        <v>49589</v>
      </c>
    </row>
    <row r="5761" spans="14:15" x14ac:dyDescent="0.25">
      <c r="N5761" s="4"/>
      <c r="O5761" s="4">
        <v>49590</v>
      </c>
    </row>
    <row r="5762" spans="14:15" x14ac:dyDescent="0.25">
      <c r="N5762" s="4"/>
      <c r="O5762" s="4">
        <v>49591</v>
      </c>
    </row>
    <row r="5763" spans="14:15" x14ac:dyDescent="0.25">
      <c r="N5763" s="4"/>
      <c r="O5763" s="4">
        <v>49592</v>
      </c>
    </row>
    <row r="5764" spans="14:15" x14ac:dyDescent="0.25">
      <c r="N5764" s="4"/>
      <c r="O5764" s="4">
        <v>49593</v>
      </c>
    </row>
    <row r="5765" spans="14:15" x14ac:dyDescent="0.25">
      <c r="N5765" s="4"/>
      <c r="O5765" s="4">
        <v>49594</v>
      </c>
    </row>
    <row r="5766" spans="14:15" x14ac:dyDescent="0.25">
      <c r="N5766" s="4"/>
      <c r="O5766" s="4">
        <v>49595</v>
      </c>
    </row>
    <row r="5767" spans="14:15" x14ac:dyDescent="0.25">
      <c r="N5767" s="4"/>
      <c r="O5767" s="4">
        <v>49596</v>
      </c>
    </row>
    <row r="5768" spans="14:15" x14ac:dyDescent="0.25">
      <c r="N5768" s="4"/>
      <c r="O5768" s="4">
        <v>49597</v>
      </c>
    </row>
    <row r="5769" spans="14:15" x14ac:dyDescent="0.25">
      <c r="N5769" s="4"/>
      <c r="O5769" s="4">
        <v>49598</v>
      </c>
    </row>
    <row r="5770" spans="14:15" x14ac:dyDescent="0.25">
      <c r="N5770" s="4"/>
      <c r="O5770" s="4">
        <v>49599</v>
      </c>
    </row>
    <row r="5771" spans="14:15" x14ac:dyDescent="0.25">
      <c r="N5771" s="4"/>
      <c r="O5771" s="4">
        <v>49600</v>
      </c>
    </row>
    <row r="5772" spans="14:15" x14ac:dyDescent="0.25">
      <c r="N5772" s="4"/>
      <c r="O5772" s="4">
        <v>49601</v>
      </c>
    </row>
    <row r="5773" spans="14:15" x14ac:dyDescent="0.25">
      <c r="N5773" s="4"/>
      <c r="O5773" s="4">
        <v>49602</v>
      </c>
    </row>
    <row r="5774" spans="14:15" x14ac:dyDescent="0.25">
      <c r="N5774" s="4"/>
      <c r="O5774" s="4">
        <v>49603</v>
      </c>
    </row>
    <row r="5775" spans="14:15" x14ac:dyDescent="0.25">
      <c r="N5775" s="4"/>
      <c r="O5775" s="4">
        <v>49604</v>
      </c>
    </row>
    <row r="5776" spans="14:15" x14ac:dyDescent="0.25">
      <c r="N5776" s="4"/>
      <c r="O5776" s="4">
        <v>49605</v>
      </c>
    </row>
    <row r="5777" spans="14:15" x14ac:dyDescent="0.25">
      <c r="N5777" s="4"/>
      <c r="O5777" s="4">
        <v>49606</v>
      </c>
    </row>
    <row r="5778" spans="14:15" x14ac:dyDescent="0.25">
      <c r="N5778" s="4"/>
      <c r="O5778" s="4">
        <v>49607</v>
      </c>
    </row>
    <row r="5779" spans="14:15" x14ac:dyDescent="0.25">
      <c r="N5779" s="4"/>
      <c r="O5779" s="4">
        <v>49608</v>
      </c>
    </row>
    <row r="5780" spans="14:15" x14ac:dyDescent="0.25">
      <c r="N5780" s="4"/>
      <c r="O5780" s="4">
        <v>49609</v>
      </c>
    </row>
    <row r="5781" spans="14:15" x14ac:dyDescent="0.25">
      <c r="N5781" s="4"/>
      <c r="O5781" s="4">
        <v>49610</v>
      </c>
    </row>
    <row r="5782" spans="14:15" x14ac:dyDescent="0.25">
      <c r="N5782" s="4"/>
      <c r="O5782" s="4">
        <v>49611</v>
      </c>
    </row>
    <row r="5783" spans="14:15" x14ac:dyDescent="0.25">
      <c r="N5783" s="4"/>
      <c r="O5783" s="4">
        <v>49612</v>
      </c>
    </row>
    <row r="5784" spans="14:15" x14ac:dyDescent="0.25">
      <c r="N5784" s="4"/>
      <c r="O5784" s="4">
        <v>49613</v>
      </c>
    </row>
    <row r="5785" spans="14:15" x14ac:dyDescent="0.25">
      <c r="N5785" s="4"/>
      <c r="O5785" s="4">
        <v>49614</v>
      </c>
    </row>
    <row r="5786" spans="14:15" x14ac:dyDescent="0.25">
      <c r="N5786" s="4"/>
      <c r="O5786" s="4">
        <v>49615</v>
      </c>
    </row>
    <row r="5787" spans="14:15" x14ac:dyDescent="0.25">
      <c r="N5787" s="4"/>
      <c r="O5787" s="4">
        <v>49616</v>
      </c>
    </row>
    <row r="5788" spans="14:15" x14ac:dyDescent="0.25">
      <c r="N5788" s="4"/>
      <c r="O5788" s="4">
        <v>49617</v>
      </c>
    </row>
    <row r="5789" spans="14:15" x14ac:dyDescent="0.25">
      <c r="N5789" s="4"/>
      <c r="O5789" s="4">
        <v>49618</v>
      </c>
    </row>
    <row r="5790" spans="14:15" x14ac:dyDescent="0.25">
      <c r="N5790" s="4"/>
      <c r="O5790" s="4">
        <v>49619</v>
      </c>
    </row>
    <row r="5791" spans="14:15" x14ac:dyDescent="0.25">
      <c r="N5791" s="4"/>
      <c r="O5791" s="4">
        <v>49620</v>
      </c>
    </row>
    <row r="5792" spans="14:15" x14ac:dyDescent="0.25">
      <c r="N5792" s="4"/>
      <c r="O5792" s="4">
        <v>49621</v>
      </c>
    </row>
    <row r="5793" spans="14:15" x14ac:dyDescent="0.25">
      <c r="N5793" s="4"/>
      <c r="O5793" s="4">
        <v>49622</v>
      </c>
    </row>
    <row r="5794" spans="14:15" x14ac:dyDescent="0.25">
      <c r="N5794" s="4"/>
      <c r="O5794" s="4">
        <v>49623</v>
      </c>
    </row>
    <row r="5795" spans="14:15" x14ac:dyDescent="0.25">
      <c r="N5795" s="4"/>
      <c r="O5795" s="4">
        <v>49624</v>
      </c>
    </row>
    <row r="5796" spans="14:15" x14ac:dyDescent="0.25">
      <c r="N5796" s="4"/>
      <c r="O5796" s="4">
        <v>49625</v>
      </c>
    </row>
    <row r="5797" spans="14:15" x14ac:dyDescent="0.25">
      <c r="N5797" s="4"/>
      <c r="O5797" s="4">
        <v>49626</v>
      </c>
    </row>
    <row r="5798" spans="14:15" x14ac:dyDescent="0.25">
      <c r="N5798" s="4"/>
      <c r="O5798" s="4">
        <v>49627</v>
      </c>
    </row>
    <row r="5799" spans="14:15" x14ac:dyDescent="0.25">
      <c r="N5799" s="4"/>
      <c r="O5799" s="4">
        <v>49628</v>
      </c>
    </row>
    <row r="5800" spans="14:15" x14ac:dyDescent="0.25">
      <c r="N5800" s="4"/>
      <c r="O5800" s="4">
        <v>49629</v>
      </c>
    </row>
    <row r="5801" spans="14:15" x14ac:dyDescent="0.25">
      <c r="N5801" s="4"/>
      <c r="O5801" s="4">
        <v>49630</v>
      </c>
    </row>
    <row r="5802" spans="14:15" x14ac:dyDescent="0.25">
      <c r="N5802" s="4"/>
      <c r="O5802" s="4">
        <v>49631</v>
      </c>
    </row>
    <row r="5803" spans="14:15" x14ac:dyDescent="0.25">
      <c r="N5803" s="4"/>
      <c r="O5803" s="4">
        <v>49632</v>
      </c>
    </row>
    <row r="5804" spans="14:15" x14ac:dyDescent="0.25">
      <c r="N5804" s="4"/>
      <c r="O5804" s="4">
        <v>49633</v>
      </c>
    </row>
    <row r="5805" spans="14:15" x14ac:dyDescent="0.25">
      <c r="N5805" s="4"/>
      <c r="O5805" s="4">
        <v>49634</v>
      </c>
    </row>
    <row r="5806" spans="14:15" x14ac:dyDescent="0.25">
      <c r="N5806" s="4"/>
      <c r="O5806" s="4">
        <v>49635</v>
      </c>
    </row>
    <row r="5807" spans="14:15" x14ac:dyDescent="0.25">
      <c r="N5807" s="4"/>
      <c r="O5807" s="4">
        <v>49636</v>
      </c>
    </row>
    <row r="5808" spans="14:15" x14ac:dyDescent="0.25">
      <c r="N5808" s="4"/>
      <c r="O5808" s="4">
        <v>49637</v>
      </c>
    </row>
    <row r="5809" spans="14:15" x14ac:dyDescent="0.25">
      <c r="N5809" s="4"/>
      <c r="O5809" s="4">
        <v>49638</v>
      </c>
    </row>
    <row r="5810" spans="14:15" x14ac:dyDescent="0.25">
      <c r="N5810" s="4"/>
      <c r="O5810" s="4">
        <v>49639</v>
      </c>
    </row>
    <row r="5811" spans="14:15" x14ac:dyDescent="0.25">
      <c r="N5811" s="4"/>
      <c r="O5811" s="4">
        <v>49640</v>
      </c>
    </row>
    <row r="5812" spans="14:15" x14ac:dyDescent="0.25">
      <c r="N5812" s="4"/>
      <c r="O5812" s="4">
        <v>49641</v>
      </c>
    </row>
    <row r="5813" spans="14:15" x14ac:dyDescent="0.25">
      <c r="N5813" s="4"/>
      <c r="O5813" s="4">
        <v>49642</v>
      </c>
    </row>
    <row r="5814" spans="14:15" x14ac:dyDescent="0.25">
      <c r="N5814" s="4"/>
      <c r="O5814" s="4">
        <v>49643</v>
      </c>
    </row>
    <row r="5815" spans="14:15" x14ac:dyDescent="0.25">
      <c r="N5815" s="4"/>
      <c r="O5815" s="4">
        <v>49644</v>
      </c>
    </row>
    <row r="5816" spans="14:15" x14ac:dyDescent="0.25">
      <c r="N5816" s="4"/>
      <c r="O5816" s="4">
        <v>49645</v>
      </c>
    </row>
    <row r="5817" spans="14:15" x14ac:dyDescent="0.25">
      <c r="N5817" s="4"/>
      <c r="O5817" s="4">
        <v>49646</v>
      </c>
    </row>
    <row r="5818" spans="14:15" x14ac:dyDescent="0.25">
      <c r="N5818" s="4"/>
      <c r="O5818" s="4">
        <v>49647</v>
      </c>
    </row>
    <row r="5819" spans="14:15" x14ac:dyDescent="0.25">
      <c r="N5819" s="4"/>
      <c r="O5819" s="4">
        <v>49648</v>
      </c>
    </row>
    <row r="5820" spans="14:15" x14ac:dyDescent="0.25">
      <c r="N5820" s="4"/>
      <c r="O5820" s="4">
        <v>49649</v>
      </c>
    </row>
    <row r="5821" spans="14:15" x14ac:dyDescent="0.25">
      <c r="N5821" s="4"/>
      <c r="O5821" s="4">
        <v>49650</v>
      </c>
    </row>
    <row r="5822" spans="14:15" x14ac:dyDescent="0.25">
      <c r="N5822" s="4"/>
      <c r="O5822" s="4">
        <v>49651</v>
      </c>
    </row>
    <row r="5823" spans="14:15" x14ac:dyDescent="0.25">
      <c r="N5823" s="4"/>
      <c r="O5823" s="4">
        <v>49652</v>
      </c>
    </row>
    <row r="5824" spans="14:15" x14ac:dyDescent="0.25">
      <c r="N5824" s="4"/>
      <c r="O5824" s="4">
        <v>49653</v>
      </c>
    </row>
    <row r="5825" spans="14:15" x14ac:dyDescent="0.25">
      <c r="N5825" s="4"/>
      <c r="O5825" s="4">
        <v>49654</v>
      </c>
    </row>
    <row r="5826" spans="14:15" x14ac:dyDescent="0.25">
      <c r="N5826" s="4"/>
      <c r="O5826" s="4">
        <v>49655</v>
      </c>
    </row>
    <row r="5827" spans="14:15" x14ac:dyDescent="0.25">
      <c r="N5827" s="4"/>
      <c r="O5827" s="4">
        <v>49656</v>
      </c>
    </row>
    <row r="5828" spans="14:15" x14ac:dyDescent="0.25">
      <c r="N5828" s="4"/>
      <c r="O5828" s="4">
        <v>49657</v>
      </c>
    </row>
    <row r="5829" spans="14:15" x14ac:dyDescent="0.25">
      <c r="N5829" s="4"/>
      <c r="O5829" s="4">
        <v>49658</v>
      </c>
    </row>
    <row r="5830" spans="14:15" x14ac:dyDescent="0.25">
      <c r="N5830" s="4"/>
      <c r="O5830" s="4">
        <v>49659</v>
      </c>
    </row>
    <row r="5831" spans="14:15" x14ac:dyDescent="0.25">
      <c r="N5831" s="4"/>
      <c r="O5831" s="4">
        <v>49660</v>
      </c>
    </row>
    <row r="5832" spans="14:15" x14ac:dyDescent="0.25">
      <c r="N5832" s="4"/>
      <c r="O5832" s="4">
        <v>49661</v>
      </c>
    </row>
    <row r="5833" spans="14:15" x14ac:dyDescent="0.25">
      <c r="N5833" s="4"/>
      <c r="O5833" s="4">
        <v>49662</v>
      </c>
    </row>
    <row r="5834" spans="14:15" x14ac:dyDescent="0.25">
      <c r="N5834" s="4"/>
      <c r="O5834" s="4">
        <v>49663</v>
      </c>
    </row>
    <row r="5835" spans="14:15" x14ac:dyDescent="0.25">
      <c r="N5835" s="4"/>
      <c r="O5835" s="4">
        <v>49664</v>
      </c>
    </row>
    <row r="5836" spans="14:15" x14ac:dyDescent="0.25">
      <c r="N5836" s="4"/>
      <c r="O5836" s="4">
        <v>49665</v>
      </c>
    </row>
    <row r="5837" spans="14:15" x14ac:dyDescent="0.25">
      <c r="N5837" s="4"/>
      <c r="O5837" s="4">
        <v>49666</v>
      </c>
    </row>
    <row r="5838" spans="14:15" x14ac:dyDescent="0.25">
      <c r="N5838" s="4"/>
      <c r="O5838" s="4">
        <v>49667</v>
      </c>
    </row>
    <row r="5839" spans="14:15" x14ac:dyDescent="0.25">
      <c r="N5839" s="4"/>
      <c r="O5839" s="4">
        <v>49668</v>
      </c>
    </row>
    <row r="5840" spans="14:15" x14ac:dyDescent="0.25">
      <c r="N5840" s="4"/>
      <c r="O5840" s="4">
        <v>49669</v>
      </c>
    </row>
    <row r="5841" spans="14:15" x14ac:dyDescent="0.25">
      <c r="N5841" s="4"/>
      <c r="O5841" s="4">
        <v>49670</v>
      </c>
    </row>
    <row r="5842" spans="14:15" x14ac:dyDescent="0.25">
      <c r="N5842" s="4"/>
      <c r="O5842" s="4">
        <v>49671</v>
      </c>
    </row>
    <row r="5843" spans="14:15" x14ac:dyDescent="0.25">
      <c r="N5843" s="4"/>
      <c r="O5843" s="4">
        <v>49672</v>
      </c>
    </row>
    <row r="5844" spans="14:15" x14ac:dyDescent="0.25">
      <c r="N5844" s="4"/>
      <c r="O5844" s="4">
        <v>49673</v>
      </c>
    </row>
    <row r="5845" spans="14:15" x14ac:dyDescent="0.25">
      <c r="N5845" s="4"/>
      <c r="O5845" s="4">
        <v>49674</v>
      </c>
    </row>
    <row r="5846" spans="14:15" x14ac:dyDescent="0.25">
      <c r="N5846" s="4"/>
      <c r="O5846" s="4">
        <v>49675</v>
      </c>
    </row>
    <row r="5847" spans="14:15" x14ac:dyDescent="0.25">
      <c r="N5847" s="4"/>
      <c r="O5847" s="4">
        <v>49676</v>
      </c>
    </row>
    <row r="5848" spans="14:15" x14ac:dyDescent="0.25">
      <c r="N5848" s="4"/>
      <c r="O5848" s="4">
        <v>49677</v>
      </c>
    </row>
    <row r="5849" spans="14:15" x14ac:dyDescent="0.25">
      <c r="N5849" s="4"/>
      <c r="O5849" s="4">
        <v>49678</v>
      </c>
    </row>
    <row r="5850" spans="14:15" x14ac:dyDescent="0.25">
      <c r="N5850" s="4"/>
      <c r="O5850" s="4">
        <v>49679</v>
      </c>
    </row>
    <row r="5851" spans="14:15" x14ac:dyDescent="0.25">
      <c r="N5851" s="4"/>
      <c r="O5851" s="4">
        <v>49680</v>
      </c>
    </row>
    <row r="5852" spans="14:15" x14ac:dyDescent="0.25">
      <c r="N5852" s="4"/>
      <c r="O5852" s="4">
        <v>49681</v>
      </c>
    </row>
    <row r="5853" spans="14:15" x14ac:dyDescent="0.25">
      <c r="N5853" s="4"/>
      <c r="O5853" s="4">
        <v>49682</v>
      </c>
    </row>
    <row r="5854" spans="14:15" x14ac:dyDescent="0.25">
      <c r="N5854" s="4"/>
      <c r="O5854" s="4">
        <v>49683</v>
      </c>
    </row>
    <row r="5855" spans="14:15" x14ac:dyDescent="0.25">
      <c r="N5855" s="4"/>
      <c r="O5855" s="4">
        <v>49684</v>
      </c>
    </row>
    <row r="5856" spans="14:15" x14ac:dyDescent="0.25">
      <c r="N5856" s="4"/>
      <c r="O5856" s="4">
        <v>49685</v>
      </c>
    </row>
    <row r="5857" spans="14:15" x14ac:dyDescent="0.25">
      <c r="N5857" s="4"/>
      <c r="O5857" s="4">
        <v>49686</v>
      </c>
    </row>
    <row r="5858" spans="14:15" x14ac:dyDescent="0.25">
      <c r="N5858" s="4"/>
      <c r="O5858" s="4">
        <v>49687</v>
      </c>
    </row>
    <row r="5859" spans="14:15" x14ac:dyDescent="0.25">
      <c r="N5859" s="4"/>
      <c r="O5859" s="4">
        <v>49688</v>
      </c>
    </row>
    <row r="5860" spans="14:15" x14ac:dyDescent="0.25">
      <c r="N5860" s="4"/>
      <c r="O5860" s="4">
        <v>49689</v>
      </c>
    </row>
    <row r="5861" spans="14:15" x14ac:dyDescent="0.25">
      <c r="N5861" s="4"/>
      <c r="O5861" s="4">
        <v>49690</v>
      </c>
    </row>
    <row r="5862" spans="14:15" x14ac:dyDescent="0.25">
      <c r="N5862" s="4"/>
      <c r="O5862" s="4">
        <v>49691</v>
      </c>
    </row>
    <row r="5863" spans="14:15" x14ac:dyDescent="0.25">
      <c r="N5863" s="4"/>
      <c r="O5863" s="4">
        <v>49692</v>
      </c>
    </row>
    <row r="5864" spans="14:15" x14ac:dyDescent="0.25">
      <c r="N5864" s="4"/>
      <c r="O5864" s="4">
        <v>49693</v>
      </c>
    </row>
    <row r="5865" spans="14:15" x14ac:dyDescent="0.25">
      <c r="N5865" s="4"/>
      <c r="O5865" s="4">
        <v>49694</v>
      </c>
    </row>
    <row r="5866" spans="14:15" x14ac:dyDescent="0.25">
      <c r="N5866" s="4"/>
      <c r="O5866" s="4">
        <v>49695</v>
      </c>
    </row>
    <row r="5867" spans="14:15" x14ac:dyDescent="0.25">
      <c r="N5867" s="4"/>
      <c r="O5867" s="4">
        <v>49696</v>
      </c>
    </row>
    <row r="5868" spans="14:15" x14ac:dyDescent="0.25">
      <c r="N5868" s="4"/>
      <c r="O5868" s="4">
        <v>49697</v>
      </c>
    </row>
    <row r="5869" spans="14:15" x14ac:dyDescent="0.25">
      <c r="N5869" s="4"/>
      <c r="O5869" s="4">
        <v>49698</v>
      </c>
    </row>
    <row r="5870" spans="14:15" x14ac:dyDescent="0.25">
      <c r="N5870" s="4"/>
      <c r="O5870" s="4">
        <v>49699</v>
      </c>
    </row>
    <row r="5871" spans="14:15" x14ac:dyDescent="0.25">
      <c r="N5871" s="4"/>
      <c r="O5871" s="4">
        <v>49700</v>
      </c>
    </row>
    <row r="5872" spans="14:15" x14ac:dyDescent="0.25">
      <c r="N5872" s="4"/>
      <c r="O5872" s="4">
        <v>49701</v>
      </c>
    </row>
    <row r="5873" spans="14:15" x14ac:dyDescent="0.25">
      <c r="N5873" s="4"/>
      <c r="O5873" s="4">
        <v>49702</v>
      </c>
    </row>
    <row r="5874" spans="14:15" x14ac:dyDescent="0.25">
      <c r="N5874" s="4"/>
      <c r="O5874" s="4">
        <v>49703</v>
      </c>
    </row>
    <row r="5875" spans="14:15" x14ac:dyDescent="0.25">
      <c r="N5875" s="4"/>
      <c r="O5875" s="4">
        <v>49704</v>
      </c>
    </row>
    <row r="5876" spans="14:15" x14ac:dyDescent="0.25">
      <c r="N5876" s="4"/>
      <c r="O5876" s="4">
        <v>49705</v>
      </c>
    </row>
    <row r="5877" spans="14:15" x14ac:dyDescent="0.25">
      <c r="N5877" s="4"/>
      <c r="O5877" s="4">
        <v>49706</v>
      </c>
    </row>
    <row r="5878" spans="14:15" x14ac:dyDescent="0.25">
      <c r="N5878" s="4"/>
      <c r="O5878" s="4">
        <v>49707</v>
      </c>
    </row>
    <row r="5879" spans="14:15" x14ac:dyDescent="0.25">
      <c r="N5879" s="4"/>
      <c r="O5879" s="4">
        <v>49708</v>
      </c>
    </row>
    <row r="5880" spans="14:15" x14ac:dyDescent="0.25">
      <c r="N5880" s="4"/>
      <c r="O5880" s="4">
        <v>49709</v>
      </c>
    </row>
    <row r="5881" spans="14:15" x14ac:dyDescent="0.25">
      <c r="N5881" s="4"/>
      <c r="O5881" s="4">
        <v>49710</v>
      </c>
    </row>
    <row r="5882" spans="14:15" x14ac:dyDescent="0.25">
      <c r="N5882" s="4"/>
      <c r="O5882" s="4">
        <v>49711</v>
      </c>
    </row>
    <row r="5883" spans="14:15" x14ac:dyDescent="0.25">
      <c r="N5883" s="4"/>
      <c r="O5883" s="4">
        <v>49712</v>
      </c>
    </row>
    <row r="5884" spans="14:15" x14ac:dyDescent="0.25">
      <c r="N5884" s="4"/>
      <c r="O5884" s="4">
        <v>49713</v>
      </c>
    </row>
    <row r="5885" spans="14:15" x14ac:dyDescent="0.25">
      <c r="N5885" s="4"/>
      <c r="O5885" s="4">
        <v>49714</v>
      </c>
    </row>
    <row r="5886" spans="14:15" x14ac:dyDescent="0.25">
      <c r="N5886" s="4"/>
      <c r="O5886" s="4">
        <v>49715</v>
      </c>
    </row>
    <row r="5887" spans="14:15" x14ac:dyDescent="0.25">
      <c r="N5887" s="4"/>
      <c r="O5887" s="4">
        <v>49716</v>
      </c>
    </row>
    <row r="5888" spans="14:15" x14ac:dyDescent="0.25">
      <c r="N5888" s="4"/>
      <c r="O5888" s="4">
        <v>49717</v>
      </c>
    </row>
    <row r="5889" spans="14:15" x14ac:dyDescent="0.25">
      <c r="N5889" s="4"/>
      <c r="O5889" s="4">
        <v>49718</v>
      </c>
    </row>
    <row r="5890" spans="14:15" x14ac:dyDescent="0.25">
      <c r="N5890" s="4"/>
      <c r="O5890" s="4">
        <v>49719</v>
      </c>
    </row>
    <row r="5891" spans="14:15" x14ac:dyDescent="0.25">
      <c r="N5891" s="4"/>
      <c r="O5891" s="4">
        <v>49720</v>
      </c>
    </row>
    <row r="5892" spans="14:15" x14ac:dyDescent="0.25">
      <c r="N5892" s="4"/>
      <c r="O5892" s="4">
        <v>49721</v>
      </c>
    </row>
    <row r="5893" spans="14:15" x14ac:dyDescent="0.25">
      <c r="N5893" s="4"/>
      <c r="O5893" s="4">
        <v>49722</v>
      </c>
    </row>
    <row r="5894" spans="14:15" x14ac:dyDescent="0.25">
      <c r="N5894" s="4"/>
      <c r="O5894" s="4">
        <v>49723</v>
      </c>
    </row>
    <row r="5895" spans="14:15" x14ac:dyDescent="0.25">
      <c r="N5895" s="4"/>
      <c r="O5895" s="4">
        <v>49724</v>
      </c>
    </row>
    <row r="5896" spans="14:15" x14ac:dyDescent="0.25">
      <c r="N5896" s="4"/>
      <c r="O5896" s="4">
        <v>49725</v>
      </c>
    </row>
    <row r="5897" spans="14:15" x14ac:dyDescent="0.25">
      <c r="N5897" s="4"/>
      <c r="O5897" s="4">
        <v>49726</v>
      </c>
    </row>
    <row r="5898" spans="14:15" x14ac:dyDescent="0.25">
      <c r="N5898" s="4"/>
      <c r="O5898" s="4">
        <v>49727</v>
      </c>
    </row>
    <row r="5899" spans="14:15" x14ac:dyDescent="0.25">
      <c r="N5899" s="4"/>
      <c r="O5899" s="4">
        <v>49728</v>
      </c>
    </row>
    <row r="5900" spans="14:15" x14ac:dyDescent="0.25">
      <c r="N5900" s="4"/>
      <c r="O5900" s="4">
        <v>49729</v>
      </c>
    </row>
    <row r="5901" spans="14:15" x14ac:dyDescent="0.25">
      <c r="N5901" s="4"/>
      <c r="O5901" s="4">
        <v>49730</v>
      </c>
    </row>
    <row r="5902" spans="14:15" x14ac:dyDescent="0.25">
      <c r="N5902" s="4"/>
      <c r="O5902" s="4">
        <v>49731</v>
      </c>
    </row>
    <row r="5903" spans="14:15" x14ac:dyDescent="0.25">
      <c r="N5903" s="4"/>
      <c r="O5903" s="4">
        <v>49732</v>
      </c>
    </row>
    <row r="5904" spans="14:15" x14ac:dyDescent="0.25">
      <c r="N5904" s="4"/>
      <c r="O5904" s="4">
        <v>49733</v>
      </c>
    </row>
    <row r="5905" spans="14:15" x14ac:dyDescent="0.25">
      <c r="N5905" s="4"/>
      <c r="O5905" s="4">
        <v>49734</v>
      </c>
    </row>
    <row r="5906" spans="14:15" x14ac:dyDescent="0.25">
      <c r="N5906" s="4"/>
      <c r="O5906" s="4">
        <v>49735</v>
      </c>
    </row>
    <row r="5907" spans="14:15" x14ac:dyDescent="0.25">
      <c r="N5907" s="4"/>
      <c r="O5907" s="4">
        <v>49736</v>
      </c>
    </row>
    <row r="5908" spans="14:15" x14ac:dyDescent="0.25">
      <c r="N5908" s="4"/>
      <c r="O5908" s="4">
        <v>49737</v>
      </c>
    </row>
    <row r="5909" spans="14:15" x14ac:dyDescent="0.25">
      <c r="N5909" s="4"/>
      <c r="O5909" s="4">
        <v>49738</v>
      </c>
    </row>
    <row r="5910" spans="14:15" x14ac:dyDescent="0.25">
      <c r="N5910" s="4"/>
      <c r="O5910" s="4">
        <v>49739</v>
      </c>
    </row>
    <row r="5911" spans="14:15" x14ac:dyDescent="0.25">
      <c r="N5911" s="4"/>
      <c r="O5911" s="4">
        <v>49740</v>
      </c>
    </row>
    <row r="5912" spans="14:15" x14ac:dyDescent="0.25">
      <c r="N5912" s="4"/>
      <c r="O5912" s="4">
        <v>49741</v>
      </c>
    </row>
    <row r="5913" spans="14:15" x14ac:dyDescent="0.25">
      <c r="N5913" s="4"/>
      <c r="O5913" s="4">
        <v>49742</v>
      </c>
    </row>
    <row r="5914" spans="14:15" x14ac:dyDescent="0.25">
      <c r="N5914" s="4"/>
      <c r="O5914" s="4">
        <v>49743</v>
      </c>
    </row>
    <row r="5915" spans="14:15" x14ac:dyDescent="0.25">
      <c r="N5915" s="4"/>
      <c r="O5915" s="4">
        <v>49744</v>
      </c>
    </row>
    <row r="5916" spans="14:15" x14ac:dyDescent="0.25">
      <c r="N5916" s="4"/>
      <c r="O5916" s="4">
        <v>49745</v>
      </c>
    </row>
    <row r="5917" spans="14:15" x14ac:dyDescent="0.25">
      <c r="N5917" s="4"/>
      <c r="O5917" s="4">
        <v>49746</v>
      </c>
    </row>
    <row r="5918" spans="14:15" x14ac:dyDescent="0.25">
      <c r="N5918" s="4"/>
      <c r="O5918" s="4">
        <v>49747</v>
      </c>
    </row>
    <row r="5919" spans="14:15" x14ac:dyDescent="0.25">
      <c r="N5919" s="4"/>
      <c r="O5919" s="4">
        <v>49748</v>
      </c>
    </row>
    <row r="5920" spans="14:15" x14ac:dyDescent="0.25">
      <c r="N5920" s="4"/>
      <c r="O5920" s="4">
        <v>49749</v>
      </c>
    </row>
    <row r="5921" spans="14:15" x14ac:dyDescent="0.25">
      <c r="N5921" s="4"/>
      <c r="O5921" s="4">
        <v>49750</v>
      </c>
    </row>
    <row r="5922" spans="14:15" x14ac:dyDescent="0.25">
      <c r="N5922" s="4"/>
      <c r="O5922" s="4">
        <v>49751</v>
      </c>
    </row>
    <row r="5923" spans="14:15" x14ac:dyDescent="0.25">
      <c r="N5923" s="4"/>
      <c r="O5923" s="4">
        <v>49752</v>
      </c>
    </row>
    <row r="5924" spans="14:15" x14ac:dyDescent="0.25">
      <c r="N5924" s="4"/>
      <c r="O5924" s="4">
        <v>49753</v>
      </c>
    </row>
    <row r="5925" spans="14:15" x14ac:dyDescent="0.25">
      <c r="N5925" s="4"/>
      <c r="O5925" s="4">
        <v>49754</v>
      </c>
    </row>
    <row r="5926" spans="14:15" x14ac:dyDescent="0.25">
      <c r="N5926" s="4"/>
      <c r="O5926" s="4">
        <v>49755</v>
      </c>
    </row>
    <row r="5927" spans="14:15" x14ac:dyDescent="0.25">
      <c r="N5927" s="4"/>
      <c r="O5927" s="4">
        <v>49756</v>
      </c>
    </row>
    <row r="5928" spans="14:15" x14ac:dyDescent="0.25">
      <c r="N5928" s="4"/>
      <c r="O5928" s="4">
        <v>49757</v>
      </c>
    </row>
    <row r="5929" spans="14:15" x14ac:dyDescent="0.25">
      <c r="N5929" s="4"/>
      <c r="O5929" s="4">
        <v>49758</v>
      </c>
    </row>
    <row r="5930" spans="14:15" x14ac:dyDescent="0.25">
      <c r="N5930" s="4"/>
      <c r="O5930" s="4">
        <v>49759</v>
      </c>
    </row>
    <row r="5931" spans="14:15" x14ac:dyDescent="0.25">
      <c r="N5931" s="4"/>
      <c r="O5931" s="4">
        <v>49760</v>
      </c>
    </row>
    <row r="5932" spans="14:15" x14ac:dyDescent="0.25">
      <c r="N5932" s="4"/>
      <c r="O5932" s="4">
        <v>49761</v>
      </c>
    </row>
    <row r="5933" spans="14:15" x14ac:dyDescent="0.25">
      <c r="N5933" s="4"/>
      <c r="O5933" s="4">
        <v>49762</v>
      </c>
    </row>
    <row r="5934" spans="14:15" x14ac:dyDescent="0.25">
      <c r="N5934" s="4"/>
      <c r="O5934" s="4">
        <v>49763</v>
      </c>
    </row>
    <row r="5935" spans="14:15" x14ac:dyDescent="0.25">
      <c r="N5935" s="4"/>
      <c r="O5935" s="4">
        <v>49764</v>
      </c>
    </row>
    <row r="5936" spans="14:15" x14ac:dyDescent="0.25">
      <c r="N5936" s="4"/>
      <c r="O5936" s="4">
        <v>49765</v>
      </c>
    </row>
    <row r="5937" spans="14:15" x14ac:dyDescent="0.25">
      <c r="N5937" s="4"/>
      <c r="O5937" s="4">
        <v>49766</v>
      </c>
    </row>
    <row r="5938" spans="14:15" x14ac:dyDescent="0.25">
      <c r="N5938" s="4"/>
      <c r="O5938" s="4">
        <v>49767</v>
      </c>
    </row>
    <row r="5939" spans="14:15" x14ac:dyDescent="0.25">
      <c r="N5939" s="4"/>
      <c r="O5939" s="4">
        <v>49768</v>
      </c>
    </row>
    <row r="5940" spans="14:15" x14ac:dyDescent="0.25">
      <c r="N5940" s="4"/>
      <c r="O5940" s="4">
        <v>49769</v>
      </c>
    </row>
    <row r="5941" spans="14:15" x14ac:dyDescent="0.25">
      <c r="N5941" s="4"/>
      <c r="O5941" s="4">
        <v>49770</v>
      </c>
    </row>
    <row r="5942" spans="14:15" x14ac:dyDescent="0.25">
      <c r="N5942" s="4"/>
      <c r="O5942" s="4">
        <v>49771</v>
      </c>
    </row>
    <row r="5943" spans="14:15" x14ac:dyDescent="0.25">
      <c r="N5943" s="4"/>
      <c r="O5943" s="4">
        <v>49772</v>
      </c>
    </row>
    <row r="5944" spans="14:15" x14ac:dyDescent="0.25">
      <c r="N5944" s="4"/>
      <c r="O5944" s="4">
        <v>49773</v>
      </c>
    </row>
    <row r="5945" spans="14:15" x14ac:dyDescent="0.25">
      <c r="N5945" s="4"/>
      <c r="O5945" s="4">
        <v>49774</v>
      </c>
    </row>
    <row r="5946" spans="14:15" x14ac:dyDescent="0.25">
      <c r="N5946" s="4"/>
      <c r="O5946" s="4">
        <v>49775</v>
      </c>
    </row>
    <row r="5947" spans="14:15" x14ac:dyDescent="0.25">
      <c r="N5947" s="4"/>
      <c r="O5947" s="4">
        <v>49776</v>
      </c>
    </row>
    <row r="5948" spans="14:15" x14ac:dyDescent="0.25">
      <c r="N5948" s="4"/>
      <c r="O5948" s="4">
        <v>49777</v>
      </c>
    </row>
    <row r="5949" spans="14:15" x14ac:dyDescent="0.25">
      <c r="N5949" s="4"/>
      <c r="O5949" s="4">
        <v>49778</v>
      </c>
    </row>
    <row r="5950" spans="14:15" x14ac:dyDescent="0.25">
      <c r="N5950" s="4"/>
      <c r="O5950" s="4">
        <v>49779</v>
      </c>
    </row>
    <row r="5951" spans="14:15" x14ac:dyDescent="0.25">
      <c r="N5951" s="4"/>
      <c r="O5951" s="4">
        <v>49780</v>
      </c>
    </row>
    <row r="5952" spans="14:15" x14ac:dyDescent="0.25">
      <c r="N5952" s="4"/>
      <c r="O5952" s="4">
        <v>49781</v>
      </c>
    </row>
    <row r="5953" spans="14:15" x14ac:dyDescent="0.25">
      <c r="N5953" s="4"/>
      <c r="O5953" s="4">
        <v>49782</v>
      </c>
    </row>
    <row r="5954" spans="14:15" x14ac:dyDescent="0.25">
      <c r="N5954" s="4"/>
      <c r="O5954" s="4">
        <v>49783</v>
      </c>
    </row>
    <row r="5955" spans="14:15" x14ac:dyDescent="0.25">
      <c r="N5955" s="4"/>
      <c r="O5955" s="4">
        <v>49784</v>
      </c>
    </row>
    <row r="5956" spans="14:15" x14ac:dyDescent="0.25">
      <c r="N5956" s="4"/>
      <c r="O5956" s="4">
        <v>49785</v>
      </c>
    </row>
    <row r="5957" spans="14:15" x14ac:dyDescent="0.25">
      <c r="N5957" s="4"/>
      <c r="O5957" s="4">
        <v>49786</v>
      </c>
    </row>
    <row r="5958" spans="14:15" x14ac:dyDescent="0.25">
      <c r="N5958" s="4"/>
      <c r="O5958" s="4">
        <v>49787</v>
      </c>
    </row>
    <row r="5959" spans="14:15" x14ac:dyDescent="0.25">
      <c r="N5959" s="4"/>
      <c r="O5959" s="4">
        <v>49788</v>
      </c>
    </row>
    <row r="5960" spans="14:15" x14ac:dyDescent="0.25">
      <c r="N5960" s="4"/>
      <c r="O5960" s="4">
        <v>49789</v>
      </c>
    </row>
    <row r="5961" spans="14:15" x14ac:dyDescent="0.25">
      <c r="N5961" s="4"/>
      <c r="O5961" s="4">
        <v>49790</v>
      </c>
    </row>
    <row r="5962" spans="14:15" x14ac:dyDescent="0.25">
      <c r="N5962" s="4"/>
      <c r="O5962" s="4">
        <v>49791</v>
      </c>
    </row>
    <row r="5963" spans="14:15" x14ac:dyDescent="0.25">
      <c r="N5963" s="4"/>
      <c r="O5963" s="4">
        <v>49792</v>
      </c>
    </row>
    <row r="5964" spans="14:15" x14ac:dyDescent="0.25">
      <c r="N5964" s="4"/>
      <c r="O5964" s="4">
        <v>49793</v>
      </c>
    </row>
    <row r="5965" spans="14:15" x14ac:dyDescent="0.25">
      <c r="N5965" s="4"/>
      <c r="O5965" s="4">
        <v>49794</v>
      </c>
    </row>
    <row r="5966" spans="14:15" x14ac:dyDescent="0.25">
      <c r="N5966" s="4"/>
      <c r="O5966" s="4">
        <v>49795</v>
      </c>
    </row>
    <row r="5967" spans="14:15" x14ac:dyDescent="0.25">
      <c r="N5967" s="4"/>
      <c r="O5967" s="4">
        <v>49796</v>
      </c>
    </row>
    <row r="5968" spans="14:15" x14ac:dyDescent="0.25">
      <c r="N5968" s="4"/>
      <c r="O5968" s="4">
        <v>49797</v>
      </c>
    </row>
    <row r="5969" spans="14:15" x14ac:dyDescent="0.25">
      <c r="N5969" s="4"/>
      <c r="O5969" s="4">
        <v>49798</v>
      </c>
    </row>
    <row r="5970" spans="14:15" x14ac:dyDescent="0.25">
      <c r="N5970" s="4"/>
      <c r="O5970" s="4">
        <v>49799</v>
      </c>
    </row>
    <row r="5971" spans="14:15" x14ac:dyDescent="0.25">
      <c r="N5971" s="4"/>
      <c r="O5971" s="4">
        <v>49800</v>
      </c>
    </row>
    <row r="5972" spans="14:15" x14ac:dyDescent="0.25">
      <c r="N5972" s="4"/>
      <c r="O5972" s="4">
        <v>49801</v>
      </c>
    </row>
    <row r="5973" spans="14:15" x14ac:dyDescent="0.25">
      <c r="N5973" s="4"/>
      <c r="O5973" s="4">
        <v>49802</v>
      </c>
    </row>
    <row r="5974" spans="14:15" x14ac:dyDescent="0.25">
      <c r="N5974" s="4"/>
      <c r="O5974" s="4">
        <v>49803</v>
      </c>
    </row>
    <row r="5975" spans="14:15" x14ac:dyDescent="0.25">
      <c r="N5975" s="4"/>
      <c r="O5975" s="4">
        <v>49804</v>
      </c>
    </row>
    <row r="5976" spans="14:15" x14ac:dyDescent="0.25">
      <c r="N5976" s="4"/>
      <c r="O5976" s="4">
        <v>49805</v>
      </c>
    </row>
    <row r="5977" spans="14:15" x14ac:dyDescent="0.25">
      <c r="N5977" s="4"/>
      <c r="O5977" s="4">
        <v>49806</v>
      </c>
    </row>
    <row r="5978" spans="14:15" x14ac:dyDescent="0.25">
      <c r="N5978" s="4"/>
      <c r="O5978" s="4">
        <v>49807</v>
      </c>
    </row>
    <row r="5979" spans="14:15" x14ac:dyDescent="0.25">
      <c r="N5979" s="4"/>
      <c r="O5979" s="4">
        <v>49808</v>
      </c>
    </row>
    <row r="5980" spans="14:15" x14ac:dyDescent="0.25">
      <c r="N5980" s="4"/>
      <c r="O5980" s="4">
        <v>49809</v>
      </c>
    </row>
    <row r="5981" spans="14:15" x14ac:dyDescent="0.25">
      <c r="N5981" s="4"/>
      <c r="O5981" s="4">
        <v>49810</v>
      </c>
    </row>
    <row r="5982" spans="14:15" x14ac:dyDescent="0.25">
      <c r="N5982" s="4"/>
      <c r="O5982" s="4">
        <v>49811</v>
      </c>
    </row>
    <row r="5983" spans="14:15" x14ac:dyDescent="0.25">
      <c r="N5983" s="4"/>
      <c r="O5983" s="4">
        <v>49812</v>
      </c>
    </row>
    <row r="5984" spans="14:15" x14ac:dyDescent="0.25">
      <c r="N5984" s="4"/>
      <c r="O5984" s="4">
        <v>49813</v>
      </c>
    </row>
    <row r="5985" spans="14:15" x14ac:dyDescent="0.25">
      <c r="N5985" s="4"/>
      <c r="O5985" s="4">
        <v>49814</v>
      </c>
    </row>
    <row r="5986" spans="14:15" x14ac:dyDescent="0.25">
      <c r="N5986" s="4"/>
      <c r="O5986" s="4">
        <v>49815</v>
      </c>
    </row>
    <row r="5987" spans="14:15" x14ac:dyDescent="0.25">
      <c r="N5987" s="4"/>
      <c r="O5987" s="4">
        <v>49816</v>
      </c>
    </row>
    <row r="5988" spans="14:15" x14ac:dyDescent="0.25">
      <c r="N5988" s="4"/>
      <c r="O5988" s="4">
        <v>49817</v>
      </c>
    </row>
    <row r="5989" spans="14:15" x14ac:dyDescent="0.25">
      <c r="N5989" s="4"/>
      <c r="O5989" s="4">
        <v>49818</v>
      </c>
    </row>
    <row r="5990" spans="14:15" x14ac:dyDescent="0.25">
      <c r="N5990" s="4"/>
      <c r="O5990" s="4">
        <v>49819</v>
      </c>
    </row>
    <row r="5991" spans="14:15" x14ac:dyDescent="0.25">
      <c r="N5991" s="4"/>
      <c r="O5991" s="4">
        <v>49820</v>
      </c>
    </row>
    <row r="5992" spans="14:15" x14ac:dyDescent="0.25">
      <c r="N5992" s="4"/>
      <c r="O5992" s="4">
        <v>49821</v>
      </c>
    </row>
    <row r="5993" spans="14:15" x14ac:dyDescent="0.25">
      <c r="N5993" s="4"/>
      <c r="O5993" s="4">
        <v>49822</v>
      </c>
    </row>
    <row r="5994" spans="14:15" x14ac:dyDescent="0.25">
      <c r="N5994" s="4"/>
      <c r="O5994" s="4">
        <v>49823</v>
      </c>
    </row>
    <row r="5995" spans="14:15" x14ac:dyDescent="0.25">
      <c r="N5995" s="4"/>
      <c r="O5995" s="4">
        <v>49824</v>
      </c>
    </row>
    <row r="5996" spans="14:15" x14ac:dyDescent="0.25">
      <c r="N5996" s="4"/>
      <c r="O5996" s="4">
        <v>49825</v>
      </c>
    </row>
    <row r="5997" spans="14:15" x14ac:dyDescent="0.25">
      <c r="N5997" s="4"/>
      <c r="O5997" s="4">
        <v>49826</v>
      </c>
    </row>
    <row r="5998" spans="14:15" x14ac:dyDescent="0.25">
      <c r="N5998" s="4"/>
      <c r="O5998" s="4">
        <v>49827</v>
      </c>
    </row>
    <row r="5999" spans="14:15" x14ac:dyDescent="0.25">
      <c r="N5999" s="4"/>
      <c r="O5999" s="4">
        <v>49828</v>
      </c>
    </row>
    <row r="6000" spans="14:15" x14ac:dyDescent="0.25">
      <c r="N6000" s="4"/>
      <c r="O6000" s="4">
        <v>49829</v>
      </c>
    </row>
    <row r="6001" spans="14:15" x14ac:dyDescent="0.25">
      <c r="N6001" s="4"/>
      <c r="O6001" s="4">
        <v>49830</v>
      </c>
    </row>
    <row r="6002" spans="14:15" x14ac:dyDescent="0.25">
      <c r="N6002" s="4"/>
      <c r="O6002" s="4">
        <v>49831</v>
      </c>
    </row>
    <row r="6003" spans="14:15" x14ac:dyDescent="0.25">
      <c r="N6003" s="4"/>
      <c r="O6003" s="4">
        <v>49832</v>
      </c>
    </row>
    <row r="6004" spans="14:15" x14ac:dyDescent="0.25">
      <c r="N6004" s="4"/>
      <c r="O6004" s="4">
        <v>49833</v>
      </c>
    </row>
    <row r="6005" spans="14:15" x14ac:dyDescent="0.25">
      <c r="N6005" s="4"/>
      <c r="O6005" s="4">
        <v>49834</v>
      </c>
    </row>
    <row r="6006" spans="14:15" x14ac:dyDescent="0.25">
      <c r="N6006" s="4"/>
      <c r="O6006" s="4">
        <v>49835</v>
      </c>
    </row>
    <row r="6007" spans="14:15" x14ac:dyDescent="0.25">
      <c r="N6007" s="4"/>
      <c r="O6007" s="4">
        <v>49836</v>
      </c>
    </row>
    <row r="6008" spans="14:15" x14ac:dyDescent="0.25">
      <c r="N6008" s="4"/>
      <c r="O6008" s="4">
        <v>49837</v>
      </c>
    </row>
    <row r="6009" spans="14:15" x14ac:dyDescent="0.25">
      <c r="N6009" s="4"/>
      <c r="O6009" s="4">
        <v>49838</v>
      </c>
    </row>
    <row r="6010" spans="14:15" x14ac:dyDescent="0.25">
      <c r="N6010" s="4"/>
      <c r="O6010" s="4">
        <v>49839</v>
      </c>
    </row>
    <row r="6011" spans="14:15" x14ac:dyDescent="0.25">
      <c r="N6011" s="4"/>
      <c r="O6011" s="4">
        <v>49840</v>
      </c>
    </row>
    <row r="6012" spans="14:15" x14ac:dyDescent="0.25">
      <c r="N6012" s="4"/>
      <c r="O6012" s="4">
        <v>49841</v>
      </c>
    </row>
    <row r="6013" spans="14:15" x14ac:dyDescent="0.25">
      <c r="N6013" s="4"/>
      <c r="O6013" s="4">
        <v>49842</v>
      </c>
    </row>
    <row r="6014" spans="14:15" x14ac:dyDescent="0.25">
      <c r="N6014" s="4"/>
      <c r="O6014" s="4">
        <v>49843</v>
      </c>
    </row>
    <row r="6015" spans="14:15" x14ac:dyDescent="0.25">
      <c r="N6015" s="4"/>
      <c r="O6015" s="4">
        <v>49844</v>
      </c>
    </row>
    <row r="6016" spans="14:15" x14ac:dyDescent="0.25">
      <c r="N6016" s="4"/>
      <c r="O6016" s="4">
        <v>49845</v>
      </c>
    </row>
    <row r="6017" spans="14:15" x14ac:dyDescent="0.25">
      <c r="N6017" s="4"/>
      <c r="O6017" s="4">
        <v>49846</v>
      </c>
    </row>
    <row r="6018" spans="14:15" x14ac:dyDescent="0.25">
      <c r="N6018" s="4"/>
      <c r="O6018" s="4">
        <v>49847</v>
      </c>
    </row>
    <row r="6019" spans="14:15" x14ac:dyDescent="0.25">
      <c r="N6019" s="4"/>
      <c r="O6019" s="4">
        <v>49848</v>
      </c>
    </row>
    <row r="6020" spans="14:15" x14ac:dyDescent="0.25">
      <c r="N6020" s="4"/>
      <c r="O6020" s="4">
        <v>49849</v>
      </c>
    </row>
    <row r="6021" spans="14:15" x14ac:dyDescent="0.25">
      <c r="N6021" s="4"/>
      <c r="O6021" s="4">
        <v>49850</v>
      </c>
    </row>
    <row r="6022" spans="14:15" x14ac:dyDescent="0.25">
      <c r="N6022" s="4"/>
      <c r="O6022" s="4">
        <v>49851</v>
      </c>
    </row>
    <row r="6023" spans="14:15" x14ac:dyDescent="0.25">
      <c r="N6023" s="4"/>
      <c r="O6023" s="4">
        <v>49852</v>
      </c>
    </row>
    <row r="6024" spans="14:15" x14ac:dyDescent="0.25">
      <c r="N6024" s="4"/>
      <c r="O6024" s="4">
        <v>49853</v>
      </c>
    </row>
    <row r="6025" spans="14:15" x14ac:dyDescent="0.25">
      <c r="N6025" s="4"/>
      <c r="O6025" s="4">
        <v>49854</v>
      </c>
    </row>
    <row r="6026" spans="14:15" x14ac:dyDescent="0.25">
      <c r="N6026" s="4"/>
      <c r="O6026" s="4">
        <v>49855</v>
      </c>
    </row>
    <row r="6027" spans="14:15" x14ac:dyDescent="0.25">
      <c r="N6027" s="4"/>
      <c r="O6027" s="4">
        <v>49856</v>
      </c>
    </row>
    <row r="6028" spans="14:15" x14ac:dyDescent="0.25">
      <c r="N6028" s="4"/>
      <c r="O6028" s="4">
        <v>49857</v>
      </c>
    </row>
    <row r="6029" spans="14:15" x14ac:dyDescent="0.25">
      <c r="N6029" s="4"/>
      <c r="O6029" s="4">
        <v>49858</v>
      </c>
    </row>
    <row r="6030" spans="14:15" x14ac:dyDescent="0.25">
      <c r="N6030" s="4"/>
      <c r="O6030" s="4">
        <v>49859</v>
      </c>
    </row>
    <row r="6031" spans="14:15" x14ac:dyDescent="0.25">
      <c r="N6031" s="4"/>
      <c r="O6031" s="4">
        <v>49860</v>
      </c>
    </row>
    <row r="6032" spans="14:15" x14ac:dyDescent="0.25">
      <c r="N6032" s="4"/>
      <c r="O6032" s="4">
        <v>49861</v>
      </c>
    </row>
    <row r="6033" spans="14:15" x14ac:dyDescent="0.25">
      <c r="N6033" s="4"/>
      <c r="O6033" s="4">
        <v>49862</v>
      </c>
    </row>
    <row r="6034" spans="14:15" x14ac:dyDescent="0.25">
      <c r="N6034" s="4"/>
      <c r="O6034" s="4">
        <v>49863</v>
      </c>
    </row>
    <row r="6035" spans="14:15" x14ac:dyDescent="0.25">
      <c r="N6035" s="4"/>
      <c r="O6035" s="4">
        <v>49864</v>
      </c>
    </row>
    <row r="6036" spans="14:15" x14ac:dyDescent="0.25">
      <c r="N6036" s="4"/>
      <c r="O6036" s="4">
        <v>49865</v>
      </c>
    </row>
    <row r="6037" spans="14:15" x14ac:dyDescent="0.25">
      <c r="N6037" s="4"/>
      <c r="O6037" s="4">
        <v>49866</v>
      </c>
    </row>
    <row r="6038" spans="14:15" x14ac:dyDescent="0.25">
      <c r="N6038" s="4"/>
      <c r="O6038" s="4">
        <v>49867</v>
      </c>
    </row>
    <row r="6039" spans="14:15" x14ac:dyDescent="0.25">
      <c r="N6039" s="4"/>
      <c r="O6039" s="4">
        <v>49868</v>
      </c>
    </row>
    <row r="6040" spans="14:15" x14ac:dyDescent="0.25">
      <c r="N6040" s="4"/>
      <c r="O6040" s="4">
        <v>49869</v>
      </c>
    </row>
    <row r="6041" spans="14:15" x14ac:dyDescent="0.25">
      <c r="N6041" s="4"/>
      <c r="O6041" s="4">
        <v>49870</v>
      </c>
    </row>
    <row r="6042" spans="14:15" x14ac:dyDescent="0.25">
      <c r="N6042" s="4"/>
      <c r="O6042" s="4">
        <v>49871</v>
      </c>
    </row>
    <row r="6043" spans="14:15" x14ac:dyDescent="0.25">
      <c r="N6043" s="4"/>
      <c r="O6043" s="4">
        <v>49872</v>
      </c>
    </row>
    <row r="6044" spans="14:15" x14ac:dyDescent="0.25">
      <c r="N6044" s="4"/>
      <c r="O6044" s="4">
        <v>49873</v>
      </c>
    </row>
    <row r="6045" spans="14:15" x14ac:dyDescent="0.25">
      <c r="N6045" s="4"/>
      <c r="O6045" s="4">
        <v>49874</v>
      </c>
    </row>
    <row r="6046" spans="14:15" x14ac:dyDescent="0.25">
      <c r="N6046" s="4"/>
      <c r="O6046" s="4">
        <v>49875</v>
      </c>
    </row>
    <row r="6047" spans="14:15" x14ac:dyDescent="0.25">
      <c r="N6047" s="4"/>
      <c r="O6047" s="4">
        <v>49876</v>
      </c>
    </row>
    <row r="6048" spans="14:15" x14ac:dyDescent="0.25">
      <c r="N6048" s="4"/>
      <c r="O6048" s="4">
        <v>49877</v>
      </c>
    </row>
    <row r="6049" spans="14:15" x14ac:dyDescent="0.25">
      <c r="N6049" s="4"/>
      <c r="O6049" s="4">
        <v>49878</v>
      </c>
    </row>
    <row r="6050" spans="14:15" x14ac:dyDescent="0.25">
      <c r="N6050" s="4"/>
      <c r="O6050" s="4">
        <v>49879</v>
      </c>
    </row>
    <row r="6051" spans="14:15" x14ac:dyDescent="0.25">
      <c r="N6051" s="4"/>
      <c r="O6051" s="4">
        <v>49880</v>
      </c>
    </row>
    <row r="6052" spans="14:15" x14ac:dyDescent="0.25">
      <c r="N6052" s="4"/>
      <c r="O6052" s="4">
        <v>49881</v>
      </c>
    </row>
    <row r="6053" spans="14:15" x14ac:dyDescent="0.25">
      <c r="N6053" s="4"/>
      <c r="O6053" s="4">
        <v>49882</v>
      </c>
    </row>
    <row r="6054" spans="14:15" x14ac:dyDescent="0.25">
      <c r="N6054" s="4"/>
      <c r="O6054" s="4">
        <v>49883</v>
      </c>
    </row>
    <row r="6055" spans="14:15" x14ac:dyDescent="0.25">
      <c r="N6055" s="4"/>
      <c r="O6055" s="4">
        <v>49884</v>
      </c>
    </row>
    <row r="6056" spans="14:15" x14ac:dyDescent="0.25">
      <c r="N6056" s="4"/>
      <c r="O6056" s="4">
        <v>49885</v>
      </c>
    </row>
    <row r="6057" spans="14:15" x14ac:dyDescent="0.25">
      <c r="N6057" s="4"/>
      <c r="O6057" s="4">
        <v>49886</v>
      </c>
    </row>
    <row r="6058" spans="14:15" x14ac:dyDescent="0.25">
      <c r="N6058" s="4"/>
      <c r="O6058" s="4">
        <v>49887</v>
      </c>
    </row>
    <row r="6059" spans="14:15" x14ac:dyDescent="0.25">
      <c r="N6059" s="4"/>
      <c r="O6059" s="4">
        <v>49888</v>
      </c>
    </row>
    <row r="6060" spans="14:15" x14ac:dyDescent="0.25">
      <c r="N6060" s="4"/>
      <c r="O6060" s="4">
        <v>49889</v>
      </c>
    </row>
    <row r="6061" spans="14:15" x14ac:dyDescent="0.25">
      <c r="N6061" s="4"/>
      <c r="O6061" s="4">
        <v>49890</v>
      </c>
    </row>
    <row r="6062" spans="14:15" x14ac:dyDescent="0.25">
      <c r="N6062" s="4"/>
      <c r="O6062" s="4">
        <v>49891</v>
      </c>
    </row>
    <row r="6063" spans="14:15" x14ac:dyDescent="0.25">
      <c r="N6063" s="4"/>
      <c r="O6063" s="4">
        <v>49892</v>
      </c>
    </row>
    <row r="6064" spans="14:15" x14ac:dyDescent="0.25">
      <c r="N6064" s="4"/>
      <c r="O6064" s="4">
        <v>49893</v>
      </c>
    </row>
    <row r="6065" spans="14:15" x14ac:dyDescent="0.25">
      <c r="N6065" s="4"/>
      <c r="O6065" s="4">
        <v>49894</v>
      </c>
    </row>
    <row r="6066" spans="14:15" x14ac:dyDescent="0.25">
      <c r="N6066" s="4"/>
      <c r="O6066" s="4">
        <v>49895</v>
      </c>
    </row>
    <row r="6067" spans="14:15" x14ac:dyDescent="0.25">
      <c r="N6067" s="4"/>
      <c r="O6067" s="4">
        <v>49896</v>
      </c>
    </row>
    <row r="6068" spans="14:15" x14ac:dyDescent="0.25">
      <c r="N6068" s="4"/>
      <c r="O6068" s="4">
        <v>49897</v>
      </c>
    </row>
    <row r="6069" spans="14:15" x14ac:dyDescent="0.25">
      <c r="N6069" s="4"/>
      <c r="O6069" s="4">
        <v>49898</v>
      </c>
    </row>
    <row r="6070" spans="14:15" x14ac:dyDescent="0.25">
      <c r="N6070" s="4"/>
      <c r="O6070" s="4">
        <v>49899</v>
      </c>
    </row>
    <row r="6071" spans="14:15" x14ac:dyDescent="0.25">
      <c r="N6071" s="4"/>
      <c r="O6071" s="4">
        <v>49900</v>
      </c>
    </row>
    <row r="6072" spans="14:15" x14ac:dyDescent="0.25">
      <c r="N6072" s="4"/>
      <c r="O6072" s="4">
        <v>49901</v>
      </c>
    </row>
    <row r="6073" spans="14:15" x14ac:dyDescent="0.25">
      <c r="N6073" s="4"/>
      <c r="O6073" s="4">
        <v>49902</v>
      </c>
    </row>
    <row r="6074" spans="14:15" x14ac:dyDescent="0.25">
      <c r="N6074" s="4"/>
      <c r="O6074" s="4">
        <v>49903</v>
      </c>
    </row>
    <row r="6075" spans="14:15" x14ac:dyDescent="0.25">
      <c r="N6075" s="4"/>
      <c r="O6075" s="4">
        <v>49904</v>
      </c>
    </row>
    <row r="6076" spans="14:15" x14ac:dyDescent="0.25">
      <c r="N6076" s="4"/>
      <c r="O6076" s="4">
        <v>49905</v>
      </c>
    </row>
    <row r="6077" spans="14:15" x14ac:dyDescent="0.25">
      <c r="N6077" s="4"/>
      <c r="O6077" s="4">
        <v>49906</v>
      </c>
    </row>
    <row r="6078" spans="14:15" x14ac:dyDescent="0.25">
      <c r="N6078" s="4"/>
      <c r="O6078" s="4">
        <v>49907</v>
      </c>
    </row>
    <row r="6079" spans="14:15" x14ac:dyDescent="0.25">
      <c r="N6079" s="4"/>
      <c r="O6079" s="4">
        <v>49908</v>
      </c>
    </row>
    <row r="6080" spans="14:15" x14ac:dyDescent="0.25">
      <c r="N6080" s="4"/>
      <c r="O6080" s="4">
        <v>49909</v>
      </c>
    </row>
    <row r="6081" spans="14:15" x14ac:dyDescent="0.25">
      <c r="N6081" s="4"/>
      <c r="O6081" s="4">
        <v>49910</v>
      </c>
    </row>
    <row r="6082" spans="14:15" x14ac:dyDescent="0.25">
      <c r="N6082" s="4"/>
      <c r="O6082" s="4">
        <v>49911</v>
      </c>
    </row>
    <row r="6083" spans="14:15" x14ac:dyDescent="0.25">
      <c r="N6083" s="4"/>
      <c r="O6083" s="4">
        <v>49912</v>
      </c>
    </row>
    <row r="6084" spans="14:15" x14ac:dyDescent="0.25">
      <c r="N6084" s="4"/>
      <c r="O6084" s="4">
        <v>49913</v>
      </c>
    </row>
    <row r="6085" spans="14:15" x14ac:dyDescent="0.25">
      <c r="N6085" s="4"/>
      <c r="O6085" s="4">
        <v>49914</v>
      </c>
    </row>
    <row r="6086" spans="14:15" x14ac:dyDescent="0.25">
      <c r="N6086" s="4"/>
      <c r="O6086" s="4">
        <v>49915</v>
      </c>
    </row>
    <row r="6087" spans="14:15" x14ac:dyDescent="0.25">
      <c r="N6087" s="4"/>
      <c r="O6087" s="4">
        <v>49916</v>
      </c>
    </row>
    <row r="6088" spans="14:15" x14ac:dyDescent="0.25">
      <c r="N6088" s="4"/>
      <c r="O6088" s="4">
        <v>49917</v>
      </c>
    </row>
    <row r="6089" spans="14:15" x14ac:dyDescent="0.25">
      <c r="N6089" s="4"/>
      <c r="O6089" s="4">
        <v>49918</v>
      </c>
    </row>
    <row r="6090" spans="14:15" x14ac:dyDescent="0.25">
      <c r="N6090" s="4"/>
      <c r="O6090" s="4">
        <v>49919</v>
      </c>
    </row>
    <row r="6091" spans="14:15" x14ac:dyDescent="0.25">
      <c r="N6091" s="4"/>
      <c r="O6091" s="4">
        <v>49920</v>
      </c>
    </row>
    <row r="6092" spans="14:15" x14ac:dyDescent="0.25">
      <c r="N6092" s="4"/>
      <c r="O6092" s="4">
        <v>49921</v>
      </c>
    </row>
    <row r="6093" spans="14:15" x14ac:dyDescent="0.25">
      <c r="N6093" s="4"/>
      <c r="O6093" s="4">
        <v>49922</v>
      </c>
    </row>
    <row r="6094" spans="14:15" x14ac:dyDescent="0.25">
      <c r="N6094" s="4"/>
      <c r="O6094" s="4">
        <v>49923</v>
      </c>
    </row>
    <row r="6095" spans="14:15" x14ac:dyDescent="0.25">
      <c r="N6095" s="4"/>
      <c r="O6095" s="4">
        <v>49924</v>
      </c>
    </row>
    <row r="6096" spans="14:15" x14ac:dyDescent="0.25">
      <c r="N6096" s="4"/>
      <c r="O6096" s="4">
        <v>49925</v>
      </c>
    </row>
    <row r="6097" spans="14:15" x14ac:dyDescent="0.25">
      <c r="N6097" s="4"/>
      <c r="O6097" s="4">
        <v>49926</v>
      </c>
    </row>
    <row r="6098" spans="14:15" x14ac:dyDescent="0.25">
      <c r="N6098" s="4"/>
      <c r="O6098" s="4">
        <v>49927</v>
      </c>
    </row>
    <row r="6099" spans="14:15" x14ac:dyDescent="0.25">
      <c r="N6099" s="4"/>
      <c r="O6099" s="4">
        <v>49928</v>
      </c>
    </row>
    <row r="6100" spans="14:15" x14ac:dyDescent="0.25">
      <c r="N6100" s="4"/>
      <c r="O6100" s="4">
        <v>49929</v>
      </c>
    </row>
    <row r="6101" spans="14:15" x14ac:dyDescent="0.25">
      <c r="N6101" s="4"/>
      <c r="O6101" s="4">
        <v>49930</v>
      </c>
    </row>
    <row r="6102" spans="14:15" x14ac:dyDescent="0.25">
      <c r="N6102" s="4"/>
      <c r="O6102" s="4">
        <v>49931</v>
      </c>
    </row>
    <row r="6103" spans="14:15" x14ac:dyDescent="0.25">
      <c r="N6103" s="4"/>
      <c r="O6103" s="4">
        <v>49932</v>
      </c>
    </row>
    <row r="6104" spans="14:15" x14ac:dyDescent="0.25">
      <c r="N6104" s="4"/>
      <c r="O6104" s="4">
        <v>49933</v>
      </c>
    </row>
    <row r="6105" spans="14:15" x14ac:dyDescent="0.25">
      <c r="N6105" s="4"/>
      <c r="O6105" s="4">
        <v>49934</v>
      </c>
    </row>
    <row r="6106" spans="14:15" x14ac:dyDescent="0.25">
      <c r="N6106" s="4"/>
      <c r="O6106" s="4">
        <v>49935</v>
      </c>
    </row>
    <row r="6107" spans="14:15" x14ac:dyDescent="0.25">
      <c r="N6107" s="4"/>
      <c r="O6107" s="4">
        <v>49936</v>
      </c>
    </row>
    <row r="6108" spans="14:15" x14ac:dyDescent="0.25">
      <c r="N6108" s="4"/>
      <c r="O6108" s="4">
        <v>49937</v>
      </c>
    </row>
    <row r="6109" spans="14:15" x14ac:dyDescent="0.25">
      <c r="N6109" s="4"/>
      <c r="O6109" s="4">
        <v>49938</v>
      </c>
    </row>
    <row r="6110" spans="14:15" x14ac:dyDescent="0.25">
      <c r="N6110" s="4"/>
      <c r="O6110" s="4">
        <v>49939</v>
      </c>
    </row>
    <row r="6111" spans="14:15" x14ac:dyDescent="0.25">
      <c r="N6111" s="4"/>
      <c r="O6111" s="4">
        <v>49940</v>
      </c>
    </row>
    <row r="6112" spans="14:15" x14ac:dyDescent="0.25">
      <c r="N6112" s="4"/>
      <c r="O6112" s="4">
        <v>49941</v>
      </c>
    </row>
    <row r="6113" spans="14:15" x14ac:dyDescent="0.25">
      <c r="N6113" s="4"/>
      <c r="O6113" s="4">
        <v>49942</v>
      </c>
    </row>
    <row r="6114" spans="14:15" x14ac:dyDescent="0.25">
      <c r="N6114" s="4"/>
      <c r="O6114" s="4">
        <v>49943</v>
      </c>
    </row>
    <row r="6115" spans="14:15" x14ac:dyDescent="0.25">
      <c r="N6115" s="4"/>
      <c r="O6115" s="4">
        <v>49944</v>
      </c>
    </row>
    <row r="6116" spans="14:15" x14ac:dyDescent="0.25">
      <c r="N6116" s="4"/>
      <c r="O6116" s="4">
        <v>49945</v>
      </c>
    </row>
    <row r="6117" spans="14:15" x14ac:dyDescent="0.25">
      <c r="N6117" s="4"/>
      <c r="O6117" s="4">
        <v>49946</v>
      </c>
    </row>
    <row r="6118" spans="14:15" x14ac:dyDescent="0.25">
      <c r="N6118" s="4"/>
      <c r="O6118" s="4">
        <v>49947</v>
      </c>
    </row>
    <row r="6119" spans="14:15" x14ac:dyDescent="0.25">
      <c r="N6119" s="4"/>
      <c r="O6119" s="4">
        <v>49948</v>
      </c>
    </row>
    <row r="6120" spans="14:15" x14ac:dyDescent="0.25">
      <c r="N6120" s="4"/>
      <c r="O6120" s="4">
        <v>49949</v>
      </c>
    </row>
    <row r="6121" spans="14:15" x14ac:dyDescent="0.25">
      <c r="N6121" s="4"/>
      <c r="O6121" s="4">
        <v>49950</v>
      </c>
    </row>
    <row r="6122" spans="14:15" x14ac:dyDescent="0.25">
      <c r="N6122" s="4"/>
      <c r="O6122" s="4">
        <v>49951</v>
      </c>
    </row>
    <row r="6123" spans="14:15" x14ac:dyDescent="0.25">
      <c r="N6123" s="4"/>
      <c r="O6123" s="4">
        <v>49952</v>
      </c>
    </row>
    <row r="6124" spans="14:15" x14ac:dyDescent="0.25">
      <c r="N6124" s="4"/>
      <c r="O6124" s="4">
        <v>49953</v>
      </c>
    </row>
    <row r="6125" spans="14:15" x14ac:dyDescent="0.25">
      <c r="N6125" s="4"/>
      <c r="O6125" s="4">
        <v>49954</v>
      </c>
    </row>
    <row r="6126" spans="14:15" x14ac:dyDescent="0.25">
      <c r="N6126" s="4"/>
      <c r="O6126" s="4">
        <v>49955</v>
      </c>
    </row>
    <row r="6127" spans="14:15" x14ac:dyDescent="0.25">
      <c r="N6127" s="4"/>
      <c r="O6127" s="4">
        <v>49956</v>
      </c>
    </row>
    <row r="6128" spans="14:15" x14ac:dyDescent="0.25">
      <c r="N6128" s="4"/>
      <c r="O6128" s="4">
        <v>49957</v>
      </c>
    </row>
    <row r="6129" spans="14:15" x14ac:dyDescent="0.25">
      <c r="N6129" s="4"/>
      <c r="O6129" s="4">
        <v>49958</v>
      </c>
    </row>
    <row r="6130" spans="14:15" x14ac:dyDescent="0.25">
      <c r="N6130" s="4"/>
      <c r="O6130" s="4">
        <v>49959</v>
      </c>
    </row>
    <row r="6131" spans="14:15" x14ac:dyDescent="0.25">
      <c r="N6131" s="4"/>
      <c r="O6131" s="4">
        <v>49960</v>
      </c>
    </row>
    <row r="6132" spans="14:15" x14ac:dyDescent="0.25">
      <c r="N6132" s="4"/>
      <c r="O6132" s="4">
        <v>49961</v>
      </c>
    </row>
    <row r="6133" spans="14:15" x14ac:dyDescent="0.25">
      <c r="N6133" s="4"/>
      <c r="O6133" s="4">
        <v>49962</v>
      </c>
    </row>
    <row r="6134" spans="14:15" x14ac:dyDescent="0.25">
      <c r="N6134" s="4"/>
      <c r="O6134" s="4">
        <v>49963</v>
      </c>
    </row>
    <row r="6135" spans="14:15" x14ac:dyDescent="0.25">
      <c r="N6135" s="4"/>
      <c r="O6135" s="4">
        <v>49964</v>
      </c>
    </row>
    <row r="6136" spans="14:15" x14ac:dyDescent="0.25">
      <c r="N6136" s="4"/>
      <c r="O6136" s="4">
        <v>49965</v>
      </c>
    </row>
    <row r="6137" spans="14:15" x14ac:dyDescent="0.25">
      <c r="N6137" s="4"/>
      <c r="O6137" s="4">
        <v>49966</v>
      </c>
    </row>
    <row r="6138" spans="14:15" x14ac:dyDescent="0.25">
      <c r="N6138" s="4"/>
      <c r="O6138" s="4">
        <v>49967</v>
      </c>
    </row>
    <row r="6139" spans="14:15" x14ac:dyDescent="0.25">
      <c r="N6139" s="4"/>
      <c r="O6139" s="4">
        <v>49968</v>
      </c>
    </row>
    <row r="6140" spans="14:15" x14ac:dyDescent="0.25">
      <c r="N6140" s="4"/>
      <c r="O6140" s="4">
        <v>49969</v>
      </c>
    </row>
    <row r="6141" spans="14:15" x14ac:dyDescent="0.25">
      <c r="N6141" s="4"/>
      <c r="O6141" s="4">
        <v>49970</v>
      </c>
    </row>
    <row r="6142" spans="14:15" x14ac:dyDescent="0.25">
      <c r="N6142" s="4"/>
      <c r="O6142" s="4">
        <v>49971</v>
      </c>
    </row>
    <row r="6143" spans="14:15" x14ac:dyDescent="0.25">
      <c r="N6143" s="4"/>
      <c r="O6143" s="4">
        <v>49972</v>
      </c>
    </row>
    <row r="6144" spans="14:15" x14ac:dyDescent="0.25">
      <c r="N6144" s="4"/>
      <c r="O6144" s="4">
        <v>49973</v>
      </c>
    </row>
    <row r="6145" spans="14:15" x14ac:dyDescent="0.25">
      <c r="N6145" s="4"/>
      <c r="O6145" s="4">
        <v>49974</v>
      </c>
    </row>
    <row r="6146" spans="14:15" x14ac:dyDescent="0.25">
      <c r="N6146" s="4"/>
      <c r="O6146" s="4">
        <v>49975</v>
      </c>
    </row>
    <row r="6147" spans="14:15" x14ac:dyDescent="0.25">
      <c r="N6147" s="4"/>
      <c r="O6147" s="4">
        <v>49976</v>
      </c>
    </row>
    <row r="6148" spans="14:15" x14ac:dyDescent="0.25">
      <c r="N6148" s="4"/>
      <c r="O6148" s="4">
        <v>49977</v>
      </c>
    </row>
    <row r="6149" spans="14:15" x14ac:dyDescent="0.25">
      <c r="N6149" s="4"/>
      <c r="O6149" s="4">
        <v>49978</v>
      </c>
    </row>
    <row r="6150" spans="14:15" x14ac:dyDescent="0.25">
      <c r="N6150" s="4"/>
      <c r="O6150" s="4">
        <v>49979</v>
      </c>
    </row>
    <row r="6151" spans="14:15" x14ac:dyDescent="0.25">
      <c r="N6151" s="4"/>
      <c r="O6151" s="4">
        <v>49980</v>
      </c>
    </row>
    <row r="6152" spans="14:15" x14ac:dyDescent="0.25">
      <c r="N6152" s="4"/>
      <c r="O6152" s="4">
        <v>49981</v>
      </c>
    </row>
    <row r="6153" spans="14:15" x14ac:dyDescent="0.25">
      <c r="N6153" s="4"/>
      <c r="O6153" s="4">
        <v>49982</v>
      </c>
    </row>
    <row r="6154" spans="14:15" x14ac:dyDescent="0.25">
      <c r="N6154" s="4"/>
      <c r="O6154" s="4">
        <v>49983</v>
      </c>
    </row>
    <row r="6155" spans="14:15" x14ac:dyDescent="0.25">
      <c r="N6155" s="4"/>
      <c r="O6155" s="4">
        <v>49984</v>
      </c>
    </row>
    <row r="6156" spans="14:15" x14ac:dyDescent="0.25">
      <c r="N6156" s="4"/>
      <c r="O6156" s="4">
        <v>49985</v>
      </c>
    </row>
    <row r="6157" spans="14:15" x14ac:dyDescent="0.25">
      <c r="N6157" s="4"/>
      <c r="O6157" s="4">
        <v>49986</v>
      </c>
    </row>
    <row r="6158" spans="14:15" x14ac:dyDescent="0.25">
      <c r="N6158" s="4"/>
      <c r="O6158" s="4">
        <v>49987</v>
      </c>
    </row>
    <row r="6159" spans="14:15" x14ac:dyDescent="0.25">
      <c r="N6159" s="4"/>
      <c r="O6159" s="4">
        <v>49988</v>
      </c>
    </row>
    <row r="6160" spans="14:15" x14ac:dyDescent="0.25">
      <c r="N6160" s="4"/>
      <c r="O6160" s="4">
        <v>49989</v>
      </c>
    </row>
    <row r="6161" spans="14:15" x14ac:dyDescent="0.25">
      <c r="N6161" s="4"/>
      <c r="O6161" s="4">
        <v>49990</v>
      </c>
    </row>
    <row r="6162" spans="14:15" x14ac:dyDescent="0.25">
      <c r="N6162" s="4"/>
      <c r="O6162" s="4">
        <v>49991</v>
      </c>
    </row>
    <row r="6163" spans="14:15" x14ac:dyDescent="0.25">
      <c r="N6163" s="4"/>
      <c r="O6163" s="4">
        <v>49992</v>
      </c>
    </row>
    <row r="6164" spans="14:15" x14ac:dyDescent="0.25">
      <c r="N6164" s="4"/>
      <c r="O6164" s="4">
        <v>49993</v>
      </c>
    </row>
    <row r="6165" spans="14:15" x14ac:dyDescent="0.25">
      <c r="N6165" s="4"/>
      <c r="O6165" s="4">
        <v>49994</v>
      </c>
    </row>
    <row r="6166" spans="14:15" x14ac:dyDescent="0.25">
      <c r="N6166" s="4"/>
      <c r="O6166" s="4">
        <v>49995</v>
      </c>
    </row>
    <row r="6167" spans="14:15" x14ac:dyDescent="0.25">
      <c r="N6167" s="4"/>
      <c r="O6167" s="4">
        <v>49996</v>
      </c>
    </row>
    <row r="6168" spans="14:15" x14ac:dyDescent="0.25">
      <c r="N6168" s="4"/>
      <c r="O6168" s="4">
        <v>49997</v>
      </c>
    </row>
    <row r="6169" spans="14:15" x14ac:dyDescent="0.25">
      <c r="N6169" s="4"/>
      <c r="O6169" s="4">
        <v>49998</v>
      </c>
    </row>
    <row r="6170" spans="14:15" x14ac:dyDescent="0.25">
      <c r="N6170" s="4"/>
      <c r="O6170" s="4">
        <v>49999</v>
      </c>
    </row>
    <row r="6171" spans="14:15" x14ac:dyDescent="0.25">
      <c r="N6171" s="4"/>
      <c r="O6171" s="4">
        <v>50000</v>
      </c>
    </row>
    <row r="6172" spans="14:15" x14ac:dyDescent="0.25">
      <c r="N6172" s="4"/>
      <c r="O6172" s="4">
        <v>50001</v>
      </c>
    </row>
    <row r="6173" spans="14:15" x14ac:dyDescent="0.25">
      <c r="N6173" s="4"/>
      <c r="O6173" s="4">
        <v>50002</v>
      </c>
    </row>
    <row r="6174" spans="14:15" x14ac:dyDescent="0.25">
      <c r="N6174" s="4"/>
      <c r="O6174" s="4">
        <v>50003</v>
      </c>
    </row>
    <row r="6175" spans="14:15" x14ac:dyDescent="0.25">
      <c r="N6175" s="4"/>
      <c r="O6175" s="4">
        <v>50004</v>
      </c>
    </row>
    <row r="6176" spans="14:15" x14ac:dyDescent="0.25">
      <c r="N6176" s="4"/>
      <c r="O6176" s="4">
        <v>50005</v>
      </c>
    </row>
    <row r="6177" spans="14:15" x14ac:dyDescent="0.25">
      <c r="N6177" s="4"/>
      <c r="O6177" s="4">
        <v>50006</v>
      </c>
    </row>
    <row r="6178" spans="14:15" x14ac:dyDescent="0.25">
      <c r="N6178" s="4"/>
      <c r="O6178" s="4">
        <v>50007</v>
      </c>
    </row>
    <row r="6179" spans="14:15" x14ac:dyDescent="0.25">
      <c r="N6179" s="4"/>
      <c r="O6179" s="4">
        <v>50008</v>
      </c>
    </row>
    <row r="6180" spans="14:15" x14ac:dyDescent="0.25">
      <c r="N6180" s="4"/>
      <c r="O6180" s="4">
        <v>50009</v>
      </c>
    </row>
    <row r="6181" spans="14:15" x14ac:dyDescent="0.25">
      <c r="N6181" s="4"/>
      <c r="O6181" s="4">
        <v>50010</v>
      </c>
    </row>
    <row r="6182" spans="14:15" x14ac:dyDescent="0.25">
      <c r="N6182" s="4"/>
      <c r="O6182" s="4">
        <v>50011</v>
      </c>
    </row>
    <row r="6183" spans="14:15" x14ac:dyDescent="0.25">
      <c r="N6183" s="4"/>
      <c r="O6183" s="4">
        <v>50012</v>
      </c>
    </row>
    <row r="6184" spans="14:15" x14ac:dyDescent="0.25">
      <c r="N6184" s="4"/>
      <c r="O6184" s="4">
        <v>50013</v>
      </c>
    </row>
    <row r="6185" spans="14:15" x14ac:dyDescent="0.25">
      <c r="N6185" s="4"/>
      <c r="O6185" s="4">
        <v>50014</v>
      </c>
    </row>
    <row r="6186" spans="14:15" x14ac:dyDescent="0.25">
      <c r="N6186" s="4"/>
      <c r="O6186" s="4">
        <v>50015</v>
      </c>
    </row>
    <row r="6187" spans="14:15" x14ac:dyDescent="0.25">
      <c r="N6187" s="4"/>
      <c r="O6187" s="4">
        <v>50016</v>
      </c>
    </row>
    <row r="6188" spans="14:15" x14ac:dyDescent="0.25">
      <c r="N6188" s="4"/>
      <c r="O6188" s="4">
        <v>50017</v>
      </c>
    </row>
    <row r="6189" spans="14:15" x14ac:dyDescent="0.25">
      <c r="N6189" s="4"/>
      <c r="O6189" s="4">
        <v>50018</v>
      </c>
    </row>
    <row r="6190" spans="14:15" x14ac:dyDescent="0.25">
      <c r="N6190" s="4"/>
      <c r="O6190" s="4">
        <v>50019</v>
      </c>
    </row>
    <row r="6191" spans="14:15" x14ac:dyDescent="0.25">
      <c r="N6191" s="4"/>
      <c r="O6191" s="4">
        <v>50020</v>
      </c>
    </row>
    <row r="6192" spans="14:15" x14ac:dyDescent="0.25">
      <c r="N6192" s="4"/>
      <c r="O6192" s="4">
        <v>50021</v>
      </c>
    </row>
    <row r="6193" spans="14:15" x14ac:dyDescent="0.25">
      <c r="N6193" s="4"/>
      <c r="O6193" s="4">
        <v>50022</v>
      </c>
    </row>
    <row r="6194" spans="14:15" x14ac:dyDescent="0.25">
      <c r="N6194" s="4"/>
      <c r="O6194" s="4">
        <v>50023</v>
      </c>
    </row>
    <row r="6195" spans="14:15" x14ac:dyDescent="0.25">
      <c r="N6195" s="4"/>
      <c r="O6195" s="4">
        <v>50024</v>
      </c>
    </row>
    <row r="6196" spans="14:15" x14ac:dyDescent="0.25">
      <c r="N6196" s="4"/>
      <c r="O6196" s="4">
        <v>50025</v>
      </c>
    </row>
    <row r="6197" spans="14:15" x14ac:dyDescent="0.25">
      <c r="N6197" s="4"/>
      <c r="O6197" s="4">
        <v>50026</v>
      </c>
    </row>
    <row r="6198" spans="14:15" x14ac:dyDescent="0.25">
      <c r="N6198" s="4"/>
      <c r="O6198" s="4">
        <v>50027</v>
      </c>
    </row>
    <row r="6199" spans="14:15" x14ac:dyDescent="0.25">
      <c r="N6199" s="4"/>
      <c r="O6199" s="4">
        <v>50028</v>
      </c>
    </row>
    <row r="6200" spans="14:15" x14ac:dyDescent="0.25">
      <c r="N6200" s="4"/>
      <c r="O6200" s="4">
        <v>50029</v>
      </c>
    </row>
    <row r="6201" spans="14:15" x14ac:dyDescent="0.25">
      <c r="N6201" s="4"/>
      <c r="O6201" s="4">
        <v>50030</v>
      </c>
    </row>
    <row r="6202" spans="14:15" x14ac:dyDescent="0.25">
      <c r="N6202" s="4"/>
      <c r="O6202" s="4">
        <v>50031</v>
      </c>
    </row>
    <row r="6203" spans="14:15" x14ac:dyDescent="0.25">
      <c r="N6203" s="4"/>
      <c r="O6203" s="4">
        <v>50032</v>
      </c>
    </row>
    <row r="6204" spans="14:15" x14ac:dyDescent="0.25">
      <c r="N6204" s="4"/>
      <c r="O6204" s="4">
        <v>50033</v>
      </c>
    </row>
    <row r="6205" spans="14:15" x14ac:dyDescent="0.25">
      <c r="N6205" s="4"/>
      <c r="O6205" s="4">
        <v>50034</v>
      </c>
    </row>
    <row r="6206" spans="14:15" x14ac:dyDescent="0.25">
      <c r="N6206" s="4"/>
      <c r="O6206" s="4">
        <v>50035</v>
      </c>
    </row>
    <row r="6207" spans="14:15" x14ac:dyDescent="0.25">
      <c r="N6207" s="4"/>
      <c r="O6207" s="4">
        <v>50036</v>
      </c>
    </row>
    <row r="6208" spans="14:15" x14ac:dyDescent="0.25">
      <c r="N6208" s="4"/>
      <c r="O6208" s="4">
        <v>50037</v>
      </c>
    </row>
    <row r="6209" spans="14:15" x14ac:dyDescent="0.25">
      <c r="N6209" s="4"/>
      <c r="O6209" s="4">
        <v>50038</v>
      </c>
    </row>
    <row r="6210" spans="14:15" x14ac:dyDescent="0.25">
      <c r="N6210" s="4"/>
      <c r="O6210" s="4">
        <v>50039</v>
      </c>
    </row>
    <row r="6211" spans="14:15" x14ac:dyDescent="0.25">
      <c r="N6211" s="4"/>
      <c r="O6211" s="4">
        <v>50040</v>
      </c>
    </row>
    <row r="6212" spans="14:15" x14ac:dyDescent="0.25">
      <c r="N6212" s="4"/>
      <c r="O6212" s="4">
        <v>50041</v>
      </c>
    </row>
    <row r="6213" spans="14:15" x14ac:dyDescent="0.25">
      <c r="N6213" s="4"/>
      <c r="O6213" s="4">
        <v>50042</v>
      </c>
    </row>
    <row r="6214" spans="14:15" x14ac:dyDescent="0.25">
      <c r="N6214" s="4"/>
      <c r="O6214" s="4">
        <v>50043</v>
      </c>
    </row>
    <row r="6215" spans="14:15" x14ac:dyDescent="0.25">
      <c r="N6215" s="4"/>
      <c r="O6215" s="4">
        <v>50044</v>
      </c>
    </row>
    <row r="6216" spans="14:15" x14ac:dyDescent="0.25">
      <c r="N6216" s="4"/>
      <c r="O6216" s="4">
        <v>50045</v>
      </c>
    </row>
    <row r="6217" spans="14:15" x14ac:dyDescent="0.25">
      <c r="N6217" s="4"/>
      <c r="O6217" s="4">
        <v>50046</v>
      </c>
    </row>
    <row r="6218" spans="14:15" x14ac:dyDescent="0.25">
      <c r="N6218" s="4"/>
      <c r="O6218" s="4">
        <v>50047</v>
      </c>
    </row>
    <row r="6219" spans="14:15" x14ac:dyDescent="0.25">
      <c r="N6219" s="4"/>
      <c r="O6219" s="4">
        <v>50048</v>
      </c>
    </row>
    <row r="6220" spans="14:15" x14ac:dyDescent="0.25">
      <c r="N6220" s="4"/>
      <c r="O6220" s="4">
        <v>50049</v>
      </c>
    </row>
    <row r="6221" spans="14:15" x14ac:dyDescent="0.25">
      <c r="N6221" s="4"/>
      <c r="O6221" s="4">
        <v>50050</v>
      </c>
    </row>
    <row r="6222" spans="14:15" x14ac:dyDescent="0.25">
      <c r="N6222" s="4"/>
      <c r="O6222" s="4">
        <v>50051</v>
      </c>
    </row>
    <row r="6223" spans="14:15" x14ac:dyDescent="0.25">
      <c r="N6223" s="4"/>
      <c r="O6223" s="4">
        <v>50052</v>
      </c>
    </row>
    <row r="6224" spans="14:15" x14ac:dyDescent="0.25">
      <c r="N6224" s="4"/>
      <c r="O6224" s="4">
        <v>50053</v>
      </c>
    </row>
    <row r="6225" spans="14:15" x14ac:dyDescent="0.25">
      <c r="N6225" s="4"/>
      <c r="O6225" s="4">
        <v>50054</v>
      </c>
    </row>
    <row r="6226" spans="14:15" x14ac:dyDescent="0.25">
      <c r="N6226" s="4"/>
      <c r="O6226" s="4">
        <v>50055</v>
      </c>
    </row>
    <row r="6227" spans="14:15" x14ac:dyDescent="0.25">
      <c r="N6227" s="4"/>
      <c r="O6227" s="4">
        <v>50056</v>
      </c>
    </row>
    <row r="6228" spans="14:15" x14ac:dyDescent="0.25">
      <c r="N6228" s="4"/>
      <c r="O6228" s="4">
        <v>50057</v>
      </c>
    </row>
    <row r="6229" spans="14:15" x14ac:dyDescent="0.25">
      <c r="N6229" s="4"/>
      <c r="O6229" s="4">
        <v>50058</v>
      </c>
    </row>
    <row r="6230" spans="14:15" x14ac:dyDescent="0.25">
      <c r="N6230" s="4"/>
      <c r="O6230" s="4">
        <v>50059</v>
      </c>
    </row>
    <row r="6231" spans="14:15" x14ac:dyDescent="0.25">
      <c r="N6231" s="4"/>
      <c r="O6231" s="4">
        <v>50060</v>
      </c>
    </row>
    <row r="6232" spans="14:15" x14ac:dyDescent="0.25">
      <c r="N6232" s="4"/>
      <c r="O6232" s="4">
        <v>50061</v>
      </c>
    </row>
    <row r="6233" spans="14:15" x14ac:dyDescent="0.25">
      <c r="N6233" s="4"/>
      <c r="O6233" s="4">
        <v>50062</v>
      </c>
    </row>
    <row r="6234" spans="14:15" x14ac:dyDescent="0.25">
      <c r="N6234" s="4"/>
      <c r="O6234" s="4">
        <v>50063</v>
      </c>
    </row>
    <row r="6235" spans="14:15" x14ac:dyDescent="0.25">
      <c r="N6235" s="4"/>
      <c r="O6235" s="4">
        <v>50064</v>
      </c>
    </row>
    <row r="6236" spans="14:15" x14ac:dyDescent="0.25">
      <c r="N6236" s="4"/>
      <c r="O6236" s="4">
        <v>50065</v>
      </c>
    </row>
    <row r="6237" spans="14:15" x14ac:dyDescent="0.25">
      <c r="N6237" s="4"/>
      <c r="O6237" s="4">
        <v>50066</v>
      </c>
    </row>
    <row r="6238" spans="14:15" x14ac:dyDescent="0.25">
      <c r="N6238" s="4"/>
      <c r="O6238" s="4">
        <v>50067</v>
      </c>
    </row>
    <row r="6239" spans="14:15" x14ac:dyDescent="0.25">
      <c r="N6239" s="4"/>
      <c r="O6239" s="4">
        <v>50068</v>
      </c>
    </row>
    <row r="6240" spans="14:15" x14ac:dyDescent="0.25">
      <c r="N6240" s="4"/>
      <c r="O6240" s="4">
        <v>50069</v>
      </c>
    </row>
    <row r="6241" spans="14:15" x14ac:dyDescent="0.25">
      <c r="N6241" s="4"/>
      <c r="O6241" s="4">
        <v>50070</v>
      </c>
    </row>
    <row r="6242" spans="14:15" x14ac:dyDescent="0.25">
      <c r="N6242" s="4"/>
      <c r="O6242" s="4">
        <v>50071</v>
      </c>
    </row>
    <row r="6243" spans="14:15" x14ac:dyDescent="0.25">
      <c r="N6243" s="4"/>
      <c r="O6243" s="4">
        <v>50072</v>
      </c>
    </row>
    <row r="6244" spans="14:15" x14ac:dyDescent="0.25">
      <c r="N6244" s="4"/>
      <c r="O6244" s="4">
        <v>50073</v>
      </c>
    </row>
    <row r="6245" spans="14:15" x14ac:dyDescent="0.25">
      <c r="N6245" s="4"/>
      <c r="O6245" s="4">
        <v>50074</v>
      </c>
    </row>
    <row r="6246" spans="14:15" x14ac:dyDescent="0.25">
      <c r="N6246" s="4"/>
      <c r="O6246" s="4">
        <v>50075</v>
      </c>
    </row>
    <row r="6247" spans="14:15" x14ac:dyDescent="0.25">
      <c r="N6247" s="4"/>
      <c r="O6247" s="4">
        <v>50076</v>
      </c>
    </row>
    <row r="6248" spans="14:15" x14ac:dyDescent="0.25">
      <c r="N6248" s="4"/>
      <c r="O6248" s="4">
        <v>50077</v>
      </c>
    </row>
    <row r="6249" spans="14:15" x14ac:dyDescent="0.25">
      <c r="N6249" s="4"/>
      <c r="O6249" s="4">
        <v>50078</v>
      </c>
    </row>
    <row r="6250" spans="14:15" x14ac:dyDescent="0.25">
      <c r="N6250" s="4"/>
      <c r="O6250" s="4">
        <v>50079</v>
      </c>
    </row>
    <row r="6251" spans="14:15" x14ac:dyDescent="0.25">
      <c r="N6251" s="4"/>
      <c r="O6251" s="4">
        <v>50080</v>
      </c>
    </row>
    <row r="6252" spans="14:15" x14ac:dyDescent="0.25">
      <c r="N6252" s="4"/>
      <c r="O6252" s="4">
        <v>50081</v>
      </c>
    </row>
    <row r="6253" spans="14:15" x14ac:dyDescent="0.25">
      <c r="N6253" s="4"/>
      <c r="O6253" s="4">
        <v>50082</v>
      </c>
    </row>
    <row r="6254" spans="14:15" x14ac:dyDescent="0.25">
      <c r="N6254" s="4"/>
      <c r="O6254" s="4">
        <v>50083</v>
      </c>
    </row>
    <row r="6255" spans="14:15" x14ac:dyDescent="0.25">
      <c r="N6255" s="4"/>
      <c r="O6255" s="4">
        <v>50084</v>
      </c>
    </row>
    <row r="6256" spans="14:15" x14ac:dyDescent="0.25">
      <c r="N6256" s="4"/>
      <c r="O6256" s="4">
        <v>50085</v>
      </c>
    </row>
    <row r="6257" spans="14:15" x14ac:dyDescent="0.25">
      <c r="N6257" s="4"/>
      <c r="O6257" s="4">
        <v>50086</v>
      </c>
    </row>
    <row r="6258" spans="14:15" x14ac:dyDescent="0.25">
      <c r="N6258" s="4"/>
      <c r="O6258" s="4">
        <v>50087</v>
      </c>
    </row>
    <row r="6259" spans="14:15" x14ac:dyDescent="0.25">
      <c r="N6259" s="4"/>
      <c r="O6259" s="4">
        <v>50088</v>
      </c>
    </row>
    <row r="6260" spans="14:15" x14ac:dyDescent="0.25">
      <c r="N6260" s="4"/>
      <c r="O6260" s="4">
        <v>50089</v>
      </c>
    </row>
    <row r="6261" spans="14:15" x14ac:dyDescent="0.25">
      <c r="N6261" s="4"/>
      <c r="O6261" s="4">
        <v>50090</v>
      </c>
    </row>
    <row r="6262" spans="14:15" x14ac:dyDescent="0.25">
      <c r="N6262" s="4"/>
      <c r="O6262" s="4">
        <v>50091</v>
      </c>
    </row>
    <row r="6263" spans="14:15" x14ac:dyDescent="0.25">
      <c r="N6263" s="4"/>
      <c r="O6263" s="4">
        <v>50092</v>
      </c>
    </row>
    <row r="6264" spans="14:15" x14ac:dyDescent="0.25">
      <c r="N6264" s="4"/>
      <c r="O6264" s="4">
        <v>50093</v>
      </c>
    </row>
    <row r="6265" spans="14:15" x14ac:dyDescent="0.25">
      <c r="N6265" s="4"/>
      <c r="O6265" s="4">
        <v>50094</v>
      </c>
    </row>
    <row r="6266" spans="14:15" x14ac:dyDescent="0.25">
      <c r="N6266" s="4"/>
      <c r="O6266" s="4">
        <v>50095</v>
      </c>
    </row>
    <row r="6267" spans="14:15" x14ac:dyDescent="0.25">
      <c r="N6267" s="4"/>
      <c r="O6267" s="4">
        <v>50096</v>
      </c>
    </row>
    <row r="6268" spans="14:15" x14ac:dyDescent="0.25">
      <c r="N6268" s="4"/>
      <c r="O6268" s="4">
        <v>50097</v>
      </c>
    </row>
    <row r="6269" spans="14:15" x14ac:dyDescent="0.25">
      <c r="N6269" s="4"/>
      <c r="O6269" s="4">
        <v>50098</v>
      </c>
    </row>
    <row r="6270" spans="14:15" x14ac:dyDescent="0.25">
      <c r="N6270" s="4"/>
      <c r="O6270" s="4">
        <v>50099</v>
      </c>
    </row>
    <row r="6271" spans="14:15" x14ac:dyDescent="0.25">
      <c r="N6271" s="4"/>
      <c r="O6271" s="4">
        <v>50100</v>
      </c>
    </row>
    <row r="6272" spans="14:15" x14ac:dyDescent="0.25">
      <c r="N6272" s="4"/>
      <c r="O6272" s="4">
        <v>50101</v>
      </c>
    </row>
    <row r="6273" spans="14:15" x14ac:dyDescent="0.25">
      <c r="N6273" s="4"/>
      <c r="O6273" s="4">
        <v>50102</v>
      </c>
    </row>
    <row r="6274" spans="14:15" x14ac:dyDescent="0.25">
      <c r="N6274" s="4"/>
      <c r="O6274" s="4">
        <v>50103</v>
      </c>
    </row>
    <row r="6275" spans="14:15" x14ac:dyDescent="0.25">
      <c r="N6275" s="4"/>
      <c r="O6275" s="4">
        <v>50104</v>
      </c>
    </row>
    <row r="6276" spans="14:15" x14ac:dyDescent="0.25">
      <c r="N6276" s="4"/>
      <c r="O6276" s="4">
        <v>50105</v>
      </c>
    </row>
    <row r="6277" spans="14:15" x14ac:dyDescent="0.25">
      <c r="N6277" s="4"/>
      <c r="O6277" s="4">
        <v>50106</v>
      </c>
    </row>
    <row r="6278" spans="14:15" x14ac:dyDescent="0.25">
      <c r="N6278" s="4"/>
      <c r="O6278" s="4">
        <v>50107</v>
      </c>
    </row>
    <row r="6279" spans="14:15" x14ac:dyDescent="0.25">
      <c r="N6279" s="4"/>
      <c r="O6279" s="4">
        <v>50108</v>
      </c>
    </row>
    <row r="6280" spans="14:15" x14ac:dyDescent="0.25">
      <c r="N6280" s="4"/>
      <c r="O6280" s="4">
        <v>50109</v>
      </c>
    </row>
    <row r="6281" spans="14:15" x14ac:dyDescent="0.25">
      <c r="N6281" s="4"/>
      <c r="O6281" s="4">
        <v>50110</v>
      </c>
    </row>
    <row r="6282" spans="14:15" x14ac:dyDescent="0.25">
      <c r="N6282" s="4"/>
      <c r="O6282" s="4">
        <v>50111</v>
      </c>
    </row>
    <row r="6283" spans="14:15" x14ac:dyDescent="0.25">
      <c r="N6283" s="4"/>
      <c r="O6283" s="4">
        <v>50112</v>
      </c>
    </row>
    <row r="6284" spans="14:15" x14ac:dyDescent="0.25">
      <c r="N6284" s="4"/>
      <c r="O6284" s="4">
        <v>50113</v>
      </c>
    </row>
    <row r="6285" spans="14:15" x14ac:dyDescent="0.25">
      <c r="N6285" s="4"/>
      <c r="O6285" s="4">
        <v>50114</v>
      </c>
    </row>
    <row r="6286" spans="14:15" x14ac:dyDescent="0.25">
      <c r="N6286" s="4"/>
      <c r="O6286" s="4">
        <v>50115</v>
      </c>
    </row>
    <row r="6287" spans="14:15" x14ac:dyDescent="0.25">
      <c r="N6287" s="4"/>
      <c r="O6287" s="4">
        <v>50116</v>
      </c>
    </row>
    <row r="6288" spans="14:15" x14ac:dyDescent="0.25">
      <c r="N6288" s="4"/>
      <c r="O6288" s="4">
        <v>50117</v>
      </c>
    </row>
    <row r="6289" spans="14:15" x14ac:dyDescent="0.25">
      <c r="N6289" s="4"/>
      <c r="O6289" s="4">
        <v>50118</v>
      </c>
    </row>
    <row r="6290" spans="14:15" x14ac:dyDescent="0.25">
      <c r="N6290" s="4"/>
      <c r="O6290" s="4">
        <v>50119</v>
      </c>
    </row>
    <row r="6291" spans="14:15" x14ac:dyDescent="0.25">
      <c r="N6291" s="4"/>
      <c r="O6291" s="4">
        <v>50120</v>
      </c>
    </row>
    <row r="6292" spans="14:15" x14ac:dyDescent="0.25">
      <c r="N6292" s="4"/>
      <c r="O6292" s="4">
        <v>50121</v>
      </c>
    </row>
    <row r="6293" spans="14:15" x14ac:dyDescent="0.25">
      <c r="N6293" s="4"/>
      <c r="O6293" s="4">
        <v>50122</v>
      </c>
    </row>
    <row r="6294" spans="14:15" x14ac:dyDescent="0.25">
      <c r="N6294" s="4"/>
      <c r="O6294" s="4">
        <v>50123</v>
      </c>
    </row>
    <row r="6295" spans="14:15" x14ac:dyDescent="0.25">
      <c r="N6295" s="4"/>
      <c r="O6295" s="4">
        <v>50124</v>
      </c>
    </row>
    <row r="6296" spans="14:15" x14ac:dyDescent="0.25">
      <c r="N6296" s="4"/>
      <c r="O6296" s="4">
        <v>50125</v>
      </c>
    </row>
    <row r="6297" spans="14:15" x14ac:dyDescent="0.25">
      <c r="N6297" s="4"/>
      <c r="O6297" s="4">
        <v>50126</v>
      </c>
    </row>
    <row r="6298" spans="14:15" x14ac:dyDescent="0.25">
      <c r="N6298" s="4"/>
      <c r="O6298" s="4">
        <v>50127</v>
      </c>
    </row>
    <row r="6299" spans="14:15" x14ac:dyDescent="0.25">
      <c r="N6299" s="4"/>
      <c r="O6299" s="4">
        <v>50128</v>
      </c>
    </row>
    <row r="6300" spans="14:15" x14ac:dyDescent="0.25">
      <c r="N6300" s="4"/>
      <c r="O6300" s="4">
        <v>50129</v>
      </c>
    </row>
    <row r="6301" spans="14:15" x14ac:dyDescent="0.25">
      <c r="N6301" s="4"/>
      <c r="O6301" s="4">
        <v>50130</v>
      </c>
    </row>
    <row r="6302" spans="14:15" x14ac:dyDescent="0.25">
      <c r="N6302" s="4"/>
      <c r="O6302" s="4">
        <v>50131</v>
      </c>
    </row>
    <row r="6303" spans="14:15" x14ac:dyDescent="0.25">
      <c r="N6303" s="4"/>
      <c r="O6303" s="4">
        <v>50132</v>
      </c>
    </row>
    <row r="6304" spans="14:15" x14ac:dyDescent="0.25">
      <c r="N6304" s="4"/>
      <c r="O6304" s="4">
        <v>50133</v>
      </c>
    </row>
    <row r="6305" spans="14:15" x14ac:dyDescent="0.25">
      <c r="N6305" s="4"/>
      <c r="O6305" s="4">
        <v>50134</v>
      </c>
    </row>
    <row r="6306" spans="14:15" x14ac:dyDescent="0.25">
      <c r="N6306" s="4"/>
      <c r="O6306" s="4">
        <v>50135</v>
      </c>
    </row>
    <row r="6307" spans="14:15" x14ac:dyDescent="0.25">
      <c r="N6307" s="4"/>
      <c r="O6307" s="4">
        <v>50136</v>
      </c>
    </row>
    <row r="6308" spans="14:15" x14ac:dyDescent="0.25">
      <c r="N6308" s="4"/>
      <c r="O6308" s="4">
        <v>50137</v>
      </c>
    </row>
    <row r="6309" spans="14:15" x14ac:dyDescent="0.25">
      <c r="N6309" s="4"/>
      <c r="O6309" s="4">
        <v>50138</v>
      </c>
    </row>
    <row r="6310" spans="14:15" x14ac:dyDescent="0.25">
      <c r="N6310" s="4"/>
      <c r="O6310" s="4">
        <v>50139</v>
      </c>
    </row>
    <row r="6311" spans="14:15" x14ac:dyDescent="0.25">
      <c r="N6311" s="4"/>
      <c r="O6311" s="4">
        <v>50140</v>
      </c>
    </row>
    <row r="6312" spans="14:15" x14ac:dyDescent="0.25">
      <c r="N6312" s="4"/>
      <c r="O6312" s="4">
        <v>50141</v>
      </c>
    </row>
    <row r="6313" spans="14:15" x14ac:dyDescent="0.25">
      <c r="N6313" s="4"/>
      <c r="O6313" s="4">
        <v>50142</v>
      </c>
    </row>
    <row r="6314" spans="14:15" x14ac:dyDescent="0.25">
      <c r="N6314" s="4"/>
      <c r="O6314" s="4">
        <v>50143</v>
      </c>
    </row>
    <row r="6315" spans="14:15" x14ac:dyDescent="0.25">
      <c r="N6315" s="4"/>
      <c r="O6315" s="4">
        <v>50144</v>
      </c>
    </row>
    <row r="6316" spans="14:15" x14ac:dyDescent="0.25">
      <c r="N6316" s="4"/>
      <c r="O6316" s="4">
        <v>50145</v>
      </c>
    </row>
    <row r="6317" spans="14:15" x14ac:dyDescent="0.25">
      <c r="N6317" s="4"/>
      <c r="O6317" s="4">
        <v>50146</v>
      </c>
    </row>
    <row r="6318" spans="14:15" x14ac:dyDescent="0.25">
      <c r="N6318" s="4"/>
      <c r="O6318" s="4">
        <v>50147</v>
      </c>
    </row>
    <row r="6319" spans="14:15" x14ac:dyDescent="0.25">
      <c r="N6319" s="4"/>
      <c r="O6319" s="4">
        <v>50148</v>
      </c>
    </row>
    <row r="6320" spans="14:15" x14ac:dyDescent="0.25">
      <c r="N6320" s="4"/>
      <c r="O6320" s="4">
        <v>50149</v>
      </c>
    </row>
    <row r="6321" spans="14:15" x14ac:dyDescent="0.25">
      <c r="N6321" s="4"/>
      <c r="O6321" s="4">
        <v>50150</v>
      </c>
    </row>
    <row r="6322" spans="14:15" x14ac:dyDescent="0.25">
      <c r="N6322" s="4"/>
      <c r="O6322" s="4">
        <v>50151</v>
      </c>
    </row>
    <row r="6323" spans="14:15" x14ac:dyDescent="0.25">
      <c r="N6323" s="4"/>
      <c r="O6323" s="4">
        <v>50152</v>
      </c>
    </row>
    <row r="6324" spans="14:15" x14ac:dyDescent="0.25">
      <c r="N6324" s="4"/>
      <c r="O6324" s="4">
        <v>50153</v>
      </c>
    </row>
    <row r="6325" spans="14:15" x14ac:dyDescent="0.25">
      <c r="N6325" s="4"/>
      <c r="O6325" s="4">
        <v>50154</v>
      </c>
    </row>
    <row r="6326" spans="14:15" x14ac:dyDescent="0.25">
      <c r="N6326" s="4"/>
      <c r="O6326" s="4">
        <v>50155</v>
      </c>
    </row>
    <row r="6327" spans="14:15" x14ac:dyDescent="0.25">
      <c r="N6327" s="4"/>
      <c r="O6327" s="4">
        <v>50156</v>
      </c>
    </row>
    <row r="6328" spans="14:15" x14ac:dyDescent="0.25">
      <c r="N6328" s="4"/>
      <c r="O6328" s="4">
        <v>50157</v>
      </c>
    </row>
    <row r="6329" spans="14:15" x14ac:dyDescent="0.25">
      <c r="N6329" s="4"/>
      <c r="O6329" s="4">
        <v>50158</v>
      </c>
    </row>
    <row r="6330" spans="14:15" x14ac:dyDescent="0.25">
      <c r="N6330" s="4"/>
      <c r="O6330" s="4">
        <v>50159</v>
      </c>
    </row>
    <row r="6331" spans="14:15" x14ac:dyDescent="0.25">
      <c r="N6331" s="4"/>
      <c r="O6331" s="4">
        <v>50160</v>
      </c>
    </row>
    <row r="6332" spans="14:15" x14ac:dyDescent="0.25">
      <c r="N6332" s="4"/>
      <c r="O6332" s="4">
        <v>50161</v>
      </c>
    </row>
    <row r="6333" spans="14:15" x14ac:dyDescent="0.25">
      <c r="N6333" s="4"/>
      <c r="O6333" s="4">
        <v>50162</v>
      </c>
    </row>
    <row r="6334" spans="14:15" x14ac:dyDescent="0.25">
      <c r="N6334" s="4"/>
      <c r="O6334" s="4">
        <v>50163</v>
      </c>
    </row>
    <row r="6335" spans="14:15" x14ac:dyDescent="0.25">
      <c r="N6335" s="4"/>
      <c r="O6335" s="4">
        <v>50164</v>
      </c>
    </row>
    <row r="6336" spans="14:15" x14ac:dyDescent="0.25">
      <c r="N6336" s="4"/>
      <c r="O6336" s="4">
        <v>50165</v>
      </c>
    </row>
    <row r="6337" spans="14:15" x14ac:dyDescent="0.25">
      <c r="N6337" s="4"/>
      <c r="O6337" s="4">
        <v>50166</v>
      </c>
    </row>
    <row r="6338" spans="14:15" x14ac:dyDescent="0.25">
      <c r="N6338" s="4"/>
      <c r="O6338" s="4">
        <v>50167</v>
      </c>
    </row>
    <row r="6339" spans="14:15" x14ac:dyDescent="0.25">
      <c r="N6339" s="4"/>
      <c r="O6339" s="4">
        <v>50168</v>
      </c>
    </row>
    <row r="6340" spans="14:15" x14ac:dyDescent="0.25">
      <c r="N6340" s="4"/>
      <c r="O6340" s="4">
        <v>50169</v>
      </c>
    </row>
    <row r="6341" spans="14:15" x14ac:dyDescent="0.25">
      <c r="N6341" s="4"/>
      <c r="O6341" s="4">
        <v>50170</v>
      </c>
    </row>
    <row r="6342" spans="14:15" x14ac:dyDescent="0.25">
      <c r="N6342" s="4"/>
      <c r="O6342" s="4">
        <v>50171</v>
      </c>
    </row>
    <row r="6343" spans="14:15" x14ac:dyDescent="0.25">
      <c r="N6343" s="4"/>
      <c r="O6343" s="4">
        <v>50172</v>
      </c>
    </row>
    <row r="6344" spans="14:15" x14ac:dyDescent="0.25">
      <c r="N6344" s="4"/>
      <c r="O6344" s="4">
        <v>50173</v>
      </c>
    </row>
    <row r="6345" spans="14:15" x14ac:dyDescent="0.25">
      <c r="N6345" s="4"/>
      <c r="O6345" s="4">
        <v>50174</v>
      </c>
    </row>
    <row r="6346" spans="14:15" x14ac:dyDescent="0.25">
      <c r="N6346" s="4"/>
      <c r="O6346" s="4">
        <v>50175</v>
      </c>
    </row>
    <row r="6347" spans="14:15" x14ac:dyDescent="0.25">
      <c r="N6347" s="4"/>
      <c r="O6347" s="4">
        <v>50176</v>
      </c>
    </row>
    <row r="6348" spans="14:15" x14ac:dyDescent="0.25">
      <c r="N6348" s="4"/>
      <c r="O6348" s="4">
        <v>50177</v>
      </c>
    </row>
    <row r="6349" spans="14:15" x14ac:dyDescent="0.25">
      <c r="N6349" s="4"/>
      <c r="O6349" s="4">
        <v>50178</v>
      </c>
    </row>
    <row r="6350" spans="14:15" x14ac:dyDescent="0.25">
      <c r="N6350" s="4"/>
      <c r="O6350" s="4">
        <v>50179</v>
      </c>
    </row>
    <row r="6351" spans="14:15" x14ac:dyDescent="0.25">
      <c r="N6351" s="4"/>
      <c r="O6351" s="4">
        <v>50180</v>
      </c>
    </row>
    <row r="6352" spans="14:15" x14ac:dyDescent="0.25">
      <c r="N6352" s="4"/>
      <c r="O6352" s="4">
        <v>50181</v>
      </c>
    </row>
    <row r="6353" spans="14:15" x14ac:dyDescent="0.25">
      <c r="N6353" s="4"/>
      <c r="O6353" s="4">
        <v>50182</v>
      </c>
    </row>
    <row r="6354" spans="14:15" x14ac:dyDescent="0.25">
      <c r="N6354" s="4"/>
      <c r="O6354" s="4">
        <v>50183</v>
      </c>
    </row>
    <row r="6355" spans="14:15" x14ac:dyDescent="0.25">
      <c r="N6355" s="4"/>
      <c r="O6355" s="4">
        <v>50184</v>
      </c>
    </row>
    <row r="6356" spans="14:15" x14ac:dyDescent="0.25">
      <c r="N6356" s="4"/>
      <c r="O6356" s="4">
        <v>50185</v>
      </c>
    </row>
    <row r="6357" spans="14:15" x14ac:dyDescent="0.25">
      <c r="N6357" s="4"/>
      <c r="O6357" s="4">
        <v>50186</v>
      </c>
    </row>
    <row r="6358" spans="14:15" x14ac:dyDescent="0.25">
      <c r="N6358" s="4"/>
      <c r="O6358" s="4">
        <v>50187</v>
      </c>
    </row>
    <row r="6359" spans="14:15" x14ac:dyDescent="0.25">
      <c r="N6359" s="4"/>
      <c r="O6359" s="4">
        <v>50188</v>
      </c>
    </row>
    <row r="6360" spans="14:15" x14ac:dyDescent="0.25">
      <c r="N6360" s="4"/>
      <c r="O6360" s="4">
        <v>50189</v>
      </c>
    </row>
    <row r="6361" spans="14:15" x14ac:dyDescent="0.25">
      <c r="N6361" s="4"/>
      <c r="O6361" s="4">
        <v>50190</v>
      </c>
    </row>
    <row r="6362" spans="14:15" x14ac:dyDescent="0.25">
      <c r="N6362" s="4"/>
      <c r="O6362" s="4">
        <v>50191</v>
      </c>
    </row>
    <row r="6363" spans="14:15" x14ac:dyDescent="0.25">
      <c r="N6363" s="4"/>
      <c r="O6363" s="4">
        <v>50192</v>
      </c>
    </row>
    <row r="6364" spans="14:15" x14ac:dyDescent="0.25">
      <c r="N6364" s="4"/>
      <c r="O6364" s="4">
        <v>50193</v>
      </c>
    </row>
    <row r="6365" spans="14:15" x14ac:dyDescent="0.25">
      <c r="N6365" s="4"/>
      <c r="O6365" s="4">
        <v>50194</v>
      </c>
    </row>
    <row r="6366" spans="14:15" x14ac:dyDescent="0.25">
      <c r="N6366" s="4"/>
      <c r="O6366" s="4">
        <v>50195</v>
      </c>
    </row>
    <row r="6367" spans="14:15" x14ac:dyDescent="0.25">
      <c r="N6367" s="4"/>
      <c r="O6367" s="4">
        <v>50196</v>
      </c>
    </row>
    <row r="6368" spans="14:15" x14ac:dyDescent="0.25">
      <c r="N6368" s="4"/>
      <c r="O6368" s="4">
        <v>50197</v>
      </c>
    </row>
    <row r="6369" spans="14:15" x14ac:dyDescent="0.25">
      <c r="N6369" s="4"/>
      <c r="O6369" s="4">
        <v>50198</v>
      </c>
    </row>
    <row r="6370" spans="14:15" x14ac:dyDescent="0.25">
      <c r="N6370" s="4"/>
      <c r="O6370" s="4">
        <v>50199</v>
      </c>
    </row>
    <row r="6371" spans="14:15" x14ac:dyDescent="0.25">
      <c r="N6371" s="4"/>
      <c r="O6371" s="4">
        <v>50200</v>
      </c>
    </row>
    <row r="6372" spans="14:15" x14ac:dyDescent="0.25">
      <c r="N6372" s="4"/>
      <c r="O6372" s="4">
        <v>50201</v>
      </c>
    </row>
    <row r="6373" spans="14:15" x14ac:dyDescent="0.25">
      <c r="N6373" s="4"/>
      <c r="O6373" s="4">
        <v>50202</v>
      </c>
    </row>
    <row r="6374" spans="14:15" x14ac:dyDescent="0.25">
      <c r="N6374" s="4"/>
      <c r="O6374" s="4">
        <v>50203</v>
      </c>
    </row>
    <row r="6375" spans="14:15" x14ac:dyDescent="0.25">
      <c r="N6375" s="4"/>
      <c r="O6375" s="4">
        <v>50204</v>
      </c>
    </row>
    <row r="6376" spans="14:15" x14ac:dyDescent="0.25">
      <c r="N6376" s="4"/>
      <c r="O6376" s="4">
        <v>50205</v>
      </c>
    </row>
    <row r="6377" spans="14:15" x14ac:dyDescent="0.25">
      <c r="N6377" s="4"/>
      <c r="O6377" s="4">
        <v>50206</v>
      </c>
    </row>
    <row r="6378" spans="14:15" x14ac:dyDescent="0.25">
      <c r="N6378" s="4"/>
      <c r="O6378" s="4">
        <v>50207</v>
      </c>
    </row>
    <row r="6379" spans="14:15" x14ac:dyDescent="0.25">
      <c r="N6379" s="4"/>
      <c r="O6379" s="4">
        <v>50208</v>
      </c>
    </row>
    <row r="6380" spans="14:15" x14ac:dyDescent="0.25">
      <c r="N6380" s="4"/>
      <c r="O6380" s="4">
        <v>50209</v>
      </c>
    </row>
    <row r="6381" spans="14:15" x14ac:dyDescent="0.25">
      <c r="N6381" s="4"/>
      <c r="O6381" s="4">
        <v>50210</v>
      </c>
    </row>
    <row r="6382" spans="14:15" x14ac:dyDescent="0.25">
      <c r="N6382" s="4"/>
      <c r="O6382" s="4">
        <v>50211</v>
      </c>
    </row>
    <row r="6383" spans="14:15" x14ac:dyDescent="0.25">
      <c r="N6383" s="4"/>
      <c r="O6383" s="4">
        <v>50212</v>
      </c>
    </row>
    <row r="6384" spans="14:15" x14ac:dyDescent="0.25">
      <c r="N6384" s="4"/>
      <c r="O6384" s="4">
        <v>50213</v>
      </c>
    </row>
    <row r="6385" spans="14:15" x14ac:dyDescent="0.25">
      <c r="N6385" s="4"/>
      <c r="O6385" s="4">
        <v>50214</v>
      </c>
    </row>
    <row r="6386" spans="14:15" x14ac:dyDescent="0.25">
      <c r="N6386" s="4"/>
      <c r="O6386" s="4">
        <v>50215</v>
      </c>
    </row>
    <row r="6387" spans="14:15" x14ac:dyDescent="0.25">
      <c r="N6387" s="4"/>
      <c r="O6387" s="4">
        <v>50216</v>
      </c>
    </row>
    <row r="6388" spans="14:15" x14ac:dyDescent="0.25">
      <c r="N6388" s="4"/>
      <c r="O6388" s="4">
        <v>50217</v>
      </c>
    </row>
    <row r="6389" spans="14:15" x14ac:dyDescent="0.25">
      <c r="N6389" s="4"/>
      <c r="O6389" s="4">
        <v>50218</v>
      </c>
    </row>
    <row r="6390" spans="14:15" x14ac:dyDescent="0.25">
      <c r="N6390" s="4"/>
      <c r="O6390" s="4">
        <v>50219</v>
      </c>
    </row>
    <row r="6391" spans="14:15" x14ac:dyDescent="0.25">
      <c r="N6391" s="4"/>
      <c r="O6391" s="4">
        <v>50220</v>
      </c>
    </row>
    <row r="6392" spans="14:15" x14ac:dyDescent="0.25">
      <c r="N6392" s="4"/>
      <c r="O6392" s="4">
        <v>50221</v>
      </c>
    </row>
    <row r="6393" spans="14:15" x14ac:dyDescent="0.25">
      <c r="N6393" s="4"/>
      <c r="O6393" s="4">
        <v>50222</v>
      </c>
    </row>
    <row r="6394" spans="14:15" x14ac:dyDescent="0.25">
      <c r="N6394" s="4"/>
      <c r="O6394" s="4">
        <v>50223</v>
      </c>
    </row>
    <row r="6395" spans="14:15" x14ac:dyDescent="0.25">
      <c r="N6395" s="4"/>
      <c r="O6395" s="4">
        <v>50224</v>
      </c>
    </row>
    <row r="6396" spans="14:15" x14ac:dyDescent="0.25">
      <c r="N6396" s="4"/>
      <c r="O6396" s="4">
        <v>50225</v>
      </c>
    </row>
    <row r="6397" spans="14:15" x14ac:dyDescent="0.25">
      <c r="N6397" s="4"/>
      <c r="O6397" s="4">
        <v>50226</v>
      </c>
    </row>
    <row r="6398" spans="14:15" x14ac:dyDescent="0.25">
      <c r="N6398" s="4"/>
      <c r="O6398" s="4">
        <v>50227</v>
      </c>
    </row>
    <row r="6399" spans="14:15" x14ac:dyDescent="0.25">
      <c r="N6399" s="4"/>
      <c r="O6399" s="4">
        <v>50228</v>
      </c>
    </row>
    <row r="6400" spans="14:15" x14ac:dyDescent="0.25">
      <c r="N6400" s="4"/>
      <c r="O6400" s="4">
        <v>50229</v>
      </c>
    </row>
    <row r="6401" spans="14:15" x14ac:dyDescent="0.25">
      <c r="N6401" s="4"/>
      <c r="O6401" s="4">
        <v>50230</v>
      </c>
    </row>
    <row r="6402" spans="14:15" x14ac:dyDescent="0.25">
      <c r="N6402" s="4"/>
      <c r="O6402" s="4">
        <v>50231</v>
      </c>
    </row>
    <row r="6403" spans="14:15" x14ac:dyDescent="0.25">
      <c r="N6403" s="4"/>
      <c r="O6403" s="4">
        <v>50232</v>
      </c>
    </row>
    <row r="6404" spans="14:15" x14ac:dyDescent="0.25">
      <c r="N6404" s="4"/>
      <c r="O6404" s="4">
        <v>50233</v>
      </c>
    </row>
    <row r="6405" spans="14:15" x14ac:dyDescent="0.25">
      <c r="N6405" s="4"/>
      <c r="O6405" s="4">
        <v>50234</v>
      </c>
    </row>
    <row r="6406" spans="14:15" x14ac:dyDescent="0.25">
      <c r="N6406" s="4"/>
      <c r="O6406" s="4">
        <v>50235</v>
      </c>
    </row>
    <row r="6407" spans="14:15" x14ac:dyDescent="0.25">
      <c r="N6407" s="4"/>
      <c r="O6407" s="4">
        <v>50236</v>
      </c>
    </row>
    <row r="6408" spans="14:15" x14ac:dyDescent="0.25">
      <c r="N6408" s="4"/>
      <c r="O6408" s="4">
        <v>50237</v>
      </c>
    </row>
    <row r="6409" spans="14:15" x14ac:dyDescent="0.25">
      <c r="N6409" s="4"/>
      <c r="O6409" s="4">
        <v>50238</v>
      </c>
    </row>
    <row r="6410" spans="14:15" x14ac:dyDescent="0.25">
      <c r="N6410" s="4"/>
      <c r="O6410" s="4">
        <v>50239</v>
      </c>
    </row>
    <row r="6411" spans="14:15" x14ac:dyDescent="0.25">
      <c r="N6411" s="4"/>
      <c r="O6411" s="4">
        <v>50240</v>
      </c>
    </row>
    <row r="6412" spans="14:15" x14ac:dyDescent="0.25">
      <c r="N6412" s="4"/>
      <c r="O6412" s="4">
        <v>50241</v>
      </c>
    </row>
    <row r="6413" spans="14:15" x14ac:dyDescent="0.25">
      <c r="N6413" s="4"/>
      <c r="O6413" s="4">
        <v>50242</v>
      </c>
    </row>
    <row r="6414" spans="14:15" x14ac:dyDescent="0.25">
      <c r="N6414" s="4"/>
      <c r="O6414" s="4">
        <v>50243</v>
      </c>
    </row>
    <row r="6415" spans="14:15" x14ac:dyDescent="0.25">
      <c r="N6415" s="4"/>
      <c r="O6415" s="4">
        <v>50244</v>
      </c>
    </row>
    <row r="6416" spans="14:15" x14ac:dyDescent="0.25">
      <c r="N6416" s="4"/>
      <c r="O6416" s="4">
        <v>50245</v>
      </c>
    </row>
    <row r="6417" spans="14:15" x14ac:dyDescent="0.25">
      <c r="N6417" s="4"/>
      <c r="O6417" s="4">
        <v>50246</v>
      </c>
    </row>
    <row r="6418" spans="14:15" x14ac:dyDescent="0.25">
      <c r="N6418" s="4"/>
      <c r="O6418" s="4">
        <v>50247</v>
      </c>
    </row>
    <row r="6419" spans="14:15" x14ac:dyDescent="0.25">
      <c r="N6419" s="4"/>
      <c r="O6419" s="4">
        <v>50248</v>
      </c>
    </row>
    <row r="6420" spans="14:15" x14ac:dyDescent="0.25">
      <c r="N6420" s="4"/>
      <c r="O6420" s="4">
        <v>50249</v>
      </c>
    </row>
    <row r="6421" spans="14:15" x14ac:dyDescent="0.25">
      <c r="N6421" s="4"/>
      <c r="O6421" s="4">
        <v>50250</v>
      </c>
    </row>
    <row r="6422" spans="14:15" x14ac:dyDescent="0.25">
      <c r="N6422" s="4"/>
      <c r="O6422" s="4">
        <v>50251</v>
      </c>
    </row>
    <row r="6423" spans="14:15" x14ac:dyDescent="0.25">
      <c r="N6423" s="4"/>
      <c r="O6423" s="4">
        <v>50252</v>
      </c>
    </row>
    <row r="6424" spans="14:15" x14ac:dyDescent="0.25">
      <c r="N6424" s="4"/>
      <c r="O6424" s="4">
        <v>50253</v>
      </c>
    </row>
    <row r="6425" spans="14:15" x14ac:dyDescent="0.25">
      <c r="N6425" s="4"/>
      <c r="O6425" s="4">
        <v>50254</v>
      </c>
    </row>
    <row r="6426" spans="14:15" x14ac:dyDescent="0.25">
      <c r="N6426" s="4"/>
      <c r="O6426" s="4">
        <v>50255</v>
      </c>
    </row>
    <row r="6427" spans="14:15" x14ac:dyDescent="0.25">
      <c r="N6427" s="4"/>
      <c r="O6427" s="4">
        <v>50256</v>
      </c>
    </row>
    <row r="6428" spans="14:15" x14ac:dyDescent="0.25">
      <c r="N6428" s="4"/>
      <c r="O6428" s="4">
        <v>50257</v>
      </c>
    </row>
    <row r="6429" spans="14:15" x14ac:dyDescent="0.25">
      <c r="N6429" s="4"/>
      <c r="O6429" s="4">
        <v>50258</v>
      </c>
    </row>
    <row r="6430" spans="14:15" x14ac:dyDescent="0.25">
      <c r="N6430" s="4"/>
      <c r="O6430" s="4">
        <v>50259</v>
      </c>
    </row>
    <row r="6431" spans="14:15" x14ac:dyDescent="0.25">
      <c r="N6431" s="4"/>
      <c r="O6431" s="4">
        <v>50260</v>
      </c>
    </row>
    <row r="6432" spans="14:15" x14ac:dyDescent="0.25">
      <c r="N6432" s="4"/>
      <c r="O6432" s="4">
        <v>50261</v>
      </c>
    </row>
    <row r="6433" spans="14:15" x14ac:dyDescent="0.25">
      <c r="N6433" s="4"/>
      <c r="O6433" s="4">
        <v>50262</v>
      </c>
    </row>
    <row r="6434" spans="14:15" x14ac:dyDescent="0.25">
      <c r="N6434" s="4"/>
      <c r="O6434" s="4">
        <v>50263</v>
      </c>
    </row>
    <row r="6435" spans="14:15" x14ac:dyDescent="0.25">
      <c r="N6435" s="4"/>
      <c r="O6435" s="4">
        <v>50264</v>
      </c>
    </row>
    <row r="6436" spans="14:15" x14ac:dyDescent="0.25">
      <c r="N6436" s="4"/>
      <c r="O6436" s="4">
        <v>50265</v>
      </c>
    </row>
    <row r="6437" spans="14:15" x14ac:dyDescent="0.25">
      <c r="N6437" s="4"/>
      <c r="O6437" s="4">
        <v>50266</v>
      </c>
    </row>
    <row r="6438" spans="14:15" x14ac:dyDescent="0.25">
      <c r="N6438" s="4"/>
      <c r="O6438" s="4">
        <v>50267</v>
      </c>
    </row>
    <row r="6439" spans="14:15" x14ac:dyDescent="0.25">
      <c r="N6439" s="4"/>
      <c r="O6439" s="4">
        <v>50268</v>
      </c>
    </row>
    <row r="6440" spans="14:15" x14ac:dyDescent="0.25">
      <c r="N6440" s="4"/>
      <c r="O6440" s="4">
        <v>50269</v>
      </c>
    </row>
    <row r="6441" spans="14:15" x14ac:dyDescent="0.25">
      <c r="N6441" s="4"/>
      <c r="O6441" s="4">
        <v>50270</v>
      </c>
    </row>
    <row r="6442" spans="14:15" x14ac:dyDescent="0.25">
      <c r="N6442" s="4"/>
      <c r="O6442" s="4">
        <v>50271</v>
      </c>
    </row>
    <row r="6443" spans="14:15" x14ac:dyDescent="0.25">
      <c r="N6443" s="4"/>
      <c r="O6443" s="4">
        <v>50272</v>
      </c>
    </row>
    <row r="6444" spans="14:15" x14ac:dyDescent="0.25">
      <c r="N6444" s="4"/>
      <c r="O6444" s="4">
        <v>50273</v>
      </c>
    </row>
    <row r="6445" spans="14:15" x14ac:dyDescent="0.25">
      <c r="N6445" s="4"/>
      <c r="O6445" s="4">
        <v>50274</v>
      </c>
    </row>
    <row r="6446" spans="14:15" x14ac:dyDescent="0.25">
      <c r="N6446" s="4"/>
      <c r="O6446" s="4">
        <v>50275</v>
      </c>
    </row>
    <row r="6447" spans="14:15" x14ac:dyDescent="0.25">
      <c r="N6447" s="4"/>
      <c r="O6447" s="4">
        <v>50276</v>
      </c>
    </row>
    <row r="6448" spans="14:15" x14ac:dyDescent="0.25">
      <c r="N6448" s="4"/>
      <c r="O6448" s="4">
        <v>50277</v>
      </c>
    </row>
    <row r="6449" spans="14:15" x14ac:dyDescent="0.25">
      <c r="N6449" s="4"/>
      <c r="O6449" s="4">
        <v>50278</v>
      </c>
    </row>
    <row r="6450" spans="14:15" x14ac:dyDescent="0.25">
      <c r="N6450" s="4"/>
      <c r="O6450" s="4">
        <v>50279</v>
      </c>
    </row>
    <row r="6451" spans="14:15" x14ac:dyDescent="0.25">
      <c r="N6451" s="4"/>
      <c r="O6451" s="4">
        <v>50280</v>
      </c>
    </row>
    <row r="6452" spans="14:15" x14ac:dyDescent="0.25">
      <c r="N6452" s="4"/>
      <c r="O6452" s="4">
        <v>50281</v>
      </c>
    </row>
    <row r="6453" spans="14:15" x14ac:dyDescent="0.25">
      <c r="N6453" s="4"/>
      <c r="O6453" s="4">
        <v>50282</v>
      </c>
    </row>
    <row r="6454" spans="14:15" x14ac:dyDescent="0.25">
      <c r="N6454" s="4"/>
      <c r="O6454" s="4">
        <v>50283</v>
      </c>
    </row>
    <row r="6455" spans="14:15" x14ac:dyDescent="0.25">
      <c r="N6455" s="4"/>
      <c r="O6455" s="4">
        <v>50284</v>
      </c>
    </row>
    <row r="6456" spans="14:15" x14ac:dyDescent="0.25">
      <c r="N6456" s="4"/>
      <c r="O6456" s="4">
        <v>50285</v>
      </c>
    </row>
    <row r="6457" spans="14:15" x14ac:dyDescent="0.25">
      <c r="N6457" s="4"/>
      <c r="O6457" s="4">
        <v>50286</v>
      </c>
    </row>
    <row r="6458" spans="14:15" x14ac:dyDescent="0.25">
      <c r="N6458" s="4"/>
      <c r="O6458" s="4">
        <v>50287</v>
      </c>
    </row>
    <row r="6459" spans="14:15" x14ac:dyDescent="0.25">
      <c r="N6459" s="4"/>
      <c r="O6459" s="4">
        <v>50288</v>
      </c>
    </row>
    <row r="6460" spans="14:15" x14ac:dyDescent="0.25">
      <c r="N6460" s="4"/>
      <c r="O6460" s="4">
        <v>50289</v>
      </c>
    </row>
    <row r="6461" spans="14:15" x14ac:dyDescent="0.25">
      <c r="N6461" s="4"/>
      <c r="O6461" s="4">
        <v>50290</v>
      </c>
    </row>
    <row r="6462" spans="14:15" x14ac:dyDescent="0.25">
      <c r="N6462" s="4"/>
      <c r="O6462" s="4">
        <v>50291</v>
      </c>
    </row>
    <row r="6463" spans="14:15" x14ac:dyDescent="0.25">
      <c r="N6463" s="4"/>
      <c r="O6463" s="4">
        <v>50292</v>
      </c>
    </row>
    <row r="6464" spans="14:15" x14ac:dyDescent="0.25">
      <c r="N6464" s="4"/>
      <c r="O6464" s="4">
        <v>50293</v>
      </c>
    </row>
    <row r="6465" spans="14:15" x14ac:dyDescent="0.25">
      <c r="N6465" s="4"/>
      <c r="O6465" s="4">
        <v>50294</v>
      </c>
    </row>
    <row r="6466" spans="14:15" x14ac:dyDescent="0.25">
      <c r="N6466" s="4"/>
      <c r="O6466" s="4">
        <v>50295</v>
      </c>
    </row>
    <row r="6467" spans="14:15" x14ac:dyDescent="0.25">
      <c r="N6467" s="4"/>
      <c r="O6467" s="4">
        <v>50296</v>
      </c>
    </row>
    <row r="6468" spans="14:15" x14ac:dyDescent="0.25">
      <c r="N6468" s="4"/>
      <c r="O6468" s="4">
        <v>50297</v>
      </c>
    </row>
    <row r="6469" spans="14:15" x14ac:dyDescent="0.25">
      <c r="N6469" s="4"/>
      <c r="O6469" s="4">
        <v>50298</v>
      </c>
    </row>
    <row r="6470" spans="14:15" x14ac:dyDescent="0.25">
      <c r="N6470" s="4"/>
      <c r="O6470" s="4">
        <v>50299</v>
      </c>
    </row>
    <row r="6471" spans="14:15" x14ac:dyDescent="0.25">
      <c r="N6471" s="4"/>
      <c r="O6471" s="4">
        <v>50300</v>
      </c>
    </row>
    <row r="6472" spans="14:15" x14ac:dyDescent="0.25">
      <c r="N6472" s="4"/>
      <c r="O6472" s="4">
        <v>50301</v>
      </c>
    </row>
    <row r="6473" spans="14:15" x14ac:dyDescent="0.25">
      <c r="N6473" s="4"/>
      <c r="O6473" s="4">
        <v>50302</v>
      </c>
    </row>
    <row r="6474" spans="14:15" x14ac:dyDescent="0.25">
      <c r="N6474" s="4"/>
      <c r="O6474" s="4">
        <v>50303</v>
      </c>
    </row>
    <row r="6475" spans="14:15" x14ac:dyDescent="0.25">
      <c r="N6475" s="4"/>
      <c r="O6475" s="4">
        <v>50304</v>
      </c>
    </row>
    <row r="6476" spans="14:15" x14ac:dyDescent="0.25">
      <c r="N6476" s="4"/>
      <c r="O6476" s="4">
        <v>50305</v>
      </c>
    </row>
    <row r="6477" spans="14:15" x14ac:dyDescent="0.25">
      <c r="N6477" s="4"/>
      <c r="O6477" s="4">
        <v>50306</v>
      </c>
    </row>
    <row r="6478" spans="14:15" x14ac:dyDescent="0.25">
      <c r="N6478" s="4"/>
      <c r="O6478" s="4">
        <v>50307</v>
      </c>
    </row>
    <row r="6479" spans="14:15" x14ac:dyDescent="0.25">
      <c r="N6479" s="4"/>
      <c r="O6479" s="4">
        <v>50308</v>
      </c>
    </row>
    <row r="6480" spans="14:15" x14ac:dyDescent="0.25">
      <c r="N6480" s="4"/>
      <c r="O6480" s="4">
        <v>50309</v>
      </c>
    </row>
    <row r="6481" spans="14:15" x14ac:dyDescent="0.25">
      <c r="N6481" s="4"/>
      <c r="O6481" s="4">
        <v>50310</v>
      </c>
    </row>
    <row r="6482" spans="14:15" x14ac:dyDescent="0.25">
      <c r="N6482" s="4"/>
      <c r="O6482" s="4">
        <v>50311</v>
      </c>
    </row>
    <row r="6483" spans="14:15" x14ac:dyDescent="0.25">
      <c r="N6483" s="4"/>
      <c r="O6483" s="4">
        <v>50312</v>
      </c>
    </row>
    <row r="6484" spans="14:15" x14ac:dyDescent="0.25">
      <c r="N6484" s="4"/>
      <c r="O6484" s="4">
        <v>50313</v>
      </c>
    </row>
    <row r="6485" spans="14:15" x14ac:dyDescent="0.25">
      <c r="N6485" s="4"/>
      <c r="O6485" s="4">
        <v>50314</v>
      </c>
    </row>
    <row r="6486" spans="14:15" x14ac:dyDescent="0.25">
      <c r="N6486" s="4"/>
      <c r="O6486" s="4">
        <v>50315</v>
      </c>
    </row>
    <row r="6487" spans="14:15" x14ac:dyDescent="0.25">
      <c r="N6487" s="4"/>
      <c r="O6487" s="4">
        <v>50316</v>
      </c>
    </row>
    <row r="6488" spans="14:15" x14ac:dyDescent="0.25">
      <c r="N6488" s="4"/>
      <c r="O6488" s="4">
        <v>50317</v>
      </c>
    </row>
    <row r="6489" spans="14:15" x14ac:dyDescent="0.25">
      <c r="N6489" s="4"/>
      <c r="O6489" s="4">
        <v>50318</v>
      </c>
    </row>
    <row r="6490" spans="14:15" x14ac:dyDescent="0.25">
      <c r="N6490" s="4"/>
      <c r="O6490" s="4">
        <v>50319</v>
      </c>
    </row>
    <row r="6491" spans="14:15" x14ac:dyDescent="0.25">
      <c r="N6491" s="4"/>
      <c r="O6491" s="4">
        <v>50320</v>
      </c>
    </row>
    <row r="6492" spans="14:15" x14ac:dyDescent="0.25">
      <c r="N6492" s="4"/>
      <c r="O6492" s="4">
        <v>50321</v>
      </c>
    </row>
    <row r="6493" spans="14:15" x14ac:dyDescent="0.25">
      <c r="N6493" s="4"/>
      <c r="O6493" s="4">
        <v>50322</v>
      </c>
    </row>
    <row r="6494" spans="14:15" x14ac:dyDescent="0.25">
      <c r="N6494" s="4"/>
      <c r="O6494" s="4">
        <v>50323</v>
      </c>
    </row>
    <row r="6495" spans="14:15" x14ac:dyDescent="0.25">
      <c r="N6495" s="4"/>
      <c r="O6495" s="4">
        <v>50324</v>
      </c>
    </row>
    <row r="6496" spans="14:15" x14ac:dyDescent="0.25">
      <c r="N6496" s="4"/>
      <c r="O6496" s="4">
        <v>50325</v>
      </c>
    </row>
    <row r="6497" spans="14:15" x14ac:dyDescent="0.25">
      <c r="N6497" s="4"/>
      <c r="O6497" s="4">
        <v>50326</v>
      </c>
    </row>
    <row r="6498" spans="14:15" x14ac:dyDescent="0.25">
      <c r="N6498" s="4"/>
      <c r="O6498" s="4">
        <v>50327</v>
      </c>
    </row>
    <row r="6499" spans="14:15" x14ac:dyDescent="0.25">
      <c r="N6499" s="4"/>
      <c r="O6499" s="4">
        <v>50328</v>
      </c>
    </row>
    <row r="6500" spans="14:15" x14ac:dyDescent="0.25">
      <c r="N6500" s="4"/>
      <c r="O6500" s="4">
        <v>50329</v>
      </c>
    </row>
    <row r="6501" spans="14:15" x14ac:dyDescent="0.25">
      <c r="N6501" s="4"/>
      <c r="O6501" s="4">
        <v>50330</v>
      </c>
    </row>
    <row r="6502" spans="14:15" x14ac:dyDescent="0.25">
      <c r="N6502" s="4"/>
      <c r="O6502" s="4">
        <v>50331</v>
      </c>
    </row>
    <row r="6503" spans="14:15" x14ac:dyDescent="0.25">
      <c r="N6503" s="4"/>
      <c r="O6503" s="4">
        <v>50332</v>
      </c>
    </row>
    <row r="6504" spans="14:15" x14ac:dyDescent="0.25">
      <c r="N6504" s="4"/>
      <c r="O6504" s="4">
        <v>50333</v>
      </c>
    </row>
    <row r="6505" spans="14:15" x14ac:dyDescent="0.25">
      <c r="N6505" s="4"/>
      <c r="O6505" s="4">
        <v>50334</v>
      </c>
    </row>
    <row r="6506" spans="14:15" x14ac:dyDescent="0.25">
      <c r="N6506" s="4"/>
      <c r="O6506" s="4">
        <v>50335</v>
      </c>
    </row>
    <row r="6507" spans="14:15" x14ac:dyDescent="0.25">
      <c r="N6507" s="4"/>
      <c r="O6507" s="4">
        <v>50336</v>
      </c>
    </row>
    <row r="6508" spans="14:15" x14ac:dyDescent="0.25">
      <c r="N6508" s="4"/>
      <c r="O6508" s="4">
        <v>50337</v>
      </c>
    </row>
    <row r="6509" spans="14:15" x14ac:dyDescent="0.25">
      <c r="N6509" s="4"/>
      <c r="O6509" s="4">
        <v>50338</v>
      </c>
    </row>
    <row r="6510" spans="14:15" x14ac:dyDescent="0.25">
      <c r="N6510" s="4"/>
      <c r="O6510" s="4">
        <v>50339</v>
      </c>
    </row>
    <row r="6511" spans="14:15" x14ac:dyDescent="0.25">
      <c r="N6511" s="4"/>
      <c r="O6511" s="4">
        <v>50340</v>
      </c>
    </row>
    <row r="6512" spans="14:15" x14ac:dyDescent="0.25">
      <c r="N6512" s="4"/>
      <c r="O6512" s="4">
        <v>50341</v>
      </c>
    </row>
    <row r="6513" spans="14:15" x14ac:dyDescent="0.25">
      <c r="N6513" s="4"/>
      <c r="O6513" s="4">
        <v>50342</v>
      </c>
    </row>
    <row r="6514" spans="14:15" x14ac:dyDescent="0.25">
      <c r="N6514" s="4"/>
      <c r="O6514" s="4">
        <v>50343</v>
      </c>
    </row>
    <row r="6515" spans="14:15" x14ac:dyDescent="0.25">
      <c r="N6515" s="4"/>
      <c r="O6515" s="4">
        <v>50344</v>
      </c>
    </row>
    <row r="6516" spans="14:15" x14ac:dyDescent="0.25">
      <c r="N6516" s="4"/>
      <c r="O6516" s="4">
        <v>50345</v>
      </c>
    </row>
    <row r="6517" spans="14:15" x14ac:dyDescent="0.25">
      <c r="N6517" s="4"/>
      <c r="O6517" s="4">
        <v>50346</v>
      </c>
    </row>
    <row r="6518" spans="14:15" x14ac:dyDescent="0.25">
      <c r="N6518" s="4"/>
      <c r="O6518" s="4">
        <v>50347</v>
      </c>
    </row>
    <row r="6519" spans="14:15" x14ac:dyDescent="0.25">
      <c r="N6519" s="4"/>
      <c r="O6519" s="4">
        <v>50348</v>
      </c>
    </row>
    <row r="6520" spans="14:15" x14ac:dyDescent="0.25">
      <c r="N6520" s="4"/>
      <c r="O6520" s="4">
        <v>50349</v>
      </c>
    </row>
    <row r="6521" spans="14:15" x14ac:dyDescent="0.25">
      <c r="N6521" s="4"/>
      <c r="O6521" s="4">
        <v>50350</v>
      </c>
    </row>
    <row r="6522" spans="14:15" x14ac:dyDescent="0.25">
      <c r="N6522" s="4"/>
      <c r="O6522" s="4">
        <v>50351</v>
      </c>
    </row>
    <row r="6523" spans="14:15" x14ac:dyDescent="0.25">
      <c r="N6523" s="4"/>
      <c r="O6523" s="4">
        <v>50352</v>
      </c>
    </row>
    <row r="6524" spans="14:15" x14ac:dyDescent="0.25">
      <c r="N6524" s="4"/>
      <c r="O6524" s="4">
        <v>50353</v>
      </c>
    </row>
    <row r="6525" spans="14:15" x14ac:dyDescent="0.25">
      <c r="N6525" s="4"/>
      <c r="O6525" s="4">
        <v>50354</v>
      </c>
    </row>
    <row r="6526" spans="14:15" x14ac:dyDescent="0.25">
      <c r="N6526" s="4"/>
      <c r="O6526" s="4">
        <v>50355</v>
      </c>
    </row>
    <row r="6527" spans="14:15" x14ac:dyDescent="0.25">
      <c r="N6527" s="4"/>
      <c r="O6527" s="4">
        <v>50356</v>
      </c>
    </row>
    <row r="6528" spans="14:15" x14ac:dyDescent="0.25">
      <c r="N6528" s="4"/>
      <c r="O6528" s="4">
        <v>50357</v>
      </c>
    </row>
    <row r="6529" spans="14:15" x14ac:dyDescent="0.25">
      <c r="N6529" s="4"/>
      <c r="O6529" s="4">
        <v>50358</v>
      </c>
    </row>
    <row r="6530" spans="14:15" x14ac:dyDescent="0.25">
      <c r="N6530" s="4"/>
      <c r="O6530" s="4">
        <v>50359</v>
      </c>
    </row>
    <row r="6531" spans="14:15" x14ac:dyDescent="0.25">
      <c r="N6531" s="4"/>
      <c r="O6531" s="4">
        <v>50360</v>
      </c>
    </row>
    <row r="6532" spans="14:15" x14ac:dyDescent="0.25">
      <c r="N6532" s="4"/>
      <c r="O6532" s="4">
        <v>50361</v>
      </c>
    </row>
    <row r="6533" spans="14:15" x14ac:dyDescent="0.25">
      <c r="N6533" s="4"/>
      <c r="O6533" s="4">
        <v>50362</v>
      </c>
    </row>
    <row r="6534" spans="14:15" x14ac:dyDescent="0.25">
      <c r="N6534" s="4"/>
      <c r="O6534" s="4">
        <v>50363</v>
      </c>
    </row>
    <row r="6535" spans="14:15" x14ac:dyDescent="0.25">
      <c r="N6535" s="4"/>
      <c r="O6535" s="4">
        <v>50364</v>
      </c>
    </row>
    <row r="6536" spans="14:15" x14ac:dyDescent="0.25">
      <c r="N6536" s="4"/>
      <c r="O6536" s="4">
        <v>50365</v>
      </c>
    </row>
    <row r="6537" spans="14:15" x14ac:dyDescent="0.25">
      <c r="N6537" s="4"/>
      <c r="O6537" s="4">
        <v>50366</v>
      </c>
    </row>
    <row r="6538" spans="14:15" x14ac:dyDescent="0.25">
      <c r="N6538" s="4"/>
      <c r="O6538" s="4">
        <v>50367</v>
      </c>
    </row>
    <row r="6539" spans="14:15" x14ac:dyDescent="0.25">
      <c r="N6539" s="4"/>
      <c r="O6539" s="4">
        <v>50368</v>
      </c>
    </row>
    <row r="6540" spans="14:15" x14ac:dyDescent="0.25">
      <c r="N6540" s="4"/>
      <c r="O6540" s="4">
        <v>50369</v>
      </c>
    </row>
    <row r="6541" spans="14:15" x14ac:dyDescent="0.25">
      <c r="N6541" s="4"/>
      <c r="O6541" s="4">
        <v>50370</v>
      </c>
    </row>
    <row r="6542" spans="14:15" x14ac:dyDescent="0.25">
      <c r="N6542" s="4"/>
      <c r="O6542" s="4">
        <v>50371</v>
      </c>
    </row>
    <row r="6543" spans="14:15" x14ac:dyDescent="0.25">
      <c r="N6543" s="4"/>
      <c r="O6543" s="4">
        <v>50372</v>
      </c>
    </row>
    <row r="6544" spans="14:15" x14ac:dyDescent="0.25">
      <c r="N6544" s="4"/>
      <c r="O6544" s="4">
        <v>50373</v>
      </c>
    </row>
    <row r="6545" spans="14:15" x14ac:dyDescent="0.25">
      <c r="N6545" s="4"/>
      <c r="O6545" s="4">
        <v>50374</v>
      </c>
    </row>
    <row r="6546" spans="14:15" x14ac:dyDescent="0.25">
      <c r="N6546" s="4"/>
      <c r="O6546" s="4">
        <v>50375</v>
      </c>
    </row>
    <row r="6547" spans="14:15" x14ac:dyDescent="0.25">
      <c r="N6547" s="4"/>
      <c r="O6547" s="4">
        <v>50376</v>
      </c>
    </row>
    <row r="6548" spans="14:15" x14ac:dyDescent="0.25">
      <c r="N6548" s="4"/>
      <c r="O6548" s="4">
        <v>50377</v>
      </c>
    </row>
    <row r="6549" spans="14:15" x14ac:dyDescent="0.25">
      <c r="N6549" s="4"/>
      <c r="O6549" s="4">
        <v>50378</v>
      </c>
    </row>
    <row r="6550" spans="14:15" x14ac:dyDescent="0.25">
      <c r="N6550" s="4"/>
      <c r="O6550" s="4">
        <v>50379</v>
      </c>
    </row>
    <row r="6551" spans="14:15" x14ac:dyDescent="0.25">
      <c r="N6551" s="4"/>
      <c r="O6551" s="4">
        <v>50380</v>
      </c>
    </row>
    <row r="6552" spans="14:15" x14ac:dyDescent="0.25">
      <c r="N6552" s="4"/>
      <c r="O6552" s="4">
        <v>50381</v>
      </c>
    </row>
    <row r="6553" spans="14:15" x14ac:dyDescent="0.25">
      <c r="N6553" s="4"/>
      <c r="O6553" s="4">
        <v>50382</v>
      </c>
    </row>
    <row r="6554" spans="14:15" x14ac:dyDescent="0.25">
      <c r="N6554" s="4"/>
      <c r="O6554" s="4">
        <v>50383</v>
      </c>
    </row>
    <row r="6555" spans="14:15" x14ac:dyDescent="0.25">
      <c r="N6555" s="4"/>
      <c r="O6555" s="4">
        <v>50384</v>
      </c>
    </row>
    <row r="6556" spans="14:15" x14ac:dyDescent="0.25">
      <c r="N6556" s="4"/>
      <c r="O6556" s="4">
        <v>50385</v>
      </c>
    </row>
    <row r="6557" spans="14:15" x14ac:dyDescent="0.25">
      <c r="N6557" s="4"/>
      <c r="O6557" s="4">
        <v>50386</v>
      </c>
    </row>
    <row r="6558" spans="14:15" x14ac:dyDescent="0.25">
      <c r="N6558" s="4"/>
      <c r="O6558" s="4">
        <v>50387</v>
      </c>
    </row>
    <row r="6559" spans="14:15" x14ac:dyDescent="0.25">
      <c r="N6559" s="4"/>
      <c r="O6559" s="4">
        <v>50388</v>
      </c>
    </row>
    <row r="6560" spans="14:15" x14ac:dyDescent="0.25">
      <c r="N6560" s="4"/>
      <c r="O6560" s="4">
        <v>50389</v>
      </c>
    </row>
    <row r="6561" spans="14:15" x14ac:dyDescent="0.25">
      <c r="N6561" s="4"/>
      <c r="O6561" s="4">
        <v>50390</v>
      </c>
    </row>
    <row r="6562" spans="14:15" x14ac:dyDescent="0.25">
      <c r="N6562" s="4"/>
      <c r="O6562" s="4">
        <v>50391</v>
      </c>
    </row>
    <row r="6563" spans="14:15" x14ac:dyDescent="0.25">
      <c r="N6563" s="4"/>
      <c r="O6563" s="4">
        <v>50392</v>
      </c>
    </row>
    <row r="6564" spans="14:15" x14ac:dyDescent="0.25">
      <c r="N6564" s="4"/>
      <c r="O6564" s="4">
        <v>50393</v>
      </c>
    </row>
    <row r="6565" spans="14:15" x14ac:dyDescent="0.25">
      <c r="N6565" s="4"/>
      <c r="O6565" s="4">
        <v>50394</v>
      </c>
    </row>
    <row r="6566" spans="14:15" x14ac:dyDescent="0.25">
      <c r="N6566" s="4"/>
      <c r="O6566" s="4">
        <v>50395</v>
      </c>
    </row>
    <row r="6567" spans="14:15" x14ac:dyDescent="0.25">
      <c r="N6567" s="4"/>
      <c r="O6567" s="4">
        <v>50396</v>
      </c>
    </row>
    <row r="6568" spans="14:15" x14ac:dyDescent="0.25">
      <c r="N6568" s="4"/>
      <c r="O6568" s="4">
        <v>50397</v>
      </c>
    </row>
    <row r="6569" spans="14:15" x14ac:dyDescent="0.25">
      <c r="N6569" s="4"/>
      <c r="O6569" s="4">
        <v>50398</v>
      </c>
    </row>
    <row r="6570" spans="14:15" x14ac:dyDescent="0.25">
      <c r="N6570" s="4"/>
      <c r="O6570" s="4">
        <v>50399</v>
      </c>
    </row>
    <row r="6571" spans="14:15" x14ac:dyDescent="0.25">
      <c r="N6571" s="4"/>
      <c r="O6571" s="4">
        <v>50400</v>
      </c>
    </row>
    <row r="6572" spans="14:15" x14ac:dyDescent="0.25">
      <c r="N6572" s="4"/>
      <c r="O6572" s="4">
        <v>50401</v>
      </c>
    </row>
    <row r="6573" spans="14:15" x14ac:dyDescent="0.25">
      <c r="N6573" s="4"/>
      <c r="O6573" s="4">
        <v>50402</v>
      </c>
    </row>
    <row r="6574" spans="14:15" x14ac:dyDescent="0.25">
      <c r="N6574" s="4"/>
      <c r="O6574" s="4">
        <v>50403</v>
      </c>
    </row>
    <row r="6575" spans="14:15" x14ac:dyDescent="0.25">
      <c r="N6575" s="4"/>
      <c r="O6575" s="4">
        <v>50404</v>
      </c>
    </row>
    <row r="6576" spans="14:15" x14ac:dyDescent="0.25">
      <c r="N6576" s="4"/>
      <c r="O6576" s="4">
        <v>50405</v>
      </c>
    </row>
    <row r="6577" spans="14:15" x14ac:dyDescent="0.25">
      <c r="N6577" s="4"/>
      <c r="O6577" s="4">
        <v>50406</v>
      </c>
    </row>
    <row r="6578" spans="14:15" x14ac:dyDescent="0.25">
      <c r="N6578" s="4"/>
      <c r="O6578" s="4">
        <v>50407</v>
      </c>
    </row>
    <row r="6579" spans="14:15" x14ac:dyDescent="0.25">
      <c r="N6579" s="4"/>
      <c r="O6579" s="4">
        <v>50408</v>
      </c>
    </row>
    <row r="6580" spans="14:15" x14ac:dyDescent="0.25">
      <c r="N6580" s="4"/>
      <c r="O6580" s="4">
        <v>50409</v>
      </c>
    </row>
    <row r="6581" spans="14:15" x14ac:dyDescent="0.25">
      <c r="N6581" s="4"/>
      <c r="O6581" s="4">
        <v>50410</v>
      </c>
    </row>
    <row r="6582" spans="14:15" x14ac:dyDescent="0.25">
      <c r="N6582" s="4"/>
      <c r="O6582" s="4">
        <v>50411</v>
      </c>
    </row>
    <row r="6583" spans="14:15" x14ac:dyDescent="0.25">
      <c r="N6583" s="4"/>
      <c r="O6583" s="4">
        <v>50412</v>
      </c>
    </row>
    <row r="6584" spans="14:15" x14ac:dyDescent="0.25">
      <c r="N6584" s="4"/>
      <c r="O6584" s="4">
        <v>50413</v>
      </c>
    </row>
    <row r="6585" spans="14:15" x14ac:dyDescent="0.25">
      <c r="N6585" s="4"/>
      <c r="O6585" s="4">
        <v>50414</v>
      </c>
    </row>
    <row r="6586" spans="14:15" x14ac:dyDescent="0.25">
      <c r="N6586" s="4"/>
      <c r="O6586" s="4">
        <v>50415</v>
      </c>
    </row>
    <row r="6587" spans="14:15" x14ac:dyDescent="0.25">
      <c r="N6587" s="4"/>
      <c r="O6587" s="4">
        <v>50416</v>
      </c>
    </row>
    <row r="6588" spans="14:15" x14ac:dyDescent="0.25">
      <c r="N6588" s="4"/>
      <c r="O6588" s="4">
        <v>50417</v>
      </c>
    </row>
    <row r="6589" spans="14:15" x14ac:dyDescent="0.25">
      <c r="N6589" s="4"/>
      <c r="O6589" s="4">
        <v>50418</v>
      </c>
    </row>
    <row r="6590" spans="14:15" x14ac:dyDescent="0.25">
      <c r="N6590" s="4"/>
      <c r="O6590" s="4">
        <v>50419</v>
      </c>
    </row>
    <row r="6591" spans="14:15" x14ac:dyDescent="0.25">
      <c r="N6591" s="4"/>
      <c r="O6591" s="4">
        <v>50420</v>
      </c>
    </row>
    <row r="6592" spans="14:15" x14ac:dyDescent="0.25">
      <c r="N6592" s="4"/>
      <c r="O6592" s="4">
        <v>50421</v>
      </c>
    </row>
    <row r="6593" spans="14:15" x14ac:dyDescent="0.25">
      <c r="N6593" s="4"/>
      <c r="O6593" s="4">
        <v>50422</v>
      </c>
    </row>
    <row r="6594" spans="14:15" x14ac:dyDescent="0.25">
      <c r="N6594" s="4"/>
      <c r="O6594" s="4">
        <v>50423</v>
      </c>
    </row>
    <row r="6595" spans="14:15" x14ac:dyDescent="0.25">
      <c r="N6595" s="4"/>
      <c r="O6595" s="4">
        <v>50424</v>
      </c>
    </row>
    <row r="6596" spans="14:15" x14ac:dyDescent="0.25">
      <c r="N6596" s="4"/>
      <c r="O6596" s="4">
        <v>50425</v>
      </c>
    </row>
    <row r="6597" spans="14:15" x14ac:dyDescent="0.25">
      <c r="N6597" s="4"/>
      <c r="O6597" s="4">
        <v>50426</v>
      </c>
    </row>
    <row r="6598" spans="14:15" x14ac:dyDescent="0.25">
      <c r="N6598" s="4"/>
      <c r="O6598" s="4">
        <v>50427</v>
      </c>
    </row>
    <row r="6599" spans="14:15" x14ac:dyDescent="0.25">
      <c r="N6599" s="4"/>
      <c r="O6599" s="4">
        <v>50428</v>
      </c>
    </row>
    <row r="6600" spans="14:15" x14ac:dyDescent="0.25">
      <c r="N6600" s="4"/>
      <c r="O6600" s="4">
        <v>50429</v>
      </c>
    </row>
    <row r="6601" spans="14:15" x14ac:dyDescent="0.25">
      <c r="N6601" s="4"/>
      <c r="O6601" s="4">
        <v>50430</v>
      </c>
    </row>
    <row r="6602" spans="14:15" x14ac:dyDescent="0.25">
      <c r="N6602" s="4"/>
      <c r="O6602" s="4">
        <v>50431</v>
      </c>
    </row>
    <row r="6603" spans="14:15" x14ac:dyDescent="0.25">
      <c r="N6603" s="4"/>
      <c r="O6603" s="4">
        <v>50432</v>
      </c>
    </row>
    <row r="6604" spans="14:15" x14ac:dyDescent="0.25">
      <c r="N6604" s="4"/>
      <c r="O6604" s="4">
        <v>50433</v>
      </c>
    </row>
    <row r="6605" spans="14:15" x14ac:dyDescent="0.25">
      <c r="N6605" s="4"/>
      <c r="O6605" s="4">
        <v>50434</v>
      </c>
    </row>
    <row r="6606" spans="14:15" x14ac:dyDescent="0.25">
      <c r="N6606" s="4"/>
      <c r="O6606" s="4">
        <v>50435</v>
      </c>
    </row>
    <row r="6607" spans="14:15" x14ac:dyDescent="0.25">
      <c r="N6607" s="4"/>
      <c r="O6607" s="4">
        <v>50436</v>
      </c>
    </row>
    <row r="6608" spans="14:15" x14ac:dyDescent="0.25">
      <c r="N6608" s="4"/>
      <c r="O6608" s="4">
        <v>50437</v>
      </c>
    </row>
    <row r="6609" spans="14:15" x14ac:dyDescent="0.25">
      <c r="N6609" s="4"/>
      <c r="O6609" s="4">
        <v>50438</v>
      </c>
    </row>
    <row r="6610" spans="14:15" x14ac:dyDescent="0.25">
      <c r="N6610" s="4"/>
      <c r="O6610" s="4">
        <v>50439</v>
      </c>
    </row>
    <row r="6611" spans="14:15" x14ac:dyDescent="0.25">
      <c r="N6611" s="4"/>
      <c r="O6611" s="4">
        <v>50440</v>
      </c>
    </row>
    <row r="6612" spans="14:15" x14ac:dyDescent="0.25">
      <c r="N6612" s="4"/>
      <c r="O6612" s="4">
        <v>50441</v>
      </c>
    </row>
    <row r="6613" spans="14:15" x14ac:dyDescent="0.25">
      <c r="N6613" s="4"/>
      <c r="O6613" s="4">
        <v>50442</v>
      </c>
    </row>
    <row r="6614" spans="14:15" x14ac:dyDescent="0.25">
      <c r="N6614" s="4"/>
      <c r="O6614" s="4">
        <v>50443</v>
      </c>
    </row>
    <row r="6615" spans="14:15" x14ac:dyDescent="0.25">
      <c r="N6615" s="4"/>
      <c r="O6615" s="4">
        <v>50444</v>
      </c>
    </row>
    <row r="6616" spans="14:15" x14ac:dyDescent="0.25">
      <c r="N6616" s="4"/>
      <c r="O6616" s="4">
        <v>50445</v>
      </c>
    </row>
    <row r="6617" spans="14:15" x14ac:dyDescent="0.25">
      <c r="N6617" s="4"/>
      <c r="O6617" s="4">
        <v>50446</v>
      </c>
    </row>
    <row r="6618" spans="14:15" x14ac:dyDescent="0.25">
      <c r="N6618" s="4"/>
      <c r="O6618" s="4">
        <v>50447</v>
      </c>
    </row>
    <row r="6619" spans="14:15" x14ac:dyDescent="0.25">
      <c r="N6619" s="4"/>
      <c r="O6619" s="4">
        <v>50448</v>
      </c>
    </row>
    <row r="6620" spans="14:15" x14ac:dyDescent="0.25">
      <c r="N6620" s="4"/>
      <c r="O6620" s="4">
        <v>50449</v>
      </c>
    </row>
    <row r="6621" spans="14:15" x14ac:dyDescent="0.25">
      <c r="N6621" s="4"/>
      <c r="O6621" s="4">
        <v>50450</v>
      </c>
    </row>
    <row r="6622" spans="14:15" x14ac:dyDescent="0.25">
      <c r="N6622" s="4"/>
      <c r="O6622" s="4">
        <v>50451</v>
      </c>
    </row>
    <row r="6623" spans="14:15" x14ac:dyDescent="0.25">
      <c r="N6623" s="4"/>
      <c r="O6623" s="4">
        <v>50452</v>
      </c>
    </row>
    <row r="6624" spans="14:15" x14ac:dyDescent="0.25">
      <c r="N6624" s="4"/>
      <c r="O6624" s="4">
        <v>50453</v>
      </c>
    </row>
    <row r="6625" spans="14:15" x14ac:dyDescent="0.25">
      <c r="N6625" s="4"/>
      <c r="O6625" s="4">
        <v>50454</v>
      </c>
    </row>
    <row r="6626" spans="14:15" x14ac:dyDescent="0.25">
      <c r="N6626" s="4"/>
      <c r="O6626" s="4">
        <v>50455</v>
      </c>
    </row>
    <row r="6627" spans="14:15" x14ac:dyDescent="0.25">
      <c r="N6627" s="4"/>
      <c r="O6627" s="4">
        <v>50456</v>
      </c>
    </row>
    <row r="6628" spans="14:15" x14ac:dyDescent="0.25">
      <c r="N6628" s="4"/>
      <c r="O6628" s="4">
        <v>50457</v>
      </c>
    </row>
    <row r="6629" spans="14:15" x14ac:dyDescent="0.25">
      <c r="N6629" s="4"/>
      <c r="O6629" s="4">
        <v>50458</v>
      </c>
    </row>
    <row r="6630" spans="14:15" x14ac:dyDescent="0.25">
      <c r="N6630" s="4"/>
      <c r="O6630" s="4">
        <v>50459</v>
      </c>
    </row>
    <row r="6631" spans="14:15" x14ac:dyDescent="0.25">
      <c r="N6631" s="4"/>
      <c r="O6631" s="4">
        <v>50460</v>
      </c>
    </row>
    <row r="6632" spans="14:15" x14ac:dyDescent="0.25">
      <c r="N6632" s="4"/>
      <c r="O6632" s="4">
        <v>50461</v>
      </c>
    </row>
    <row r="6633" spans="14:15" x14ac:dyDescent="0.25">
      <c r="N6633" s="4"/>
      <c r="O6633" s="4">
        <v>50462</v>
      </c>
    </row>
    <row r="6634" spans="14:15" x14ac:dyDescent="0.25">
      <c r="N6634" s="4"/>
      <c r="O6634" s="4">
        <v>50463</v>
      </c>
    </row>
    <row r="6635" spans="14:15" x14ac:dyDescent="0.25">
      <c r="N6635" s="4"/>
      <c r="O6635" s="4">
        <v>50464</v>
      </c>
    </row>
    <row r="6636" spans="14:15" x14ac:dyDescent="0.25">
      <c r="N6636" s="4"/>
      <c r="O6636" s="4">
        <v>50465</v>
      </c>
    </row>
    <row r="6637" spans="14:15" x14ac:dyDescent="0.25">
      <c r="N6637" s="4"/>
      <c r="O6637" s="4">
        <v>50466</v>
      </c>
    </row>
    <row r="6638" spans="14:15" x14ac:dyDescent="0.25">
      <c r="N6638" s="4"/>
      <c r="O6638" s="4">
        <v>50467</v>
      </c>
    </row>
    <row r="6639" spans="14:15" x14ac:dyDescent="0.25">
      <c r="N6639" s="4"/>
      <c r="O6639" s="4">
        <v>50468</v>
      </c>
    </row>
    <row r="6640" spans="14:15" x14ac:dyDescent="0.25">
      <c r="N6640" s="4"/>
      <c r="O6640" s="4">
        <v>50469</v>
      </c>
    </row>
    <row r="6641" spans="14:15" x14ac:dyDescent="0.25">
      <c r="N6641" s="4"/>
      <c r="O6641" s="4">
        <v>50470</v>
      </c>
    </row>
    <row r="6642" spans="14:15" x14ac:dyDescent="0.25">
      <c r="N6642" s="4"/>
      <c r="O6642" s="4">
        <v>50471</v>
      </c>
    </row>
    <row r="6643" spans="14:15" x14ac:dyDescent="0.25">
      <c r="N6643" s="4"/>
      <c r="O6643" s="4">
        <v>50472</v>
      </c>
    </row>
    <row r="6644" spans="14:15" x14ac:dyDescent="0.25">
      <c r="N6644" s="4"/>
      <c r="O6644" s="4">
        <v>50473</v>
      </c>
    </row>
    <row r="6645" spans="14:15" x14ac:dyDescent="0.25">
      <c r="N6645" s="4"/>
      <c r="O6645" s="4">
        <v>50474</v>
      </c>
    </row>
    <row r="6646" spans="14:15" x14ac:dyDescent="0.25">
      <c r="N6646" s="4"/>
      <c r="O6646" s="4">
        <v>50475</v>
      </c>
    </row>
    <row r="6647" spans="14:15" x14ac:dyDescent="0.25">
      <c r="N6647" s="4"/>
      <c r="O6647" s="4">
        <v>50476</v>
      </c>
    </row>
    <row r="6648" spans="14:15" x14ac:dyDescent="0.25">
      <c r="N6648" s="4"/>
      <c r="O6648" s="4">
        <v>50477</v>
      </c>
    </row>
    <row r="6649" spans="14:15" x14ac:dyDescent="0.25">
      <c r="N6649" s="4"/>
      <c r="O6649" s="4">
        <v>50478</v>
      </c>
    </row>
    <row r="6650" spans="14:15" x14ac:dyDescent="0.25">
      <c r="N6650" s="4"/>
      <c r="O6650" s="4">
        <v>50479</v>
      </c>
    </row>
    <row r="6651" spans="14:15" x14ac:dyDescent="0.25">
      <c r="N6651" s="4"/>
      <c r="O6651" s="4">
        <v>50480</v>
      </c>
    </row>
    <row r="6652" spans="14:15" x14ac:dyDescent="0.25">
      <c r="N6652" s="4"/>
      <c r="O6652" s="4">
        <v>50481</v>
      </c>
    </row>
    <row r="6653" spans="14:15" x14ac:dyDescent="0.25">
      <c r="N6653" s="4"/>
      <c r="O6653" s="4">
        <v>50482</v>
      </c>
    </row>
    <row r="6654" spans="14:15" x14ac:dyDescent="0.25">
      <c r="N6654" s="4"/>
      <c r="O6654" s="4">
        <v>50483</v>
      </c>
    </row>
    <row r="6655" spans="14:15" x14ac:dyDescent="0.25">
      <c r="N6655" s="4"/>
      <c r="O6655" s="4">
        <v>50484</v>
      </c>
    </row>
    <row r="6656" spans="14:15" x14ac:dyDescent="0.25">
      <c r="N6656" s="4"/>
      <c r="O6656" s="4">
        <v>50485</v>
      </c>
    </row>
    <row r="6657" spans="14:15" x14ac:dyDescent="0.25">
      <c r="N6657" s="4"/>
      <c r="O6657" s="4">
        <v>50486</v>
      </c>
    </row>
    <row r="6658" spans="14:15" x14ac:dyDescent="0.25">
      <c r="N6658" s="4"/>
      <c r="O6658" s="4">
        <v>50487</v>
      </c>
    </row>
    <row r="6659" spans="14:15" x14ac:dyDescent="0.25">
      <c r="N6659" s="4"/>
      <c r="O6659" s="4">
        <v>50488</v>
      </c>
    </row>
    <row r="6660" spans="14:15" x14ac:dyDescent="0.25">
      <c r="N6660" s="4"/>
      <c r="O6660" s="4">
        <v>50489</v>
      </c>
    </row>
    <row r="6661" spans="14:15" x14ac:dyDescent="0.25">
      <c r="N6661" s="4"/>
      <c r="O6661" s="4">
        <v>50490</v>
      </c>
    </row>
    <row r="6662" spans="14:15" x14ac:dyDescent="0.25">
      <c r="N6662" s="4"/>
      <c r="O6662" s="4">
        <v>50491</v>
      </c>
    </row>
    <row r="6663" spans="14:15" x14ac:dyDescent="0.25">
      <c r="N6663" s="4"/>
      <c r="O6663" s="4">
        <v>50492</v>
      </c>
    </row>
    <row r="6664" spans="14:15" x14ac:dyDescent="0.25">
      <c r="N6664" s="4"/>
      <c r="O6664" s="4">
        <v>50493</v>
      </c>
    </row>
    <row r="6665" spans="14:15" x14ac:dyDescent="0.25">
      <c r="N6665" s="4"/>
      <c r="O6665" s="4">
        <v>50494</v>
      </c>
    </row>
    <row r="6666" spans="14:15" x14ac:dyDescent="0.25">
      <c r="N6666" s="4"/>
      <c r="O6666" s="4">
        <v>50495</v>
      </c>
    </row>
    <row r="6667" spans="14:15" x14ac:dyDescent="0.25">
      <c r="N6667" s="4"/>
      <c r="O6667" s="4">
        <v>50496</v>
      </c>
    </row>
    <row r="6668" spans="14:15" x14ac:dyDescent="0.25">
      <c r="N6668" s="4"/>
      <c r="O6668" s="4">
        <v>50497</v>
      </c>
    </row>
    <row r="6669" spans="14:15" x14ac:dyDescent="0.25">
      <c r="N6669" s="4"/>
      <c r="O6669" s="4">
        <v>50498</v>
      </c>
    </row>
    <row r="6670" spans="14:15" x14ac:dyDescent="0.25">
      <c r="N6670" s="4"/>
      <c r="O6670" s="4">
        <v>50499</v>
      </c>
    </row>
    <row r="6671" spans="14:15" x14ac:dyDescent="0.25">
      <c r="N6671" s="4"/>
      <c r="O6671" s="4">
        <v>50500</v>
      </c>
    </row>
    <row r="6672" spans="14:15" x14ac:dyDescent="0.25">
      <c r="N6672" s="4"/>
      <c r="O6672" s="4">
        <v>50501</v>
      </c>
    </row>
    <row r="6673" spans="14:15" x14ac:dyDescent="0.25">
      <c r="N6673" s="4"/>
      <c r="O6673" s="4">
        <v>50502</v>
      </c>
    </row>
    <row r="6674" spans="14:15" x14ac:dyDescent="0.25">
      <c r="N6674" s="4"/>
      <c r="O6674" s="4">
        <v>50503</v>
      </c>
    </row>
    <row r="6675" spans="14:15" x14ac:dyDescent="0.25">
      <c r="N6675" s="4"/>
      <c r="O6675" s="4">
        <v>50504</v>
      </c>
    </row>
    <row r="6676" spans="14:15" x14ac:dyDescent="0.25">
      <c r="N6676" s="4"/>
      <c r="O6676" s="4">
        <v>50505</v>
      </c>
    </row>
    <row r="6677" spans="14:15" x14ac:dyDescent="0.25">
      <c r="N6677" s="4"/>
      <c r="O6677" s="4">
        <v>50506</v>
      </c>
    </row>
    <row r="6678" spans="14:15" x14ac:dyDescent="0.25">
      <c r="N6678" s="4"/>
      <c r="O6678" s="4">
        <v>50507</v>
      </c>
    </row>
    <row r="6679" spans="14:15" x14ac:dyDescent="0.25">
      <c r="N6679" s="4"/>
      <c r="O6679" s="4">
        <v>50508</v>
      </c>
    </row>
    <row r="6680" spans="14:15" x14ac:dyDescent="0.25">
      <c r="N6680" s="4"/>
      <c r="O6680" s="4">
        <v>50509</v>
      </c>
    </row>
    <row r="6681" spans="14:15" x14ac:dyDescent="0.25">
      <c r="N6681" s="4"/>
      <c r="O6681" s="4">
        <v>50510</v>
      </c>
    </row>
    <row r="6682" spans="14:15" x14ac:dyDescent="0.25">
      <c r="N6682" s="4"/>
      <c r="O6682" s="4">
        <v>50511</v>
      </c>
    </row>
    <row r="6683" spans="14:15" x14ac:dyDescent="0.25">
      <c r="N6683" s="4"/>
      <c r="O6683" s="4">
        <v>50512</v>
      </c>
    </row>
    <row r="6684" spans="14:15" x14ac:dyDescent="0.25">
      <c r="N6684" s="4"/>
      <c r="O6684" s="4">
        <v>50513</v>
      </c>
    </row>
    <row r="6685" spans="14:15" x14ac:dyDescent="0.25">
      <c r="N6685" s="4"/>
      <c r="O6685" s="4">
        <v>50514</v>
      </c>
    </row>
    <row r="6686" spans="14:15" x14ac:dyDescent="0.25">
      <c r="N6686" s="4"/>
      <c r="O6686" s="4">
        <v>50515</v>
      </c>
    </row>
    <row r="6687" spans="14:15" x14ac:dyDescent="0.25">
      <c r="N6687" s="4"/>
      <c r="O6687" s="4">
        <v>50516</v>
      </c>
    </row>
    <row r="6688" spans="14:15" x14ac:dyDescent="0.25">
      <c r="N6688" s="4"/>
      <c r="O6688" s="4">
        <v>50517</v>
      </c>
    </row>
    <row r="6689" spans="14:15" x14ac:dyDescent="0.25">
      <c r="N6689" s="4"/>
      <c r="O6689" s="4">
        <v>50518</v>
      </c>
    </row>
    <row r="6690" spans="14:15" x14ac:dyDescent="0.25">
      <c r="N6690" s="4"/>
      <c r="O6690" s="4">
        <v>50519</v>
      </c>
    </row>
    <row r="6691" spans="14:15" x14ac:dyDescent="0.25">
      <c r="N6691" s="4"/>
      <c r="O6691" s="4">
        <v>50520</v>
      </c>
    </row>
    <row r="6692" spans="14:15" x14ac:dyDescent="0.25">
      <c r="N6692" s="4"/>
      <c r="O6692" s="4">
        <v>50521</v>
      </c>
    </row>
    <row r="6693" spans="14:15" x14ac:dyDescent="0.25">
      <c r="N6693" s="4"/>
      <c r="O6693" s="4">
        <v>50522</v>
      </c>
    </row>
    <row r="6694" spans="14:15" x14ac:dyDescent="0.25">
      <c r="N6694" s="4"/>
      <c r="O6694" s="4">
        <v>50523</v>
      </c>
    </row>
    <row r="6695" spans="14:15" x14ac:dyDescent="0.25">
      <c r="N6695" s="4"/>
      <c r="O6695" s="4">
        <v>50524</v>
      </c>
    </row>
    <row r="6696" spans="14:15" x14ac:dyDescent="0.25">
      <c r="N6696" s="4"/>
      <c r="O6696" s="4">
        <v>50525</v>
      </c>
    </row>
    <row r="6697" spans="14:15" x14ac:dyDescent="0.25">
      <c r="N6697" s="4"/>
      <c r="O6697" s="4">
        <v>50526</v>
      </c>
    </row>
    <row r="6698" spans="14:15" x14ac:dyDescent="0.25">
      <c r="N6698" s="4"/>
      <c r="O6698" s="4">
        <v>50527</v>
      </c>
    </row>
    <row r="6699" spans="14:15" x14ac:dyDescent="0.25">
      <c r="N6699" s="4"/>
      <c r="O6699" s="4">
        <v>50528</v>
      </c>
    </row>
    <row r="6700" spans="14:15" x14ac:dyDescent="0.25">
      <c r="N6700" s="4"/>
      <c r="O6700" s="4">
        <v>50529</v>
      </c>
    </row>
    <row r="6701" spans="14:15" x14ac:dyDescent="0.25">
      <c r="N6701" s="4"/>
      <c r="O6701" s="4">
        <v>50530</v>
      </c>
    </row>
    <row r="6702" spans="14:15" x14ac:dyDescent="0.25">
      <c r="N6702" s="4"/>
      <c r="O6702" s="4">
        <v>50531</v>
      </c>
    </row>
    <row r="6703" spans="14:15" x14ac:dyDescent="0.25">
      <c r="N6703" s="4"/>
      <c r="O6703" s="4">
        <v>50532</v>
      </c>
    </row>
    <row r="6704" spans="14:15" x14ac:dyDescent="0.25">
      <c r="N6704" s="4"/>
      <c r="O6704" s="4">
        <v>50533</v>
      </c>
    </row>
    <row r="6705" spans="14:15" x14ac:dyDescent="0.25">
      <c r="N6705" s="4"/>
      <c r="O6705" s="4">
        <v>50534</v>
      </c>
    </row>
    <row r="6706" spans="14:15" x14ac:dyDescent="0.25">
      <c r="N6706" s="4"/>
      <c r="O6706" s="4">
        <v>50535</v>
      </c>
    </row>
    <row r="6707" spans="14:15" x14ac:dyDescent="0.25">
      <c r="N6707" s="4"/>
      <c r="O6707" s="4">
        <v>50536</v>
      </c>
    </row>
    <row r="6708" spans="14:15" x14ac:dyDescent="0.25">
      <c r="N6708" s="4"/>
      <c r="O6708" s="4">
        <v>50537</v>
      </c>
    </row>
    <row r="6709" spans="14:15" x14ac:dyDescent="0.25">
      <c r="N6709" s="4"/>
      <c r="O6709" s="4">
        <v>50538</v>
      </c>
    </row>
    <row r="6710" spans="14:15" x14ac:dyDescent="0.25">
      <c r="N6710" s="4"/>
      <c r="O6710" s="4">
        <v>50539</v>
      </c>
    </row>
    <row r="6711" spans="14:15" x14ac:dyDescent="0.25">
      <c r="N6711" s="4"/>
      <c r="O6711" s="4">
        <v>50540</v>
      </c>
    </row>
    <row r="6712" spans="14:15" x14ac:dyDescent="0.25">
      <c r="N6712" s="4"/>
      <c r="O6712" s="4">
        <v>50541</v>
      </c>
    </row>
    <row r="6713" spans="14:15" x14ac:dyDescent="0.25">
      <c r="N6713" s="4"/>
      <c r="O6713" s="4">
        <v>50542</v>
      </c>
    </row>
    <row r="6714" spans="14:15" x14ac:dyDescent="0.25">
      <c r="N6714" s="4"/>
      <c r="O6714" s="4">
        <v>50543</v>
      </c>
    </row>
    <row r="6715" spans="14:15" x14ac:dyDescent="0.25">
      <c r="N6715" s="4"/>
      <c r="O6715" s="4">
        <v>50544</v>
      </c>
    </row>
    <row r="6716" spans="14:15" x14ac:dyDescent="0.25">
      <c r="N6716" s="4"/>
      <c r="O6716" s="4">
        <v>50545</v>
      </c>
    </row>
    <row r="6717" spans="14:15" x14ac:dyDescent="0.25">
      <c r="N6717" s="4"/>
      <c r="O6717" s="4">
        <v>50546</v>
      </c>
    </row>
    <row r="6718" spans="14:15" x14ac:dyDescent="0.25">
      <c r="N6718" s="4"/>
      <c r="O6718" s="4">
        <v>50547</v>
      </c>
    </row>
    <row r="6719" spans="14:15" x14ac:dyDescent="0.25">
      <c r="N6719" s="4"/>
      <c r="O6719" s="4">
        <v>50548</v>
      </c>
    </row>
    <row r="6720" spans="14:15" x14ac:dyDescent="0.25">
      <c r="N6720" s="4"/>
      <c r="O6720" s="4">
        <v>50549</v>
      </c>
    </row>
    <row r="6721" spans="14:15" x14ac:dyDescent="0.25">
      <c r="N6721" s="4"/>
      <c r="O6721" s="4">
        <v>50550</v>
      </c>
    </row>
    <row r="6722" spans="14:15" x14ac:dyDescent="0.25">
      <c r="N6722" s="4"/>
      <c r="O6722" s="4">
        <v>50551</v>
      </c>
    </row>
    <row r="6723" spans="14:15" x14ac:dyDescent="0.25">
      <c r="N6723" s="4"/>
      <c r="O6723" s="4">
        <v>50552</v>
      </c>
    </row>
    <row r="6724" spans="14:15" x14ac:dyDescent="0.25">
      <c r="N6724" s="4"/>
      <c r="O6724" s="4">
        <v>50553</v>
      </c>
    </row>
    <row r="6725" spans="14:15" x14ac:dyDescent="0.25">
      <c r="N6725" s="4"/>
      <c r="O6725" s="4">
        <v>50554</v>
      </c>
    </row>
    <row r="6726" spans="14:15" x14ac:dyDescent="0.25">
      <c r="N6726" s="4"/>
      <c r="O6726" s="4">
        <v>50555</v>
      </c>
    </row>
    <row r="6727" spans="14:15" x14ac:dyDescent="0.25">
      <c r="N6727" s="4"/>
      <c r="O6727" s="4">
        <v>50556</v>
      </c>
    </row>
    <row r="6728" spans="14:15" x14ac:dyDescent="0.25">
      <c r="N6728" s="4"/>
      <c r="O6728" s="4">
        <v>50557</v>
      </c>
    </row>
    <row r="6729" spans="14:15" x14ac:dyDescent="0.25">
      <c r="N6729" s="4"/>
      <c r="O6729" s="4">
        <v>50558</v>
      </c>
    </row>
    <row r="6730" spans="14:15" x14ac:dyDescent="0.25">
      <c r="N6730" s="4"/>
      <c r="O6730" s="4">
        <v>50559</v>
      </c>
    </row>
    <row r="6731" spans="14:15" x14ac:dyDescent="0.25">
      <c r="N6731" s="4"/>
      <c r="O6731" s="4">
        <v>50560</v>
      </c>
    </row>
    <row r="6732" spans="14:15" x14ac:dyDescent="0.25">
      <c r="N6732" s="4"/>
      <c r="O6732" s="4">
        <v>50561</v>
      </c>
    </row>
    <row r="6733" spans="14:15" x14ac:dyDescent="0.25">
      <c r="N6733" s="4"/>
      <c r="O6733" s="4">
        <v>50562</v>
      </c>
    </row>
    <row r="6734" spans="14:15" x14ac:dyDescent="0.25">
      <c r="N6734" s="4"/>
      <c r="O6734" s="4">
        <v>50563</v>
      </c>
    </row>
    <row r="6735" spans="14:15" x14ac:dyDescent="0.25">
      <c r="N6735" s="4"/>
      <c r="O6735" s="4">
        <v>50564</v>
      </c>
    </row>
    <row r="6736" spans="14:15" x14ac:dyDescent="0.25">
      <c r="N6736" s="4"/>
      <c r="O6736" s="4">
        <v>50565</v>
      </c>
    </row>
    <row r="6737" spans="14:15" x14ac:dyDescent="0.25">
      <c r="N6737" s="4"/>
      <c r="O6737" s="4">
        <v>50566</v>
      </c>
    </row>
    <row r="6738" spans="14:15" x14ac:dyDescent="0.25">
      <c r="N6738" s="4"/>
      <c r="O6738" s="4">
        <v>50567</v>
      </c>
    </row>
    <row r="6739" spans="14:15" x14ac:dyDescent="0.25">
      <c r="N6739" s="4"/>
      <c r="O6739" s="4">
        <v>50568</v>
      </c>
    </row>
    <row r="6740" spans="14:15" x14ac:dyDescent="0.25">
      <c r="N6740" s="4"/>
      <c r="O6740" s="4">
        <v>50569</v>
      </c>
    </row>
    <row r="6741" spans="14:15" x14ac:dyDescent="0.25">
      <c r="N6741" s="4"/>
      <c r="O6741" s="4">
        <v>50570</v>
      </c>
    </row>
    <row r="6742" spans="14:15" x14ac:dyDescent="0.25">
      <c r="N6742" s="4"/>
      <c r="O6742" s="4">
        <v>50571</v>
      </c>
    </row>
    <row r="6743" spans="14:15" x14ac:dyDescent="0.25">
      <c r="N6743" s="4"/>
      <c r="O6743" s="4">
        <v>50572</v>
      </c>
    </row>
    <row r="6744" spans="14:15" x14ac:dyDescent="0.25">
      <c r="N6744" s="4"/>
      <c r="O6744" s="4">
        <v>50573</v>
      </c>
    </row>
    <row r="6745" spans="14:15" x14ac:dyDescent="0.25">
      <c r="N6745" s="4"/>
      <c r="O6745" s="4">
        <v>50574</v>
      </c>
    </row>
    <row r="6746" spans="14:15" x14ac:dyDescent="0.25">
      <c r="N6746" s="4"/>
      <c r="O6746" s="4">
        <v>50575</v>
      </c>
    </row>
    <row r="6747" spans="14:15" x14ac:dyDescent="0.25">
      <c r="N6747" s="4"/>
      <c r="O6747" s="4">
        <v>50576</v>
      </c>
    </row>
    <row r="6748" spans="14:15" x14ac:dyDescent="0.25">
      <c r="N6748" s="4"/>
      <c r="O6748" s="4">
        <v>50577</v>
      </c>
    </row>
    <row r="6749" spans="14:15" x14ac:dyDescent="0.25">
      <c r="N6749" s="4"/>
      <c r="O6749" s="4">
        <v>50578</v>
      </c>
    </row>
    <row r="6750" spans="14:15" x14ac:dyDescent="0.25">
      <c r="N6750" s="4"/>
      <c r="O6750" s="4">
        <v>50579</v>
      </c>
    </row>
    <row r="6751" spans="14:15" x14ac:dyDescent="0.25">
      <c r="N6751" s="4"/>
      <c r="O6751" s="4">
        <v>50580</v>
      </c>
    </row>
    <row r="6752" spans="14:15" x14ac:dyDescent="0.25">
      <c r="N6752" s="4"/>
      <c r="O6752" s="4">
        <v>50581</v>
      </c>
    </row>
    <row r="6753" spans="14:15" x14ac:dyDescent="0.25">
      <c r="N6753" s="4"/>
      <c r="O6753" s="4">
        <v>50582</v>
      </c>
    </row>
    <row r="6754" spans="14:15" x14ac:dyDescent="0.25">
      <c r="N6754" s="4"/>
      <c r="O6754" s="4">
        <v>50583</v>
      </c>
    </row>
    <row r="6755" spans="14:15" x14ac:dyDescent="0.25">
      <c r="N6755" s="4"/>
      <c r="O6755" s="4">
        <v>50584</v>
      </c>
    </row>
    <row r="6756" spans="14:15" x14ac:dyDescent="0.25">
      <c r="N6756" s="4"/>
      <c r="O6756" s="4">
        <v>50585</v>
      </c>
    </row>
    <row r="6757" spans="14:15" x14ac:dyDescent="0.25">
      <c r="N6757" s="4"/>
      <c r="O6757" s="4">
        <v>50586</v>
      </c>
    </row>
    <row r="6758" spans="14:15" x14ac:dyDescent="0.25">
      <c r="N6758" s="4"/>
      <c r="O6758" s="4">
        <v>50587</v>
      </c>
    </row>
    <row r="6759" spans="14:15" x14ac:dyDescent="0.25">
      <c r="N6759" s="4"/>
      <c r="O6759" s="4">
        <v>50588</v>
      </c>
    </row>
    <row r="6760" spans="14:15" x14ac:dyDescent="0.25">
      <c r="N6760" s="4"/>
      <c r="O6760" s="4">
        <v>50589</v>
      </c>
    </row>
    <row r="6761" spans="14:15" x14ac:dyDescent="0.25">
      <c r="N6761" s="4"/>
      <c r="O6761" s="4">
        <v>50590</v>
      </c>
    </row>
    <row r="6762" spans="14:15" x14ac:dyDescent="0.25">
      <c r="N6762" s="4"/>
      <c r="O6762" s="4">
        <v>50591</v>
      </c>
    </row>
    <row r="6763" spans="14:15" x14ac:dyDescent="0.25">
      <c r="N6763" s="4"/>
      <c r="O6763" s="4">
        <v>50592</v>
      </c>
    </row>
    <row r="6764" spans="14:15" x14ac:dyDescent="0.25">
      <c r="N6764" s="4"/>
      <c r="O6764" s="4">
        <v>50593</v>
      </c>
    </row>
    <row r="6765" spans="14:15" x14ac:dyDescent="0.25">
      <c r="N6765" s="4"/>
      <c r="O6765" s="4">
        <v>50594</v>
      </c>
    </row>
    <row r="6766" spans="14:15" x14ac:dyDescent="0.25">
      <c r="N6766" s="4"/>
      <c r="O6766" s="4">
        <v>50595</v>
      </c>
    </row>
    <row r="6767" spans="14:15" x14ac:dyDescent="0.25">
      <c r="N6767" s="4"/>
      <c r="O6767" s="4">
        <v>50596</v>
      </c>
    </row>
    <row r="6768" spans="14:15" x14ac:dyDescent="0.25">
      <c r="N6768" s="4"/>
      <c r="O6768" s="4">
        <v>50597</v>
      </c>
    </row>
    <row r="6769" spans="14:15" x14ac:dyDescent="0.25">
      <c r="N6769" s="4"/>
      <c r="O6769" s="4">
        <v>50598</v>
      </c>
    </row>
    <row r="6770" spans="14:15" x14ac:dyDescent="0.25">
      <c r="N6770" s="4"/>
      <c r="O6770" s="4">
        <v>50599</v>
      </c>
    </row>
    <row r="6771" spans="14:15" x14ac:dyDescent="0.25">
      <c r="N6771" s="4"/>
      <c r="O6771" s="4">
        <v>50600</v>
      </c>
    </row>
    <row r="6772" spans="14:15" x14ac:dyDescent="0.25">
      <c r="N6772" s="4"/>
      <c r="O6772" s="4">
        <v>50601</v>
      </c>
    </row>
    <row r="6773" spans="14:15" x14ac:dyDescent="0.25">
      <c r="N6773" s="4"/>
      <c r="O6773" s="4">
        <v>50602</v>
      </c>
    </row>
    <row r="6774" spans="14:15" x14ac:dyDescent="0.25">
      <c r="N6774" s="4"/>
      <c r="O6774" s="4">
        <v>50603</v>
      </c>
    </row>
    <row r="6775" spans="14:15" x14ac:dyDescent="0.25">
      <c r="N6775" s="4"/>
      <c r="O6775" s="4">
        <v>50604</v>
      </c>
    </row>
    <row r="6776" spans="14:15" x14ac:dyDescent="0.25">
      <c r="N6776" s="4"/>
      <c r="O6776" s="4">
        <v>50605</v>
      </c>
    </row>
    <row r="6777" spans="14:15" x14ac:dyDescent="0.25">
      <c r="N6777" s="4"/>
      <c r="O6777" s="4">
        <v>50606</v>
      </c>
    </row>
    <row r="6778" spans="14:15" x14ac:dyDescent="0.25">
      <c r="N6778" s="4"/>
      <c r="O6778" s="4">
        <v>50607</v>
      </c>
    </row>
    <row r="6779" spans="14:15" x14ac:dyDescent="0.25">
      <c r="N6779" s="4"/>
      <c r="O6779" s="4">
        <v>50608</v>
      </c>
    </row>
    <row r="6780" spans="14:15" x14ac:dyDescent="0.25">
      <c r="N6780" s="4"/>
      <c r="O6780" s="4">
        <v>50609</v>
      </c>
    </row>
    <row r="6781" spans="14:15" x14ac:dyDescent="0.25">
      <c r="N6781" s="4"/>
      <c r="O6781" s="4">
        <v>50610</v>
      </c>
    </row>
    <row r="6782" spans="14:15" x14ac:dyDescent="0.25">
      <c r="N6782" s="4"/>
      <c r="O6782" s="4">
        <v>50611</v>
      </c>
    </row>
    <row r="6783" spans="14:15" x14ac:dyDescent="0.25">
      <c r="N6783" s="4"/>
      <c r="O6783" s="4">
        <v>50612</v>
      </c>
    </row>
    <row r="6784" spans="14:15" x14ac:dyDescent="0.25">
      <c r="N6784" s="4"/>
      <c r="O6784" s="4">
        <v>50613</v>
      </c>
    </row>
    <row r="6785" spans="14:15" x14ac:dyDescent="0.25">
      <c r="N6785" s="4"/>
      <c r="O6785" s="4">
        <v>50614</v>
      </c>
    </row>
    <row r="6786" spans="14:15" x14ac:dyDescent="0.25">
      <c r="N6786" s="4"/>
      <c r="O6786" s="4">
        <v>50615</v>
      </c>
    </row>
    <row r="6787" spans="14:15" x14ac:dyDescent="0.25">
      <c r="N6787" s="4"/>
      <c r="O6787" s="4">
        <v>50616</v>
      </c>
    </row>
    <row r="6788" spans="14:15" x14ac:dyDescent="0.25">
      <c r="N6788" s="4"/>
      <c r="O6788" s="4">
        <v>50617</v>
      </c>
    </row>
    <row r="6789" spans="14:15" x14ac:dyDescent="0.25">
      <c r="N6789" s="4"/>
      <c r="O6789" s="4">
        <v>50618</v>
      </c>
    </row>
    <row r="6790" spans="14:15" x14ac:dyDescent="0.25">
      <c r="N6790" s="4"/>
      <c r="O6790" s="4">
        <v>50619</v>
      </c>
    </row>
    <row r="6791" spans="14:15" x14ac:dyDescent="0.25">
      <c r="N6791" s="4"/>
      <c r="O6791" s="4">
        <v>50620</v>
      </c>
    </row>
    <row r="6792" spans="14:15" x14ac:dyDescent="0.25">
      <c r="N6792" s="4"/>
      <c r="O6792" s="4">
        <v>50621</v>
      </c>
    </row>
    <row r="6793" spans="14:15" x14ac:dyDescent="0.25">
      <c r="N6793" s="4"/>
      <c r="O6793" s="4">
        <v>50622</v>
      </c>
    </row>
    <row r="6794" spans="14:15" x14ac:dyDescent="0.25">
      <c r="N6794" s="4"/>
      <c r="O6794" s="4">
        <v>50623</v>
      </c>
    </row>
    <row r="6795" spans="14:15" x14ac:dyDescent="0.25">
      <c r="N6795" s="4"/>
      <c r="O6795" s="4">
        <v>50624</v>
      </c>
    </row>
    <row r="6796" spans="14:15" x14ac:dyDescent="0.25">
      <c r="N6796" s="4"/>
      <c r="O6796" s="4">
        <v>50625</v>
      </c>
    </row>
    <row r="6797" spans="14:15" x14ac:dyDescent="0.25">
      <c r="N6797" s="4"/>
      <c r="O6797" s="4">
        <v>50626</v>
      </c>
    </row>
    <row r="6798" spans="14:15" x14ac:dyDescent="0.25">
      <c r="N6798" s="4"/>
      <c r="O6798" s="4">
        <v>50627</v>
      </c>
    </row>
    <row r="6799" spans="14:15" x14ac:dyDescent="0.25">
      <c r="N6799" s="4"/>
      <c r="O6799" s="4">
        <v>50628</v>
      </c>
    </row>
    <row r="6800" spans="14:15" x14ac:dyDescent="0.25">
      <c r="N6800" s="4"/>
      <c r="O6800" s="4">
        <v>50629</v>
      </c>
    </row>
    <row r="6801" spans="14:15" x14ac:dyDescent="0.25">
      <c r="N6801" s="4"/>
      <c r="O6801" s="4">
        <v>50630</v>
      </c>
    </row>
    <row r="6802" spans="14:15" x14ac:dyDescent="0.25">
      <c r="N6802" s="4"/>
      <c r="O6802" s="4">
        <v>50631</v>
      </c>
    </row>
    <row r="6803" spans="14:15" x14ac:dyDescent="0.25">
      <c r="N6803" s="4"/>
      <c r="O6803" s="4">
        <v>50632</v>
      </c>
    </row>
    <row r="6804" spans="14:15" x14ac:dyDescent="0.25">
      <c r="N6804" s="4"/>
      <c r="O6804" s="4">
        <v>50633</v>
      </c>
    </row>
    <row r="6805" spans="14:15" x14ac:dyDescent="0.25">
      <c r="N6805" s="4"/>
      <c r="O6805" s="4">
        <v>50634</v>
      </c>
    </row>
    <row r="6806" spans="14:15" x14ac:dyDescent="0.25">
      <c r="N6806" s="4"/>
      <c r="O6806" s="4">
        <v>50635</v>
      </c>
    </row>
    <row r="6807" spans="14:15" x14ac:dyDescent="0.25">
      <c r="N6807" s="4"/>
      <c r="O6807" s="4">
        <v>50636</v>
      </c>
    </row>
    <row r="6808" spans="14:15" x14ac:dyDescent="0.25">
      <c r="N6808" s="4"/>
      <c r="O6808" s="4">
        <v>50637</v>
      </c>
    </row>
    <row r="6809" spans="14:15" x14ac:dyDescent="0.25">
      <c r="N6809" s="4"/>
      <c r="O6809" s="4">
        <v>50638</v>
      </c>
    </row>
    <row r="6810" spans="14:15" x14ac:dyDescent="0.25">
      <c r="N6810" s="4"/>
      <c r="O6810" s="4">
        <v>50639</v>
      </c>
    </row>
    <row r="6811" spans="14:15" x14ac:dyDescent="0.25">
      <c r="N6811" s="4"/>
      <c r="O6811" s="4">
        <v>50640</v>
      </c>
    </row>
    <row r="6812" spans="14:15" x14ac:dyDescent="0.25">
      <c r="N6812" s="4"/>
      <c r="O6812" s="4">
        <v>50641</v>
      </c>
    </row>
    <row r="6813" spans="14:15" x14ac:dyDescent="0.25">
      <c r="N6813" s="4"/>
      <c r="O6813" s="4">
        <v>50642</v>
      </c>
    </row>
    <row r="6814" spans="14:15" x14ac:dyDescent="0.25">
      <c r="N6814" s="4"/>
      <c r="O6814" s="4">
        <v>50643</v>
      </c>
    </row>
    <row r="6815" spans="14:15" x14ac:dyDescent="0.25">
      <c r="N6815" s="4"/>
      <c r="O6815" s="4">
        <v>50644</v>
      </c>
    </row>
    <row r="6816" spans="14:15" x14ac:dyDescent="0.25">
      <c r="N6816" s="4"/>
      <c r="O6816" s="4">
        <v>50645</v>
      </c>
    </row>
    <row r="6817" spans="14:15" x14ac:dyDescent="0.25">
      <c r="N6817" s="4"/>
      <c r="O6817" s="4">
        <v>50646</v>
      </c>
    </row>
    <row r="6818" spans="14:15" x14ac:dyDescent="0.25">
      <c r="N6818" s="4"/>
      <c r="O6818" s="4">
        <v>50647</v>
      </c>
    </row>
    <row r="6819" spans="14:15" x14ac:dyDescent="0.25">
      <c r="N6819" s="4"/>
      <c r="O6819" s="4">
        <v>50648</v>
      </c>
    </row>
    <row r="6820" spans="14:15" x14ac:dyDescent="0.25">
      <c r="N6820" s="4"/>
      <c r="O6820" s="4">
        <v>50649</v>
      </c>
    </row>
    <row r="6821" spans="14:15" x14ac:dyDescent="0.25">
      <c r="N6821" s="4"/>
      <c r="O6821" s="4">
        <v>50650</v>
      </c>
    </row>
    <row r="6822" spans="14:15" x14ac:dyDescent="0.25">
      <c r="N6822" s="4"/>
      <c r="O6822" s="4">
        <v>50651</v>
      </c>
    </row>
    <row r="6823" spans="14:15" x14ac:dyDescent="0.25">
      <c r="N6823" s="4"/>
      <c r="O6823" s="4">
        <v>50652</v>
      </c>
    </row>
    <row r="6824" spans="14:15" x14ac:dyDescent="0.25">
      <c r="N6824" s="4"/>
      <c r="O6824" s="4">
        <v>50653</v>
      </c>
    </row>
    <row r="6825" spans="14:15" x14ac:dyDescent="0.25">
      <c r="N6825" s="4"/>
      <c r="O6825" s="4">
        <v>50654</v>
      </c>
    </row>
    <row r="6826" spans="14:15" x14ac:dyDescent="0.25">
      <c r="N6826" s="4"/>
      <c r="O6826" s="4">
        <v>50655</v>
      </c>
    </row>
    <row r="6827" spans="14:15" x14ac:dyDescent="0.25">
      <c r="N6827" s="4"/>
      <c r="O6827" s="4">
        <v>50656</v>
      </c>
    </row>
    <row r="6828" spans="14:15" x14ac:dyDescent="0.25">
      <c r="N6828" s="4"/>
      <c r="O6828" s="4">
        <v>50657</v>
      </c>
    </row>
    <row r="6829" spans="14:15" x14ac:dyDescent="0.25">
      <c r="N6829" s="4"/>
      <c r="O6829" s="4">
        <v>50658</v>
      </c>
    </row>
    <row r="6830" spans="14:15" x14ac:dyDescent="0.25">
      <c r="N6830" s="4"/>
      <c r="O6830" s="4">
        <v>50659</v>
      </c>
    </row>
    <row r="6831" spans="14:15" x14ac:dyDescent="0.25">
      <c r="N6831" s="4"/>
      <c r="O6831" s="4">
        <v>50660</v>
      </c>
    </row>
    <row r="6832" spans="14:15" x14ac:dyDescent="0.25">
      <c r="N6832" s="4"/>
      <c r="O6832" s="4">
        <v>50661</v>
      </c>
    </row>
    <row r="6833" spans="14:15" x14ac:dyDescent="0.25">
      <c r="N6833" s="4"/>
      <c r="O6833" s="4">
        <v>50662</v>
      </c>
    </row>
    <row r="6834" spans="14:15" x14ac:dyDescent="0.25">
      <c r="N6834" s="4"/>
      <c r="O6834" s="4">
        <v>50663</v>
      </c>
    </row>
    <row r="6835" spans="14:15" x14ac:dyDescent="0.25">
      <c r="N6835" s="4"/>
      <c r="O6835" s="4">
        <v>50664</v>
      </c>
    </row>
    <row r="6836" spans="14:15" x14ac:dyDescent="0.25">
      <c r="N6836" s="4"/>
      <c r="O6836" s="4">
        <v>50665</v>
      </c>
    </row>
    <row r="6837" spans="14:15" x14ac:dyDescent="0.25">
      <c r="N6837" s="4"/>
      <c r="O6837" s="4">
        <v>50666</v>
      </c>
    </row>
    <row r="6838" spans="14:15" x14ac:dyDescent="0.25">
      <c r="N6838" s="4"/>
      <c r="O6838" s="4">
        <v>50667</v>
      </c>
    </row>
    <row r="6839" spans="14:15" x14ac:dyDescent="0.25">
      <c r="N6839" s="4"/>
      <c r="O6839" s="4">
        <v>50668</v>
      </c>
    </row>
    <row r="6840" spans="14:15" x14ac:dyDescent="0.25">
      <c r="N6840" s="4"/>
      <c r="O6840" s="4">
        <v>50669</v>
      </c>
    </row>
    <row r="6841" spans="14:15" x14ac:dyDescent="0.25">
      <c r="N6841" s="4"/>
      <c r="O6841" s="4">
        <v>50670</v>
      </c>
    </row>
    <row r="6842" spans="14:15" x14ac:dyDescent="0.25">
      <c r="N6842" s="4"/>
      <c r="O6842" s="4">
        <v>50671</v>
      </c>
    </row>
    <row r="6843" spans="14:15" x14ac:dyDescent="0.25">
      <c r="N6843" s="4"/>
      <c r="O6843" s="4">
        <v>50672</v>
      </c>
    </row>
    <row r="6844" spans="14:15" x14ac:dyDescent="0.25">
      <c r="N6844" s="4"/>
      <c r="O6844" s="4">
        <v>50673</v>
      </c>
    </row>
    <row r="6845" spans="14:15" x14ac:dyDescent="0.25">
      <c r="N6845" s="4"/>
      <c r="O6845" s="4">
        <v>50674</v>
      </c>
    </row>
    <row r="6846" spans="14:15" x14ac:dyDescent="0.25">
      <c r="N6846" s="4"/>
      <c r="O6846" s="4">
        <v>50675</v>
      </c>
    </row>
    <row r="6847" spans="14:15" x14ac:dyDescent="0.25">
      <c r="N6847" s="4"/>
      <c r="O6847" s="4">
        <v>50676</v>
      </c>
    </row>
    <row r="6848" spans="14:15" x14ac:dyDescent="0.25">
      <c r="N6848" s="4"/>
      <c r="O6848" s="4">
        <v>50677</v>
      </c>
    </row>
    <row r="6849" spans="14:15" x14ac:dyDescent="0.25">
      <c r="N6849" s="4"/>
      <c r="O6849" s="4">
        <v>50678</v>
      </c>
    </row>
    <row r="6850" spans="14:15" x14ac:dyDescent="0.25">
      <c r="N6850" s="4"/>
      <c r="O6850" s="4">
        <v>50679</v>
      </c>
    </row>
    <row r="6851" spans="14:15" x14ac:dyDescent="0.25">
      <c r="N6851" s="4"/>
      <c r="O6851" s="4">
        <v>50680</v>
      </c>
    </row>
    <row r="6852" spans="14:15" x14ac:dyDescent="0.25">
      <c r="N6852" s="4"/>
      <c r="O6852" s="4">
        <v>50681</v>
      </c>
    </row>
    <row r="6853" spans="14:15" x14ac:dyDescent="0.25">
      <c r="N6853" s="4"/>
      <c r="O6853" s="4">
        <v>50682</v>
      </c>
    </row>
    <row r="6854" spans="14:15" x14ac:dyDescent="0.25">
      <c r="N6854" s="4"/>
      <c r="O6854" s="4">
        <v>50683</v>
      </c>
    </row>
    <row r="6855" spans="14:15" x14ac:dyDescent="0.25">
      <c r="N6855" s="4"/>
      <c r="O6855" s="4">
        <v>50684</v>
      </c>
    </row>
    <row r="6856" spans="14:15" x14ac:dyDescent="0.25">
      <c r="N6856" s="4"/>
      <c r="O6856" s="4">
        <v>50685</v>
      </c>
    </row>
    <row r="6857" spans="14:15" x14ac:dyDescent="0.25">
      <c r="N6857" s="4"/>
      <c r="O6857" s="4">
        <v>50686</v>
      </c>
    </row>
    <row r="6858" spans="14:15" x14ac:dyDescent="0.25">
      <c r="N6858" s="4"/>
      <c r="O6858" s="4">
        <v>50687</v>
      </c>
    </row>
    <row r="6859" spans="14:15" x14ac:dyDescent="0.25">
      <c r="N6859" s="4"/>
      <c r="O6859" s="4">
        <v>50688</v>
      </c>
    </row>
    <row r="6860" spans="14:15" x14ac:dyDescent="0.25">
      <c r="N6860" s="4"/>
      <c r="O6860" s="4">
        <v>50689</v>
      </c>
    </row>
    <row r="6861" spans="14:15" x14ac:dyDescent="0.25">
      <c r="N6861" s="4"/>
      <c r="O6861" s="4">
        <v>50690</v>
      </c>
    </row>
    <row r="6862" spans="14:15" x14ac:dyDescent="0.25">
      <c r="N6862" s="4"/>
      <c r="O6862" s="4">
        <v>50691</v>
      </c>
    </row>
    <row r="6863" spans="14:15" x14ac:dyDescent="0.25">
      <c r="N6863" s="4"/>
      <c r="O6863" s="4">
        <v>50692</v>
      </c>
    </row>
    <row r="6864" spans="14:15" x14ac:dyDescent="0.25">
      <c r="N6864" s="4"/>
      <c r="O6864" s="4">
        <v>50693</v>
      </c>
    </row>
    <row r="6865" spans="14:15" x14ac:dyDescent="0.25">
      <c r="N6865" s="4"/>
      <c r="O6865" s="4">
        <v>50694</v>
      </c>
    </row>
    <row r="6866" spans="14:15" x14ac:dyDescent="0.25">
      <c r="N6866" s="4"/>
      <c r="O6866" s="4">
        <v>50695</v>
      </c>
    </row>
    <row r="6867" spans="14:15" x14ac:dyDescent="0.25">
      <c r="N6867" s="4"/>
      <c r="O6867" s="4">
        <v>50696</v>
      </c>
    </row>
    <row r="6868" spans="14:15" x14ac:dyDescent="0.25">
      <c r="N6868" s="4"/>
      <c r="O6868" s="4">
        <v>50697</v>
      </c>
    </row>
    <row r="6869" spans="14:15" x14ac:dyDescent="0.25">
      <c r="N6869" s="4"/>
      <c r="O6869" s="4">
        <v>50698</v>
      </c>
    </row>
    <row r="6870" spans="14:15" x14ac:dyDescent="0.25">
      <c r="N6870" s="4"/>
      <c r="O6870" s="4">
        <v>50699</v>
      </c>
    </row>
    <row r="6871" spans="14:15" x14ac:dyDescent="0.25">
      <c r="N6871" s="4"/>
      <c r="O6871" s="4">
        <v>50700</v>
      </c>
    </row>
    <row r="6872" spans="14:15" x14ac:dyDescent="0.25">
      <c r="N6872" s="4"/>
      <c r="O6872" s="4">
        <v>50701</v>
      </c>
    </row>
    <row r="6873" spans="14:15" x14ac:dyDescent="0.25">
      <c r="N6873" s="4"/>
      <c r="O6873" s="4">
        <v>50702</v>
      </c>
    </row>
    <row r="6874" spans="14:15" x14ac:dyDescent="0.25">
      <c r="N6874" s="4"/>
      <c r="O6874" s="4">
        <v>50703</v>
      </c>
    </row>
    <row r="6875" spans="14:15" x14ac:dyDescent="0.25">
      <c r="N6875" s="4"/>
      <c r="O6875" s="4">
        <v>50704</v>
      </c>
    </row>
    <row r="6876" spans="14:15" x14ac:dyDescent="0.25">
      <c r="N6876" s="4"/>
      <c r="O6876" s="4">
        <v>50705</v>
      </c>
    </row>
    <row r="6877" spans="14:15" x14ac:dyDescent="0.25">
      <c r="N6877" s="4"/>
      <c r="O6877" s="4">
        <v>50706</v>
      </c>
    </row>
    <row r="6878" spans="14:15" x14ac:dyDescent="0.25">
      <c r="N6878" s="4"/>
      <c r="O6878" s="4">
        <v>50707</v>
      </c>
    </row>
    <row r="6879" spans="14:15" x14ac:dyDescent="0.25">
      <c r="N6879" s="4"/>
      <c r="O6879" s="4">
        <v>50708</v>
      </c>
    </row>
    <row r="6880" spans="14:15" x14ac:dyDescent="0.25">
      <c r="N6880" s="4"/>
      <c r="O6880" s="4">
        <v>50709</v>
      </c>
    </row>
    <row r="6881" spans="14:15" x14ac:dyDescent="0.25">
      <c r="N6881" s="4"/>
      <c r="O6881" s="4">
        <v>50710</v>
      </c>
    </row>
    <row r="6882" spans="14:15" x14ac:dyDescent="0.25">
      <c r="N6882" s="4"/>
      <c r="O6882" s="4">
        <v>50711</v>
      </c>
    </row>
    <row r="6883" spans="14:15" x14ac:dyDescent="0.25">
      <c r="N6883" s="4"/>
      <c r="O6883" s="4">
        <v>50712</v>
      </c>
    </row>
    <row r="6884" spans="14:15" x14ac:dyDescent="0.25">
      <c r="N6884" s="4"/>
      <c r="O6884" s="4">
        <v>50713</v>
      </c>
    </row>
    <row r="6885" spans="14:15" x14ac:dyDescent="0.25">
      <c r="N6885" s="4"/>
      <c r="O6885" s="4">
        <v>50714</v>
      </c>
    </row>
    <row r="6886" spans="14:15" x14ac:dyDescent="0.25">
      <c r="N6886" s="4"/>
      <c r="O6886" s="4">
        <v>50715</v>
      </c>
    </row>
    <row r="6887" spans="14:15" x14ac:dyDescent="0.25">
      <c r="N6887" s="4"/>
      <c r="O6887" s="4">
        <v>50716</v>
      </c>
    </row>
    <row r="6888" spans="14:15" x14ac:dyDescent="0.25">
      <c r="N6888" s="4"/>
      <c r="O6888" s="4">
        <v>50717</v>
      </c>
    </row>
    <row r="6889" spans="14:15" x14ac:dyDescent="0.25">
      <c r="N6889" s="4"/>
      <c r="O6889" s="4">
        <v>50718</v>
      </c>
    </row>
    <row r="6890" spans="14:15" x14ac:dyDescent="0.25">
      <c r="N6890" s="4"/>
      <c r="O6890" s="4">
        <v>50719</v>
      </c>
    </row>
    <row r="6891" spans="14:15" x14ac:dyDescent="0.25">
      <c r="N6891" s="4"/>
      <c r="O6891" s="4">
        <v>50720</v>
      </c>
    </row>
    <row r="6892" spans="14:15" x14ac:dyDescent="0.25">
      <c r="N6892" s="4"/>
      <c r="O6892" s="4">
        <v>50721</v>
      </c>
    </row>
    <row r="6893" spans="14:15" x14ac:dyDescent="0.25">
      <c r="N6893" s="4"/>
      <c r="O6893" s="4">
        <v>50722</v>
      </c>
    </row>
    <row r="6894" spans="14:15" x14ac:dyDescent="0.25">
      <c r="N6894" s="4"/>
      <c r="O6894" s="4">
        <v>50723</v>
      </c>
    </row>
    <row r="6895" spans="14:15" x14ac:dyDescent="0.25">
      <c r="N6895" s="4"/>
      <c r="O6895" s="4">
        <v>50724</v>
      </c>
    </row>
    <row r="6896" spans="14:15" x14ac:dyDescent="0.25">
      <c r="N6896" s="4"/>
      <c r="O6896" s="4">
        <v>50725</v>
      </c>
    </row>
    <row r="6897" spans="14:15" x14ac:dyDescent="0.25">
      <c r="N6897" s="4"/>
      <c r="O6897" s="4">
        <v>50726</v>
      </c>
    </row>
    <row r="6898" spans="14:15" x14ac:dyDescent="0.25">
      <c r="N6898" s="4"/>
      <c r="O6898" s="4">
        <v>50727</v>
      </c>
    </row>
    <row r="6899" spans="14:15" x14ac:dyDescent="0.25">
      <c r="N6899" s="4"/>
      <c r="O6899" s="4">
        <v>50728</v>
      </c>
    </row>
    <row r="6900" spans="14:15" x14ac:dyDescent="0.25">
      <c r="N6900" s="4"/>
      <c r="O6900" s="4">
        <v>50729</v>
      </c>
    </row>
    <row r="6901" spans="14:15" x14ac:dyDescent="0.25">
      <c r="N6901" s="4"/>
      <c r="O6901" s="4">
        <v>50730</v>
      </c>
    </row>
    <row r="6902" spans="14:15" x14ac:dyDescent="0.25">
      <c r="N6902" s="4"/>
      <c r="O6902" s="4">
        <v>50731</v>
      </c>
    </row>
    <row r="6903" spans="14:15" x14ac:dyDescent="0.25">
      <c r="N6903" s="4"/>
      <c r="O6903" s="4">
        <v>50732</v>
      </c>
    </row>
    <row r="6904" spans="14:15" x14ac:dyDescent="0.25">
      <c r="N6904" s="4"/>
      <c r="O6904" s="4">
        <v>50733</v>
      </c>
    </row>
    <row r="6905" spans="14:15" x14ac:dyDescent="0.25">
      <c r="N6905" s="4"/>
      <c r="O6905" s="4">
        <v>50734</v>
      </c>
    </row>
    <row r="6906" spans="14:15" x14ac:dyDescent="0.25">
      <c r="N6906" s="4"/>
      <c r="O6906" s="4">
        <v>50735</v>
      </c>
    </row>
    <row r="6907" spans="14:15" x14ac:dyDescent="0.25">
      <c r="N6907" s="4"/>
      <c r="O6907" s="4">
        <v>50736</v>
      </c>
    </row>
    <row r="6908" spans="14:15" x14ac:dyDescent="0.25">
      <c r="N6908" s="4"/>
      <c r="O6908" s="4">
        <v>50737</v>
      </c>
    </row>
    <row r="6909" spans="14:15" x14ac:dyDescent="0.25">
      <c r="N6909" s="4"/>
      <c r="O6909" s="4">
        <v>50738</v>
      </c>
    </row>
    <row r="6910" spans="14:15" x14ac:dyDescent="0.25">
      <c r="N6910" s="4"/>
      <c r="O6910" s="4">
        <v>50739</v>
      </c>
    </row>
    <row r="6911" spans="14:15" x14ac:dyDescent="0.25">
      <c r="N6911" s="4"/>
      <c r="O6911" s="4">
        <v>50740</v>
      </c>
    </row>
    <row r="6912" spans="14:15" x14ac:dyDescent="0.25">
      <c r="N6912" s="4"/>
      <c r="O6912" s="4">
        <v>50741</v>
      </c>
    </row>
    <row r="6913" spans="14:15" x14ac:dyDescent="0.25">
      <c r="N6913" s="4"/>
      <c r="O6913" s="4">
        <v>50742</v>
      </c>
    </row>
    <row r="6914" spans="14:15" x14ac:dyDescent="0.25">
      <c r="N6914" s="4"/>
      <c r="O6914" s="4">
        <v>50743</v>
      </c>
    </row>
    <row r="6915" spans="14:15" x14ac:dyDescent="0.25">
      <c r="N6915" s="4"/>
      <c r="O6915" s="4">
        <v>50744</v>
      </c>
    </row>
    <row r="6916" spans="14:15" x14ac:dyDescent="0.25">
      <c r="N6916" s="4"/>
      <c r="O6916" s="4">
        <v>50745</v>
      </c>
    </row>
    <row r="6917" spans="14:15" x14ac:dyDescent="0.25">
      <c r="N6917" s="4"/>
      <c r="O6917" s="4">
        <v>50746</v>
      </c>
    </row>
    <row r="6918" spans="14:15" x14ac:dyDescent="0.25">
      <c r="N6918" s="4"/>
      <c r="O6918" s="4">
        <v>50747</v>
      </c>
    </row>
    <row r="6919" spans="14:15" x14ac:dyDescent="0.25">
      <c r="N6919" s="4"/>
      <c r="O6919" s="4">
        <v>50748</v>
      </c>
    </row>
    <row r="6920" spans="14:15" x14ac:dyDescent="0.25">
      <c r="N6920" s="4"/>
      <c r="O6920" s="4">
        <v>50749</v>
      </c>
    </row>
    <row r="6921" spans="14:15" x14ac:dyDescent="0.25">
      <c r="N6921" s="4"/>
      <c r="O6921" s="4">
        <v>50750</v>
      </c>
    </row>
    <row r="6922" spans="14:15" x14ac:dyDescent="0.25">
      <c r="N6922" s="4"/>
      <c r="O6922" s="4">
        <v>50751</v>
      </c>
    </row>
    <row r="6923" spans="14:15" x14ac:dyDescent="0.25">
      <c r="N6923" s="4"/>
      <c r="O6923" s="4">
        <v>50752</v>
      </c>
    </row>
    <row r="6924" spans="14:15" x14ac:dyDescent="0.25">
      <c r="N6924" s="4"/>
      <c r="O6924" s="4">
        <v>50753</v>
      </c>
    </row>
    <row r="6925" spans="14:15" x14ac:dyDescent="0.25">
      <c r="N6925" s="4"/>
      <c r="O6925" s="4">
        <v>50754</v>
      </c>
    </row>
    <row r="6926" spans="14:15" x14ac:dyDescent="0.25">
      <c r="N6926" s="4"/>
      <c r="O6926" s="4">
        <v>50755</v>
      </c>
    </row>
    <row r="6927" spans="14:15" x14ac:dyDescent="0.25">
      <c r="N6927" s="4"/>
      <c r="O6927" s="4">
        <v>50756</v>
      </c>
    </row>
    <row r="6928" spans="14:15" x14ac:dyDescent="0.25">
      <c r="N6928" s="4"/>
      <c r="O6928" s="4">
        <v>50757</v>
      </c>
    </row>
    <row r="6929" spans="14:15" x14ac:dyDescent="0.25">
      <c r="N6929" s="4"/>
      <c r="O6929" s="4">
        <v>50758</v>
      </c>
    </row>
    <row r="6930" spans="14:15" x14ac:dyDescent="0.25">
      <c r="N6930" s="4"/>
      <c r="O6930" s="4">
        <v>50759</v>
      </c>
    </row>
    <row r="6931" spans="14:15" x14ac:dyDescent="0.25">
      <c r="N6931" s="4"/>
      <c r="O6931" s="4">
        <v>50760</v>
      </c>
    </row>
    <row r="6932" spans="14:15" x14ac:dyDescent="0.25">
      <c r="N6932" s="4"/>
      <c r="O6932" s="4">
        <v>50761</v>
      </c>
    </row>
    <row r="6933" spans="14:15" x14ac:dyDescent="0.25">
      <c r="N6933" s="4"/>
      <c r="O6933" s="4">
        <v>50762</v>
      </c>
    </row>
    <row r="6934" spans="14:15" x14ac:dyDescent="0.25">
      <c r="N6934" s="4"/>
      <c r="O6934" s="4">
        <v>50763</v>
      </c>
    </row>
    <row r="6935" spans="14:15" x14ac:dyDescent="0.25">
      <c r="N6935" s="4"/>
      <c r="O6935" s="4">
        <v>50764</v>
      </c>
    </row>
    <row r="6936" spans="14:15" x14ac:dyDescent="0.25">
      <c r="N6936" s="4"/>
      <c r="O6936" s="4">
        <v>50765</v>
      </c>
    </row>
    <row r="6937" spans="14:15" x14ac:dyDescent="0.25">
      <c r="N6937" s="4"/>
      <c r="O6937" s="4">
        <v>50766</v>
      </c>
    </row>
    <row r="6938" spans="14:15" x14ac:dyDescent="0.25">
      <c r="N6938" s="4"/>
      <c r="O6938" s="4">
        <v>50767</v>
      </c>
    </row>
    <row r="6939" spans="14:15" x14ac:dyDescent="0.25">
      <c r="N6939" s="4"/>
      <c r="O6939" s="4">
        <v>50768</v>
      </c>
    </row>
    <row r="6940" spans="14:15" x14ac:dyDescent="0.25">
      <c r="N6940" s="4"/>
      <c r="O6940" s="4">
        <v>50769</v>
      </c>
    </row>
    <row r="6941" spans="14:15" x14ac:dyDescent="0.25">
      <c r="N6941" s="4"/>
      <c r="O6941" s="4">
        <v>50770</v>
      </c>
    </row>
    <row r="6942" spans="14:15" x14ac:dyDescent="0.25">
      <c r="N6942" s="4"/>
      <c r="O6942" s="4">
        <v>50771</v>
      </c>
    </row>
    <row r="6943" spans="14:15" x14ac:dyDescent="0.25">
      <c r="N6943" s="4"/>
      <c r="O6943" s="4">
        <v>50772</v>
      </c>
    </row>
    <row r="6944" spans="14:15" x14ac:dyDescent="0.25">
      <c r="N6944" s="4"/>
      <c r="O6944" s="4">
        <v>50773</v>
      </c>
    </row>
    <row r="6945" spans="14:15" x14ac:dyDescent="0.25">
      <c r="N6945" s="4"/>
      <c r="O6945" s="4">
        <v>50774</v>
      </c>
    </row>
    <row r="6946" spans="14:15" x14ac:dyDescent="0.25">
      <c r="N6946" s="4"/>
      <c r="O6946" s="4">
        <v>50775</v>
      </c>
    </row>
    <row r="6947" spans="14:15" x14ac:dyDescent="0.25">
      <c r="N6947" s="4"/>
      <c r="O6947" s="4">
        <v>50776</v>
      </c>
    </row>
    <row r="6948" spans="14:15" x14ac:dyDescent="0.25">
      <c r="N6948" s="4"/>
      <c r="O6948" s="4">
        <v>50777</v>
      </c>
    </row>
    <row r="6949" spans="14:15" x14ac:dyDescent="0.25">
      <c r="N6949" s="4"/>
      <c r="O6949" s="4">
        <v>50778</v>
      </c>
    </row>
    <row r="6950" spans="14:15" x14ac:dyDescent="0.25">
      <c r="N6950" s="4"/>
      <c r="O6950" s="4">
        <v>50779</v>
      </c>
    </row>
    <row r="6951" spans="14:15" x14ac:dyDescent="0.25">
      <c r="N6951" s="4"/>
      <c r="O6951" s="4">
        <v>50780</v>
      </c>
    </row>
    <row r="6952" spans="14:15" x14ac:dyDescent="0.25">
      <c r="N6952" s="4"/>
      <c r="O6952" s="4">
        <v>50781</v>
      </c>
    </row>
    <row r="6953" spans="14:15" x14ac:dyDescent="0.25">
      <c r="N6953" s="4"/>
      <c r="O6953" s="4">
        <v>50782</v>
      </c>
    </row>
    <row r="6954" spans="14:15" x14ac:dyDescent="0.25">
      <c r="N6954" s="4"/>
      <c r="O6954" s="4">
        <v>50783</v>
      </c>
    </row>
    <row r="6955" spans="14:15" x14ac:dyDescent="0.25">
      <c r="N6955" s="4"/>
      <c r="O6955" s="4">
        <v>50784</v>
      </c>
    </row>
    <row r="6956" spans="14:15" x14ac:dyDescent="0.25">
      <c r="N6956" s="4"/>
      <c r="O6956" s="4">
        <v>50785</v>
      </c>
    </row>
    <row r="6957" spans="14:15" x14ac:dyDescent="0.25">
      <c r="N6957" s="4"/>
      <c r="O6957" s="4">
        <v>50786</v>
      </c>
    </row>
    <row r="6958" spans="14:15" x14ac:dyDescent="0.25">
      <c r="N6958" s="4"/>
      <c r="O6958" s="4">
        <v>50787</v>
      </c>
    </row>
    <row r="6959" spans="14:15" x14ac:dyDescent="0.25">
      <c r="N6959" s="4"/>
      <c r="O6959" s="4">
        <v>50788</v>
      </c>
    </row>
    <row r="6960" spans="14:15" x14ac:dyDescent="0.25">
      <c r="N6960" s="4"/>
      <c r="O6960" s="4">
        <v>50789</v>
      </c>
    </row>
    <row r="6961" spans="14:15" x14ac:dyDescent="0.25">
      <c r="N6961" s="4"/>
      <c r="O6961" s="4">
        <v>50790</v>
      </c>
    </row>
    <row r="6962" spans="14:15" x14ac:dyDescent="0.25">
      <c r="N6962" s="4"/>
      <c r="O6962" s="4">
        <v>50791</v>
      </c>
    </row>
    <row r="6963" spans="14:15" x14ac:dyDescent="0.25">
      <c r="N6963" s="4"/>
      <c r="O6963" s="4">
        <v>50792</v>
      </c>
    </row>
    <row r="6964" spans="14:15" x14ac:dyDescent="0.25">
      <c r="N6964" s="4"/>
      <c r="O6964" s="4">
        <v>50793</v>
      </c>
    </row>
    <row r="6965" spans="14:15" x14ac:dyDescent="0.25">
      <c r="N6965" s="4"/>
      <c r="O6965" s="4">
        <v>50794</v>
      </c>
    </row>
    <row r="6966" spans="14:15" x14ac:dyDescent="0.25">
      <c r="N6966" s="4"/>
      <c r="O6966" s="4">
        <v>50795</v>
      </c>
    </row>
    <row r="6967" spans="14:15" x14ac:dyDescent="0.25">
      <c r="N6967" s="4"/>
      <c r="O6967" s="4">
        <v>50796</v>
      </c>
    </row>
    <row r="6968" spans="14:15" x14ac:dyDescent="0.25">
      <c r="N6968" s="4"/>
      <c r="O6968" s="4">
        <v>50797</v>
      </c>
    </row>
    <row r="6969" spans="14:15" x14ac:dyDescent="0.25">
      <c r="N6969" s="4"/>
      <c r="O6969" s="4">
        <v>50798</v>
      </c>
    </row>
    <row r="6970" spans="14:15" x14ac:dyDescent="0.25">
      <c r="N6970" s="4"/>
      <c r="O6970" s="4">
        <v>50799</v>
      </c>
    </row>
    <row r="6971" spans="14:15" x14ac:dyDescent="0.25">
      <c r="N6971" s="4"/>
      <c r="O6971" s="4">
        <v>50800</v>
      </c>
    </row>
    <row r="6972" spans="14:15" x14ac:dyDescent="0.25">
      <c r="N6972" s="4"/>
      <c r="O6972" s="4">
        <v>50801</v>
      </c>
    </row>
    <row r="6973" spans="14:15" x14ac:dyDescent="0.25">
      <c r="N6973" s="4"/>
      <c r="O6973" s="4">
        <v>50802</v>
      </c>
    </row>
    <row r="6974" spans="14:15" x14ac:dyDescent="0.25">
      <c r="N6974" s="4"/>
      <c r="O6974" s="4">
        <v>50803</v>
      </c>
    </row>
    <row r="6975" spans="14:15" x14ac:dyDescent="0.25">
      <c r="N6975" s="4"/>
      <c r="O6975" s="4">
        <v>50804</v>
      </c>
    </row>
    <row r="6976" spans="14:15" x14ac:dyDescent="0.25">
      <c r="N6976" s="4"/>
      <c r="O6976" s="4">
        <v>50805</v>
      </c>
    </row>
    <row r="6977" spans="14:15" x14ac:dyDescent="0.25">
      <c r="N6977" s="4"/>
      <c r="O6977" s="4">
        <v>50806</v>
      </c>
    </row>
    <row r="6978" spans="14:15" x14ac:dyDescent="0.25">
      <c r="N6978" s="4"/>
      <c r="O6978" s="4">
        <v>50807</v>
      </c>
    </row>
    <row r="6979" spans="14:15" x14ac:dyDescent="0.25">
      <c r="N6979" s="4"/>
      <c r="O6979" s="4">
        <v>50808</v>
      </c>
    </row>
    <row r="6980" spans="14:15" x14ac:dyDescent="0.25">
      <c r="N6980" s="4"/>
      <c r="O6980" s="4">
        <v>50809</v>
      </c>
    </row>
    <row r="6981" spans="14:15" x14ac:dyDescent="0.25">
      <c r="N6981" s="4"/>
      <c r="O6981" s="4">
        <v>50810</v>
      </c>
    </row>
    <row r="6982" spans="14:15" x14ac:dyDescent="0.25">
      <c r="N6982" s="4"/>
      <c r="O6982" s="4">
        <v>50811</v>
      </c>
    </row>
    <row r="6983" spans="14:15" x14ac:dyDescent="0.25">
      <c r="N6983" s="4"/>
      <c r="O6983" s="4">
        <v>50812</v>
      </c>
    </row>
    <row r="6984" spans="14:15" x14ac:dyDescent="0.25">
      <c r="N6984" s="4"/>
      <c r="O6984" s="4">
        <v>50813</v>
      </c>
    </row>
    <row r="6985" spans="14:15" x14ac:dyDescent="0.25">
      <c r="N6985" s="4"/>
      <c r="O6985" s="4">
        <v>50814</v>
      </c>
    </row>
    <row r="6986" spans="14:15" x14ac:dyDescent="0.25">
      <c r="N6986" s="4"/>
      <c r="O6986" s="4">
        <v>50815</v>
      </c>
    </row>
    <row r="6987" spans="14:15" x14ac:dyDescent="0.25">
      <c r="N6987" s="4"/>
      <c r="O6987" s="4">
        <v>50816</v>
      </c>
    </row>
    <row r="6988" spans="14:15" x14ac:dyDescent="0.25">
      <c r="N6988" s="4"/>
      <c r="O6988" s="4">
        <v>50817</v>
      </c>
    </row>
    <row r="6989" spans="14:15" x14ac:dyDescent="0.25">
      <c r="N6989" s="4"/>
      <c r="O6989" s="4">
        <v>50818</v>
      </c>
    </row>
    <row r="6990" spans="14:15" x14ac:dyDescent="0.25">
      <c r="N6990" s="4"/>
      <c r="O6990" s="4">
        <v>50819</v>
      </c>
    </row>
    <row r="6991" spans="14:15" x14ac:dyDescent="0.25">
      <c r="N6991" s="4"/>
      <c r="O6991" s="4">
        <v>50820</v>
      </c>
    </row>
    <row r="6992" spans="14:15" x14ac:dyDescent="0.25">
      <c r="N6992" s="4"/>
      <c r="O6992" s="4">
        <v>50821</v>
      </c>
    </row>
    <row r="6993" spans="14:15" x14ac:dyDescent="0.25">
      <c r="N6993" s="4"/>
      <c r="O6993" s="4">
        <v>50822</v>
      </c>
    </row>
    <row r="6994" spans="14:15" x14ac:dyDescent="0.25">
      <c r="N6994" s="4"/>
      <c r="O6994" s="4">
        <v>50823</v>
      </c>
    </row>
    <row r="6995" spans="14:15" x14ac:dyDescent="0.25">
      <c r="N6995" s="4"/>
      <c r="O6995" s="4">
        <v>50824</v>
      </c>
    </row>
    <row r="6996" spans="14:15" x14ac:dyDescent="0.25">
      <c r="N6996" s="4"/>
      <c r="O6996" s="4">
        <v>50825</v>
      </c>
    </row>
    <row r="6997" spans="14:15" x14ac:dyDescent="0.25">
      <c r="N6997" s="4"/>
      <c r="O6997" s="4">
        <v>50826</v>
      </c>
    </row>
    <row r="6998" spans="14:15" x14ac:dyDescent="0.25">
      <c r="N6998" s="4"/>
      <c r="O6998" s="4">
        <v>50827</v>
      </c>
    </row>
    <row r="6999" spans="14:15" x14ac:dyDescent="0.25">
      <c r="N6999" s="4"/>
      <c r="O6999" s="4">
        <v>50828</v>
      </c>
    </row>
    <row r="7000" spans="14:15" x14ac:dyDescent="0.25">
      <c r="N7000" s="4"/>
      <c r="O7000" s="4">
        <v>50829</v>
      </c>
    </row>
    <row r="7001" spans="14:15" x14ac:dyDescent="0.25">
      <c r="N7001" s="4"/>
      <c r="O7001" s="4">
        <v>50830</v>
      </c>
    </row>
    <row r="7002" spans="14:15" x14ac:dyDescent="0.25">
      <c r="N7002" s="4"/>
      <c r="O7002" s="4">
        <v>50831</v>
      </c>
    </row>
    <row r="7003" spans="14:15" x14ac:dyDescent="0.25">
      <c r="N7003" s="4"/>
      <c r="O7003" s="4">
        <v>50832</v>
      </c>
    </row>
    <row r="7004" spans="14:15" x14ac:dyDescent="0.25">
      <c r="N7004" s="4"/>
      <c r="O7004" s="4">
        <v>50833</v>
      </c>
    </row>
    <row r="7005" spans="14:15" x14ac:dyDescent="0.25">
      <c r="N7005" s="4"/>
      <c r="O7005" s="4">
        <v>50834</v>
      </c>
    </row>
    <row r="7006" spans="14:15" x14ac:dyDescent="0.25">
      <c r="N7006" s="4"/>
      <c r="O7006" s="4">
        <v>50835</v>
      </c>
    </row>
    <row r="7007" spans="14:15" x14ac:dyDescent="0.25">
      <c r="N7007" s="4"/>
      <c r="O7007" s="4">
        <v>50836</v>
      </c>
    </row>
    <row r="7008" spans="14:15" x14ac:dyDescent="0.25">
      <c r="N7008" s="4"/>
      <c r="O7008" s="4">
        <v>50837</v>
      </c>
    </row>
    <row r="7009" spans="14:15" x14ac:dyDescent="0.25">
      <c r="N7009" s="4"/>
      <c r="O7009" s="4">
        <v>50838</v>
      </c>
    </row>
    <row r="7010" spans="14:15" x14ac:dyDescent="0.25">
      <c r="N7010" s="4"/>
      <c r="O7010" s="4">
        <v>50839</v>
      </c>
    </row>
    <row r="7011" spans="14:15" x14ac:dyDescent="0.25">
      <c r="N7011" s="4"/>
      <c r="O7011" s="4">
        <v>50840</v>
      </c>
    </row>
    <row r="7012" spans="14:15" x14ac:dyDescent="0.25">
      <c r="N7012" s="4"/>
      <c r="O7012" s="4">
        <v>50841</v>
      </c>
    </row>
    <row r="7013" spans="14:15" x14ac:dyDescent="0.25">
      <c r="N7013" s="4"/>
      <c r="O7013" s="4">
        <v>50842</v>
      </c>
    </row>
    <row r="7014" spans="14:15" x14ac:dyDescent="0.25">
      <c r="N7014" s="4"/>
      <c r="O7014" s="4">
        <v>50843</v>
      </c>
    </row>
    <row r="7015" spans="14:15" x14ac:dyDescent="0.25">
      <c r="N7015" s="4"/>
      <c r="O7015" s="4">
        <v>50844</v>
      </c>
    </row>
    <row r="7016" spans="14:15" x14ac:dyDescent="0.25">
      <c r="N7016" s="4"/>
      <c r="O7016" s="4">
        <v>50845</v>
      </c>
    </row>
    <row r="7017" spans="14:15" x14ac:dyDescent="0.25">
      <c r="N7017" s="4"/>
      <c r="O7017" s="4">
        <v>50846</v>
      </c>
    </row>
    <row r="7018" spans="14:15" x14ac:dyDescent="0.25">
      <c r="N7018" s="4"/>
      <c r="O7018" s="4">
        <v>50847</v>
      </c>
    </row>
    <row r="7019" spans="14:15" x14ac:dyDescent="0.25">
      <c r="N7019" s="4"/>
      <c r="O7019" s="4">
        <v>50848</v>
      </c>
    </row>
    <row r="7020" spans="14:15" x14ac:dyDescent="0.25">
      <c r="N7020" s="4"/>
      <c r="O7020" s="4">
        <v>50849</v>
      </c>
    </row>
    <row r="7021" spans="14:15" x14ac:dyDescent="0.25">
      <c r="N7021" s="4"/>
      <c r="O7021" s="4">
        <v>50850</v>
      </c>
    </row>
    <row r="7022" spans="14:15" x14ac:dyDescent="0.25">
      <c r="N7022" s="4"/>
      <c r="O7022" s="4">
        <v>50851</v>
      </c>
    </row>
    <row r="7023" spans="14:15" x14ac:dyDescent="0.25">
      <c r="N7023" s="4"/>
      <c r="O7023" s="4">
        <v>50852</v>
      </c>
    </row>
    <row r="7024" spans="14:15" x14ac:dyDescent="0.25">
      <c r="N7024" s="4"/>
      <c r="O7024" s="4">
        <v>50853</v>
      </c>
    </row>
    <row r="7025" spans="14:15" x14ac:dyDescent="0.25">
      <c r="N7025" s="4"/>
      <c r="O7025" s="4">
        <v>50854</v>
      </c>
    </row>
    <row r="7026" spans="14:15" x14ac:dyDescent="0.25">
      <c r="N7026" s="4"/>
      <c r="O7026" s="4">
        <v>50855</v>
      </c>
    </row>
    <row r="7027" spans="14:15" x14ac:dyDescent="0.25">
      <c r="N7027" s="4"/>
      <c r="O7027" s="4">
        <v>50856</v>
      </c>
    </row>
    <row r="7028" spans="14:15" x14ac:dyDescent="0.25">
      <c r="N7028" s="4"/>
      <c r="O7028" s="4">
        <v>50857</v>
      </c>
    </row>
    <row r="7029" spans="14:15" x14ac:dyDescent="0.25">
      <c r="N7029" s="4"/>
      <c r="O7029" s="4">
        <v>50858</v>
      </c>
    </row>
    <row r="7030" spans="14:15" x14ac:dyDescent="0.25">
      <c r="N7030" s="4"/>
      <c r="O7030" s="4">
        <v>50859</v>
      </c>
    </row>
    <row r="7031" spans="14:15" x14ac:dyDescent="0.25">
      <c r="N7031" s="4"/>
      <c r="O7031" s="4">
        <v>50860</v>
      </c>
    </row>
    <row r="7032" spans="14:15" x14ac:dyDescent="0.25">
      <c r="N7032" s="4"/>
      <c r="O7032" s="4">
        <v>50861</v>
      </c>
    </row>
    <row r="7033" spans="14:15" x14ac:dyDescent="0.25">
      <c r="N7033" s="4"/>
      <c r="O7033" s="4">
        <v>50862</v>
      </c>
    </row>
    <row r="7034" spans="14:15" x14ac:dyDescent="0.25">
      <c r="N7034" s="4"/>
      <c r="O7034" s="4">
        <v>50863</v>
      </c>
    </row>
    <row r="7035" spans="14:15" x14ac:dyDescent="0.25">
      <c r="N7035" s="4"/>
      <c r="O7035" s="4">
        <v>50864</v>
      </c>
    </row>
    <row r="7036" spans="14:15" x14ac:dyDescent="0.25">
      <c r="N7036" s="4"/>
      <c r="O7036" s="4">
        <v>50865</v>
      </c>
    </row>
    <row r="7037" spans="14:15" x14ac:dyDescent="0.25">
      <c r="N7037" s="4"/>
      <c r="O7037" s="4">
        <v>50866</v>
      </c>
    </row>
    <row r="7038" spans="14:15" x14ac:dyDescent="0.25">
      <c r="N7038" s="4"/>
      <c r="O7038" s="4">
        <v>50867</v>
      </c>
    </row>
    <row r="7039" spans="14:15" x14ac:dyDescent="0.25">
      <c r="N7039" s="4"/>
      <c r="O7039" s="4">
        <v>50868</v>
      </c>
    </row>
    <row r="7040" spans="14:15" x14ac:dyDescent="0.25">
      <c r="N7040" s="4"/>
      <c r="O7040" s="4">
        <v>50869</v>
      </c>
    </row>
    <row r="7041" spans="14:15" x14ac:dyDescent="0.25">
      <c r="N7041" s="4"/>
      <c r="O7041" s="4">
        <v>50870</v>
      </c>
    </row>
    <row r="7042" spans="14:15" x14ac:dyDescent="0.25">
      <c r="N7042" s="4"/>
      <c r="O7042" s="4">
        <v>50871</v>
      </c>
    </row>
    <row r="7043" spans="14:15" x14ac:dyDescent="0.25">
      <c r="N7043" s="4"/>
      <c r="O7043" s="4">
        <v>50872</v>
      </c>
    </row>
    <row r="7044" spans="14:15" x14ac:dyDescent="0.25">
      <c r="N7044" s="4"/>
      <c r="O7044" s="4">
        <v>50873</v>
      </c>
    </row>
    <row r="7045" spans="14:15" x14ac:dyDescent="0.25">
      <c r="N7045" s="4"/>
      <c r="O7045" s="4">
        <v>50874</v>
      </c>
    </row>
    <row r="7046" spans="14:15" x14ac:dyDescent="0.25">
      <c r="N7046" s="4"/>
      <c r="O7046" s="4">
        <v>50875</v>
      </c>
    </row>
    <row r="7047" spans="14:15" x14ac:dyDescent="0.25">
      <c r="N7047" s="4"/>
      <c r="O7047" s="4">
        <v>50876</v>
      </c>
    </row>
    <row r="7048" spans="14:15" x14ac:dyDescent="0.25">
      <c r="N7048" s="4"/>
      <c r="O7048" s="4">
        <v>50877</v>
      </c>
    </row>
    <row r="7049" spans="14:15" x14ac:dyDescent="0.25">
      <c r="N7049" s="4"/>
      <c r="O7049" s="4">
        <v>50878</v>
      </c>
    </row>
    <row r="7050" spans="14:15" x14ac:dyDescent="0.25">
      <c r="N7050" s="4"/>
      <c r="O7050" s="4">
        <v>50879</v>
      </c>
    </row>
    <row r="7051" spans="14:15" x14ac:dyDescent="0.25">
      <c r="N7051" s="4"/>
      <c r="O7051" s="4">
        <v>50880</v>
      </c>
    </row>
    <row r="7052" spans="14:15" x14ac:dyDescent="0.25">
      <c r="N7052" s="4"/>
      <c r="O7052" s="4">
        <v>50881</v>
      </c>
    </row>
    <row r="7053" spans="14:15" x14ac:dyDescent="0.25">
      <c r="N7053" s="4"/>
      <c r="O7053" s="4">
        <v>50882</v>
      </c>
    </row>
    <row r="7054" spans="14:15" x14ac:dyDescent="0.25">
      <c r="N7054" s="4"/>
      <c r="O7054" s="4">
        <v>50883</v>
      </c>
    </row>
    <row r="7055" spans="14:15" x14ac:dyDescent="0.25">
      <c r="N7055" s="4"/>
      <c r="O7055" s="4">
        <v>50884</v>
      </c>
    </row>
    <row r="7056" spans="14:15" x14ac:dyDescent="0.25">
      <c r="N7056" s="4"/>
      <c r="O7056" s="4">
        <v>50885</v>
      </c>
    </row>
    <row r="7057" spans="14:15" x14ac:dyDescent="0.25">
      <c r="N7057" s="4"/>
      <c r="O7057" s="4">
        <v>50886</v>
      </c>
    </row>
    <row r="7058" spans="14:15" x14ac:dyDescent="0.25">
      <c r="N7058" s="4"/>
      <c r="O7058" s="4">
        <v>50887</v>
      </c>
    </row>
    <row r="7059" spans="14:15" x14ac:dyDescent="0.25">
      <c r="N7059" s="4"/>
      <c r="O7059" s="4">
        <v>50888</v>
      </c>
    </row>
    <row r="7060" spans="14:15" x14ac:dyDescent="0.25">
      <c r="N7060" s="4"/>
      <c r="O7060" s="4">
        <v>50889</v>
      </c>
    </row>
    <row r="7061" spans="14:15" x14ac:dyDescent="0.25">
      <c r="N7061" s="4"/>
      <c r="O7061" s="4">
        <v>50890</v>
      </c>
    </row>
    <row r="7062" spans="14:15" x14ac:dyDescent="0.25">
      <c r="N7062" s="4"/>
      <c r="O7062" s="4">
        <v>50891</v>
      </c>
    </row>
    <row r="7063" spans="14:15" x14ac:dyDescent="0.25">
      <c r="N7063" s="4"/>
      <c r="O7063" s="4">
        <v>50892</v>
      </c>
    </row>
    <row r="7064" spans="14:15" x14ac:dyDescent="0.25">
      <c r="N7064" s="4"/>
      <c r="O7064" s="4">
        <v>50893</v>
      </c>
    </row>
    <row r="7065" spans="14:15" x14ac:dyDescent="0.25">
      <c r="N7065" s="4"/>
      <c r="O7065" s="4">
        <v>50894</v>
      </c>
    </row>
    <row r="7066" spans="14:15" x14ac:dyDescent="0.25">
      <c r="N7066" s="4"/>
      <c r="O7066" s="4">
        <v>50895</v>
      </c>
    </row>
    <row r="7067" spans="14:15" x14ac:dyDescent="0.25">
      <c r="N7067" s="4"/>
      <c r="O7067" s="4">
        <v>50896</v>
      </c>
    </row>
    <row r="7068" spans="14:15" x14ac:dyDescent="0.25">
      <c r="N7068" s="4"/>
      <c r="O7068" s="4">
        <v>50897</v>
      </c>
    </row>
    <row r="7069" spans="14:15" x14ac:dyDescent="0.25">
      <c r="N7069" s="4"/>
      <c r="O7069" s="4">
        <v>50898</v>
      </c>
    </row>
    <row r="7070" spans="14:15" x14ac:dyDescent="0.25">
      <c r="N7070" s="4"/>
      <c r="O7070" s="4">
        <v>50899</v>
      </c>
    </row>
    <row r="7071" spans="14:15" x14ac:dyDescent="0.25">
      <c r="N7071" s="4"/>
      <c r="O7071" s="4">
        <v>50900</v>
      </c>
    </row>
    <row r="7072" spans="14:15" x14ac:dyDescent="0.25">
      <c r="N7072" s="4"/>
      <c r="O7072" s="4">
        <v>50901</v>
      </c>
    </row>
    <row r="7073" spans="14:15" x14ac:dyDescent="0.25">
      <c r="N7073" s="4"/>
      <c r="O7073" s="4">
        <v>50902</v>
      </c>
    </row>
    <row r="7074" spans="14:15" x14ac:dyDescent="0.25">
      <c r="N7074" s="4"/>
      <c r="O7074" s="4">
        <v>50903</v>
      </c>
    </row>
    <row r="7075" spans="14:15" x14ac:dyDescent="0.25">
      <c r="N7075" s="4"/>
      <c r="O7075" s="4">
        <v>50904</v>
      </c>
    </row>
    <row r="7076" spans="14:15" x14ac:dyDescent="0.25">
      <c r="N7076" s="4"/>
      <c r="O7076" s="4">
        <v>50905</v>
      </c>
    </row>
    <row r="7077" spans="14:15" x14ac:dyDescent="0.25">
      <c r="N7077" s="4"/>
      <c r="O7077" s="4">
        <v>50906</v>
      </c>
    </row>
    <row r="7078" spans="14:15" x14ac:dyDescent="0.25">
      <c r="N7078" s="4"/>
      <c r="O7078" s="4">
        <v>50907</v>
      </c>
    </row>
    <row r="7079" spans="14:15" x14ac:dyDescent="0.25">
      <c r="N7079" s="4"/>
      <c r="O7079" s="4">
        <v>50908</v>
      </c>
    </row>
    <row r="7080" spans="14:15" x14ac:dyDescent="0.25">
      <c r="N7080" s="4"/>
      <c r="O7080" s="4">
        <v>50909</v>
      </c>
    </row>
    <row r="7081" spans="14:15" x14ac:dyDescent="0.25">
      <c r="N7081" s="4"/>
      <c r="O7081" s="4">
        <v>50910</v>
      </c>
    </row>
    <row r="7082" spans="14:15" x14ac:dyDescent="0.25">
      <c r="N7082" s="4"/>
      <c r="O7082" s="4">
        <v>50911</v>
      </c>
    </row>
    <row r="7083" spans="14:15" x14ac:dyDescent="0.25">
      <c r="N7083" s="4"/>
      <c r="O7083" s="4">
        <v>50912</v>
      </c>
    </row>
    <row r="7084" spans="14:15" x14ac:dyDescent="0.25">
      <c r="N7084" s="4"/>
      <c r="O7084" s="4">
        <v>50913</v>
      </c>
    </row>
    <row r="7085" spans="14:15" x14ac:dyDescent="0.25">
      <c r="N7085" s="4"/>
      <c r="O7085" s="4">
        <v>50914</v>
      </c>
    </row>
    <row r="7086" spans="14:15" x14ac:dyDescent="0.25">
      <c r="N7086" s="4"/>
      <c r="O7086" s="4">
        <v>50915</v>
      </c>
    </row>
    <row r="7087" spans="14:15" x14ac:dyDescent="0.25">
      <c r="N7087" s="4"/>
      <c r="O7087" s="4">
        <v>50916</v>
      </c>
    </row>
    <row r="7088" spans="14:15" x14ac:dyDescent="0.25">
      <c r="N7088" s="4"/>
      <c r="O7088" s="4">
        <v>50917</v>
      </c>
    </row>
    <row r="7089" spans="14:15" x14ac:dyDescent="0.25">
      <c r="N7089" s="4"/>
      <c r="O7089" s="4">
        <v>50918</v>
      </c>
    </row>
    <row r="7090" spans="14:15" x14ac:dyDescent="0.25">
      <c r="N7090" s="4"/>
      <c r="O7090" s="4">
        <v>50919</v>
      </c>
    </row>
    <row r="7091" spans="14:15" x14ac:dyDescent="0.25">
      <c r="N7091" s="4"/>
      <c r="O7091" s="4">
        <v>50920</v>
      </c>
    </row>
    <row r="7092" spans="14:15" x14ac:dyDescent="0.25">
      <c r="N7092" s="4"/>
      <c r="O7092" s="4">
        <v>50921</v>
      </c>
    </row>
    <row r="7093" spans="14:15" x14ac:dyDescent="0.25">
      <c r="N7093" s="4"/>
      <c r="O7093" s="4">
        <v>50922</v>
      </c>
    </row>
    <row r="7094" spans="14:15" x14ac:dyDescent="0.25">
      <c r="N7094" s="4"/>
      <c r="O7094" s="4">
        <v>50923</v>
      </c>
    </row>
    <row r="7095" spans="14:15" x14ac:dyDescent="0.25">
      <c r="N7095" s="4"/>
      <c r="O7095" s="4">
        <v>50924</v>
      </c>
    </row>
    <row r="7096" spans="14:15" x14ac:dyDescent="0.25">
      <c r="N7096" s="4"/>
      <c r="O7096" s="4">
        <v>50925</v>
      </c>
    </row>
    <row r="7097" spans="14:15" x14ac:dyDescent="0.25">
      <c r="N7097" s="4"/>
      <c r="O7097" s="4">
        <v>50926</v>
      </c>
    </row>
    <row r="7098" spans="14:15" x14ac:dyDescent="0.25">
      <c r="N7098" s="4"/>
      <c r="O7098" s="4">
        <v>50927</v>
      </c>
    </row>
    <row r="7099" spans="14:15" x14ac:dyDescent="0.25">
      <c r="N7099" s="4"/>
      <c r="O7099" s="4">
        <v>50928</v>
      </c>
    </row>
    <row r="7100" spans="14:15" x14ac:dyDescent="0.25">
      <c r="N7100" s="4"/>
      <c r="O7100" s="4">
        <v>50929</v>
      </c>
    </row>
    <row r="7101" spans="14:15" x14ac:dyDescent="0.25">
      <c r="N7101" s="4"/>
      <c r="O7101" s="4">
        <v>50930</v>
      </c>
    </row>
    <row r="7102" spans="14:15" x14ac:dyDescent="0.25">
      <c r="N7102" s="4"/>
      <c r="O7102" s="4">
        <v>50931</v>
      </c>
    </row>
    <row r="7103" spans="14:15" x14ac:dyDescent="0.25">
      <c r="N7103" s="4"/>
      <c r="O7103" s="4">
        <v>50932</v>
      </c>
    </row>
    <row r="7104" spans="14:15" x14ac:dyDescent="0.25">
      <c r="N7104" s="4"/>
      <c r="O7104" s="4">
        <v>50933</v>
      </c>
    </row>
    <row r="7105" spans="14:15" x14ac:dyDescent="0.25">
      <c r="N7105" s="4"/>
      <c r="O7105" s="4">
        <v>50934</v>
      </c>
    </row>
    <row r="7106" spans="14:15" x14ac:dyDescent="0.25">
      <c r="N7106" s="4"/>
      <c r="O7106" s="4">
        <v>50935</v>
      </c>
    </row>
    <row r="7107" spans="14:15" x14ac:dyDescent="0.25">
      <c r="N7107" s="4"/>
      <c r="O7107" s="4">
        <v>50936</v>
      </c>
    </row>
    <row r="7108" spans="14:15" x14ac:dyDescent="0.25">
      <c r="N7108" s="4"/>
      <c r="O7108" s="4">
        <v>50937</v>
      </c>
    </row>
    <row r="7109" spans="14:15" x14ac:dyDescent="0.25">
      <c r="N7109" s="4"/>
      <c r="O7109" s="4">
        <v>50938</v>
      </c>
    </row>
    <row r="7110" spans="14:15" x14ac:dyDescent="0.25">
      <c r="N7110" s="4"/>
      <c r="O7110" s="4">
        <v>50939</v>
      </c>
    </row>
    <row r="7111" spans="14:15" x14ac:dyDescent="0.25">
      <c r="N7111" s="4"/>
      <c r="O7111" s="4">
        <v>50940</v>
      </c>
    </row>
    <row r="7112" spans="14:15" x14ac:dyDescent="0.25">
      <c r="N7112" s="4"/>
      <c r="O7112" s="4">
        <v>50941</v>
      </c>
    </row>
    <row r="7113" spans="14:15" x14ac:dyDescent="0.25">
      <c r="N7113" s="4"/>
      <c r="O7113" s="4">
        <v>50942</v>
      </c>
    </row>
    <row r="7114" spans="14:15" x14ac:dyDescent="0.25">
      <c r="N7114" s="4"/>
      <c r="O7114" s="4">
        <v>50943</v>
      </c>
    </row>
    <row r="7115" spans="14:15" x14ac:dyDescent="0.25">
      <c r="N7115" s="4"/>
      <c r="O7115" s="4">
        <v>50944</v>
      </c>
    </row>
    <row r="7116" spans="14:15" x14ac:dyDescent="0.25">
      <c r="N7116" s="4"/>
      <c r="O7116" s="4">
        <v>50945</v>
      </c>
    </row>
    <row r="7117" spans="14:15" x14ac:dyDescent="0.25">
      <c r="N7117" s="4"/>
      <c r="O7117" s="4">
        <v>50946</v>
      </c>
    </row>
    <row r="7118" spans="14:15" x14ac:dyDescent="0.25">
      <c r="N7118" s="4"/>
      <c r="O7118" s="4">
        <v>50947</v>
      </c>
    </row>
    <row r="7119" spans="14:15" x14ac:dyDescent="0.25">
      <c r="N7119" s="4"/>
      <c r="O7119" s="4">
        <v>50948</v>
      </c>
    </row>
    <row r="7120" spans="14:15" x14ac:dyDescent="0.25">
      <c r="N7120" s="4"/>
      <c r="O7120" s="4">
        <v>50949</v>
      </c>
    </row>
    <row r="7121" spans="14:15" x14ac:dyDescent="0.25">
      <c r="N7121" s="4"/>
      <c r="O7121" s="4">
        <v>50950</v>
      </c>
    </row>
    <row r="7122" spans="14:15" x14ac:dyDescent="0.25">
      <c r="N7122" s="4"/>
      <c r="O7122" s="4">
        <v>50951</v>
      </c>
    </row>
    <row r="7123" spans="14:15" x14ac:dyDescent="0.25">
      <c r="N7123" s="4"/>
      <c r="O7123" s="4">
        <v>50952</v>
      </c>
    </row>
    <row r="7124" spans="14:15" x14ac:dyDescent="0.25">
      <c r="N7124" s="4"/>
      <c r="O7124" s="4">
        <v>50953</v>
      </c>
    </row>
    <row r="7125" spans="14:15" x14ac:dyDescent="0.25">
      <c r="N7125" s="4"/>
      <c r="O7125" s="4">
        <v>50954</v>
      </c>
    </row>
    <row r="7126" spans="14:15" x14ac:dyDescent="0.25">
      <c r="N7126" s="4"/>
      <c r="O7126" s="4">
        <v>50955</v>
      </c>
    </row>
    <row r="7127" spans="14:15" x14ac:dyDescent="0.25">
      <c r="N7127" s="4"/>
      <c r="O7127" s="4">
        <v>50956</v>
      </c>
    </row>
    <row r="7128" spans="14:15" x14ac:dyDescent="0.25">
      <c r="N7128" s="4"/>
      <c r="O7128" s="4">
        <v>50957</v>
      </c>
    </row>
    <row r="7129" spans="14:15" x14ac:dyDescent="0.25">
      <c r="N7129" s="4"/>
      <c r="O7129" s="4">
        <v>50958</v>
      </c>
    </row>
    <row r="7130" spans="14:15" x14ac:dyDescent="0.25">
      <c r="N7130" s="4"/>
      <c r="O7130" s="4">
        <v>50959</v>
      </c>
    </row>
    <row r="7131" spans="14:15" x14ac:dyDescent="0.25">
      <c r="N7131" s="4"/>
      <c r="O7131" s="4">
        <v>50960</v>
      </c>
    </row>
    <row r="7132" spans="14:15" x14ac:dyDescent="0.25">
      <c r="N7132" s="4"/>
      <c r="O7132" s="4">
        <v>50961</v>
      </c>
    </row>
    <row r="7133" spans="14:15" x14ac:dyDescent="0.25">
      <c r="N7133" s="4"/>
      <c r="O7133" s="4">
        <v>50962</v>
      </c>
    </row>
    <row r="7134" spans="14:15" x14ac:dyDescent="0.25">
      <c r="N7134" s="4"/>
      <c r="O7134" s="4">
        <v>50963</v>
      </c>
    </row>
    <row r="7135" spans="14:15" x14ac:dyDescent="0.25">
      <c r="N7135" s="4"/>
      <c r="O7135" s="4">
        <v>50964</v>
      </c>
    </row>
    <row r="7136" spans="14:15" x14ac:dyDescent="0.25">
      <c r="N7136" s="4"/>
      <c r="O7136" s="4">
        <v>50965</v>
      </c>
    </row>
    <row r="7137" spans="14:15" x14ac:dyDescent="0.25">
      <c r="N7137" s="4"/>
      <c r="O7137" s="4">
        <v>50966</v>
      </c>
    </row>
    <row r="7138" spans="14:15" x14ac:dyDescent="0.25">
      <c r="N7138" s="4"/>
      <c r="O7138" s="4">
        <v>50967</v>
      </c>
    </row>
    <row r="7139" spans="14:15" x14ac:dyDescent="0.25">
      <c r="N7139" s="4"/>
      <c r="O7139" s="4">
        <v>50968</v>
      </c>
    </row>
    <row r="7140" spans="14:15" x14ac:dyDescent="0.25">
      <c r="N7140" s="4"/>
      <c r="O7140" s="4">
        <v>50969</v>
      </c>
    </row>
    <row r="7141" spans="14:15" x14ac:dyDescent="0.25">
      <c r="N7141" s="4"/>
      <c r="O7141" s="4">
        <v>50970</v>
      </c>
    </row>
    <row r="7142" spans="14:15" x14ac:dyDescent="0.25">
      <c r="N7142" s="4"/>
      <c r="O7142" s="4">
        <v>50971</v>
      </c>
    </row>
    <row r="7143" spans="14:15" x14ac:dyDescent="0.25">
      <c r="N7143" s="4"/>
      <c r="O7143" s="4">
        <v>50972</v>
      </c>
    </row>
    <row r="7144" spans="14:15" x14ac:dyDescent="0.25">
      <c r="N7144" s="4"/>
      <c r="O7144" s="4">
        <v>50973</v>
      </c>
    </row>
    <row r="7145" spans="14:15" x14ac:dyDescent="0.25">
      <c r="N7145" s="4"/>
      <c r="O7145" s="4">
        <v>50974</v>
      </c>
    </row>
    <row r="7146" spans="14:15" x14ac:dyDescent="0.25">
      <c r="N7146" s="4"/>
      <c r="O7146" s="4">
        <v>50975</v>
      </c>
    </row>
    <row r="7147" spans="14:15" x14ac:dyDescent="0.25">
      <c r="N7147" s="4"/>
      <c r="O7147" s="4">
        <v>50976</v>
      </c>
    </row>
    <row r="7148" spans="14:15" x14ac:dyDescent="0.25">
      <c r="N7148" s="4"/>
      <c r="O7148" s="4">
        <v>50977</v>
      </c>
    </row>
    <row r="7149" spans="14:15" x14ac:dyDescent="0.25">
      <c r="N7149" s="4"/>
      <c r="O7149" s="4">
        <v>50978</v>
      </c>
    </row>
    <row r="7150" spans="14:15" x14ac:dyDescent="0.25">
      <c r="N7150" s="4"/>
      <c r="O7150" s="4">
        <v>50979</v>
      </c>
    </row>
    <row r="7151" spans="14:15" x14ac:dyDescent="0.25">
      <c r="N7151" s="4"/>
      <c r="O7151" s="4">
        <v>50980</v>
      </c>
    </row>
    <row r="7152" spans="14:15" x14ac:dyDescent="0.25">
      <c r="N7152" s="4"/>
      <c r="O7152" s="4">
        <v>50981</v>
      </c>
    </row>
    <row r="7153" spans="14:15" x14ac:dyDescent="0.25">
      <c r="N7153" s="4"/>
      <c r="O7153" s="4">
        <v>50982</v>
      </c>
    </row>
    <row r="7154" spans="14:15" x14ac:dyDescent="0.25">
      <c r="N7154" s="4"/>
      <c r="O7154" s="4">
        <v>50983</v>
      </c>
    </row>
    <row r="7155" spans="14:15" x14ac:dyDescent="0.25">
      <c r="N7155" s="4"/>
      <c r="O7155" s="4">
        <v>50984</v>
      </c>
    </row>
    <row r="7156" spans="14:15" x14ac:dyDescent="0.25">
      <c r="N7156" s="4"/>
      <c r="O7156" s="4">
        <v>50985</v>
      </c>
    </row>
    <row r="7157" spans="14:15" x14ac:dyDescent="0.25">
      <c r="N7157" s="4"/>
      <c r="O7157" s="4">
        <v>50986</v>
      </c>
    </row>
    <row r="7158" spans="14:15" x14ac:dyDescent="0.25">
      <c r="N7158" s="4"/>
      <c r="O7158" s="4">
        <v>50987</v>
      </c>
    </row>
    <row r="7159" spans="14:15" x14ac:dyDescent="0.25">
      <c r="N7159" s="4"/>
      <c r="O7159" s="4">
        <v>50988</v>
      </c>
    </row>
    <row r="7160" spans="14:15" x14ac:dyDescent="0.25">
      <c r="N7160" s="4"/>
      <c r="O7160" s="4">
        <v>50989</v>
      </c>
    </row>
    <row r="7161" spans="14:15" x14ac:dyDescent="0.25">
      <c r="N7161" s="4"/>
      <c r="O7161" s="4">
        <v>50990</v>
      </c>
    </row>
    <row r="7162" spans="14:15" x14ac:dyDescent="0.25">
      <c r="N7162" s="4"/>
      <c r="O7162" s="4">
        <v>50991</v>
      </c>
    </row>
    <row r="7163" spans="14:15" x14ac:dyDescent="0.25">
      <c r="N7163" s="4"/>
      <c r="O7163" s="4">
        <v>50992</v>
      </c>
    </row>
    <row r="7164" spans="14:15" x14ac:dyDescent="0.25">
      <c r="N7164" s="4"/>
      <c r="O7164" s="4">
        <v>50993</v>
      </c>
    </row>
    <row r="7165" spans="14:15" x14ac:dyDescent="0.25">
      <c r="N7165" s="4"/>
      <c r="O7165" s="4">
        <v>50994</v>
      </c>
    </row>
    <row r="7166" spans="14:15" x14ac:dyDescent="0.25">
      <c r="N7166" s="4"/>
      <c r="O7166" s="4">
        <v>50995</v>
      </c>
    </row>
    <row r="7167" spans="14:15" x14ac:dyDescent="0.25">
      <c r="N7167" s="4"/>
      <c r="O7167" s="4">
        <v>50996</v>
      </c>
    </row>
    <row r="7168" spans="14:15" x14ac:dyDescent="0.25">
      <c r="N7168" s="4"/>
      <c r="O7168" s="4">
        <v>50997</v>
      </c>
    </row>
    <row r="7169" spans="14:15" x14ac:dyDescent="0.25">
      <c r="N7169" s="4"/>
      <c r="O7169" s="4">
        <v>50998</v>
      </c>
    </row>
    <row r="7170" spans="14:15" x14ac:dyDescent="0.25">
      <c r="N7170" s="4"/>
      <c r="O7170" s="4">
        <v>50999</v>
      </c>
    </row>
    <row r="7171" spans="14:15" x14ac:dyDescent="0.25">
      <c r="N7171" s="4"/>
      <c r="O7171" s="4">
        <v>51000</v>
      </c>
    </row>
    <row r="7172" spans="14:15" x14ac:dyDescent="0.25">
      <c r="N7172" s="4"/>
      <c r="O7172" s="4">
        <v>51001</v>
      </c>
    </row>
    <row r="7173" spans="14:15" x14ac:dyDescent="0.25">
      <c r="N7173" s="4"/>
      <c r="O7173" s="4">
        <v>51002</v>
      </c>
    </row>
    <row r="7174" spans="14:15" x14ac:dyDescent="0.25">
      <c r="N7174" s="4"/>
      <c r="O7174" s="4">
        <v>51003</v>
      </c>
    </row>
    <row r="7175" spans="14:15" x14ac:dyDescent="0.25">
      <c r="N7175" s="4"/>
      <c r="O7175" s="4">
        <v>51004</v>
      </c>
    </row>
    <row r="7176" spans="14:15" x14ac:dyDescent="0.25">
      <c r="N7176" s="4"/>
      <c r="O7176" s="4">
        <v>51005</v>
      </c>
    </row>
    <row r="7177" spans="14:15" x14ac:dyDescent="0.25">
      <c r="N7177" s="4"/>
      <c r="O7177" s="4">
        <v>51006</v>
      </c>
    </row>
    <row r="7178" spans="14:15" x14ac:dyDescent="0.25">
      <c r="N7178" s="4"/>
      <c r="O7178" s="4">
        <v>51007</v>
      </c>
    </row>
    <row r="7179" spans="14:15" x14ac:dyDescent="0.25">
      <c r="N7179" s="4"/>
      <c r="O7179" s="4">
        <v>51008</v>
      </c>
    </row>
    <row r="7180" spans="14:15" x14ac:dyDescent="0.25">
      <c r="N7180" s="4"/>
      <c r="O7180" s="4">
        <v>51009</v>
      </c>
    </row>
    <row r="7181" spans="14:15" x14ac:dyDescent="0.25">
      <c r="N7181" s="4"/>
      <c r="O7181" s="4">
        <v>51010</v>
      </c>
    </row>
    <row r="7182" spans="14:15" x14ac:dyDescent="0.25">
      <c r="N7182" s="4"/>
      <c r="O7182" s="4">
        <v>51011</v>
      </c>
    </row>
    <row r="7183" spans="14:15" x14ac:dyDescent="0.25">
      <c r="N7183" s="4"/>
      <c r="O7183" s="4">
        <v>51012</v>
      </c>
    </row>
    <row r="7184" spans="14:15" x14ac:dyDescent="0.25">
      <c r="N7184" s="4"/>
      <c r="O7184" s="4">
        <v>51013</v>
      </c>
    </row>
    <row r="7185" spans="14:15" x14ac:dyDescent="0.25">
      <c r="N7185" s="4"/>
      <c r="O7185" s="4">
        <v>51014</v>
      </c>
    </row>
    <row r="7186" spans="14:15" x14ac:dyDescent="0.25">
      <c r="N7186" s="4"/>
      <c r="O7186" s="4">
        <v>51015</v>
      </c>
    </row>
    <row r="7187" spans="14:15" x14ac:dyDescent="0.25">
      <c r="N7187" s="4"/>
      <c r="O7187" s="4">
        <v>51016</v>
      </c>
    </row>
    <row r="7188" spans="14:15" x14ac:dyDescent="0.25">
      <c r="N7188" s="4"/>
      <c r="O7188" s="4">
        <v>51017</v>
      </c>
    </row>
    <row r="7189" spans="14:15" x14ac:dyDescent="0.25">
      <c r="N7189" s="4"/>
      <c r="O7189" s="4">
        <v>51018</v>
      </c>
    </row>
    <row r="7190" spans="14:15" x14ac:dyDescent="0.25">
      <c r="N7190" s="4"/>
      <c r="O7190" s="4">
        <v>51019</v>
      </c>
    </row>
    <row r="7191" spans="14:15" x14ac:dyDescent="0.25">
      <c r="N7191" s="4"/>
      <c r="O7191" s="4">
        <v>51020</v>
      </c>
    </row>
    <row r="7192" spans="14:15" x14ac:dyDescent="0.25">
      <c r="N7192" s="4"/>
      <c r="O7192" s="4">
        <v>51021</v>
      </c>
    </row>
    <row r="7193" spans="14:15" x14ac:dyDescent="0.25">
      <c r="N7193" s="4"/>
      <c r="O7193" s="4">
        <v>51022</v>
      </c>
    </row>
    <row r="7194" spans="14:15" x14ac:dyDescent="0.25">
      <c r="N7194" s="4"/>
      <c r="O7194" s="4">
        <v>51023</v>
      </c>
    </row>
    <row r="7195" spans="14:15" x14ac:dyDescent="0.25">
      <c r="N7195" s="4"/>
      <c r="O7195" s="4">
        <v>51024</v>
      </c>
    </row>
    <row r="7196" spans="14:15" x14ac:dyDescent="0.25">
      <c r="N7196" s="4"/>
      <c r="O7196" s="4">
        <v>51025</v>
      </c>
    </row>
    <row r="7197" spans="14:15" x14ac:dyDescent="0.25">
      <c r="N7197" s="4"/>
      <c r="O7197" s="4">
        <v>51026</v>
      </c>
    </row>
    <row r="7198" spans="14:15" x14ac:dyDescent="0.25">
      <c r="N7198" s="4"/>
      <c r="O7198" s="4">
        <v>51027</v>
      </c>
    </row>
    <row r="7199" spans="14:15" x14ac:dyDescent="0.25">
      <c r="N7199" s="4"/>
      <c r="O7199" s="4">
        <v>51028</v>
      </c>
    </row>
    <row r="7200" spans="14:15" x14ac:dyDescent="0.25">
      <c r="N7200" s="4"/>
      <c r="O7200" s="4">
        <v>51029</v>
      </c>
    </row>
    <row r="7201" spans="14:15" x14ac:dyDescent="0.25">
      <c r="N7201" s="4"/>
      <c r="O7201" s="4">
        <v>51030</v>
      </c>
    </row>
    <row r="7202" spans="14:15" x14ac:dyDescent="0.25">
      <c r="N7202" s="4"/>
      <c r="O7202" s="4">
        <v>51031</v>
      </c>
    </row>
    <row r="7203" spans="14:15" x14ac:dyDescent="0.25">
      <c r="N7203" s="4"/>
      <c r="O7203" s="4">
        <v>51032</v>
      </c>
    </row>
    <row r="7204" spans="14:15" x14ac:dyDescent="0.25">
      <c r="N7204" s="4"/>
      <c r="O7204" s="4">
        <v>51033</v>
      </c>
    </row>
    <row r="7205" spans="14:15" x14ac:dyDescent="0.25">
      <c r="N7205" s="4"/>
      <c r="O7205" s="4">
        <v>51034</v>
      </c>
    </row>
    <row r="7206" spans="14:15" x14ac:dyDescent="0.25">
      <c r="N7206" s="4"/>
      <c r="O7206" s="4">
        <v>51035</v>
      </c>
    </row>
    <row r="7207" spans="14:15" x14ac:dyDescent="0.25">
      <c r="N7207" s="4"/>
      <c r="O7207" s="4">
        <v>51036</v>
      </c>
    </row>
    <row r="7208" spans="14:15" x14ac:dyDescent="0.25">
      <c r="N7208" s="4"/>
      <c r="O7208" s="4">
        <v>51037</v>
      </c>
    </row>
    <row r="7209" spans="14:15" x14ac:dyDescent="0.25">
      <c r="N7209" s="4"/>
      <c r="O7209" s="4">
        <v>51038</v>
      </c>
    </row>
    <row r="7210" spans="14:15" x14ac:dyDescent="0.25">
      <c r="N7210" s="4"/>
      <c r="O7210" s="4">
        <v>51039</v>
      </c>
    </row>
    <row r="7211" spans="14:15" x14ac:dyDescent="0.25">
      <c r="N7211" s="4"/>
      <c r="O7211" s="4">
        <v>51040</v>
      </c>
    </row>
    <row r="7212" spans="14:15" x14ac:dyDescent="0.25">
      <c r="N7212" s="4"/>
      <c r="O7212" s="4">
        <v>51041</v>
      </c>
    </row>
    <row r="7213" spans="14:15" x14ac:dyDescent="0.25">
      <c r="N7213" s="4"/>
      <c r="O7213" s="4">
        <v>51042</v>
      </c>
    </row>
    <row r="7214" spans="14:15" x14ac:dyDescent="0.25">
      <c r="N7214" s="4"/>
      <c r="O7214" s="4">
        <v>51043</v>
      </c>
    </row>
    <row r="7215" spans="14:15" x14ac:dyDescent="0.25">
      <c r="N7215" s="4"/>
      <c r="O7215" s="4">
        <v>51044</v>
      </c>
    </row>
    <row r="7216" spans="14:15" x14ac:dyDescent="0.25">
      <c r="N7216" s="4"/>
      <c r="O7216" s="4">
        <v>51045</v>
      </c>
    </row>
    <row r="7217" spans="14:15" x14ac:dyDescent="0.25">
      <c r="N7217" s="4"/>
      <c r="O7217" s="4">
        <v>51046</v>
      </c>
    </row>
    <row r="7218" spans="14:15" x14ac:dyDescent="0.25">
      <c r="N7218" s="4"/>
      <c r="O7218" s="4">
        <v>51047</v>
      </c>
    </row>
    <row r="7219" spans="14:15" x14ac:dyDescent="0.25">
      <c r="N7219" s="4"/>
      <c r="O7219" s="4">
        <v>51048</v>
      </c>
    </row>
    <row r="7220" spans="14:15" x14ac:dyDescent="0.25">
      <c r="N7220" s="4"/>
      <c r="O7220" s="4">
        <v>51049</v>
      </c>
    </row>
    <row r="7221" spans="14:15" x14ac:dyDescent="0.25">
      <c r="N7221" s="4"/>
      <c r="O7221" s="4">
        <v>51050</v>
      </c>
    </row>
    <row r="7222" spans="14:15" x14ac:dyDescent="0.25">
      <c r="N7222" s="4"/>
      <c r="O7222" s="4">
        <v>51051</v>
      </c>
    </row>
    <row r="7223" spans="14:15" x14ac:dyDescent="0.25">
      <c r="N7223" s="4"/>
      <c r="O7223" s="4">
        <v>51052</v>
      </c>
    </row>
    <row r="7224" spans="14:15" x14ac:dyDescent="0.25">
      <c r="N7224" s="4"/>
      <c r="O7224" s="4">
        <v>51053</v>
      </c>
    </row>
    <row r="7225" spans="14:15" x14ac:dyDescent="0.25">
      <c r="N7225" s="4"/>
      <c r="O7225" s="4">
        <v>51054</v>
      </c>
    </row>
    <row r="7226" spans="14:15" x14ac:dyDescent="0.25">
      <c r="N7226" s="4"/>
      <c r="O7226" s="4">
        <v>51055</v>
      </c>
    </row>
    <row r="7227" spans="14:15" x14ac:dyDescent="0.25">
      <c r="N7227" s="4"/>
      <c r="O7227" s="4">
        <v>51056</v>
      </c>
    </row>
    <row r="7228" spans="14:15" x14ac:dyDescent="0.25">
      <c r="N7228" s="4"/>
      <c r="O7228" s="4">
        <v>51057</v>
      </c>
    </row>
    <row r="7229" spans="14:15" x14ac:dyDescent="0.25">
      <c r="N7229" s="4"/>
      <c r="O7229" s="4">
        <v>51058</v>
      </c>
    </row>
    <row r="7230" spans="14:15" x14ac:dyDescent="0.25">
      <c r="N7230" s="4"/>
      <c r="O7230" s="4">
        <v>51059</v>
      </c>
    </row>
    <row r="7231" spans="14:15" x14ac:dyDescent="0.25">
      <c r="N7231" s="4"/>
      <c r="O7231" s="4">
        <v>51060</v>
      </c>
    </row>
    <row r="7232" spans="14:15" x14ac:dyDescent="0.25">
      <c r="N7232" s="4"/>
      <c r="O7232" s="4">
        <v>51061</v>
      </c>
    </row>
    <row r="7233" spans="14:15" x14ac:dyDescent="0.25">
      <c r="N7233" s="4"/>
      <c r="O7233" s="4">
        <v>51062</v>
      </c>
    </row>
    <row r="7234" spans="14:15" x14ac:dyDescent="0.25">
      <c r="N7234" s="4"/>
      <c r="O7234" s="4">
        <v>51063</v>
      </c>
    </row>
    <row r="7235" spans="14:15" x14ac:dyDescent="0.25">
      <c r="N7235" s="4"/>
      <c r="O7235" s="4">
        <v>51064</v>
      </c>
    </row>
    <row r="7236" spans="14:15" x14ac:dyDescent="0.25">
      <c r="N7236" s="4"/>
      <c r="O7236" s="4">
        <v>51065</v>
      </c>
    </row>
    <row r="7237" spans="14:15" x14ac:dyDescent="0.25">
      <c r="N7237" s="4"/>
      <c r="O7237" s="4">
        <v>51066</v>
      </c>
    </row>
    <row r="7238" spans="14:15" x14ac:dyDescent="0.25">
      <c r="N7238" s="4"/>
      <c r="O7238" s="4">
        <v>51067</v>
      </c>
    </row>
    <row r="7239" spans="14:15" x14ac:dyDescent="0.25">
      <c r="N7239" s="4"/>
      <c r="O7239" s="4">
        <v>51068</v>
      </c>
    </row>
    <row r="7240" spans="14:15" x14ac:dyDescent="0.25">
      <c r="N7240" s="4"/>
      <c r="O7240" s="4">
        <v>51069</v>
      </c>
    </row>
    <row r="7241" spans="14:15" x14ac:dyDescent="0.25">
      <c r="N7241" s="4"/>
      <c r="O7241" s="4">
        <v>51070</v>
      </c>
    </row>
    <row r="7242" spans="14:15" x14ac:dyDescent="0.25">
      <c r="N7242" s="4"/>
      <c r="O7242" s="4">
        <v>51071</v>
      </c>
    </row>
    <row r="7243" spans="14:15" x14ac:dyDescent="0.25">
      <c r="N7243" s="4"/>
      <c r="O7243" s="4">
        <v>51072</v>
      </c>
    </row>
    <row r="7244" spans="14:15" x14ac:dyDescent="0.25">
      <c r="N7244" s="4"/>
      <c r="O7244" s="4">
        <v>51073</v>
      </c>
    </row>
    <row r="7245" spans="14:15" x14ac:dyDescent="0.25">
      <c r="N7245" s="4"/>
      <c r="O7245" s="4">
        <v>51074</v>
      </c>
    </row>
    <row r="7246" spans="14:15" x14ac:dyDescent="0.25">
      <c r="N7246" s="4"/>
      <c r="O7246" s="4">
        <v>51075</v>
      </c>
    </row>
    <row r="7247" spans="14:15" x14ac:dyDescent="0.25">
      <c r="N7247" s="4"/>
      <c r="O7247" s="4">
        <v>51076</v>
      </c>
    </row>
    <row r="7248" spans="14:15" x14ac:dyDescent="0.25">
      <c r="N7248" s="4"/>
      <c r="O7248" s="4">
        <v>51077</v>
      </c>
    </row>
    <row r="7249" spans="14:15" x14ac:dyDescent="0.25">
      <c r="N7249" s="4"/>
      <c r="O7249" s="4">
        <v>51078</v>
      </c>
    </row>
    <row r="7250" spans="14:15" x14ac:dyDescent="0.25">
      <c r="N7250" s="4"/>
      <c r="O7250" s="4">
        <v>51079</v>
      </c>
    </row>
    <row r="7251" spans="14:15" x14ac:dyDescent="0.25">
      <c r="N7251" s="4"/>
      <c r="O7251" s="4">
        <v>51080</v>
      </c>
    </row>
    <row r="7252" spans="14:15" x14ac:dyDescent="0.25">
      <c r="N7252" s="4"/>
      <c r="O7252" s="4">
        <v>51081</v>
      </c>
    </row>
    <row r="7253" spans="14:15" x14ac:dyDescent="0.25">
      <c r="N7253" s="4"/>
      <c r="O7253" s="4">
        <v>51082</v>
      </c>
    </row>
    <row r="7254" spans="14:15" x14ac:dyDescent="0.25">
      <c r="N7254" s="4"/>
      <c r="O7254" s="4">
        <v>51083</v>
      </c>
    </row>
    <row r="7255" spans="14:15" x14ac:dyDescent="0.25">
      <c r="N7255" s="4"/>
      <c r="O7255" s="4">
        <v>51084</v>
      </c>
    </row>
    <row r="7256" spans="14:15" x14ac:dyDescent="0.25">
      <c r="N7256" s="4"/>
      <c r="O7256" s="4">
        <v>51085</v>
      </c>
    </row>
    <row r="7257" spans="14:15" x14ac:dyDescent="0.25">
      <c r="N7257" s="4"/>
      <c r="O7257" s="4">
        <v>51086</v>
      </c>
    </row>
    <row r="7258" spans="14:15" x14ac:dyDescent="0.25">
      <c r="N7258" s="4"/>
      <c r="O7258" s="4">
        <v>51087</v>
      </c>
    </row>
    <row r="7259" spans="14:15" x14ac:dyDescent="0.25">
      <c r="N7259" s="4"/>
      <c r="O7259" s="4">
        <v>51088</v>
      </c>
    </row>
    <row r="7260" spans="14:15" x14ac:dyDescent="0.25">
      <c r="N7260" s="4"/>
      <c r="O7260" s="4">
        <v>51089</v>
      </c>
    </row>
    <row r="7261" spans="14:15" x14ac:dyDescent="0.25">
      <c r="N7261" s="4"/>
      <c r="O7261" s="4">
        <v>51090</v>
      </c>
    </row>
    <row r="7262" spans="14:15" x14ac:dyDescent="0.25">
      <c r="N7262" s="4"/>
      <c r="O7262" s="4">
        <v>51091</v>
      </c>
    </row>
    <row r="7263" spans="14:15" x14ac:dyDescent="0.25">
      <c r="N7263" s="4"/>
      <c r="O7263" s="4">
        <v>51092</v>
      </c>
    </row>
    <row r="7264" spans="14:15" x14ac:dyDescent="0.25">
      <c r="N7264" s="4"/>
      <c r="O7264" s="4">
        <v>51093</v>
      </c>
    </row>
    <row r="7265" spans="14:15" x14ac:dyDescent="0.25">
      <c r="N7265" s="4"/>
      <c r="O7265" s="4">
        <v>51094</v>
      </c>
    </row>
    <row r="7266" spans="14:15" x14ac:dyDescent="0.25">
      <c r="N7266" s="4"/>
      <c r="O7266" s="4">
        <v>51095</v>
      </c>
    </row>
    <row r="7267" spans="14:15" x14ac:dyDescent="0.25">
      <c r="N7267" s="4"/>
      <c r="O7267" s="4">
        <v>51096</v>
      </c>
    </row>
    <row r="7268" spans="14:15" x14ac:dyDescent="0.25">
      <c r="N7268" s="4"/>
      <c r="O7268" s="4">
        <v>51097</v>
      </c>
    </row>
    <row r="7269" spans="14:15" x14ac:dyDescent="0.25">
      <c r="N7269" s="4"/>
      <c r="O7269" s="4">
        <v>51098</v>
      </c>
    </row>
    <row r="7270" spans="14:15" x14ac:dyDescent="0.25">
      <c r="N7270" s="4"/>
      <c r="O7270" s="4">
        <v>51099</v>
      </c>
    </row>
    <row r="7271" spans="14:15" x14ac:dyDescent="0.25">
      <c r="N7271" s="4"/>
      <c r="O7271" s="4">
        <v>51100</v>
      </c>
    </row>
    <row r="7272" spans="14:15" x14ac:dyDescent="0.25">
      <c r="N7272" s="4"/>
      <c r="O7272" s="4">
        <v>51101</v>
      </c>
    </row>
    <row r="7273" spans="14:15" x14ac:dyDescent="0.25">
      <c r="N7273" s="4"/>
      <c r="O7273" s="4">
        <v>51102</v>
      </c>
    </row>
    <row r="7274" spans="14:15" x14ac:dyDescent="0.25">
      <c r="N7274" s="4"/>
      <c r="O7274" s="4">
        <v>51103</v>
      </c>
    </row>
    <row r="7275" spans="14:15" x14ac:dyDescent="0.25">
      <c r="N7275" s="4"/>
      <c r="O7275" s="4">
        <v>51104</v>
      </c>
    </row>
    <row r="7276" spans="14:15" x14ac:dyDescent="0.25">
      <c r="N7276" s="4"/>
      <c r="O7276" s="4">
        <v>51105</v>
      </c>
    </row>
    <row r="7277" spans="14:15" x14ac:dyDescent="0.25">
      <c r="N7277" s="4"/>
      <c r="O7277" s="4">
        <v>51106</v>
      </c>
    </row>
    <row r="7278" spans="14:15" x14ac:dyDescent="0.25">
      <c r="N7278" s="4"/>
      <c r="O7278" s="4">
        <v>51107</v>
      </c>
    </row>
    <row r="7279" spans="14:15" x14ac:dyDescent="0.25">
      <c r="N7279" s="4"/>
      <c r="O7279" s="4">
        <v>51108</v>
      </c>
    </row>
    <row r="7280" spans="14:15" x14ac:dyDescent="0.25">
      <c r="N7280" s="4"/>
      <c r="O7280" s="4">
        <v>51109</v>
      </c>
    </row>
    <row r="7281" spans="14:15" x14ac:dyDescent="0.25">
      <c r="N7281" s="4"/>
      <c r="O7281" s="4">
        <v>51110</v>
      </c>
    </row>
    <row r="7282" spans="14:15" x14ac:dyDescent="0.25">
      <c r="N7282" s="4"/>
      <c r="O7282" s="4">
        <v>51111</v>
      </c>
    </row>
    <row r="7283" spans="14:15" x14ac:dyDescent="0.25">
      <c r="N7283" s="4"/>
      <c r="O7283" s="4">
        <v>51112</v>
      </c>
    </row>
    <row r="7284" spans="14:15" x14ac:dyDescent="0.25">
      <c r="N7284" s="4"/>
      <c r="O7284" s="4">
        <v>51113</v>
      </c>
    </row>
    <row r="7285" spans="14:15" x14ac:dyDescent="0.25">
      <c r="N7285" s="4"/>
      <c r="O7285" s="4">
        <v>51114</v>
      </c>
    </row>
    <row r="7286" spans="14:15" x14ac:dyDescent="0.25">
      <c r="N7286" s="4"/>
      <c r="O7286" s="4">
        <v>51115</v>
      </c>
    </row>
    <row r="7287" spans="14:15" x14ac:dyDescent="0.25">
      <c r="N7287" s="4"/>
      <c r="O7287" s="4">
        <v>51116</v>
      </c>
    </row>
    <row r="7288" spans="14:15" x14ac:dyDescent="0.25">
      <c r="N7288" s="4"/>
      <c r="O7288" s="4">
        <v>51117</v>
      </c>
    </row>
    <row r="7289" spans="14:15" x14ac:dyDescent="0.25">
      <c r="N7289" s="4"/>
      <c r="O7289" s="4">
        <v>51118</v>
      </c>
    </row>
    <row r="7290" spans="14:15" x14ac:dyDescent="0.25">
      <c r="N7290" s="4"/>
      <c r="O7290" s="4">
        <v>51119</v>
      </c>
    </row>
    <row r="7291" spans="14:15" x14ac:dyDescent="0.25">
      <c r="N7291" s="4"/>
      <c r="O7291" s="4">
        <v>51120</v>
      </c>
    </row>
    <row r="7292" spans="14:15" x14ac:dyDescent="0.25">
      <c r="N7292" s="4"/>
      <c r="O7292" s="4">
        <v>51121</v>
      </c>
    </row>
    <row r="7293" spans="14:15" x14ac:dyDescent="0.25">
      <c r="N7293" s="4"/>
      <c r="O7293" s="4">
        <v>51122</v>
      </c>
    </row>
    <row r="7294" spans="14:15" x14ac:dyDescent="0.25">
      <c r="N7294" s="4"/>
      <c r="O7294" s="4">
        <v>51123</v>
      </c>
    </row>
    <row r="7295" spans="14:15" x14ac:dyDescent="0.25">
      <c r="N7295" s="4"/>
      <c r="O7295" s="4">
        <v>51124</v>
      </c>
    </row>
    <row r="7296" spans="14:15" x14ac:dyDescent="0.25">
      <c r="N7296" s="4"/>
      <c r="O7296" s="4">
        <v>51125</v>
      </c>
    </row>
    <row r="7297" spans="14:15" x14ac:dyDescent="0.25">
      <c r="N7297" s="4"/>
      <c r="O7297" s="4">
        <v>51126</v>
      </c>
    </row>
    <row r="7298" spans="14:15" x14ac:dyDescent="0.25">
      <c r="N7298" s="4"/>
      <c r="O7298" s="4">
        <v>51127</v>
      </c>
    </row>
    <row r="7299" spans="14:15" x14ac:dyDescent="0.25">
      <c r="N7299" s="4"/>
      <c r="O7299" s="4">
        <v>51128</v>
      </c>
    </row>
    <row r="7300" spans="14:15" x14ac:dyDescent="0.25">
      <c r="N7300" s="4"/>
      <c r="O7300" s="4">
        <v>51129</v>
      </c>
    </row>
    <row r="7301" spans="14:15" x14ac:dyDescent="0.25">
      <c r="N7301" s="4"/>
      <c r="O7301" s="4">
        <v>51130</v>
      </c>
    </row>
    <row r="7302" spans="14:15" x14ac:dyDescent="0.25">
      <c r="N7302" s="4"/>
      <c r="O7302" s="4">
        <v>51131</v>
      </c>
    </row>
    <row r="7303" spans="14:15" x14ac:dyDescent="0.25">
      <c r="N7303" s="4"/>
      <c r="O7303" s="4">
        <v>51132</v>
      </c>
    </row>
    <row r="7304" spans="14:15" x14ac:dyDescent="0.25">
      <c r="N7304" s="4"/>
      <c r="O7304" s="4">
        <v>51133</v>
      </c>
    </row>
    <row r="7305" spans="14:15" x14ac:dyDescent="0.25">
      <c r="N7305" s="4"/>
      <c r="O7305" s="4">
        <v>51134</v>
      </c>
    </row>
    <row r="7306" spans="14:15" x14ac:dyDescent="0.25">
      <c r="N7306" s="4"/>
      <c r="O7306" s="4">
        <v>51135</v>
      </c>
    </row>
    <row r="7307" spans="14:15" x14ac:dyDescent="0.25">
      <c r="N7307" s="4"/>
      <c r="O7307" s="4">
        <v>51136</v>
      </c>
    </row>
    <row r="7308" spans="14:15" x14ac:dyDescent="0.25">
      <c r="N7308" s="4"/>
      <c r="O7308" s="4">
        <v>51137</v>
      </c>
    </row>
    <row r="7309" spans="14:15" x14ac:dyDescent="0.25">
      <c r="N7309" s="4"/>
      <c r="O7309" s="4">
        <v>51138</v>
      </c>
    </row>
    <row r="7310" spans="14:15" x14ac:dyDescent="0.25">
      <c r="N7310" s="4"/>
      <c r="O7310" s="4">
        <v>51139</v>
      </c>
    </row>
    <row r="7311" spans="14:15" x14ac:dyDescent="0.25">
      <c r="N7311" s="4"/>
      <c r="O7311" s="4">
        <v>51140</v>
      </c>
    </row>
    <row r="7312" spans="14:15" x14ac:dyDescent="0.25">
      <c r="N7312" s="4"/>
      <c r="O7312" s="4">
        <v>51141</v>
      </c>
    </row>
    <row r="7313" spans="14:15" x14ac:dyDescent="0.25">
      <c r="N7313" s="4"/>
      <c r="O7313" s="4">
        <v>51142</v>
      </c>
    </row>
    <row r="7314" spans="14:15" x14ac:dyDescent="0.25">
      <c r="N7314" s="4"/>
      <c r="O7314" s="4">
        <v>51143</v>
      </c>
    </row>
    <row r="7315" spans="14:15" x14ac:dyDescent="0.25">
      <c r="N7315" s="4"/>
      <c r="O7315" s="4">
        <v>51144</v>
      </c>
    </row>
    <row r="7316" spans="14:15" x14ac:dyDescent="0.25">
      <c r="N7316" s="4"/>
      <c r="O7316" s="4">
        <v>51145</v>
      </c>
    </row>
    <row r="7317" spans="14:15" x14ac:dyDescent="0.25">
      <c r="N7317" s="4"/>
      <c r="O7317" s="4">
        <v>51146</v>
      </c>
    </row>
    <row r="7318" spans="14:15" x14ac:dyDescent="0.25">
      <c r="N7318" s="4"/>
      <c r="O7318" s="4">
        <v>51147</v>
      </c>
    </row>
    <row r="7319" spans="14:15" x14ac:dyDescent="0.25">
      <c r="N7319" s="4"/>
      <c r="O7319" s="4">
        <v>51148</v>
      </c>
    </row>
    <row r="7320" spans="14:15" x14ac:dyDescent="0.25">
      <c r="N7320" s="4"/>
      <c r="O7320" s="4">
        <v>51149</v>
      </c>
    </row>
    <row r="7321" spans="14:15" x14ac:dyDescent="0.25">
      <c r="N7321" s="4"/>
      <c r="O7321" s="4">
        <v>51150</v>
      </c>
    </row>
    <row r="7322" spans="14:15" x14ac:dyDescent="0.25">
      <c r="N7322" s="4"/>
      <c r="O7322" s="4">
        <v>51151</v>
      </c>
    </row>
    <row r="7323" spans="14:15" x14ac:dyDescent="0.25">
      <c r="N7323" s="4"/>
      <c r="O7323" s="4">
        <v>51152</v>
      </c>
    </row>
    <row r="7324" spans="14:15" x14ac:dyDescent="0.25">
      <c r="N7324" s="4"/>
      <c r="O7324" s="4">
        <v>51153</v>
      </c>
    </row>
    <row r="7325" spans="14:15" x14ac:dyDescent="0.25">
      <c r="N7325" s="4"/>
      <c r="O7325" s="4">
        <v>51154</v>
      </c>
    </row>
    <row r="7326" spans="14:15" x14ac:dyDescent="0.25">
      <c r="N7326" s="4"/>
      <c r="O7326" s="4">
        <v>51155</v>
      </c>
    </row>
    <row r="7327" spans="14:15" x14ac:dyDescent="0.25">
      <c r="N7327" s="4"/>
      <c r="O7327" s="4">
        <v>51156</v>
      </c>
    </row>
    <row r="7328" spans="14:15" x14ac:dyDescent="0.25">
      <c r="N7328" s="4"/>
      <c r="O7328" s="4">
        <v>51157</v>
      </c>
    </row>
    <row r="7329" spans="14:15" x14ac:dyDescent="0.25">
      <c r="N7329" s="4"/>
      <c r="O7329" s="4">
        <v>51158</v>
      </c>
    </row>
    <row r="7330" spans="14:15" x14ac:dyDescent="0.25">
      <c r="N7330" s="4"/>
      <c r="O7330" s="4">
        <v>51159</v>
      </c>
    </row>
    <row r="7331" spans="14:15" x14ac:dyDescent="0.25">
      <c r="N7331" s="4"/>
      <c r="O7331" s="4">
        <v>51160</v>
      </c>
    </row>
    <row r="7332" spans="14:15" x14ac:dyDescent="0.25">
      <c r="N7332" s="4"/>
      <c r="O7332" s="4">
        <v>51161</v>
      </c>
    </row>
    <row r="7333" spans="14:15" x14ac:dyDescent="0.25">
      <c r="N7333" s="4"/>
      <c r="O7333" s="4">
        <v>51162</v>
      </c>
    </row>
    <row r="7334" spans="14:15" x14ac:dyDescent="0.25">
      <c r="N7334" s="4"/>
      <c r="O7334" s="4">
        <v>51163</v>
      </c>
    </row>
    <row r="7335" spans="14:15" x14ac:dyDescent="0.25">
      <c r="N7335" s="4"/>
      <c r="O7335" s="4">
        <v>51164</v>
      </c>
    </row>
    <row r="7336" spans="14:15" x14ac:dyDescent="0.25">
      <c r="N7336" s="4"/>
      <c r="O7336" s="4">
        <v>51165</v>
      </c>
    </row>
    <row r="7337" spans="14:15" x14ac:dyDescent="0.25">
      <c r="N7337" s="4"/>
      <c r="O7337" s="4">
        <v>51166</v>
      </c>
    </row>
    <row r="7338" spans="14:15" x14ac:dyDescent="0.25">
      <c r="N7338" s="4"/>
      <c r="O7338" s="4">
        <v>51167</v>
      </c>
    </row>
    <row r="7339" spans="14:15" x14ac:dyDescent="0.25">
      <c r="N7339" s="4"/>
      <c r="O7339" s="4">
        <v>51168</v>
      </c>
    </row>
    <row r="7340" spans="14:15" x14ac:dyDescent="0.25">
      <c r="N7340" s="4"/>
      <c r="O7340" s="4">
        <v>51169</v>
      </c>
    </row>
    <row r="7341" spans="14:15" x14ac:dyDescent="0.25">
      <c r="N7341" s="4"/>
      <c r="O7341" s="4">
        <v>51170</v>
      </c>
    </row>
    <row r="7342" spans="14:15" x14ac:dyDescent="0.25">
      <c r="N7342" s="4"/>
      <c r="O7342" s="4">
        <v>51171</v>
      </c>
    </row>
    <row r="7343" spans="14:15" x14ac:dyDescent="0.25">
      <c r="N7343" s="4"/>
      <c r="O7343" s="4">
        <v>51172</v>
      </c>
    </row>
    <row r="7344" spans="14:15" x14ac:dyDescent="0.25">
      <c r="N7344" s="4"/>
      <c r="O7344" s="4">
        <v>51173</v>
      </c>
    </row>
    <row r="7345" spans="14:15" x14ac:dyDescent="0.25">
      <c r="N7345" s="4"/>
      <c r="O7345" s="4">
        <v>51174</v>
      </c>
    </row>
    <row r="7346" spans="14:15" x14ac:dyDescent="0.25">
      <c r="N7346" s="4"/>
      <c r="O7346" s="4">
        <v>51175</v>
      </c>
    </row>
    <row r="7347" spans="14:15" x14ac:dyDescent="0.25">
      <c r="N7347" s="4"/>
      <c r="O7347" s="4">
        <v>51176</v>
      </c>
    </row>
    <row r="7348" spans="14:15" x14ac:dyDescent="0.25">
      <c r="N7348" s="4"/>
      <c r="O7348" s="4">
        <v>51177</v>
      </c>
    </row>
    <row r="7349" spans="14:15" x14ac:dyDescent="0.25">
      <c r="N7349" s="4"/>
      <c r="O7349" s="4">
        <v>51178</v>
      </c>
    </row>
    <row r="7350" spans="14:15" x14ac:dyDescent="0.25">
      <c r="N7350" s="4"/>
      <c r="O7350" s="4">
        <v>51179</v>
      </c>
    </row>
    <row r="7351" spans="14:15" x14ac:dyDescent="0.25">
      <c r="N7351" s="4"/>
      <c r="O7351" s="4">
        <v>51180</v>
      </c>
    </row>
    <row r="7352" spans="14:15" x14ac:dyDescent="0.25">
      <c r="N7352" s="4"/>
      <c r="O7352" s="4">
        <v>51181</v>
      </c>
    </row>
    <row r="7353" spans="14:15" x14ac:dyDescent="0.25">
      <c r="N7353" s="4"/>
      <c r="O7353" s="4">
        <v>51182</v>
      </c>
    </row>
    <row r="7354" spans="14:15" x14ac:dyDescent="0.25">
      <c r="N7354" s="4"/>
      <c r="O7354" s="4">
        <v>51183</v>
      </c>
    </row>
    <row r="7355" spans="14:15" x14ac:dyDescent="0.25">
      <c r="N7355" s="4"/>
      <c r="O7355" s="4">
        <v>51184</v>
      </c>
    </row>
    <row r="7356" spans="14:15" x14ac:dyDescent="0.25">
      <c r="N7356" s="4"/>
      <c r="O7356" s="4">
        <v>51185</v>
      </c>
    </row>
    <row r="7357" spans="14:15" x14ac:dyDescent="0.25">
      <c r="N7357" s="4"/>
      <c r="O7357" s="4">
        <v>51186</v>
      </c>
    </row>
    <row r="7358" spans="14:15" x14ac:dyDescent="0.25">
      <c r="N7358" s="4"/>
      <c r="O7358" s="4">
        <v>51187</v>
      </c>
    </row>
    <row r="7359" spans="14:15" x14ac:dyDescent="0.25">
      <c r="N7359" s="4"/>
      <c r="O7359" s="4">
        <v>51188</v>
      </c>
    </row>
    <row r="7360" spans="14:15" x14ac:dyDescent="0.25">
      <c r="N7360" s="4"/>
      <c r="O7360" s="4">
        <v>51189</v>
      </c>
    </row>
    <row r="7361" spans="14:15" x14ac:dyDescent="0.25">
      <c r="N7361" s="4"/>
      <c r="O7361" s="4">
        <v>51190</v>
      </c>
    </row>
    <row r="7362" spans="14:15" x14ac:dyDescent="0.25">
      <c r="N7362" s="4"/>
      <c r="O7362" s="4">
        <v>51191</v>
      </c>
    </row>
    <row r="7363" spans="14:15" x14ac:dyDescent="0.25">
      <c r="N7363" s="4"/>
      <c r="O7363" s="4">
        <v>51192</v>
      </c>
    </row>
    <row r="7364" spans="14:15" x14ac:dyDescent="0.25">
      <c r="N7364" s="4"/>
      <c r="O7364" s="4">
        <v>51193</v>
      </c>
    </row>
    <row r="7365" spans="14:15" x14ac:dyDescent="0.25">
      <c r="N7365" s="4"/>
      <c r="O7365" s="4">
        <v>51194</v>
      </c>
    </row>
    <row r="7366" spans="14:15" x14ac:dyDescent="0.25">
      <c r="N7366" s="4"/>
      <c r="O7366" s="4">
        <v>51195</v>
      </c>
    </row>
    <row r="7367" spans="14:15" x14ac:dyDescent="0.25">
      <c r="N7367" s="4"/>
      <c r="O7367" s="4">
        <v>51196</v>
      </c>
    </row>
    <row r="7368" spans="14:15" x14ac:dyDescent="0.25">
      <c r="N7368" s="4"/>
      <c r="O7368" s="4">
        <v>51197</v>
      </c>
    </row>
    <row r="7369" spans="14:15" x14ac:dyDescent="0.25">
      <c r="N7369" s="4"/>
      <c r="O7369" s="4">
        <v>51198</v>
      </c>
    </row>
    <row r="7370" spans="14:15" x14ac:dyDescent="0.25">
      <c r="N7370" s="4"/>
      <c r="O7370" s="4">
        <v>51199</v>
      </c>
    </row>
    <row r="7371" spans="14:15" x14ac:dyDescent="0.25">
      <c r="N7371" s="4"/>
      <c r="O7371" s="4">
        <v>51200</v>
      </c>
    </row>
    <row r="7372" spans="14:15" x14ac:dyDescent="0.25">
      <c r="N7372" s="4"/>
      <c r="O7372" s="4">
        <v>51201</v>
      </c>
    </row>
    <row r="7373" spans="14:15" x14ac:dyDescent="0.25">
      <c r="N7373" s="4"/>
      <c r="O7373" s="4">
        <v>51202</v>
      </c>
    </row>
    <row r="7374" spans="14:15" x14ac:dyDescent="0.25">
      <c r="N7374" s="4"/>
      <c r="O7374" s="4">
        <v>51203</v>
      </c>
    </row>
    <row r="7375" spans="14:15" x14ac:dyDescent="0.25">
      <c r="N7375" s="4"/>
      <c r="O7375" s="4">
        <v>51204</v>
      </c>
    </row>
    <row r="7376" spans="14:15" x14ac:dyDescent="0.25">
      <c r="N7376" s="4"/>
      <c r="O7376" s="4">
        <v>51205</v>
      </c>
    </row>
    <row r="7377" spans="14:15" x14ac:dyDescent="0.25">
      <c r="N7377" s="4"/>
      <c r="O7377" s="4">
        <v>51206</v>
      </c>
    </row>
    <row r="7378" spans="14:15" x14ac:dyDescent="0.25">
      <c r="N7378" s="4"/>
      <c r="O7378" s="4">
        <v>51207</v>
      </c>
    </row>
    <row r="7379" spans="14:15" x14ac:dyDescent="0.25">
      <c r="N7379" s="4"/>
      <c r="O7379" s="4">
        <v>51208</v>
      </c>
    </row>
    <row r="7380" spans="14:15" x14ac:dyDescent="0.25">
      <c r="N7380" s="4"/>
      <c r="O7380" s="4">
        <v>51209</v>
      </c>
    </row>
    <row r="7381" spans="14:15" x14ac:dyDescent="0.25">
      <c r="N7381" s="4"/>
      <c r="O7381" s="4">
        <v>51210</v>
      </c>
    </row>
    <row r="7382" spans="14:15" x14ac:dyDescent="0.25">
      <c r="N7382" s="4"/>
      <c r="O7382" s="4">
        <v>51211</v>
      </c>
    </row>
    <row r="7383" spans="14:15" x14ac:dyDescent="0.25">
      <c r="N7383" s="4"/>
      <c r="O7383" s="4">
        <v>51212</v>
      </c>
    </row>
    <row r="7384" spans="14:15" x14ac:dyDescent="0.25">
      <c r="N7384" s="4"/>
      <c r="O7384" s="4">
        <v>51213</v>
      </c>
    </row>
    <row r="7385" spans="14:15" x14ac:dyDescent="0.25">
      <c r="N7385" s="4"/>
      <c r="O7385" s="4">
        <v>51214</v>
      </c>
    </row>
    <row r="7386" spans="14:15" x14ac:dyDescent="0.25">
      <c r="N7386" s="4"/>
      <c r="O7386" s="4">
        <v>51215</v>
      </c>
    </row>
    <row r="7387" spans="14:15" x14ac:dyDescent="0.25">
      <c r="N7387" s="4"/>
      <c r="O7387" s="4">
        <v>51216</v>
      </c>
    </row>
    <row r="7388" spans="14:15" x14ac:dyDescent="0.25">
      <c r="N7388" s="4"/>
      <c r="O7388" s="4">
        <v>51217</v>
      </c>
    </row>
    <row r="7389" spans="14:15" x14ac:dyDescent="0.25">
      <c r="N7389" s="4"/>
      <c r="O7389" s="4">
        <v>51218</v>
      </c>
    </row>
    <row r="7390" spans="14:15" x14ac:dyDescent="0.25">
      <c r="N7390" s="4"/>
      <c r="O7390" s="4">
        <v>51219</v>
      </c>
    </row>
    <row r="7391" spans="14:15" x14ac:dyDescent="0.25">
      <c r="N7391" s="4"/>
      <c r="O7391" s="4">
        <v>51220</v>
      </c>
    </row>
    <row r="7392" spans="14:15" x14ac:dyDescent="0.25">
      <c r="N7392" s="4"/>
      <c r="O7392" s="4">
        <v>51221</v>
      </c>
    </row>
    <row r="7393" spans="14:15" x14ac:dyDescent="0.25">
      <c r="N7393" s="4"/>
      <c r="O7393" s="4">
        <v>51222</v>
      </c>
    </row>
    <row r="7394" spans="14:15" x14ac:dyDescent="0.25">
      <c r="N7394" s="4"/>
      <c r="O7394" s="4">
        <v>51223</v>
      </c>
    </row>
    <row r="7395" spans="14:15" x14ac:dyDescent="0.25">
      <c r="N7395" s="4"/>
      <c r="O7395" s="4">
        <v>51224</v>
      </c>
    </row>
    <row r="7396" spans="14:15" x14ac:dyDescent="0.25">
      <c r="N7396" s="4"/>
      <c r="O7396" s="4">
        <v>51225</v>
      </c>
    </row>
    <row r="7397" spans="14:15" x14ac:dyDescent="0.25">
      <c r="N7397" s="4"/>
      <c r="O7397" s="4">
        <v>51226</v>
      </c>
    </row>
    <row r="7398" spans="14:15" x14ac:dyDescent="0.25">
      <c r="N7398" s="4"/>
      <c r="O7398" s="4">
        <v>51227</v>
      </c>
    </row>
    <row r="7399" spans="14:15" x14ac:dyDescent="0.25">
      <c r="N7399" s="4"/>
      <c r="O7399" s="4">
        <v>51228</v>
      </c>
    </row>
    <row r="7400" spans="14:15" x14ac:dyDescent="0.25">
      <c r="N7400" s="4"/>
      <c r="O7400" s="4">
        <v>51229</v>
      </c>
    </row>
    <row r="7401" spans="14:15" x14ac:dyDescent="0.25">
      <c r="N7401" s="4"/>
      <c r="O7401" s="4">
        <v>51230</v>
      </c>
    </row>
    <row r="7402" spans="14:15" x14ac:dyDescent="0.25">
      <c r="N7402" s="4"/>
      <c r="O7402" s="4">
        <v>51231</v>
      </c>
    </row>
    <row r="7403" spans="14:15" x14ac:dyDescent="0.25">
      <c r="N7403" s="4"/>
      <c r="O7403" s="4">
        <v>51232</v>
      </c>
    </row>
    <row r="7404" spans="14:15" x14ac:dyDescent="0.25">
      <c r="N7404" s="4"/>
      <c r="O7404" s="4">
        <v>51233</v>
      </c>
    </row>
    <row r="7405" spans="14:15" x14ac:dyDescent="0.25">
      <c r="N7405" s="4"/>
      <c r="O7405" s="4">
        <v>51234</v>
      </c>
    </row>
    <row r="7406" spans="14:15" x14ac:dyDescent="0.25">
      <c r="N7406" s="4"/>
      <c r="O7406" s="4">
        <v>51235</v>
      </c>
    </row>
    <row r="7407" spans="14:15" x14ac:dyDescent="0.25">
      <c r="N7407" s="4"/>
      <c r="O7407" s="4">
        <v>51236</v>
      </c>
    </row>
    <row r="7408" spans="14:15" x14ac:dyDescent="0.25">
      <c r="N7408" s="4"/>
      <c r="O7408" s="4">
        <v>51237</v>
      </c>
    </row>
    <row r="7409" spans="14:15" x14ac:dyDescent="0.25">
      <c r="N7409" s="4"/>
      <c r="O7409" s="4">
        <v>51238</v>
      </c>
    </row>
    <row r="7410" spans="14:15" x14ac:dyDescent="0.25">
      <c r="N7410" s="4"/>
      <c r="O7410" s="4">
        <v>51239</v>
      </c>
    </row>
    <row r="7411" spans="14:15" x14ac:dyDescent="0.25">
      <c r="N7411" s="4"/>
      <c r="O7411" s="4">
        <v>51240</v>
      </c>
    </row>
    <row r="7412" spans="14:15" x14ac:dyDescent="0.25">
      <c r="N7412" s="4"/>
      <c r="O7412" s="4">
        <v>51241</v>
      </c>
    </row>
    <row r="7413" spans="14:15" x14ac:dyDescent="0.25">
      <c r="N7413" s="4"/>
      <c r="O7413" s="4">
        <v>51242</v>
      </c>
    </row>
    <row r="7414" spans="14:15" x14ac:dyDescent="0.25">
      <c r="N7414" s="4"/>
      <c r="O7414" s="4">
        <v>51243</v>
      </c>
    </row>
    <row r="7415" spans="14:15" x14ac:dyDescent="0.25">
      <c r="N7415" s="4"/>
      <c r="O7415" s="4">
        <v>51244</v>
      </c>
    </row>
    <row r="7416" spans="14:15" x14ac:dyDescent="0.25">
      <c r="N7416" s="4"/>
      <c r="O7416" s="4">
        <v>51245</v>
      </c>
    </row>
    <row r="7417" spans="14:15" x14ac:dyDescent="0.25">
      <c r="N7417" s="4"/>
      <c r="O7417" s="4">
        <v>51246</v>
      </c>
    </row>
    <row r="7418" spans="14:15" x14ac:dyDescent="0.25">
      <c r="N7418" s="4"/>
      <c r="O7418" s="4">
        <v>51247</v>
      </c>
    </row>
    <row r="7419" spans="14:15" x14ac:dyDescent="0.25">
      <c r="N7419" s="4"/>
      <c r="O7419" s="4">
        <v>51248</v>
      </c>
    </row>
    <row r="7420" spans="14:15" x14ac:dyDescent="0.25">
      <c r="N7420" s="4"/>
      <c r="O7420" s="4">
        <v>51249</v>
      </c>
    </row>
    <row r="7421" spans="14:15" x14ac:dyDescent="0.25">
      <c r="N7421" s="4"/>
      <c r="O7421" s="4">
        <v>51250</v>
      </c>
    </row>
    <row r="7422" spans="14:15" x14ac:dyDescent="0.25">
      <c r="N7422" s="4"/>
      <c r="O7422" s="4">
        <v>51251</v>
      </c>
    </row>
    <row r="7423" spans="14:15" x14ac:dyDescent="0.25">
      <c r="N7423" s="4"/>
      <c r="O7423" s="4">
        <v>51252</v>
      </c>
    </row>
    <row r="7424" spans="14:15" x14ac:dyDescent="0.25">
      <c r="N7424" s="4"/>
      <c r="O7424" s="4">
        <v>51253</v>
      </c>
    </row>
    <row r="7425" spans="14:15" x14ac:dyDescent="0.25">
      <c r="N7425" s="4"/>
      <c r="O7425" s="4">
        <v>51254</v>
      </c>
    </row>
    <row r="7426" spans="14:15" x14ac:dyDescent="0.25">
      <c r="N7426" s="4"/>
      <c r="O7426" s="4">
        <v>51255</v>
      </c>
    </row>
    <row r="7427" spans="14:15" x14ac:dyDescent="0.25">
      <c r="N7427" s="4"/>
      <c r="O7427" s="4">
        <v>51256</v>
      </c>
    </row>
    <row r="7428" spans="14:15" x14ac:dyDescent="0.25">
      <c r="N7428" s="4"/>
      <c r="O7428" s="4">
        <v>51257</v>
      </c>
    </row>
    <row r="7429" spans="14:15" x14ac:dyDescent="0.25">
      <c r="N7429" s="4"/>
      <c r="O7429" s="4">
        <v>51258</v>
      </c>
    </row>
    <row r="7430" spans="14:15" x14ac:dyDescent="0.25">
      <c r="N7430" s="4"/>
      <c r="O7430" s="4">
        <v>51259</v>
      </c>
    </row>
    <row r="7431" spans="14:15" x14ac:dyDescent="0.25">
      <c r="N7431" s="4"/>
      <c r="O7431" s="4">
        <v>51260</v>
      </c>
    </row>
    <row r="7432" spans="14:15" x14ac:dyDescent="0.25">
      <c r="N7432" s="4"/>
      <c r="O7432" s="4">
        <v>51261</v>
      </c>
    </row>
    <row r="7433" spans="14:15" x14ac:dyDescent="0.25">
      <c r="N7433" s="4"/>
      <c r="O7433" s="4">
        <v>51262</v>
      </c>
    </row>
    <row r="7434" spans="14:15" x14ac:dyDescent="0.25">
      <c r="N7434" s="4"/>
      <c r="O7434" s="4">
        <v>51263</v>
      </c>
    </row>
    <row r="7435" spans="14:15" x14ac:dyDescent="0.25">
      <c r="N7435" s="4"/>
      <c r="O7435" s="4">
        <v>51264</v>
      </c>
    </row>
    <row r="7436" spans="14:15" x14ac:dyDescent="0.25">
      <c r="N7436" s="4"/>
      <c r="O7436" s="4">
        <v>51265</v>
      </c>
    </row>
    <row r="7437" spans="14:15" x14ac:dyDescent="0.25">
      <c r="N7437" s="4"/>
      <c r="O7437" s="4">
        <v>51266</v>
      </c>
    </row>
    <row r="7438" spans="14:15" x14ac:dyDescent="0.25">
      <c r="N7438" s="4"/>
      <c r="O7438" s="4">
        <v>51267</v>
      </c>
    </row>
    <row r="7439" spans="14:15" x14ac:dyDescent="0.25">
      <c r="N7439" s="4"/>
      <c r="O7439" s="4">
        <v>51268</v>
      </c>
    </row>
    <row r="7440" spans="14:15" x14ac:dyDescent="0.25">
      <c r="N7440" s="4"/>
      <c r="O7440" s="4">
        <v>51269</v>
      </c>
    </row>
    <row r="7441" spans="14:15" x14ac:dyDescent="0.25">
      <c r="N7441" s="4"/>
      <c r="O7441" s="4">
        <v>51270</v>
      </c>
    </row>
    <row r="7442" spans="14:15" x14ac:dyDescent="0.25">
      <c r="N7442" s="4"/>
      <c r="O7442" s="4">
        <v>51271</v>
      </c>
    </row>
    <row r="7443" spans="14:15" x14ac:dyDescent="0.25">
      <c r="N7443" s="4"/>
      <c r="O7443" s="4">
        <v>51272</v>
      </c>
    </row>
    <row r="7444" spans="14:15" x14ac:dyDescent="0.25">
      <c r="N7444" s="4"/>
      <c r="O7444" s="4">
        <v>51273</v>
      </c>
    </row>
    <row r="7445" spans="14:15" x14ac:dyDescent="0.25">
      <c r="N7445" s="4"/>
      <c r="O7445" s="4">
        <v>51274</v>
      </c>
    </row>
    <row r="7446" spans="14:15" x14ac:dyDescent="0.25">
      <c r="N7446" s="4"/>
      <c r="O7446" s="4">
        <v>51275</v>
      </c>
    </row>
    <row r="7447" spans="14:15" x14ac:dyDescent="0.25">
      <c r="N7447" s="4"/>
      <c r="O7447" s="4">
        <v>51276</v>
      </c>
    </row>
    <row r="7448" spans="14:15" x14ac:dyDescent="0.25">
      <c r="N7448" s="4"/>
      <c r="O7448" s="4">
        <v>51277</v>
      </c>
    </row>
    <row r="7449" spans="14:15" x14ac:dyDescent="0.25">
      <c r="N7449" s="4"/>
      <c r="O7449" s="4">
        <v>51278</v>
      </c>
    </row>
    <row r="7450" spans="14:15" x14ac:dyDescent="0.25">
      <c r="N7450" s="4"/>
      <c r="O7450" s="4">
        <v>51279</v>
      </c>
    </row>
    <row r="7451" spans="14:15" x14ac:dyDescent="0.25">
      <c r="N7451" s="4"/>
      <c r="O7451" s="4">
        <v>51280</v>
      </c>
    </row>
    <row r="7452" spans="14:15" x14ac:dyDescent="0.25">
      <c r="N7452" s="4"/>
      <c r="O7452" s="4">
        <v>51281</v>
      </c>
    </row>
    <row r="7453" spans="14:15" x14ac:dyDescent="0.25">
      <c r="N7453" s="4"/>
      <c r="O7453" s="4">
        <v>51282</v>
      </c>
    </row>
    <row r="7454" spans="14:15" x14ac:dyDescent="0.25">
      <c r="N7454" s="4"/>
      <c r="O7454" s="4">
        <v>51283</v>
      </c>
    </row>
    <row r="7455" spans="14:15" x14ac:dyDescent="0.25">
      <c r="N7455" s="4"/>
      <c r="O7455" s="4">
        <v>51284</v>
      </c>
    </row>
    <row r="7456" spans="14:15" x14ac:dyDescent="0.25">
      <c r="N7456" s="4"/>
      <c r="O7456" s="4">
        <v>51285</v>
      </c>
    </row>
    <row r="7457" spans="14:15" x14ac:dyDescent="0.25">
      <c r="N7457" s="4"/>
      <c r="O7457" s="4">
        <v>51286</v>
      </c>
    </row>
    <row r="7458" spans="14:15" x14ac:dyDescent="0.25">
      <c r="N7458" s="4"/>
      <c r="O7458" s="4">
        <v>51287</v>
      </c>
    </row>
    <row r="7459" spans="14:15" x14ac:dyDescent="0.25">
      <c r="N7459" s="4"/>
      <c r="O7459" s="4">
        <v>51288</v>
      </c>
    </row>
    <row r="7460" spans="14:15" x14ac:dyDescent="0.25">
      <c r="N7460" s="4"/>
      <c r="O7460" s="4">
        <v>51289</v>
      </c>
    </row>
    <row r="7461" spans="14:15" x14ac:dyDescent="0.25">
      <c r="N7461" s="4"/>
      <c r="O7461" s="4">
        <v>51290</v>
      </c>
    </row>
    <row r="7462" spans="14:15" x14ac:dyDescent="0.25">
      <c r="N7462" s="4"/>
      <c r="O7462" s="4">
        <v>51291</v>
      </c>
    </row>
    <row r="7463" spans="14:15" x14ac:dyDescent="0.25">
      <c r="N7463" s="4"/>
      <c r="O7463" s="4">
        <v>51292</v>
      </c>
    </row>
    <row r="7464" spans="14:15" x14ac:dyDescent="0.25">
      <c r="N7464" s="4"/>
      <c r="O7464" s="4">
        <v>51293</v>
      </c>
    </row>
    <row r="7465" spans="14:15" x14ac:dyDescent="0.25">
      <c r="N7465" s="4"/>
      <c r="O7465" s="4">
        <v>51294</v>
      </c>
    </row>
    <row r="7466" spans="14:15" x14ac:dyDescent="0.25">
      <c r="N7466" s="4"/>
      <c r="O7466" s="4">
        <v>51295</v>
      </c>
    </row>
    <row r="7467" spans="14:15" x14ac:dyDescent="0.25">
      <c r="N7467" s="4"/>
      <c r="O7467" s="4">
        <v>51296</v>
      </c>
    </row>
    <row r="7468" spans="14:15" x14ac:dyDescent="0.25">
      <c r="N7468" s="4"/>
      <c r="O7468" s="4">
        <v>51297</v>
      </c>
    </row>
    <row r="7469" spans="14:15" x14ac:dyDescent="0.25">
      <c r="N7469" s="4"/>
      <c r="O7469" s="4">
        <v>51298</v>
      </c>
    </row>
    <row r="7470" spans="14:15" x14ac:dyDescent="0.25">
      <c r="N7470" s="4"/>
      <c r="O7470" s="4">
        <v>51299</v>
      </c>
    </row>
    <row r="7471" spans="14:15" x14ac:dyDescent="0.25">
      <c r="N7471" s="4"/>
      <c r="O7471" s="4">
        <v>51300</v>
      </c>
    </row>
    <row r="7472" spans="14:15" x14ac:dyDescent="0.25">
      <c r="N7472" s="4"/>
      <c r="O7472" s="4">
        <v>51301</v>
      </c>
    </row>
    <row r="7473" spans="14:15" x14ac:dyDescent="0.25">
      <c r="N7473" s="4"/>
      <c r="O7473" s="4">
        <v>51302</v>
      </c>
    </row>
    <row r="7474" spans="14:15" x14ac:dyDescent="0.25">
      <c r="N7474" s="4"/>
      <c r="O7474" s="4">
        <v>51303</v>
      </c>
    </row>
    <row r="7475" spans="14:15" x14ac:dyDescent="0.25">
      <c r="N7475" s="4"/>
      <c r="O7475" s="4">
        <v>51304</v>
      </c>
    </row>
    <row r="7476" spans="14:15" x14ac:dyDescent="0.25">
      <c r="N7476" s="4"/>
      <c r="O7476" s="4">
        <v>51305</v>
      </c>
    </row>
    <row r="7477" spans="14:15" x14ac:dyDescent="0.25">
      <c r="N7477" s="4"/>
      <c r="O7477" s="4">
        <v>51306</v>
      </c>
    </row>
    <row r="7478" spans="14:15" x14ac:dyDescent="0.25">
      <c r="N7478" s="4"/>
      <c r="O7478" s="4">
        <v>51307</v>
      </c>
    </row>
    <row r="7479" spans="14:15" x14ac:dyDescent="0.25">
      <c r="N7479" s="4"/>
      <c r="O7479" s="4">
        <v>51308</v>
      </c>
    </row>
    <row r="7480" spans="14:15" x14ac:dyDescent="0.25">
      <c r="N7480" s="4"/>
      <c r="O7480" s="4">
        <v>51309</v>
      </c>
    </row>
    <row r="7481" spans="14:15" x14ac:dyDescent="0.25">
      <c r="N7481" s="4"/>
      <c r="O7481" s="4">
        <v>51310</v>
      </c>
    </row>
    <row r="7482" spans="14:15" x14ac:dyDescent="0.25">
      <c r="N7482" s="4"/>
      <c r="O7482" s="4">
        <v>51311</v>
      </c>
    </row>
    <row r="7483" spans="14:15" x14ac:dyDescent="0.25">
      <c r="N7483" s="4"/>
      <c r="O7483" s="4">
        <v>51312</v>
      </c>
    </row>
    <row r="7484" spans="14:15" x14ac:dyDescent="0.25">
      <c r="N7484" s="4"/>
      <c r="O7484" s="4">
        <v>51313</v>
      </c>
    </row>
    <row r="7485" spans="14:15" x14ac:dyDescent="0.25">
      <c r="N7485" s="4"/>
      <c r="O7485" s="4">
        <v>51314</v>
      </c>
    </row>
    <row r="7486" spans="14:15" x14ac:dyDescent="0.25">
      <c r="N7486" s="4"/>
      <c r="O7486" s="4">
        <v>51315</v>
      </c>
    </row>
    <row r="7487" spans="14:15" x14ac:dyDescent="0.25">
      <c r="N7487" s="4"/>
      <c r="O7487" s="4">
        <v>51316</v>
      </c>
    </row>
    <row r="7488" spans="14:15" x14ac:dyDescent="0.25">
      <c r="N7488" s="4"/>
      <c r="O7488" s="4">
        <v>51317</v>
      </c>
    </row>
    <row r="7489" spans="14:15" x14ac:dyDescent="0.25">
      <c r="N7489" s="4"/>
      <c r="O7489" s="4">
        <v>51318</v>
      </c>
    </row>
    <row r="7490" spans="14:15" x14ac:dyDescent="0.25">
      <c r="N7490" s="4"/>
      <c r="O7490" s="4">
        <v>51319</v>
      </c>
    </row>
    <row r="7491" spans="14:15" x14ac:dyDescent="0.25">
      <c r="N7491" s="4"/>
      <c r="O7491" s="4">
        <v>51320</v>
      </c>
    </row>
    <row r="7492" spans="14:15" x14ac:dyDescent="0.25">
      <c r="N7492" s="4"/>
      <c r="O7492" s="4">
        <v>51321</v>
      </c>
    </row>
    <row r="7493" spans="14:15" x14ac:dyDescent="0.25">
      <c r="N7493" s="4"/>
      <c r="O7493" s="4">
        <v>51322</v>
      </c>
    </row>
    <row r="7494" spans="14:15" x14ac:dyDescent="0.25">
      <c r="N7494" s="4"/>
      <c r="O7494" s="4">
        <v>51323</v>
      </c>
    </row>
    <row r="7495" spans="14:15" x14ac:dyDescent="0.25">
      <c r="N7495" s="4"/>
      <c r="O7495" s="4">
        <v>51324</v>
      </c>
    </row>
    <row r="7496" spans="14:15" x14ac:dyDescent="0.25">
      <c r="N7496" s="4"/>
      <c r="O7496" s="4">
        <v>51325</v>
      </c>
    </row>
    <row r="7497" spans="14:15" x14ac:dyDescent="0.25">
      <c r="N7497" s="4"/>
      <c r="O7497" s="4">
        <v>51326</v>
      </c>
    </row>
    <row r="7498" spans="14:15" x14ac:dyDescent="0.25">
      <c r="N7498" s="4"/>
      <c r="O7498" s="4">
        <v>51327</v>
      </c>
    </row>
    <row r="7499" spans="14:15" x14ac:dyDescent="0.25">
      <c r="N7499" s="4"/>
      <c r="O7499" s="4">
        <v>51328</v>
      </c>
    </row>
    <row r="7500" spans="14:15" x14ac:dyDescent="0.25">
      <c r="N7500" s="4"/>
      <c r="O7500" s="4">
        <v>51329</v>
      </c>
    </row>
    <row r="7501" spans="14:15" x14ac:dyDescent="0.25">
      <c r="N7501" s="4"/>
      <c r="O7501" s="4">
        <v>51330</v>
      </c>
    </row>
    <row r="7502" spans="14:15" x14ac:dyDescent="0.25">
      <c r="N7502" s="4"/>
      <c r="O7502" s="4">
        <v>51331</v>
      </c>
    </row>
    <row r="7503" spans="14:15" x14ac:dyDescent="0.25">
      <c r="N7503" s="4"/>
      <c r="O7503" s="4">
        <v>51332</v>
      </c>
    </row>
    <row r="7504" spans="14:15" x14ac:dyDescent="0.25">
      <c r="N7504" s="4"/>
      <c r="O7504" s="4">
        <v>51333</v>
      </c>
    </row>
    <row r="7505" spans="14:15" x14ac:dyDescent="0.25">
      <c r="N7505" s="4"/>
      <c r="O7505" s="4">
        <v>51334</v>
      </c>
    </row>
    <row r="7506" spans="14:15" x14ac:dyDescent="0.25">
      <c r="N7506" s="4"/>
      <c r="O7506" s="4">
        <v>51335</v>
      </c>
    </row>
    <row r="7507" spans="14:15" x14ac:dyDescent="0.25">
      <c r="N7507" s="4"/>
      <c r="O7507" s="4">
        <v>51336</v>
      </c>
    </row>
    <row r="7508" spans="14:15" x14ac:dyDescent="0.25">
      <c r="N7508" s="4"/>
      <c r="O7508" s="4">
        <v>51337</v>
      </c>
    </row>
    <row r="7509" spans="14:15" x14ac:dyDescent="0.25">
      <c r="N7509" s="4"/>
      <c r="O7509" s="4">
        <v>51338</v>
      </c>
    </row>
    <row r="7510" spans="14:15" x14ac:dyDescent="0.25">
      <c r="N7510" s="4"/>
      <c r="O7510" s="4">
        <v>51339</v>
      </c>
    </row>
    <row r="7511" spans="14:15" x14ac:dyDescent="0.25">
      <c r="N7511" s="4"/>
      <c r="O7511" s="4">
        <v>51340</v>
      </c>
    </row>
    <row r="7512" spans="14:15" x14ac:dyDescent="0.25">
      <c r="N7512" s="4"/>
      <c r="O7512" s="4">
        <v>51341</v>
      </c>
    </row>
    <row r="7513" spans="14:15" x14ac:dyDescent="0.25">
      <c r="N7513" s="4"/>
      <c r="O7513" s="4">
        <v>51342</v>
      </c>
    </row>
    <row r="7514" spans="14:15" x14ac:dyDescent="0.25">
      <c r="N7514" s="4"/>
      <c r="O7514" s="4">
        <v>51343</v>
      </c>
    </row>
    <row r="7515" spans="14:15" x14ac:dyDescent="0.25">
      <c r="N7515" s="4"/>
      <c r="O7515" s="4">
        <v>51344</v>
      </c>
    </row>
    <row r="7516" spans="14:15" x14ac:dyDescent="0.25">
      <c r="N7516" s="4"/>
      <c r="O7516" s="4">
        <v>51345</v>
      </c>
    </row>
    <row r="7517" spans="14:15" x14ac:dyDescent="0.25">
      <c r="N7517" s="4"/>
      <c r="O7517" s="4">
        <v>51346</v>
      </c>
    </row>
    <row r="7518" spans="14:15" x14ac:dyDescent="0.25">
      <c r="N7518" s="4"/>
      <c r="O7518" s="4">
        <v>51347</v>
      </c>
    </row>
    <row r="7519" spans="14:15" x14ac:dyDescent="0.25">
      <c r="N7519" s="4"/>
      <c r="O7519" s="4">
        <v>51348</v>
      </c>
    </row>
    <row r="7520" spans="14:15" x14ac:dyDescent="0.25">
      <c r="N7520" s="4"/>
      <c r="O7520" s="4">
        <v>51349</v>
      </c>
    </row>
    <row r="7521" spans="14:15" x14ac:dyDescent="0.25">
      <c r="N7521" s="4"/>
      <c r="O7521" s="4">
        <v>51350</v>
      </c>
    </row>
    <row r="7522" spans="14:15" x14ac:dyDescent="0.25">
      <c r="N7522" s="4"/>
      <c r="O7522" s="4">
        <v>51351</v>
      </c>
    </row>
    <row r="7523" spans="14:15" x14ac:dyDescent="0.25">
      <c r="N7523" s="4"/>
      <c r="O7523" s="4">
        <v>51352</v>
      </c>
    </row>
    <row r="7524" spans="14:15" x14ac:dyDescent="0.25">
      <c r="N7524" s="4"/>
      <c r="O7524" s="4">
        <v>51353</v>
      </c>
    </row>
    <row r="7525" spans="14:15" x14ac:dyDescent="0.25">
      <c r="N7525" s="4"/>
      <c r="O7525" s="4">
        <v>51354</v>
      </c>
    </row>
    <row r="7526" spans="14:15" x14ac:dyDescent="0.25">
      <c r="N7526" s="4"/>
      <c r="O7526" s="4">
        <v>51355</v>
      </c>
    </row>
    <row r="7527" spans="14:15" x14ac:dyDescent="0.25">
      <c r="N7527" s="4"/>
      <c r="O7527" s="4">
        <v>51356</v>
      </c>
    </row>
    <row r="7528" spans="14:15" x14ac:dyDescent="0.25">
      <c r="N7528" s="4"/>
      <c r="O7528" s="4">
        <v>51357</v>
      </c>
    </row>
    <row r="7529" spans="14:15" x14ac:dyDescent="0.25">
      <c r="N7529" s="4"/>
      <c r="O7529" s="4">
        <v>51358</v>
      </c>
    </row>
    <row r="7530" spans="14:15" x14ac:dyDescent="0.25">
      <c r="N7530" s="4"/>
      <c r="O7530" s="4">
        <v>51359</v>
      </c>
    </row>
    <row r="7531" spans="14:15" x14ac:dyDescent="0.25">
      <c r="N7531" s="4"/>
      <c r="O7531" s="4">
        <v>51360</v>
      </c>
    </row>
    <row r="7532" spans="14:15" x14ac:dyDescent="0.25">
      <c r="N7532" s="4"/>
      <c r="O7532" s="4">
        <v>51361</v>
      </c>
    </row>
    <row r="7533" spans="14:15" x14ac:dyDescent="0.25">
      <c r="N7533" s="4"/>
      <c r="O7533" s="4">
        <v>51362</v>
      </c>
    </row>
    <row r="7534" spans="14:15" x14ac:dyDescent="0.25">
      <c r="N7534" s="4"/>
      <c r="O7534" s="4">
        <v>51363</v>
      </c>
    </row>
    <row r="7535" spans="14:15" x14ac:dyDescent="0.25">
      <c r="N7535" s="4"/>
      <c r="O7535" s="4">
        <v>51364</v>
      </c>
    </row>
    <row r="7536" spans="14:15" x14ac:dyDescent="0.25">
      <c r="N7536" s="4"/>
      <c r="O7536" s="4">
        <v>51365</v>
      </c>
    </row>
    <row r="7537" spans="14:15" x14ac:dyDescent="0.25">
      <c r="N7537" s="4"/>
      <c r="O7537" s="4">
        <v>51366</v>
      </c>
    </row>
    <row r="7538" spans="14:15" x14ac:dyDescent="0.25">
      <c r="N7538" s="4"/>
      <c r="O7538" s="4">
        <v>51367</v>
      </c>
    </row>
    <row r="7539" spans="14:15" x14ac:dyDescent="0.25">
      <c r="N7539" s="4"/>
      <c r="O7539" s="4">
        <v>51368</v>
      </c>
    </row>
    <row r="7540" spans="14:15" x14ac:dyDescent="0.25">
      <c r="N7540" s="4"/>
      <c r="O7540" s="4">
        <v>51369</v>
      </c>
    </row>
    <row r="7541" spans="14:15" x14ac:dyDescent="0.25">
      <c r="N7541" s="4"/>
      <c r="O7541" s="4">
        <v>51370</v>
      </c>
    </row>
    <row r="7542" spans="14:15" x14ac:dyDescent="0.25">
      <c r="N7542" s="4"/>
      <c r="O7542" s="4">
        <v>51371</v>
      </c>
    </row>
    <row r="7543" spans="14:15" x14ac:dyDescent="0.25">
      <c r="N7543" s="4"/>
      <c r="O7543" s="4">
        <v>51372</v>
      </c>
    </row>
    <row r="7544" spans="14:15" x14ac:dyDescent="0.25">
      <c r="N7544" s="4"/>
      <c r="O7544" s="4">
        <v>51373</v>
      </c>
    </row>
    <row r="7545" spans="14:15" x14ac:dyDescent="0.25">
      <c r="N7545" s="4"/>
      <c r="O7545" s="4">
        <v>51374</v>
      </c>
    </row>
    <row r="7546" spans="14:15" x14ac:dyDescent="0.25">
      <c r="N7546" s="4"/>
      <c r="O7546" s="4">
        <v>51375</v>
      </c>
    </row>
    <row r="7547" spans="14:15" x14ac:dyDescent="0.25">
      <c r="N7547" s="4"/>
      <c r="O7547" s="4">
        <v>51376</v>
      </c>
    </row>
    <row r="7548" spans="14:15" x14ac:dyDescent="0.25">
      <c r="N7548" s="4"/>
      <c r="O7548" s="4">
        <v>51377</v>
      </c>
    </row>
    <row r="7549" spans="14:15" x14ac:dyDescent="0.25">
      <c r="N7549" s="4"/>
      <c r="O7549" s="4">
        <v>51378</v>
      </c>
    </row>
    <row r="7550" spans="14:15" x14ac:dyDescent="0.25">
      <c r="N7550" s="4"/>
      <c r="O7550" s="4">
        <v>51379</v>
      </c>
    </row>
    <row r="7551" spans="14:15" x14ac:dyDescent="0.25">
      <c r="N7551" s="4"/>
      <c r="O7551" s="4">
        <v>51380</v>
      </c>
    </row>
    <row r="7552" spans="14:15" x14ac:dyDescent="0.25">
      <c r="N7552" s="4"/>
      <c r="O7552" s="4">
        <v>51381</v>
      </c>
    </row>
    <row r="7553" spans="14:15" x14ac:dyDescent="0.25">
      <c r="N7553" s="4"/>
      <c r="O7553" s="4">
        <v>51382</v>
      </c>
    </row>
    <row r="7554" spans="14:15" x14ac:dyDescent="0.25">
      <c r="N7554" s="4"/>
      <c r="O7554" s="4">
        <v>51383</v>
      </c>
    </row>
    <row r="7555" spans="14:15" x14ac:dyDescent="0.25">
      <c r="N7555" s="4"/>
      <c r="O7555" s="4">
        <v>51384</v>
      </c>
    </row>
    <row r="7556" spans="14:15" x14ac:dyDescent="0.25">
      <c r="N7556" s="4"/>
      <c r="O7556" s="4">
        <v>51385</v>
      </c>
    </row>
    <row r="7557" spans="14:15" x14ac:dyDescent="0.25">
      <c r="N7557" s="4"/>
      <c r="O7557" s="4">
        <v>51386</v>
      </c>
    </row>
    <row r="7558" spans="14:15" x14ac:dyDescent="0.25">
      <c r="N7558" s="4"/>
      <c r="O7558" s="4">
        <v>51387</v>
      </c>
    </row>
    <row r="7559" spans="14:15" x14ac:dyDescent="0.25">
      <c r="N7559" s="4"/>
      <c r="O7559" s="4">
        <v>51388</v>
      </c>
    </row>
    <row r="7560" spans="14:15" x14ac:dyDescent="0.25">
      <c r="N7560" s="4"/>
      <c r="O7560" s="4">
        <v>51389</v>
      </c>
    </row>
    <row r="7561" spans="14:15" x14ac:dyDescent="0.25">
      <c r="N7561" s="4"/>
      <c r="O7561" s="4">
        <v>51390</v>
      </c>
    </row>
    <row r="7562" spans="14:15" x14ac:dyDescent="0.25">
      <c r="N7562" s="4"/>
      <c r="O7562" s="4">
        <v>51391</v>
      </c>
    </row>
    <row r="7563" spans="14:15" x14ac:dyDescent="0.25">
      <c r="N7563" s="4"/>
      <c r="O7563" s="4">
        <v>51392</v>
      </c>
    </row>
    <row r="7564" spans="14:15" x14ac:dyDescent="0.25">
      <c r="N7564" s="4"/>
      <c r="O7564" s="4">
        <v>51393</v>
      </c>
    </row>
    <row r="7565" spans="14:15" x14ac:dyDescent="0.25">
      <c r="N7565" s="4"/>
      <c r="O7565" s="4">
        <v>51394</v>
      </c>
    </row>
    <row r="7566" spans="14:15" x14ac:dyDescent="0.25">
      <c r="N7566" s="4"/>
      <c r="O7566" s="4">
        <v>51395</v>
      </c>
    </row>
    <row r="7567" spans="14:15" x14ac:dyDescent="0.25">
      <c r="N7567" s="4"/>
      <c r="O7567" s="4">
        <v>51396</v>
      </c>
    </row>
    <row r="7568" spans="14:15" x14ac:dyDescent="0.25">
      <c r="N7568" s="4"/>
      <c r="O7568" s="4">
        <v>51397</v>
      </c>
    </row>
    <row r="7569" spans="14:15" x14ac:dyDescent="0.25">
      <c r="N7569" s="4"/>
      <c r="O7569" s="4">
        <v>51398</v>
      </c>
    </row>
    <row r="7570" spans="14:15" x14ac:dyDescent="0.25">
      <c r="N7570" s="4"/>
      <c r="O7570" s="4">
        <v>51399</v>
      </c>
    </row>
    <row r="7571" spans="14:15" x14ac:dyDescent="0.25">
      <c r="N7571" s="4"/>
      <c r="O7571" s="4">
        <v>51400</v>
      </c>
    </row>
    <row r="7572" spans="14:15" x14ac:dyDescent="0.25">
      <c r="N7572" s="4"/>
      <c r="O7572" s="4">
        <v>51401</v>
      </c>
    </row>
    <row r="7573" spans="14:15" x14ac:dyDescent="0.25">
      <c r="N7573" s="4"/>
      <c r="O7573" s="4">
        <v>51402</v>
      </c>
    </row>
    <row r="7574" spans="14:15" x14ac:dyDescent="0.25">
      <c r="N7574" s="4"/>
      <c r="O7574" s="4">
        <v>51403</v>
      </c>
    </row>
    <row r="7575" spans="14:15" x14ac:dyDescent="0.25">
      <c r="N7575" s="4"/>
      <c r="O7575" s="4">
        <v>51404</v>
      </c>
    </row>
    <row r="7576" spans="14:15" x14ac:dyDescent="0.25">
      <c r="N7576" s="4"/>
      <c r="O7576" s="4">
        <v>51405</v>
      </c>
    </row>
    <row r="7577" spans="14:15" x14ac:dyDescent="0.25">
      <c r="N7577" s="4"/>
      <c r="O7577" s="4">
        <v>51406</v>
      </c>
    </row>
    <row r="7578" spans="14:15" x14ac:dyDescent="0.25">
      <c r="N7578" s="4"/>
      <c r="O7578" s="4">
        <v>51407</v>
      </c>
    </row>
    <row r="7579" spans="14:15" x14ac:dyDescent="0.25">
      <c r="N7579" s="4"/>
      <c r="O7579" s="4">
        <v>51408</v>
      </c>
    </row>
    <row r="7580" spans="14:15" x14ac:dyDescent="0.25">
      <c r="N7580" s="4"/>
      <c r="O7580" s="4">
        <v>51409</v>
      </c>
    </row>
    <row r="7581" spans="14:15" x14ac:dyDescent="0.25">
      <c r="N7581" s="4"/>
      <c r="O7581" s="4">
        <v>51410</v>
      </c>
    </row>
    <row r="7582" spans="14:15" x14ac:dyDescent="0.25">
      <c r="N7582" s="4"/>
      <c r="O7582" s="4">
        <v>51411</v>
      </c>
    </row>
    <row r="7583" spans="14:15" x14ac:dyDescent="0.25">
      <c r="N7583" s="4"/>
      <c r="O7583" s="4">
        <v>51412</v>
      </c>
    </row>
    <row r="7584" spans="14:15" x14ac:dyDescent="0.25">
      <c r="N7584" s="4"/>
      <c r="O7584" s="4">
        <v>51413</v>
      </c>
    </row>
    <row r="7585" spans="14:15" x14ac:dyDescent="0.25">
      <c r="N7585" s="4"/>
      <c r="O7585" s="4">
        <v>51414</v>
      </c>
    </row>
    <row r="7586" spans="14:15" x14ac:dyDescent="0.25">
      <c r="N7586" s="4"/>
      <c r="O7586" s="4">
        <v>51415</v>
      </c>
    </row>
    <row r="7587" spans="14:15" x14ac:dyDescent="0.25">
      <c r="N7587" s="4"/>
      <c r="O7587" s="4">
        <v>51416</v>
      </c>
    </row>
    <row r="7588" spans="14:15" x14ac:dyDescent="0.25">
      <c r="N7588" s="4"/>
      <c r="O7588" s="4">
        <v>51417</v>
      </c>
    </row>
    <row r="7589" spans="14:15" x14ac:dyDescent="0.25">
      <c r="N7589" s="4"/>
      <c r="O7589" s="4">
        <v>51418</v>
      </c>
    </row>
    <row r="7590" spans="14:15" x14ac:dyDescent="0.25">
      <c r="N7590" s="4"/>
      <c r="O7590" s="4">
        <v>51419</v>
      </c>
    </row>
    <row r="7591" spans="14:15" x14ac:dyDescent="0.25">
      <c r="N7591" s="4"/>
      <c r="O7591" s="4">
        <v>51420</v>
      </c>
    </row>
    <row r="7592" spans="14:15" x14ac:dyDescent="0.25">
      <c r="N7592" s="4"/>
      <c r="O7592" s="4">
        <v>51421</v>
      </c>
    </row>
    <row r="7593" spans="14:15" x14ac:dyDescent="0.25">
      <c r="N7593" s="4"/>
      <c r="O7593" s="4">
        <v>51422</v>
      </c>
    </row>
    <row r="7594" spans="14:15" x14ac:dyDescent="0.25">
      <c r="N7594" s="4"/>
      <c r="O7594" s="4">
        <v>51423</v>
      </c>
    </row>
    <row r="7595" spans="14:15" x14ac:dyDescent="0.25">
      <c r="N7595" s="4"/>
      <c r="O7595" s="4">
        <v>51424</v>
      </c>
    </row>
    <row r="7596" spans="14:15" x14ac:dyDescent="0.25">
      <c r="N7596" s="4"/>
      <c r="O7596" s="4">
        <v>51425</v>
      </c>
    </row>
    <row r="7597" spans="14:15" x14ac:dyDescent="0.25">
      <c r="N7597" s="4"/>
      <c r="O7597" s="4">
        <v>51426</v>
      </c>
    </row>
    <row r="7598" spans="14:15" x14ac:dyDescent="0.25">
      <c r="N7598" s="4"/>
      <c r="O7598" s="4">
        <v>51427</v>
      </c>
    </row>
    <row r="7599" spans="14:15" x14ac:dyDescent="0.25">
      <c r="N7599" s="4"/>
      <c r="O7599" s="4">
        <v>51428</v>
      </c>
    </row>
    <row r="7600" spans="14:15" x14ac:dyDescent="0.25">
      <c r="N7600" s="4"/>
      <c r="O7600" s="4">
        <v>51429</v>
      </c>
    </row>
    <row r="7601" spans="14:15" x14ac:dyDescent="0.25">
      <c r="N7601" s="4"/>
      <c r="O7601" s="4">
        <v>51430</v>
      </c>
    </row>
    <row r="7602" spans="14:15" x14ac:dyDescent="0.25">
      <c r="N7602" s="4"/>
      <c r="O7602" s="4">
        <v>51431</v>
      </c>
    </row>
    <row r="7603" spans="14:15" x14ac:dyDescent="0.25">
      <c r="N7603" s="4"/>
      <c r="O7603" s="4">
        <v>51432</v>
      </c>
    </row>
    <row r="7604" spans="14:15" x14ac:dyDescent="0.25">
      <c r="N7604" s="4"/>
      <c r="O7604" s="4">
        <v>51433</v>
      </c>
    </row>
    <row r="7605" spans="14:15" x14ac:dyDescent="0.25">
      <c r="N7605" s="4"/>
      <c r="O7605" s="4">
        <v>51434</v>
      </c>
    </row>
    <row r="7606" spans="14:15" x14ac:dyDescent="0.25">
      <c r="N7606" s="4"/>
      <c r="O7606" s="4">
        <v>51435</v>
      </c>
    </row>
    <row r="7607" spans="14:15" x14ac:dyDescent="0.25">
      <c r="N7607" s="4"/>
      <c r="O7607" s="4">
        <v>51436</v>
      </c>
    </row>
    <row r="7608" spans="14:15" x14ac:dyDescent="0.25">
      <c r="N7608" s="4"/>
      <c r="O7608" s="4">
        <v>51437</v>
      </c>
    </row>
    <row r="7609" spans="14:15" x14ac:dyDescent="0.25">
      <c r="N7609" s="4"/>
      <c r="O7609" s="4">
        <v>51438</v>
      </c>
    </row>
    <row r="7610" spans="14:15" x14ac:dyDescent="0.25">
      <c r="N7610" s="4"/>
      <c r="O7610" s="4">
        <v>51439</v>
      </c>
    </row>
    <row r="7611" spans="14:15" x14ac:dyDescent="0.25">
      <c r="N7611" s="4"/>
      <c r="O7611" s="4">
        <v>51440</v>
      </c>
    </row>
    <row r="7612" spans="14:15" x14ac:dyDescent="0.25">
      <c r="N7612" s="4"/>
      <c r="O7612" s="4">
        <v>51441</v>
      </c>
    </row>
    <row r="7613" spans="14:15" x14ac:dyDescent="0.25">
      <c r="N7613" s="4"/>
      <c r="O7613" s="4">
        <v>51442</v>
      </c>
    </row>
    <row r="7614" spans="14:15" x14ac:dyDescent="0.25">
      <c r="N7614" s="4"/>
      <c r="O7614" s="4">
        <v>51443</v>
      </c>
    </row>
    <row r="7615" spans="14:15" x14ac:dyDescent="0.25">
      <c r="N7615" s="4"/>
      <c r="O7615" s="4">
        <v>51444</v>
      </c>
    </row>
    <row r="7616" spans="14:15" x14ac:dyDescent="0.25">
      <c r="N7616" s="4"/>
      <c r="O7616" s="4">
        <v>51445</v>
      </c>
    </row>
    <row r="7617" spans="14:15" x14ac:dyDescent="0.25">
      <c r="N7617" s="4"/>
      <c r="O7617" s="4">
        <v>51446</v>
      </c>
    </row>
    <row r="7618" spans="14:15" x14ac:dyDescent="0.25">
      <c r="N7618" s="4"/>
      <c r="O7618" s="4">
        <v>51447</v>
      </c>
    </row>
    <row r="7619" spans="14:15" x14ac:dyDescent="0.25">
      <c r="N7619" s="4"/>
      <c r="O7619" s="4">
        <v>51448</v>
      </c>
    </row>
    <row r="7620" spans="14:15" x14ac:dyDescent="0.25">
      <c r="N7620" s="4"/>
      <c r="O7620" s="4">
        <v>51449</v>
      </c>
    </row>
    <row r="7621" spans="14:15" x14ac:dyDescent="0.25">
      <c r="N7621" s="4"/>
      <c r="O7621" s="4">
        <v>51450</v>
      </c>
    </row>
    <row r="7622" spans="14:15" x14ac:dyDescent="0.25">
      <c r="N7622" s="4"/>
      <c r="O7622" s="4">
        <v>51451</v>
      </c>
    </row>
    <row r="7623" spans="14:15" x14ac:dyDescent="0.25">
      <c r="N7623" s="4"/>
      <c r="O7623" s="4">
        <v>51452</v>
      </c>
    </row>
    <row r="7624" spans="14:15" x14ac:dyDescent="0.25">
      <c r="N7624" s="4"/>
      <c r="O7624" s="4">
        <v>51453</v>
      </c>
    </row>
    <row r="7625" spans="14:15" x14ac:dyDescent="0.25">
      <c r="N7625" s="4"/>
      <c r="O7625" s="4">
        <v>51454</v>
      </c>
    </row>
    <row r="7626" spans="14:15" x14ac:dyDescent="0.25">
      <c r="N7626" s="4"/>
      <c r="O7626" s="4">
        <v>51455</v>
      </c>
    </row>
    <row r="7627" spans="14:15" x14ac:dyDescent="0.25">
      <c r="N7627" s="4"/>
      <c r="O7627" s="4">
        <v>51456</v>
      </c>
    </row>
    <row r="7628" spans="14:15" x14ac:dyDescent="0.25">
      <c r="N7628" s="4"/>
      <c r="O7628" s="4">
        <v>51457</v>
      </c>
    </row>
    <row r="7629" spans="14:15" x14ac:dyDescent="0.25">
      <c r="N7629" s="4"/>
      <c r="O7629" s="4">
        <v>51458</v>
      </c>
    </row>
    <row r="7630" spans="14:15" x14ac:dyDescent="0.25">
      <c r="N7630" s="4"/>
      <c r="O7630" s="4">
        <v>51459</v>
      </c>
    </row>
    <row r="7631" spans="14:15" x14ac:dyDescent="0.25">
      <c r="N7631" s="4"/>
      <c r="O7631" s="4">
        <v>51460</v>
      </c>
    </row>
    <row r="7632" spans="14:15" x14ac:dyDescent="0.25">
      <c r="N7632" s="4"/>
      <c r="O7632" s="4">
        <v>51461</v>
      </c>
    </row>
    <row r="7633" spans="14:15" x14ac:dyDescent="0.25">
      <c r="N7633" s="4"/>
      <c r="O7633" s="4">
        <v>51462</v>
      </c>
    </row>
    <row r="7634" spans="14:15" x14ac:dyDescent="0.25">
      <c r="N7634" s="4"/>
      <c r="O7634" s="4">
        <v>51463</v>
      </c>
    </row>
    <row r="7635" spans="14:15" x14ac:dyDescent="0.25">
      <c r="N7635" s="4"/>
      <c r="O7635" s="4">
        <v>51464</v>
      </c>
    </row>
    <row r="7636" spans="14:15" x14ac:dyDescent="0.25">
      <c r="N7636" s="4"/>
      <c r="O7636" s="4">
        <v>51465</v>
      </c>
    </row>
    <row r="7637" spans="14:15" x14ac:dyDescent="0.25">
      <c r="N7637" s="4"/>
      <c r="O7637" s="4">
        <v>51466</v>
      </c>
    </row>
    <row r="7638" spans="14:15" x14ac:dyDescent="0.25">
      <c r="N7638" s="4"/>
      <c r="O7638" s="4">
        <v>51467</v>
      </c>
    </row>
    <row r="7639" spans="14:15" x14ac:dyDescent="0.25">
      <c r="N7639" s="4"/>
      <c r="O7639" s="4">
        <v>51468</v>
      </c>
    </row>
    <row r="7640" spans="14:15" x14ac:dyDescent="0.25">
      <c r="N7640" s="4"/>
      <c r="O7640" s="4">
        <v>51469</v>
      </c>
    </row>
    <row r="7641" spans="14:15" x14ac:dyDescent="0.25">
      <c r="N7641" s="4"/>
      <c r="O7641" s="4">
        <v>51470</v>
      </c>
    </row>
    <row r="7642" spans="14:15" x14ac:dyDescent="0.25">
      <c r="N7642" s="4"/>
      <c r="O7642" s="4">
        <v>51471</v>
      </c>
    </row>
    <row r="7643" spans="14:15" x14ac:dyDescent="0.25">
      <c r="N7643" s="4"/>
      <c r="O7643" s="4">
        <v>51472</v>
      </c>
    </row>
    <row r="7644" spans="14:15" x14ac:dyDescent="0.25">
      <c r="N7644" s="4"/>
      <c r="O7644" s="4">
        <v>51473</v>
      </c>
    </row>
    <row r="7645" spans="14:15" x14ac:dyDescent="0.25">
      <c r="N7645" s="4"/>
      <c r="O7645" s="4">
        <v>51474</v>
      </c>
    </row>
    <row r="7646" spans="14:15" x14ac:dyDescent="0.25">
      <c r="N7646" s="4"/>
      <c r="O7646" s="4">
        <v>51475</v>
      </c>
    </row>
    <row r="7647" spans="14:15" x14ac:dyDescent="0.25">
      <c r="N7647" s="4"/>
      <c r="O7647" s="4">
        <v>51476</v>
      </c>
    </row>
    <row r="7648" spans="14:15" x14ac:dyDescent="0.25">
      <c r="N7648" s="4"/>
      <c r="O7648" s="4">
        <v>51477</v>
      </c>
    </row>
    <row r="7649" spans="14:15" x14ac:dyDescent="0.25">
      <c r="N7649" s="4"/>
      <c r="O7649" s="4">
        <v>51478</v>
      </c>
    </row>
    <row r="7650" spans="14:15" x14ac:dyDescent="0.25">
      <c r="N7650" s="4"/>
      <c r="O7650" s="4">
        <v>51479</v>
      </c>
    </row>
    <row r="7651" spans="14:15" x14ac:dyDescent="0.25">
      <c r="N7651" s="4"/>
      <c r="O7651" s="4">
        <v>51480</v>
      </c>
    </row>
    <row r="7652" spans="14:15" x14ac:dyDescent="0.25">
      <c r="N7652" s="4"/>
      <c r="O7652" s="4">
        <v>51481</v>
      </c>
    </row>
    <row r="7653" spans="14:15" x14ac:dyDescent="0.25">
      <c r="N7653" s="4"/>
      <c r="O7653" s="4">
        <v>51482</v>
      </c>
    </row>
    <row r="7654" spans="14:15" x14ac:dyDescent="0.25">
      <c r="N7654" s="4"/>
      <c r="O7654" s="4">
        <v>51483</v>
      </c>
    </row>
    <row r="7655" spans="14:15" x14ac:dyDescent="0.25">
      <c r="N7655" s="4"/>
      <c r="O7655" s="4">
        <v>51484</v>
      </c>
    </row>
    <row r="7656" spans="14:15" x14ac:dyDescent="0.25">
      <c r="N7656" s="4"/>
      <c r="O7656" s="4">
        <v>51485</v>
      </c>
    </row>
    <row r="7657" spans="14:15" x14ac:dyDescent="0.25">
      <c r="N7657" s="4"/>
      <c r="O7657" s="4">
        <v>51486</v>
      </c>
    </row>
    <row r="7658" spans="14:15" x14ac:dyDescent="0.25">
      <c r="N7658" s="4"/>
      <c r="O7658" s="4">
        <v>51487</v>
      </c>
    </row>
    <row r="7659" spans="14:15" x14ac:dyDescent="0.25">
      <c r="N7659" s="4"/>
      <c r="O7659" s="4">
        <v>51488</v>
      </c>
    </row>
    <row r="7660" spans="14:15" x14ac:dyDescent="0.25">
      <c r="N7660" s="4"/>
      <c r="O7660" s="4">
        <v>51489</v>
      </c>
    </row>
    <row r="7661" spans="14:15" x14ac:dyDescent="0.25">
      <c r="N7661" s="4"/>
      <c r="O7661" s="4">
        <v>51490</v>
      </c>
    </row>
    <row r="7662" spans="14:15" x14ac:dyDescent="0.25">
      <c r="N7662" s="4"/>
      <c r="O7662" s="4">
        <v>51491</v>
      </c>
    </row>
    <row r="7663" spans="14:15" x14ac:dyDescent="0.25">
      <c r="N7663" s="4"/>
      <c r="O7663" s="4">
        <v>51492</v>
      </c>
    </row>
    <row r="7664" spans="14:15" x14ac:dyDescent="0.25">
      <c r="N7664" s="4"/>
      <c r="O7664" s="4">
        <v>51493</v>
      </c>
    </row>
    <row r="7665" spans="14:15" x14ac:dyDescent="0.25">
      <c r="N7665" s="4"/>
      <c r="O7665" s="4">
        <v>51494</v>
      </c>
    </row>
    <row r="7666" spans="14:15" x14ac:dyDescent="0.25">
      <c r="N7666" s="4"/>
      <c r="O7666" s="4">
        <v>51495</v>
      </c>
    </row>
    <row r="7667" spans="14:15" x14ac:dyDescent="0.25">
      <c r="N7667" s="4"/>
      <c r="O7667" s="4">
        <v>51496</v>
      </c>
    </row>
    <row r="7668" spans="14:15" x14ac:dyDescent="0.25">
      <c r="N7668" s="4"/>
      <c r="O7668" s="4">
        <v>51497</v>
      </c>
    </row>
    <row r="7669" spans="14:15" x14ac:dyDescent="0.25">
      <c r="N7669" s="4"/>
      <c r="O7669" s="4">
        <v>51498</v>
      </c>
    </row>
    <row r="7670" spans="14:15" x14ac:dyDescent="0.25">
      <c r="N7670" s="4"/>
      <c r="O7670" s="4">
        <v>51499</v>
      </c>
    </row>
    <row r="7671" spans="14:15" x14ac:dyDescent="0.25">
      <c r="N7671" s="4"/>
      <c r="O7671" s="4">
        <v>51500</v>
      </c>
    </row>
    <row r="7672" spans="14:15" x14ac:dyDescent="0.25">
      <c r="N7672" s="4"/>
      <c r="O7672" s="4">
        <v>51501</v>
      </c>
    </row>
    <row r="7673" spans="14:15" x14ac:dyDescent="0.25">
      <c r="N7673" s="4"/>
      <c r="O7673" s="4">
        <v>51502</v>
      </c>
    </row>
    <row r="7674" spans="14:15" x14ac:dyDescent="0.25">
      <c r="N7674" s="4"/>
      <c r="O7674" s="4">
        <v>51503</v>
      </c>
    </row>
    <row r="7675" spans="14:15" x14ac:dyDescent="0.25">
      <c r="N7675" s="4"/>
      <c r="O7675" s="4">
        <v>51504</v>
      </c>
    </row>
    <row r="7676" spans="14:15" x14ac:dyDescent="0.25">
      <c r="N7676" s="4"/>
      <c r="O7676" s="4">
        <v>51505</v>
      </c>
    </row>
    <row r="7677" spans="14:15" x14ac:dyDescent="0.25">
      <c r="N7677" s="4"/>
      <c r="O7677" s="4">
        <v>51506</v>
      </c>
    </row>
    <row r="7678" spans="14:15" x14ac:dyDescent="0.25">
      <c r="N7678" s="4"/>
      <c r="O7678" s="4">
        <v>51507</v>
      </c>
    </row>
    <row r="7679" spans="14:15" x14ac:dyDescent="0.25">
      <c r="N7679" s="4"/>
      <c r="O7679" s="4">
        <v>51508</v>
      </c>
    </row>
    <row r="7680" spans="14:15" x14ac:dyDescent="0.25">
      <c r="N7680" s="4"/>
      <c r="O7680" s="4">
        <v>51509</v>
      </c>
    </row>
    <row r="7681" spans="14:15" x14ac:dyDescent="0.25">
      <c r="N7681" s="4"/>
      <c r="O7681" s="4">
        <v>51510</v>
      </c>
    </row>
    <row r="7682" spans="14:15" x14ac:dyDescent="0.25">
      <c r="N7682" s="4"/>
      <c r="O7682" s="4">
        <v>51511</v>
      </c>
    </row>
    <row r="7683" spans="14:15" x14ac:dyDescent="0.25">
      <c r="N7683" s="4"/>
      <c r="O7683" s="4">
        <v>51512</v>
      </c>
    </row>
    <row r="7684" spans="14:15" x14ac:dyDescent="0.25">
      <c r="N7684" s="4"/>
      <c r="O7684" s="4">
        <v>51513</v>
      </c>
    </row>
    <row r="7685" spans="14:15" x14ac:dyDescent="0.25">
      <c r="N7685" s="4"/>
      <c r="O7685" s="4">
        <v>51514</v>
      </c>
    </row>
    <row r="7686" spans="14:15" x14ac:dyDescent="0.25">
      <c r="N7686" s="4"/>
      <c r="O7686" s="4">
        <v>51515</v>
      </c>
    </row>
    <row r="7687" spans="14:15" x14ac:dyDescent="0.25">
      <c r="N7687" s="4"/>
      <c r="O7687" s="4">
        <v>51516</v>
      </c>
    </row>
    <row r="7688" spans="14:15" x14ac:dyDescent="0.25">
      <c r="N7688" s="4"/>
      <c r="O7688" s="4">
        <v>51517</v>
      </c>
    </row>
    <row r="7689" spans="14:15" x14ac:dyDescent="0.25">
      <c r="N7689" s="4"/>
      <c r="O7689" s="4">
        <v>51518</v>
      </c>
    </row>
    <row r="7690" spans="14:15" x14ac:dyDescent="0.25">
      <c r="N7690" s="4"/>
      <c r="O7690" s="4">
        <v>51519</v>
      </c>
    </row>
    <row r="7691" spans="14:15" x14ac:dyDescent="0.25">
      <c r="N7691" s="4"/>
      <c r="O7691" s="4">
        <v>51520</v>
      </c>
    </row>
    <row r="7692" spans="14:15" x14ac:dyDescent="0.25">
      <c r="N7692" s="4"/>
      <c r="O7692" s="4">
        <v>51521</v>
      </c>
    </row>
    <row r="7693" spans="14:15" x14ac:dyDescent="0.25">
      <c r="N7693" s="4"/>
      <c r="O7693" s="4">
        <v>51522</v>
      </c>
    </row>
    <row r="7694" spans="14:15" x14ac:dyDescent="0.25">
      <c r="N7694" s="4"/>
      <c r="O7694" s="4">
        <v>51523</v>
      </c>
    </row>
    <row r="7695" spans="14:15" x14ac:dyDescent="0.25">
      <c r="N7695" s="4"/>
      <c r="O7695" s="4">
        <v>51524</v>
      </c>
    </row>
    <row r="7696" spans="14:15" x14ac:dyDescent="0.25">
      <c r="N7696" s="4"/>
      <c r="O7696" s="4">
        <v>51525</v>
      </c>
    </row>
    <row r="7697" spans="14:15" x14ac:dyDescent="0.25">
      <c r="N7697" s="4"/>
      <c r="O7697" s="4">
        <v>51526</v>
      </c>
    </row>
    <row r="7698" spans="14:15" x14ac:dyDescent="0.25">
      <c r="N7698" s="4"/>
      <c r="O7698" s="4">
        <v>51527</v>
      </c>
    </row>
    <row r="7699" spans="14:15" x14ac:dyDescent="0.25">
      <c r="N7699" s="4"/>
      <c r="O7699" s="4">
        <v>51528</v>
      </c>
    </row>
    <row r="7700" spans="14:15" x14ac:dyDescent="0.25">
      <c r="N7700" s="4"/>
      <c r="O7700" s="4">
        <v>51529</v>
      </c>
    </row>
    <row r="7701" spans="14:15" x14ac:dyDescent="0.25">
      <c r="N7701" s="4"/>
      <c r="O7701" s="4">
        <v>51530</v>
      </c>
    </row>
    <row r="7702" spans="14:15" x14ac:dyDescent="0.25">
      <c r="N7702" s="4"/>
      <c r="O7702" s="4">
        <v>51531</v>
      </c>
    </row>
    <row r="7703" spans="14:15" x14ac:dyDescent="0.25">
      <c r="N7703" s="4"/>
      <c r="O7703" s="4">
        <v>51532</v>
      </c>
    </row>
    <row r="7704" spans="14:15" x14ac:dyDescent="0.25">
      <c r="N7704" s="4"/>
      <c r="O7704" s="4">
        <v>51533</v>
      </c>
    </row>
    <row r="7705" spans="14:15" x14ac:dyDescent="0.25">
      <c r="N7705" s="4"/>
      <c r="O7705" s="4">
        <v>51534</v>
      </c>
    </row>
    <row r="7706" spans="14:15" x14ac:dyDescent="0.25">
      <c r="N7706" s="4"/>
      <c r="O7706" s="4">
        <v>51535</v>
      </c>
    </row>
    <row r="7707" spans="14:15" x14ac:dyDescent="0.25">
      <c r="N7707" s="4"/>
      <c r="O7707" s="4">
        <v>51536</v>
      </c>
    </row>
    <row r="7708" spans="14:15" x14ac:dyDescent="0.25">
      <c r="N7708" s="4"/>
      <c r="O7708" s="4">
        <v>51537</v>
      </c>
    </row>
    <row r="7709" spans="14:15" x14ac:dyDescent="0.25">
      <c r="N7709" s="4"/>
      <c r="O7709" s="4">
        <v>51538</v>
      </c>
    </row>
    <row r="7710" spans="14:15" x14ac:dyDescent="0.25">
      <c r="N7710" s="4"/>
      <c r="O7710" s="4">
        <v>51539</v>
      </c>
    </row>
    <row r="7711" spans="14:15" x14ac:dyDescent="0.25">
      <c r="N7711" s="4"/>
      <c r="O7711" s="4">
        <v>51540</v>
      </c>
    </row>
    <row r="7712" spans="14:15" x14ac:dyDescent="0.25">
      <c r="N7712" s="4"/>
      <c r="O7712" s="4">
        <v>51541</v>
      </c>
    </row>
    <row r="7713" spans="14:15" x14ac:dyDescent="0.25">
      <c r="N7713" s="4"/>
      <c r="O7713" s="4">
        <v>51542</v>
      </c>
    </row>
    <row r="7714" spans="14:15" x14ac:dyDescent="0.25">
      <c r="N7714" s="4"/>
      <c r="O7714" s="4">
        <v>51543</v>
      </c>
    </row>
    <row r="7715" spans="14:15" x14ac:dyDescent="0.25">
      <c r="N7715" s="4"/>
      <c r="O7715" s="4">
        <v>51544</v>
      </c>
    </row>
    <row r="7716" spans="14:15" x14ac:dyDescent="0.25">
      <c r="N7716" s="4"/>
      <c r="O7716" s="4">
        <v>51545</v>
      </c>
    </row>
    <row r="7717" spans="14:15" x14ac:dyDescent="0.25">
      <c r="N7717" s="4"/>
      <c r="O7717" s="4">
        <v>51546</v>
      </c>
    </row>
    <row r="7718" spans="14:15" x14ac:dyDescent="0.25">
      <c r="N7718" s="4"/>
      <c r="O7718" s="4">
        <v>51547</v>
      </c>
    </row>
    <row r="7719" spans="14:15" x14ac:dyDescent="0.25">
      <c r="N7719" s="4"/>
      <c r="O7719" s="4">
        <v>51548</v>
      </c>
    </row>
    <row r="7720" spans="14:15" x14ac:dyDescent="0.25">
      <c r="N7720" s="4"/>
      <c r="O7720" s="4">
        <v>51549</v>
      </c>
    </row>
    <row r="7721" spans="14:15" x14ac:dyDescent="0.25">
      <c r="N7721" s="4"/>
      <c r="O7721" s="4">
        <v>51550</v>
      </c>
    </row>
    <row r="7722" spans="14:15" x14ac:dyDescent="0.25">
      <c r="N7722" s="4"/>
      <c r="O7722" s="4">
        <v>51551</v>
      </c>
    </row>
    <row r="7723" spans="14:15" x14ac:dyDescent="0.25">
      <c r="N7723" s="4"/>
      <c r="O7723" s="4">
        <v>51552</v>
      </c>
    </row>
    <row r="7724" spans="14:15" x14ac:dyDescent="0.25">
      <c r="N7724" s="4"/>
      <c r="O7724" s="4">
        <v>51553</v>
      </c>
    </row>
    <row r="7725" spans="14:15" x14ac:dyDescent="0.25">
      <c r="N7725" s="4"/>
      <c r="O7725" s="4">
        <v>51554</v>
      </c>
    </row>
    <row r="7726" spans="14:15" x14ac:dyDescent="0.25">
      <c r="N7726" s="4"/>
      <c r="O7726" s="4">
        <v>51555</v>
      </c>
    </row>
    <row r="7727" spans="14:15" x14ac:dyDescent="0.25">
      <c r="N7727" s="4"/>
      <c r="O7727" s="4">
        <v>51556</v>
      </c>
    </row>
    <row r="7728" spans="14:15" x14ac:dyDescent="0.25">
      <c r="N7728" s="4"/>
      <c r="O7728" s="4">
        <v>51557</v>
      </c>
    </row>
    <row r="7729" spans="14:15" x14ac:dyDescent="0.25">
      <c r="N7729" s="4"/>
      <c r="O7729" s="4">
        <v>51558</v>
      </c>
    </row>
    <row r="7730" spans="14:15" x14ac:dyDescent="0.25">
      <c r="N7730" s="4"/>
      <c r="O7730" s="4">
        <v>51559</v>
      </c>
    </row>
    <row r="7731" spans="14:15" x14ac:dyDescent="0.25">
      <c r="N7731" s="4"/>
      <c r="O7731" s="4">
        <v>51560</v>
      </c>
    </row>
    <row r="7732" spans="14:15" x14ac:dyDescent="0.25">
      <c r="N7732" s="4"/>
      <c r="O7732" s="4">
        <v>51561</v>
      </c>
    </row>
    <row r="7733" spans="14:15" x14ac:dyDescent="0.25">
      <c r="N7733" s="4"/>
      <c r="O7733" s="4">
        <v>51562</v>
      </c>
    </row>
    <row r="7734" spans="14:15" x14ac:dyDescent="0.25">
      <c r="N7734" s="4"/>
      <c r="O7734" s="4">
        <v>51563</v>
      </c>
    </row>
    <row r="7735" spans="14:15" x14ac:dyDescent="0.25">
      <c r="N7735" s="4"/>
      <c r="O7735" s="4">
        <v>51564</v>
      </c>
    </row>
    <row r="7736" spans="14:15" x14ac:dyDescent="0.25">
      <c r="N7736" s="4"/>
      <c r="O7736" s="4">
        <v>51565</v>
      </c>
    </row>
    <row r="7737" spans="14:15" x14ac:dyDescent="0.25">
      <c r="N7737" s="4"/>
      <c r="O7737" s="4">
        <v>51566</v>
      </c>
    </row>
    <row r="7738" spans="14:15" x14ac:dyDescent="0.25">
      <c r="N7738" s="4"/>
      <c r="O7738" s="4">
        <v>51567</v>
      </c>
    </row>
    <row r="7739" spans="14:15" x14ac:dyDescent="0.25">
      <c r="N7739" s="4"/>
      <c r="O7739" s="4">
        <v>51568</v>
      </c>
    </row>
    <row r="7740" spans="14:15" x14ac:dyDescent="0.25">
      <c r="N7740" s="4"/>
      <c r="O7740" s="4">
        <v>51569</v>
      </c>
    </row>
    <row r="7741" spans="14:15" x14ac:dyDescent="0.25">
      <c r="N7741" s="4"/>
      <c r="O7741" s="4">
        <v>51570</v>
      </c>
    </row>
    <row r="7742" spans="14:15" x14ac:dyDescent="0.25">
      <c r="N7742" s="4"/>
      <c r="O7742" s="4">
        <v>51571</v>
      </c>
    </row>
    <row r="7743" spans="14:15" x14ac:dyDescent="0.25">
      <c r="N7743" s="4"/>
      <c r="O7743" s="4">
        <v>51572</v>
      </c>
    </row>
    <row r="7744" spans="14:15" x14ac:dyDescent="0.25">
      <c r="N7744" s="4"/>
      <c r="O7744" s="4">
        <v>51573</v>
      </c>
    </row>
    <row r="7745" spans="14:15" x14ac:dyDescent="0.25">
      <c r="N7745" s="4"/>
      <c r="O7745" s="4">
        <v>51574</v>
      </c>
    </row>
    <row r="7746" spans="14:15" x14ac:dyDescent="0.25">
      <c r="N7746" s="4"/>
      <c r="O7746" s="4">
        <v>51575</v>
      </c>
    </row>
    <row r="7747" spans="14:15" x14ac:dyDescent="0.25">
      <c r="N7747" s="4"/>
      <c r="O7747" s="4">
        <v>51576</v>
      </c>
    </row>
    <row r="7748" spans="14:15" x14ac:dyDescent="0.25">
      <c r="N7748" s="4"/>
      <c r="O7748" s="4">
        <v>51577</v>
      </c>
    </row>
    <row r="7749" spans="14:15" x14ac:dyDescent="0.25">
      <c r="N7749" s="4"/>
      <c r="O7749" s="4">
        <v>51578</v>
      </c>
    </row>
    <row r="7750" spans="14:15" x14ac:dyDescent="0.25">
      <c r="N7750" s="4"/>
      <c r="O7750" s="4">
        <v>51579</v>
      </c>
    </row>
    <row r="7751" spans="14:15" x14ac:dyDescent="0.25">
      <c r="N7751" s="4"/>
      <c r="O7751" s="4">
        <v>51580</v>
      </c>
    </row>
    <row r="7752" spans="14:15" x14ac:dyDescent="0.25">
      <c r="N7752" s="4"/>
      <c r="O7752" s="4">
        <v>51581</v>
      </c>
    </row>
    <row r="7753" spans="14:15" x14ac:dyDescent="0.25">
      <c r="N7753" s="4"/>
      <c r="O7753" s="4">
        <v>51582</v>
      </c>
    </row>
    <row r="7754" spans="14:15" x14ac:dyDescent="0.25">
      <c r="N7754" s="4"/>
      <c r="O7754" s="4">
        <v>51583</v>
      </c>
    </row>
    <row r="7755" spans="14:15" x14ac:dyDescent="0.25">
      <c r="N7755" s="4"/>
      <c r="O7755" s="4">
        <v>51584</v>
      </c>
    </row>
    <row r="7756" spans="14:15" x14ac:dyDescent="0.25">
      <c r="N7756" s="4"/>
      <c r="O7756" s="4">
        <v>51585</v>
      </c>
    </row>
    <row r="7757" spans="14:15" x14ac:dyDescent="0.25">
      <c r="N7757" s="4"/>
      <c r="O7757" s="4">
        <v>51586</v>
      </c>
    </row>
    <row r="7758" spans="14:15" x14ac:dyDescent="0.25">
      <c r="N7758" s="4"/>
      <c r="O7758" s="4">
        <v>51587</v>
      </c>
    </row>
    <row r="7759" spans="14:15" x14ac:dyDescent="0.25">
      <c r="N7759" s="4"/>
      <c r="O7759" s="4">
        <v>51588</v>
      </c>
    </row>
    <row r="7760" spans="14:15" x14ac:dyDescent="0.25">
      <c r="N7760" s="4"/>
      <c r="O7760" s="4">
        <v>51589</v>
      </c>
    </row>
    <row r="7761" spans="14:15" x14ac:dyDescent="0.25">
      <c r="N7761" s="4"/>
      <c r="O7761" s="4">
        <v>51590</v>
      </c>
    </row>
    <row r="7762" spans="14:15" x14ac:dyDescent="0.25">
      <c r="N7762" s="4"/>
      <c r="O7762" s="4">
        <v>51591</v>
      </c>
    </row>
    <row r="7763" spans="14:15" x14ac:dyDescent="0.25">
      <c r="N7763" s="4"/>
      <c r="O7763" s="4">
        <v>51592</v>
      </c>
    </row>
    <row r="7764" spans="14:15" x14ac:dyDescent="0.25">
      <c r="N7764" s="4"/>
      <c r="O7764" s="4">
        <v>51593</v>
      </c>
    </row>
    <row r="7765" spans="14:15" x14ac:dyDescent="0.25">
      <c r="N7765" s="4"/>
      <c r="O7765" s="4">
        <v>51594</v>
      </c>
    </row>
    <row r="7766" spans="14:15" x14ac:dyDescent="0.25">
      <c r="N7766" s="4"/>
      <c r="O7766" s="4">
        <v>51595</v>
      </c>
    </row>
    <row r="7767" spans="14:15" x14ac:dyDescent="0.25">
      <c r="N7767" s="4"/>
      <c r="O7767" s="4">
        <v>51596</v>
      </c>
    </row>
    <row r="7768" spans="14:15" x14ac:dyDescent="0.25">
      <c r="N7768" s="4"/>
      <c r="O7768" s="4">
        <v>51597</v>
      </c>
    </row>
    <row r="7769" spans="14:15" x14ac:dyDescent="0.25">
      <c r="N7769" s="4"/>
      <c r="O7769" s="4">
        <v>51598</v>
      </c>
    </row>
    <row r="7770" spans="14:15" x14ac:dyDescent="0.25">
      <c r="N7770" s="4"/>
      <c r="O7770" s="4">
        <v>51599</v>
      </c>
    </row>
    <row r="7771" spans="14:15" x14ac:dyDescent="0.25">
      <c r="N7771" s="4"/>
      <c r="O7771" s="4">
        <v>51600</v>
      </c>
    </row>
    <row r="7772" spans="14:15" x14ac:dyDescent="0.25">
      <c r="N7772" s="4"/>
      <c r="O7772" s="4">
        <v>51601</v>
      </c>
    </row>
    <row r="7773" spans="14:15" x14ac:dyDescent="0.25">
      <c r="N7773" s="4"/>
      <c r="O7773" s="4">
        <v>51602</v>
      </c>
    </row>
    <row r="7774" spans="14:15" x14ac:dyDescent="0.25">
      <c r="N7774" s="4"/>
      <c r="O7774" s="4">
        <v>51603</v>
      </c>
    </row>
    <row r="7775" spans="14:15" x14ac:dyDescent="0.25">
      <c r="N7775" s="4"/>
      <c r="O7775" s="4">
        <v>51604</v>
      </c>
    </row>
    <row r="7776" spans="14:15" x14ac:dyDescent="0.25">
      <c r="N7776" s="4"/>
      <c r="O7776" s="4">
        <v>51605</v>
      </c>
    </row>
    <row r="7777" spans="14:15" x14ac:dyDescent="0.25">
      <c r="N7777" s="4"/>
      <c r="O7777" s="4">
        <v>51606</v>
      </c>
    </row>
    <row r="7778" spans="14:15" x14ac:dyDescent="0.25">
      <c r="N7778" s="4"/>
      <c r="O7778" s="4">
        <v>51607</v>
      </c>
    </row>
    <row r="7779" spans="14:15" x14ac:dyDescent="0.25">
      <c r="N7779" s="4"/>
      <c r="O7779" s="4">
        <v>51608</v>
      </c>
    </row>
    <row r="7780" spans="14:15" x14ac:dyDescent="0.25">
      <c r="N7780" s="4"/>
      <c r="O7780" s="4">
        <v>51609</v>
      </c>
    </row>
    <row r="7781" spans="14:15" x14ac:dyDescent="0.25">
      <c r="N7781" s="4"/>
      <c r="O7781" s="4">
        <v>51610</v>
      </c>
    </row>
    <row r="7782" spans="14:15" x14ac:dyDescent="0.25">
      <c r="N7782" s="4"/>
      <c r="O7782" s="4">
        <v>51611</v>
      </c>
    </row>
    <row r="7783" spans="14:15" x14ac:dyDescent="0.25">
      <c r="N7783" s="4"/>
      <c r="O7783" s="4">
        <v>51612</v>
      </c>
    </row>
    <row r="7784" spans="14:15" x14ac:dyDescent="0.25">
      <c r="N7784" s="4"/>
      <c r="O7784" s="4">
        <v>51613</v>
      </c>
    </row>
    <row r="7785" spans="14:15" x14ac:dyDescent="0.25">
      <c r="N7785" s="4"/>
      <c r="O7785" s="4">
        <v>51614</v>
      </c>
    </row>
    <row r="7786" spans="14:15" x14ac:dyDescent="0.25">
      <c r="N7786" s="4"/>
      <c r="O7786" s="4">
        <v>51615</v>
      </c>
    </row>
    <row r="7787" spans="14:15" x14ac:dyDescent="0.25">
      <c r="N7787" s="4"/>
      <c r="O7787" s="4">
        <v>51616</v>
      </c>
    </row>
    <row r="7788" spans="14:15" x14ac:dyDescent="0.25">
      <c r="N7788" s="4"/>
      <c r="O7788" s="4">
        <v>51617</v>
      </c>
    </row>
    <row r="7789" spans="14:15" x14ac:dyDescent="0.25">
      <c r="N7789" s="4"/>
      <c r="O7789" s="4">
        <v>51618</v>
      </c>
    </row>
    <row r="7790" spans="14:15" x14ac:dyDescent="0.25">
      <c r="N7790" s="4"/>
      <c r="O7790" s="4">
        <v>51619</v>
      </c>
    </row>
    <row r="7791" spans="14:15" x14ac:dyDescent="0.25">
      <c r="N7791" s="4"/>
      <c r="O7791" s="4">
        <v>51620</v>
      </c>
    </row>
    <row r="7792" spans="14:15" x14ac:dyDescent="0.25">
      <c r="N7792" s="4"/>
      <c r="O7792" s="4">
        <v>51621</v>
      </c>
    </row>
    <row r="7793" spans="14:15" x14ac:dyDescent="0.25">
      <c r="N7793" s="4"/>
      <c r="O7793" s="4">
        <v>51622</v>
      </c>
    </row>
    <row r="7794" spans="14:15" x14ac:dyDescent="0.25">
      <c r="N7794" s="4"/>
      <c r="O7794" s="4">
        <v>51623</v>
      </c>
    </row>
    <row r="7795" spans="14:15" x14ac:dyDescent="0.25">
      <c r="N7795" s="4"/>
      <c r="O7795" s="4">
        <v>51624</v>
      </c>
    </row>
    <row r="7796" spans="14:15" x14ac:dyDescent="0.25">
      <c r="N7796" s="4"/>
      <c r="O7796" s="4">
        <v>51625</v>
      </c>
    </row>
    <row r="7797" spans="14:15" x14ac:dyDescent="0.25">
      <c r="N7797" s="4"/>
      <c r="O7797" s="4">
        <v>51626</v>
      </c>
    </row>
    <row r="7798" spans="14:15" x14ac:dyDescent="0.25">
      <c r="N7798" s="4"/>
      <c r="O7798" s="4">
        <v>51627</v>
      </c>
    </row>
    <row r="7799" spans="14:15" x14ac:dyDescent="0.25">
      <c r="N7799" s="4"/>
      <c r="O7799" s="4">
        <v>51628</v>
      </c>
    </row>
    <row r="7800" spans="14:15" x14ac:dyDescent="0.25">
      <c r="N7800" s="4"/>
      <c r="O7800" s="4">
        <v>51629</v>
      </c>
    </row>
    <row r="7801" spans="14:15" x14ac:dyDescent="0.25">
      <c r="N7801" s="4"/>
      <c r="O7801" s="4">
        <v>51630</v>
      </c>
    </row>
    <row r="7802" spans="14:15" x14ac:dyDescent="0.25">
      <c r="N7802" s="4"/>
      <c r="O7802" s="4">
        <v>51631</v>
      </c>
    </row>
    <row r="7803" spans="14:15" x14ac:dyDescent="0.25">
      <c r="N7803" s="4"/>
      <c r="O7803" s="4">
        <v>51632</v>
      </c>
    </row>
    <row r="7804" spans="14:15" x14ac:dyDescent="0.25">
      <c r="N7804" s="4"/>
      <c r="O7804" s="4">
        <v>51633</v>
      </c>
    </row>
    <row r="7805" spans="14:15" x14ac:dyDescent="0.25">
      <c r="N7805" s="4"/>
      <c r="O7805" s="4">
        <v>51634</v>
      </c>
    </row>
    <row r="7806" spans="14:15" x14ac:dyDescent="0.25">
      <c r="N7806" s="4"/>
      <c r="O7806" s="4">
        <v>51635</v>
      </c>
    </row>
    <row r="7807" spans="14:15" x14ac:dyDescent="0.25">
      <c r="N7807" s="4"/>
      <c r="O7807" s="4">
        <v>51636</v>
      </c>
    </row>
    <row r="7808" spans="14:15" x14ac:dyDescent="0.25">
      <c r="N7808" s="4"/>
      <c r="O7808" s="4">
        <v>51637</v>
      </c>
    </row>
    <row r="7809" spans="14:15" x14ac:dyDescent="0.25">
      <c r="N7809" s="4"/>
      <c r="O7809" s="4">
        <v>51638</v>
      </c>
    </row>
    <row r="7810" spans="14:15" x14ac:dyDescent="0.25">
      <c r="N7810" s="4"/>
      <c r="O7810" s="4">
        <v>51639</v>
      </c>
    </row>
    <row r="7811" spans="14:15" x14ac:dyDescent="0.25">
      <c r="N7811" s="4"/>
      <c r="O7811" s="4">
        <v>51640</v>
      </c>
    </row>
    <row r="7812" spans="14:15" x14ac:dyDescent="0.25">
      <c r="N7812" s="4"/>
      <c r="O7812" s="4">
        <v>51641</v>
      </c>
    </row>
    <row r="7813" spans="14:15" x14ac:dyDescent="0.25">
      <c r="N7813" s="4"/>
      <c r="O7813" s="4">
        <v>51642</v>
      </c>
    </row>
    <row r="7814" spans="14:15" x14ac:dyDescent="0.25">
      <c r="N7814" s="4"/>
      <c r="O7814" s="4">
        <v>51643</v>
      </c>
    </row>
    <row r="7815" spans="14:15" x14ac:dyDescent="0.25">
      <c r="N7815" s="4"/>
      <c r="O7815" s="4">
        <v>51644</v>
      </c>
    </row>
    <row r="7816" spans="14:15" x14ac:dyDescent="0.25">
      <c r="N7816" s="4"/>
      <c r="O7816" s="4">
        <v>51645</v>
      </c>
    </row>
    <row r="7817" spans="14:15" x14ac:dyDescent="0.25">
      <c r="N7817" s="4"/>
      <c r="O7817" s="4">
        <v>51646</v>
      </c>
    </row>
    <row r="7818" spans="14:15" x14ac:dyDescent="0.25">
      <c r="N7818" s="4"/>
      <c r="O7818" s="4">
        <v>51647</v>
      </c>
    </row>
    <row r="7819" spans="14:15" x14ac:dyDescent="0.25">
      <c r="N7819" s="4"/>
      <c r="O7819" s="4">
        <v>51648</v>
      </c>
    </row>
    <row r="7820" spans="14:15" x14ac:dyDescent="0.25">
      <c r="N7820" s="4"/>
      <c r="O7820" s="4">
        <v>51649</v>
      </c>
    </row>
    <row r="7821" spans="14:15" x14ac:dyDescent="0.25">
      <c r="N7821" s="4"/>
      <c r="O7821" s="4">
        <v>51650</v>
      </c>
    </row>
    <row r="7822" spans="14:15" x14ac:dyDescent="0.25">
      <c r="N7822" s="4"/>
      <c r="O7822" s="4">
        <v>51651</v>
      </c>
    </row>
    <row r="7823" spans="14:15" x14ac:dyDescent="0.25">
      <c r="N7823" s="4"/>
      <c r="O7823" s="4">
        <v>51652</v>
      </c>
    </row>
    <row r="7824" spans="14:15" x14ac:dyDescent="0.25">
      <c r="N7824" s="4"/>
      <c r="O7824" s="4">
        <v>51653</v>
      </c>
    </row>
    <row r="7825" spans="14:15" x14ac:dyDescent="0.25">
      <c r="N7825" s="4"/>
      <c r="O7825" s="4">
        <v>51654</v>
      </c>
    </row>
    <row r="7826" spans="14:15" x14ac:dyDescent="0.25">
      <c r="N7826" s="4"/>
      <c r="O7826" s="4">
        <v>51655</v>
      </c>
    </row>
    <row r="7827" spans="14:15" x14ac:dyDescent="0.25">
      <c r="N7827" s="4"/>
      <c r="O7827" s="4">
        <v>51656</v>
      </c>
    </row>
    <row r="7828" spans="14:15" x14ac:dyDescent="0.25">
      <c r="N7828" s="4"/>
      <c r="O7828" s="4">
        <v>51657</v>
      </c>
    </row>
    <row r="7829" spans="14:15" x14ac:dyDescent="0.25">
      <c r="N7829" s="4"/>
      <c r="O7829" s="4">
        <v>51658</v>
      </c>
    </row>
    <row r="7830" spans="14:15" x14ac:dyDescent="0.25">
      <c r="N7830" s="4"/>
      <c r="O7830" s="4">
        <v>51659</v>
      </c>
    </row>
    <row r="7831" spans="14:15" x14ac:dyDescent="0.25">
      <c r="N7831" s="4"/>
      <c r="O7831" s="4">
        <v>51660</v>
      </c>
    </row>
    <row r="7832" spans="14:15" x14ac:dyDescent="0.25">
      <c r="N7832" s="4"/>
      <c r="O7832" s="4">
        <v>51661</v>
      </c>
    </row>
    <row r="7833" spans="14:15" x14ac:dyDescent="0.25">
      <c r="N7833" s="4"/>
      <c r="O7833" s="4">
        <v>51662</v>
      </c>
    </row>
    <row r="7834" spans="14:15" x14ac:dyDescent="0.25">
      <c r="N7834" s="4"/>
      <c r="O7834" s="4">
        <v>51663</v>
      </c>
    </row>
    <row r="7835" spans="14:15" x14ac:dyDescent="0.25">
      <c r="N7835" s="4"/>
      <c r="O7835" s="4">
        <v>51664</v>
      </c>
    </row>
    <row r="7836" spans="14:15" x14ac:dyDescent="0.25">
      <c r="N7836" s="4"/>
      <c r="O7836" s="4">
        <v>51665</v>
      </c>
    </row>
    <row r="7837" spans="14:15" x14ac:dyDescent="0.25">
      <c r="N7837" s="4"/>
      <c r="O7837" s="4">
        <v>51666</v>
      </c>
    </row>
    <row r="7838" spans="14:15" x14ac:dyDescent="0.25">
      <c r="N7838" s="4"/>
      <c r="O7838" s="4">
        <v>51667</v>
      </c>
    </row>
    <row r="7839" spans="14:15" x14ac:dyDescent="0.25">
      <c r="N7839" s="4"/>
      <c r="O7839" s="4">
        <v>51668</v>
      </c>
    </row>
    <row r="7840" spans="14:15" x14ac:dyDescent="0.25">
      <c r="N7840" s="4"/>
      <c r="O7840" s="4">
        <v>51669</v>
      </c>
    </row>
    <row r="7841" spans="14:15" x14ac:dyDescent="0.25">
      <c r="N7841" s="4"/>
      <c r="O7841" s="4">
        <v>51670</v>
      </c>
    </row>
    <row r="7842" spans="14:15" x14ac:dyDescent="0.25">
      <c r="N7842" s="4"/>
      <c r="O7842" s="4">
        <v>51671</v>
      </c>
    </row>
    <row r="7843" spans="14:15" x14ac:dyDescent="0.25">
      <c r="N7843" s="4"/>
      <c r="O7843" s="4">
        <v>51672</v>
      </c>
    </row>
    <row r="7844" spans="14:15" x14ac:dyDescent="0.25">
      <c r="N7844" s="4"/>
      <c r="O7844" s="4">
        <v>51673</v>
      </c>
    </row>
    <row r="7845" spans="14:15" x14ac:dyDescent="0.25">
      <c r="N7845" s="4"/>
      <c r="O7845" s="4">
        <v>51674</v>
      </c>
    </row>
    <row r="7846" spans="14:15" x14ac:dyDescent="0.25">
      <c r="N7846" s="4"/>
      <c r="O7846" s="4">
        <v>51675</v>
      </c>
    </row>
    <row r="7847" spans="14:15" x14ac:dyDescent="0.25">
      <c r="N7847" s="4"/>
      <c r="O7847" s="4">
        <v>51676</v>
      </c>
    </row>
    <row r="7848" spans="14:15" x14ac:dyDescent="0.25">
      <c r="N7848" s="4"/>
      <c r="O7848" s="4">
        <v>51677</v>
      </c>
    </row>
    <row r="7849" spans="14:15" x14ac:dyDescent="0.25">
      <c r="N7849" s="4"/>
      <c r="O7849" s="4">
        <v>51678</v>
      </c>
    </row>
    <row r="7850" spans="14:15" x14ac:dyDescent="0.25">
      <c r="N7850" s="4"/>
      <c r="O7850" s="4">
        <v>51679</v>
      </c>
    </row>
    <row r="7851" spans="14:15" x14ac:dyDescent="0.25">
      <c r="N7851" s="4"/>
      <c r="O7851" s="4">
        <v>51680</v>
      </c>
    </row>
    <row r="7852" spans="14:15" x14ac:dyDescent="0.25">
      <c r="N7852" s="4"/>
      <c r="O7852" s="4">
        <v>51681</v>
      </c>
    </row>
    <row r="7853" spans="14:15" x14ac:dyDescent="0.25">
      <c r="N7853" s="4"/>
      <c r="O7853" s="4">
        <v>51682</v>
      </c>
    </row>
    <row r="7854" spans="14:15" x14ac:dyDescent="0.25">
      <c r="N7854" s="4"/>
      <c r="O7854" s="4">
        <v>51683</v>
      </c>
    </row>
    <row r="7855" spans="14:15" x14ac:dyDescent="0.25">
      <c r="N7855" s="4"/>
      <c r="O7855" s="4">
        <v>51684</v>
      </c>
    </row>
    <row r="7856" spans="14:15" x14ac:dyDescent="0.25">
      <c r="N7856" s="4"/>
      <c r="O7856" s="4">
        <v>51685</v>
      </c>
    </row>
    <row r="7857" spans="14:15" x14ac:dyDescent="0.25">
      <c r="N7857" s="4"/>
      <c r="O7857" s="4">
        <v>51686</v>
      </c>
    </row>
    <row r="7858" spans="14:15" x14ac:dyDescent="0.25">
      <c r="N7858" s="4"/>
      <c r="O7858" s="4">
        <v>51687</v>
      </c>
    </row>
    <row r="7859" spans="14:15" x14ac:dyDescent="0.25">
      <c r="N7859" s="4"/>
      <c r="O7859" s="4">
        <v>51688</v>
      </c>
    </row>
    <row r="7860" spans="14:15" x14ac:dyDescent="0.25">
      <c r="N7860" s="4"/>
      <c r="O7860" s="4">
        <v>51689</v>
      </c>
    </row>
    <row r="7861" spans="14:15" x14ac:dyDescent="0.25">
      <c r="N7861" s="4"/>
      <c r="O7861" s="4">
        <v>51690</v>
      </c>
    </row>
    <row r="7862" spans="14:15" x14ac:dyDescent="0.25">
      <c r="N7862" s="4"/>
      <c r="O7862" s="4">
        <v>51691</v>
      </c>
    </row>
    <row r="7863" spans="14:15" x14ac:dyDescent="0.25">
      <c r="N7863" s="4"/>
      <c r="O7863" s="4">
        <v>51692</v>
      </c>
    </row>
    <row r="7864" spans="14:15" x14ac:dyDescent="0.25">
      <c r="N7864" s="4"/>
      <c r="O7864" s="4">
        <v>51693</v>
      </c>
    </row>
    <row r="7865" spans="14:15" x14ac:dyDescent="0.25">
      <c r="N7865" s="4"/>
      <c r="O7865" s="4">
        <v>51694</v>
      </c>
    </row>
    <row r="7866" spans="14:15" x14ac:dyDescent="0.25">
      <c r="N7866" s="4"/>
      <c r="O7866" s="4">
        <v>51695</v>
      </c>
    </row>
    <row r="7867" spans="14:15" x14ac:dyDescent="0.25">
      <c r="N7867" s="4"/>
      <c r="O7867" s="4">
        <v>51696</v>
      </c>
    </row>
    <row r="7868" spans="14:15" x14ac:dyDescent="0.25">
      <c r="N7868" s="4"/>
      <c r="O7868" s="4">
        <v>51697</v>
      </c>
    </row>
    <row r="7869" spans="14:15" x14ac:dyDescent="0.25">
      <c r="N7869" s="4"/>
      <c r="O7869" s="4">
        <v>51698</v>
      </c>
    </row>
    <row r="7870" spans="14:15" x14ac:dyDescent="0.25">
      <c r="N7870" s="4"/>
      <c r="O7870" s="4">
        <v>51699</v>
      </c>
    </row>
    <row r="7871" spans="14:15" x14ac:dyDescent="0.25">
      <c r="N7871" s="4"/>
      <c r="O7871" s="4">
        <v>51700</v>
      </c>
    </row>
    <row r="7872" spans="14:15" x14ac:dyDescent="0.25">
      <c r="N7872" s="4"/>
      <c r="O7872" s="4">
        <v>51701</v>
      </c>
    </row>
    <row r="7873" spans="14:15" x14ac:dyDescent="0.25">
      <c r="N7873" s="4"/>
      <c r="O7873" s="4">
        <v>51702</v>
      </c>
    </row>
    <row r="7874" spans="14:15" x14ac:dyDescent="0.25">
      <c r="N7874" s="4"/>
      <c r="O7874" s="4">
        <v>51703</v>
      </c>
    </row>
    <row r="7875" spans="14:15" x14ac:dyDescent="0.25">
      <c r="N7875" s="4"/>
      <c r="O7875" s="4">
        <v>51704</v>
      </c>
    </row>
    <row r="7876" spans="14:15" x14ac:dyDescent="0.25">
      <c r="N7876" s="4"/>
      <c r="O7876" s="4">
        <v>51705</v>
      </c>
    </row>
    <row r="7877" spans="14:15" x14ac:dyDescent="0.25">
      <c r="N7877" s="4"/>
      <c r="O7877" s="4">
        <v>51706</v>
      </c>
    </row>
    <row r="7878" spans="14:15" x14ac:dyDescent="0.25">
      <c r="N7878" s="4"/>
      <c r="O7878" s="4">
        <v>51707</v>
      </c>
    </row>
    <row r="7879" spans="14:15" x14ac:dyDescent="0.25">
      <c r="N7879" s="4"/>
      <c r="O7879" s="4">
        <v>51708</v>
      </c>
    </row>
    <row r="7880" spans="14:15" x14ac:dyDescent="0.25">
      <c r="N7880" s="4"/>
      <c r="O7880" s="4">
        <v>51709</v>
      </c>
    </row>
    <row r="7881" spans="14:15" x14ac:dyDescent="0.25">
      <c r="N7881" s="4"/>
      <c r="O7881" s="4">
        <v>51710</v>
      </c>
    </row>
    <row r="7882" spans="14:15" x14ac:dyDescent="0.25">
      <c r="N7882" s="4"/>
      <c r="O7882" s="4">
        <v>51711</v>
      </c>
    </row>
    <row r="7883" spans="14:15" x14ac:dyDescent="0.25">
      <c r="N7883" s="4"/>
      <c r="O7883" s="4">
        <v>51712</v>
      </c>
    </row>
    <row r="7884" spans="14:15" x14ac:dyDescent="0.25">
      <c r="N7884" s="4"/>
      <c r="O7884" s="4">
        <v>51713</v>
      </c>
    </row>
    <row r="7885" spans="14:15" x14ac:dyDescent="0.25">
      <c r="N7885" s="4"/>
      <c r="O7885" s="4">
        <v>51714</v>
      </c>
    </row>
    <row r="7886" spans="14:15" x14ac:dyDescent="0.25">
      <c r="N7886" s="4"/>
      <c r="O7886" s="4">
        <v>51715</v>
      </c>
    </row>
    <row r="7887" spans="14:15" x14ac:dyDescent="0.25">
      <c r="N7887" s="4"/>
      <c r="O7887" s="4">
        <v>51716</v>
      </c>
    </row>
    <row r="7888" spans="14:15" x14ac:dyDescent="0.25">
      <c r="N7888" s="4"/>
      <c r="O7888" s="4">
        <v>51717</v>
      </c>
    </row>
    <row r="7889" spans="14:15" x14ac:dyDescent="0.25">
      <c r="N7889" s="4"/>
      <c r="O7889" s="4">
        <v>51718</v>
      </c>
    </row>
    <row r="7890" spans="14:15" x14ac:dyDescent="0.25">
      <c r="N7890" s="4"/>
      <c r="O7890" s="4">
        <v>51719</v>
      </c>
    </row>
    <row r="7891" spans="14:15" x14ac:dyDescent="0.25">
      <c r="N7891" s="4"/>
      <c r="O7891" s="4">
        <v>51720</v>
      </c>
    </row>
    <row r="7892" spans="14:15" x14ac:dyDescent="0.25">
      <c r="N7892" s="4"/>
      <c r="O7892" s="4">
        <v>51721</v>
      </c>
    </row>
    <row r="7893" spans="14:15" x14ac:dyDescent="0.25">
      <c r="N7893" s="4"/>
      <c r="O7893" s="4">
        <v>51722</v>
      </c>
    </row>
    <row r="7894" spans="14:15" x14ac:dyDescent="0.25">
      <c r="N7894" s="4"/>
      <c r="O7894" s="4">
        <v>51723</v>
      </c>
    </row>
    <row r="7895" spans="14:15" x14ac:dyDescent="0.25">
      <c r="N7895" s="4"/>
      <c r="O7895" s="4">
        <v>51724</v>
      </c>
    </row>
    <row r="7896" spans="14:15" x14ac:dyDescent="0.25">
      <c r="N7896" s="4"/>
      <c r="O7896" s="4">
        <v>51725</v>
      </c>
    </row>
    <row r="7897" spans="14:15" x14ac:dyDescent="0.25">
      <c r="N7897" s="4"/>
      <c r="O7897" s="4">
        <v>51726</v>
      </c>
    </row>
    <row r="7898" spans="14:15" x14ac:dyDescent="0.25">
      <c r="N7898" s="4"/>
      <c r="O7898" s="4">
        <v>51727</v>
      </c>
    </row>
    <row r="7899" spans="14:15" x14ac:dyDescent="0.25">
      <c r="N7899" s="4"/>
      <c r="O7899" s="4">
        <v>51728</v>
      </c>
    </row>
    <row r="7900" spans="14:15" x14ac:dyDescent="0.25">
      <c r="N7900" s="4"/>
      <c r="O7900" s="4">
        <v>51729</v>
      </c>
    </row>
    <row r="7901" spans="14:15" x14ac:dyDescent="0.25">
      <c r="N7901" s="4"/>
      <c r="O7901" s="4">
        <v>51730</v>
      </c>
    </row>
    <row r="7902" spans="14:15" x14ac:dyDescent="0.25">
      <c r="N7902" s="4"/>
      <c r="O7902" s="4">
        <v>51731</v>
      </c>
    </row>
    <row r="7903" spans="14:15" x14ac:dyDescent="0.25">
      <c r="N7903" s="4"/>
      <c r="O7903" s="4">
        <v>51732</v>
      </c>
    </row>
    <row r="7904" spans="14:15" x14ac:dyDescent="0.25">
      <c r="N7904" s="4"/>
      <c r="O7904" s="4">
        <v>51733</v>
      </c>
    </row>
    <row r="7905" spans="14:15" x14ac:dyDescent="0.25">
      <c r="N7905" s="4"/>
      <c r="O7905" s="4">
        <v>51734</v>
      </c>
    </row>
    <row r="7906" spans="14:15" x14ac:dyDescent="0.25">
      <c r="N7906" s="4"/>
      <c r="O7906" s="4">
        <v>51735</v>
      </c>
    </row>
    <row r="7907" spans="14:15" x14ac:dyDescent="0.25">
      <c r="N7907" s="4"/>
      <c r="O7907" s="4">
        <v>51736</v>
      </c>
    </row>
    <row r="7908" spans="14:15" x14ac:dyDescent="0.25">
      <c r="N7908" s="4"/>
      <c r="O7908" s="4">
        <v>51737</v>
      </c>
    </row>
    <row r="7909" spans="14:15" x14ac:dyDescent="0.25">
      <c r="N7909" s="4"/>
      <c r="O7909" s="4">
        <v>51738</v>
      </c>
    </row>
    <row r="7910" spans="14:15" x14ac:dyDescent="0.25">
      <c r="N7910" s="4"/>
      <c r="O7910" s="4">
        <v>51739</v>
      </c>
    </row>
    <row r="7911" spans="14:15" x14ac:dyDescent="0.25">
      <c r="N7911" s="4"/>
      <c r="O7911" s="4">
        <v>51740</v>
      </c>
    </row>
    <row r="7912" spans="14:15" x14ac:dyDescent="0.25">
      <c r="N7912" s="4"/>
      <c r="O7912" s="4">
        <v>51741</v>
      </c>
    </row>
    <row r="7913" spans="14:15" x14ac:dyDescent="0.25">
      <c r="N7913" s="4"/>
      <c r="O7913" s="4">
        <v>51742</v>
      </c>
    </row>
    <row r="7914" spans="14:15" x14ac:dyDescent="0.25">
      <c r="N7914" s="4"/>
      <c r="O7914" s="4">
        <v>51743</v>
      </c>
    </row>
    <row r="7915" spans="14:15" x14ac:dyDescent="0.25">
      <c r="N7915" s="4"/>
      <c r="O7915" s="4">
        <v>51744</v>
      </c>
    </row>
    <row r="7916" spans="14:15" x14ac:dyDescent="0.25">
      <c r="N7916" s="4"/>
      <c r="O7916" s="4">
        <v>51745</v>
      </c>
    </row>
    <row r="7917" spans="14:15" x14ac:dyDescent="0.25">
      <c r="N7917" s="4"/>
      <c r="O7917" s="4">
        <v>51746</v>
      </c>
    </row>
    <row r="7918" spans="14:15" x14ac:dyDescent="0.25">
      <c r="N7918" s="4"/>
      <c r="O7918" s="4">
        <v>51747</v>
      </c>
    </row>
    <row r="7919" spans="14:15" x14ac:dyDescent="0.25">
      <c r="N7919" s="4"/>
      <c r="O7919" s="4">
        <v>51748</v>
      </c>
    </row>
    <row r="7920" spans="14:15" x14ac:dyDescent="0.25">
      <c r="N7920" s="4"/>
      <c r="O7920" s="4">
        <v>51749</v>
      </c>
    </row>
    <row r="7921" spans="14:15" x14ac:dyDescent="0.25">
      <c r="N7921" s="4"/>
      <c r="O7921" s="4">
        <v>51750</v>
      </c>
    </row>
    <row r="7922" spans="14:15" x14ac:dyDescent="0.25">
      <c r="N7922" s="4"/>
      <c r="O7922" s="4">
        <v>51751</v>
      </c>
    </row>
    <row r="7923" spans="14:15" x14ac:dyDescent="0.25">
      <c r="N7923" s="4"/>
      <c r="O7923" s="4">
        <v>51752</v>
      </c>
    </row>
    <row r="7924" spans="14:15" x14ac:dyDescent="0.25">
      <c r="N7924" s="4"/>
      <c r="O7924" s="4">
        <v>51753</v>
      </c>
    </row>
    <row r="7925" spans="14:15" x14ac:dyDescent="0.25">
      <c r="N7925" s="4"/>
      <c r="O7925" s="4">
        <v>51754</v>
      </c>
    </row>
    <row r="7926" spans="14:15" x14ac:dyDescent="0.25">
      <c r="N7926" s="4"/>
      <c r="O7926" s="4">
        <v>51755</v>
      </c>
    </row>
    <row r="7927" spans="14:15" x14ac:dyDescent="0.25">
      <c r="N7927" s="4"/>
      <c r="O7927" s="4">
        <v>51756</v>
      </c>
    </row>
    <row r="7928" spans="14:15" x14ac:dyDescent="0.25">
      <c r="N7928" s="4"/>
      <c r="O7928" s="4">
        <v>51757</v>
      </c>
    </row>
    <row r="7929" spans="14:15" x14ac:dyDescent="0.25">
      <c r="N7929" s="4"/>
      <c r="O7929" s="4">
        <v>51758</v>
      </c>
    </row>
    <row r="7930" spans="14:15" x14ac:dyDescent="0.25">
      <c r="N7930" s="4"/>
      <c r="O7930" s="4">
        <v>51759</v>
      </c>
    </row>
    <row r="7931" spans="14:15" x14ac:dyDescent="0.25">
      <c r="N7931" s="4"/>
      <c r="O7931" s="4">
        <v>51760</v>
      </c>
    </row>
    <row r="7932" spans="14:15" x14ac:dyDescent="0.25">
      <c r="N7932" s="4"/>
      <c r="O7932" s="4">
        <v>51761</v>
      </c>
    </row>
    <row r="7933" spans="14:15" x14ac:dyDescent="0.25">
      <c r="N7933" s="4"/>
      <c r="O7933" s="4">
        <v>51762</v>
      </c>
    </row>
    <row r="7934" spans="14:15" x14ac:dyDescent="0.25">
      <c r="N7934" s="4"/>
      <c r="O7934" s="4">
        <v>51763</v>
      </c>
    </row>
    <row r="7935" spans="14:15" x14ac:dyDescent="0.25">
      <c r="N7935" s="4"/>
      <c r="O7935" s="4">
        <v>51764</v>
      </c>
    </row>
    <row r="7936" spans="14:15" x14ac:dyDescent="0.25">
      <c r="N7936" s="4"/>
      <c r="O7936" s="4">
        <v>51765</v>
      </c>
    </row>
    <row r="7937" spans="14:15" x14ac:dyDescent="0.25">
      <c r="N7937" s="4"/>
      <c r="O7937" s="4">
        <v>51766</v>
      </c>
    </row>
    <row r="7938" spans="14:15" x14ac:dyDescent="0.25">
      <c r="N7938" s="4"/>
      <c r="O7938" s="4">
        <v>51767</v>
      </c>
    </row>
    <row r="7939" spans="14:15" x14ac:dyDescent="0.25">
      <c r="N7939" s="4"/>
      <c r="O7939" s="4">
        <v>51768</v>
      </c>
    </row>
    <row r="7940" spans="14:15" x14ac:dyDescent="0.25">
      <c r="N7940" s="4"/>
      <c r="O7940" s="4">
        <v>51769</v>
      </c>
    </row>
    <row r="7941" spans="14:15" x14ac:dyDescent="0.25">
      <c r="N7941" s="4"/>
      <c r="O7941" s="4">
        <v>51770</v>
      </c>
    </row>
    <row r="7942" spans="14:15" x14ac:dyDescent="0.25">
      <c r="N7942" s="4"/>
      <c r="O7942" s="4">
        <v>51771</v>
      </c>
    </row>
    <row r="7943" spans="14:15" x14ac:dyDescent="0.25">
      <c r="N7943" s="4"/>
      <c r="O7943" s="4">
        <v>51772</v>
      </c>
    </row>
    <row r="7944" spans="14:15" x14ac:dyDescent="0.25">
      <c r="N7944" s="4"/>
      <c r="O7944" s="4">
        <v>51773</v>
      </c>
    </row>
    <row r="7945" spans="14:15" x14ac:dyDescent="0.25">
      <c r="N7945" s="4"/>
      <c r="O7945" s="4">
        <v>51774</v>
      </c>
    </row>
    <row r="7946" spans="14:15" x14ac:dyDescent="0.25">
      <c r="N7946" s="4"/>
      <c r="O7946" s="4">
        <v>51775</v>
      </c>
    </row>
    <row r="7947" spans="14:15" x14ac:dyDescent="0.25">
      <c r="N7947" s="4"/>
      <c r="O7947" s="4">
        <v>51776</v>
      </c>
    </row>
    <row r="7948" spans="14:15" x14ac:dyDescent="0.25">
      <c r="N7948" s="4"/>
      <c r="O7948" s="4">
        <v>51777</v>
      </c>
    </row>
    <row r="7949" spans="14:15" x14ac:dyDescent="0.25">
      <c r="N7949" s="4"/>
      <c r="O7949" s="4">
        <v>51778</v>
      </c>
    </row>
    <row r="7950" spans="14:15" x14ac:dyDescent="0.25">
      <c r="N7950" s="4"/>
      <c r="O7950" s="4">
        <v>51779</v>
      </c>
    </row>
    <row r="7951" spans="14:15" x14ac:dyDescent="0.25">
      <c r="N7951" s="4"/>
      <c r="O7951" s="4">
        <v>51780</v>
      </c>
    </row>
    <row r="7952" spans="14:15" x14ac:dyDescent="0.25">
      <c r="N7952" s="4"/>
      <c r="O7952" s="4">
        <v>51781</v>
      </c>
    </row>
    <row r="7953" spans="14:15" x14ac:dyDescent="0.25">
      <c r="N7953" s="4"/>
      <c r="O7953" s="4">
        <v>51782</v>
      </c>
    </row>
    <row r="7954" spans="14:15" x14ac:dyDescent="0.25">
      <c r="N7954" s="4"/>
      <c r="O7954" s="4">
        <v>51783</v>
      </c>
    </row>
    <row r="7955" spans="14:15" x14ac:dyDescent="0.25">
      <c r="N7955" s="4"/>
      <c r="O7955" s="4">
        <v>51784</v>
      </c>
    </row>
    <row r="7956" spans="14:15" x14ac:dyDescent="0.25">
      <c r="N7956" s="4"/>
      <c r="O7956" s="4">
        <v>51785</v>
      </c>
    </row>
    <row r="7957" spans="14:15" x14ac:dyDescent="0.25">
      <c r="N7957" s="4"/>
      <c r="O7957" s="4">
        <v>51786</v>
      </c>
    </row>
    <row r="7958" spans="14:15" x14ac:dyDescent="0.25">
      <c r="N7958" s="4"/>
      <c r="O7958" s="4">
        <v>51787</v>
      </c>
    </row>
    <row r="7959" spans="14:15" x14ac:dyDescent="0.25">
      <c r="N7959" s="4"/>
      <c r="O7959" s="4">
        <v>51788</v>
      </c>
    </row>
    <row r="7960" spans="14:15" x14ac:dyDescent="0.25">
      <c r="N7960" s="4"/>
      <c r="O7960" s="4">
        <v>51789</v>
      </c>
    </row>
    <row r="7961" spans="14:15" x14ac:dyDescent="0.25">
      <c r="N7961" s="4"/>
      <c r="O7961" s="4">
        <v>51790</v>
      </c>
    </row>
    <row r="7962" spans="14:15" x14ac:dyDescent="0.25">
      <c r="N7962" s="4"/>
      <c r="O7962" s="4">
        <v>51791</v>
      </c>
    </row>
    <row r="7963" spans="14:15" x14ac:dyDescent="0.25">
      <c r="N7963" s="4"/>
      <c r="O7963" s="4">
        <v>51792</v>
      </c>
    </row>
    <row r="7964" spans="14:15" x14ac:dyDescent="0.25">
      <c r="N7964" s="4"/>
      <c r="O7964" s="4">
        <v>51793</v>
      </c>
    </row>
    <row r="7965" spans="14:15" x14ac:dyDescent="0.25">
      <c r="N7965" s="4"/>
      <c r="O7965" s="4">
        <v>51794</v>
      </c>
    </row>
    <row r="7966" spans="14:15" x14ac:dyDescent="0.25">
      <c r="N7966" s="4"/>
      <c r="O7966" s="4">
        <v>51795</v>
      </c>
    </row>
    <row r="7967" spans="14:15" x14ac:dyDescent="0.25">
      <c r="N7967" s="4"/>
      <c r="O7967" s="4">
        <v>51796</v>
      </c>
    </row>
    <row r="7968" spans="14:15" x14ac:dyDescent="0.25">
      <c r="N7968" s="4"/>
      <c r="O7968" s="4">
        <v>51797</v>
      </c>
    </row>
    <row r="7969" spans="14:15" x14ac:dyDescent="0.25">
      <c r="N7969" s="4"/>
      <c r="O7969" s="4">
        <v>51798</v>
      </c>
    </row>
    <row r="7970" spans="14:15" x14ac:dyDescent="0.25">
      <c r="N7970" s="4"/>
      <c r="O7970" s="4">
        <v>51799</v>
      </c>
    </row>
    <row r="7971" spans="14:15" x14ac:dyDescent="0.25">
      <c r="N7971" s="4"/>
      <c r="O7971" s="4">
        <v>51800</v>
      </c>
    </row>
    <row r="7972" spans="14:15" x14ac:dyDescent="0.25">
      <c r="N7972" s="4"/>
      <c r="O7972" s="4">
        <v>51801</v>
      </c>
    </row>
    <row r="7973" spans="14:15" x14ac:dyDescent="0.25">
      <c r="N7973" s="4"/>
      <c r="O7973" s="4">
        <v>51802</v>
      </c>
    </row>
    <row r="7974" spans="14:15" x14ac:dyDescent="0.25">
      <c r="N7974" s="4"/>
      <c r="O7974" s="4">
        <v>51803</v>
      </c>
    </row>
    <row r="7975" spans="14:15" x14ac:dyDescent="0.25">
      <c r="N7975" s="4"/>
      <c r="O7975" s="4">
        <v>51804</v>
      </c>
    </row>
    <row r="7976" spans="14:15" x14ac:dyDescent="0.25">
      <c r="N7976" s="4"/>
      <c r="O7976" s="4">
        <v>51805</v>
      </c>
    </row>
    <row r="7977" spans="14:15" x14ac:dyDescent="0.25">
      <c r="N7977" s="4"/>
      <c r="O7977" s="4">
        <v>51806</v>
      </c>
    </row>
    <row r="7978" spans="14:15" x14ac:dyDescent="0.25">
      <c r="N7978" s="4"/>
      <c r="O7978" s="4">
        <v>51807</v>
      </c>
    </row>
    <row r="7979" spans="14:15" x14ac:dyDescent="0.25">
      <c r="N7979" s="4"/>
      <c r="O7979" s="4">
        <v>51808</v>
      </c>
    </row>
    <row r="7980" spans="14:15" x14ac:dyDescent="0.25">
      <c r="N7980" s="4"/>
      <c r="O7980" s="4">
        <v>51809</v>
      </c>
    </row>
    <row r="7981" spans="14:15" x14ac:dyDescent="0.25">
      <c r="N7981" s="4"/>
      <c r="O7981" s="4">
        <v>51810</v>
      </c>
    </row>
    <row r="7982" spans="14:15" x14ac:dyDescent="0.25">
      <c r="N7982" s="4"/>
      <c r="O7982" s="4">
        <v>51811</v>
      </c>
    </row>
    <row r="7983" spans="14:15" x14ac:dyDescent="0.25">
      <c r="N7983" s="4"/>
      <c r="O7983" s="4">
        <v>51812</v>
      </c>
    </row>
    <row r="7984" spans="14:15" x14ac:dyDescent="0.25">
      <c r="N7984" s="4"/>
      <c r="O7984" s="4">
        <v>51813</v>
      </c>
    </row>
    <row r="7985" spans="14:15" x14ac:dyDescent="0.25">
      <c r="N7985" s="4"/>
      <c r="O7985" s="4">
        <v>51814</v>
      </c>
    </row>
    <row r="7986" spans="14:15" x14ac:dyDescent="0.25">
      <c r="N7986" s="4"/>
      <c r="O7986" s="4">
        <v>51815</v>
      </c>
    </row>
    <row r="7987" spans="14:15" x14ac:dyDescent="0.25">
      <c r="N7987" s="4"/>
      <c r="O7987" s="4">
        <v>51816</v>
      </c>
    </row>
    <row r="7988" spans="14:15" x14ac:dyDescent="0.25">
      <c r="N7988" s="4"/>
      <c r="O7988" s="4">
        <v>51817</v>
      </c>
    </row>
    <row r="7989" spans="14:15" x14ac:dyDescent="0.25">
      <c r="N7989" s="4"/>
      <c r="O7989" s="4">
        <v>51818</v>
      </c>
    </row>
    <row r="7990" spans="14:15" x14ac:dyDescent="0.25">
      <c r="N7990" s="4"/>
      <c r="O7990" s="4">
        <v>51819</v>
      </c>
    </row>
    <row r="7991" spans="14:15" x14ac:dyDescent="0.25">
      <c r="N7991" s="4"/>
      <c r="O7991" s="4">
        <v>51820</v>
      </c>
    </row>
    <row r="7992" spans="14:15" x14ac:dyDescent="0.25">
      <c r="N7992" s="4"/>
      <c r="O7992" s="4">
        <v>51821</v>
      </c>
    </row>
    <row r="7993" spans="14:15" x14ac:dyDescent="0.25">
      <c r="N7993" s="4"/>
      <c r="O7993" s="4">
        <v>51822</v>
      </c>
    </row>
    <row r="7994" spans="14:15" x14ac:dyDescent="0.25">
      <c r="N7994" s="4"/>
      <c r="O7994" s="4">
        <v>51823</v>
      </c>
    </row>
    <row r="7995" spans="14:15" x14ac:dyDescent="0.25">
      <c r="N7995" s="4"/>
      <c r="O7995" s="4">
        <v>51824</v>
      </c>
    </row>
    <row r="7996" spans="14:15" x14ac:dyDescent="0.25">
      <c r="N7996" s="4"/>
      <c r="O7996" s="4">
        <v>51825</v>
      </c>
    </row>
    <row r="7997" spans="14:15" x14ac:dyDescent="0.25">
      <c r="N7997" s="4"/>
      <c r="O7997" s="4">
        <v>51826</v>
      </c>
    </row>
    <row r="7998" spans="14:15" x14ac:dyDescent="0.25">
      <c r="N7998" s="4"/>
      <c r="O7998" s="4">
        <v>51827</v>
      </c>
    </row>
    <row r="7999" spans="14:15" x14ac:dyDescent="0.25">
      <c r="N7999" s="4"/>
      <c r="O7999" s="4">
        <v>51828</v>
      </c>
    </row>
    <row r="8000" spans="14:15" x14ac:dyDescent="0.25">
      <c r="N8000" s="4"/>
      <c r="O8000" s="4">
        <v>51829</v>
      </c>
    </row>
    <row r="8001" spans="14:15" x14ac:dyDescent="0.25">
      <c r="N8001" s="4"/>
      <c r="O8001" s="4">
        <v>51830</v>
      </c>
    </row>
    <row r="8002" spans="14:15" x14ac:dyDescent="0.25">
      <c r="N8002" s="4"/>
      <c r="O8002" s="4">
        <v>51831</v>
      </c>
    </row>
    <row r="8003" spans="14:15" x14ac:dyDescent="0.25">
      <c r="N8003" s="4"/>
      <c r="O8003" s="4">
        <v>51832</v>
      </c>
    </row>
    <row r="8004" spans="14:15" x14ac:dyDescent="0.25">
      <c r="N8004" s="4"/>
      <c r="O8004" s="4">
        <v>51833</v>
      </c>
    </row>
    <row r="8005" spans="14:15" x14ac:dyDescent="0.25">
      <c r="N8005" s="4"/>
      <c r="O8005" s="4">
        <v>51834</v>
      </c>
    </row>
    <row r="8006" spans="14:15" x14ac:dyDescent="0.25">
      <c r="N8006" s="4"/>
      <c r="O8006" s="4">
        <v>51835</v>
      </c>
    </row>
    <row r="8007" spans="14:15" x14ac:dyDescent="0.25">
      <c r="N8007" s="4"/>
      <c r="O8007" s="4">
        <v>51836</v>
      </c>
    </row>
    <row r="8008" spans="14:15" x14ac:dyDescent="0.25">
      <c r="N8008" s="4"/>
      <c r="O8008" s="4">
        <v>51837</v>
      </c>
    </row>
    <row r="8009" spans="14:15" x14ac:dyDescent="0.25">
      <c r="N8009" s="4"/>
      <c r="O8009" s="4">
        <v>51838</v>
      </c>
    </row>
    <row r="8010" spans="14:15" x14ac:dyDescent="0.25">
      <c r="N8010" s="4"/>
      <c r="O8010" s="4">
        <v>51839</v>
      </c>
    </row>
    <row r="8011" spans="14:15" x14ac:dyDescent="0.25">
      <c r="N8011" s="4"/>
      <c r="O8011" s="4">
        <v>51840</v>
      </c>
    </row>
    <row r="8012" spans="14:15" x14ac:dyDescent="0.25">
      <c r="N8012" s="4"/>
      <c r="O8012" s="4">
        <v>51841</v>
      </c>
    </row>
    <row r="8013" spans="14:15" x14ac:dyDescent="0.25">
      <c r="N8013" s="4"/>
      <c r="O8013" s="4">
        <v>51842</v>
      </c>
    </row>
    <row r="8014" spans="14:15" x14ac:dyDescent="0.25">
      <c r="N8014" s="4"/>
      <c r="O8014" s="4">
        <v>51843</v>
      </c>
    </row>
    <row r="8015" spans="14:15" x14ac:dyDescent="0.25">
      <c r="N8015" s="4"/>
      <c r="O8015" s="4">
        <v>51844</v>
      </c>
    </row>
    <row r="8016" spans="14:15" x14ac:dyDescent="0.25">
      <c r="N8016" s="4"/>
      <c r="O8016" s="4">
        <v>51845</v>
      </c>
    </row>
    <row r="8017" spans="14:15" x14ac:dyDescent="0.25">
      <c r="N8017" s="4"/>
      <c r="O8017" s="4">
        <v>51846</v>
      </c>
    </row>
    <row r="8018" spans="14:15" x14ac:dyDescent="0.25">
      <c r="N8018" s="4"/>
      <c r="O8018" s="4">
        <v>51847</v>
      </c>
    </row>
    <row r="8019" spans="14:15" x14ac:dyDescent="0.25">
      <c r="N8019" s="4"/>
      <c r="O8019" s="4">
        <v>51848</v>
      </c>
    </row>
    <row r="8020" spans="14:15" x14ac:dyDescent="0.25">
      <c r="N8020" s="4"/>
      <c r="O8020" s="4">
        <v>51849</v>
      </c>
    </row>
    <row r="8021" spans="14:15" x14ac:dyDescent="0.25">
      <c r="N8021" s="4"/>
      <c r="O8021" s="4">
        <v>51850</v>
      </c>
    </row>
    <row r="8022" spans="14:15" x14ac:dyDescent="0.25">
      <c r="N8022" s="4"/>
      <c r="O8022" s="4">
        <v>51851</v>
      </c>
    </row>
    <row r="8023" spans="14:15" x14ac:dyDescent="0.25">
      <c r="N8023" s="4"/>
      <c r="O8023" s="4">
        <v>51852</v>
      </c>
    </row>
    <row r="8024" spans="14:15" x14ac:dyDescent="0.25">
      <c r="N8024" s="4"/>
      <c r="O8024" s="4">
        <v>51853</v>
      </c>
    </row>
    <row r="8025" spans="14:15" x14ac:dyDescent="0.25">
      <c r="N8025" s="4"/>
      <c r="O8025" s="4">
        <v>51854</v>
      </c>
    </row>
    <row r="8026" spans="14:15" x14ac:dyDescent="0.25">
      <c r="N8026" s="4"/>
      <c r="O8026" s="4">
        <v>51855</v>
      </c>
    </row>
    <row r="8027" spans="14:15" x14ac:dyDescent="0.25">
      <c r="N8027" s="4"/>
      <c r="O8027" s="4">
        <v>51856</v>
      </c>
    </row>
    <row r="8028" spans="14:15" x14ac:dyDescent="0.25">
      <c r="N8028" s="4"/>
      <c r="O8028" s="4">
        <v>51857</v>
      </c>
    </row>
    <row r="8029" spans="14:15" x14ac:dyDescent="0.25">
      <c r="N8029" s="4"/>
      <c r="O8029" s="4">
        <v>51858</v>
      </c>
    </row>
    <row r="8030" spans="14:15" x14ac:dyDescent="0.25">
      <c r="N8030" s="4"/>
      <c r="O8030" s="4">
        <v>51859</v>
      </c>
    </row>
    <row r="8031" spans="14:15" x14ac:dyDescent="0.25">
      <c r="N8031" s="4"/>
      <c r="O8031" s="4">
        <v>51860</v>
      </c>
    </row>
    <row r="8032" spans="14:15" x14ac:dyDescent="0.25">
      <c r="N8032" s="4"/>
      <c r="O8032" s="4">
        <v>51861</v>
      </c>
    </row>
    <row r="8033" spans="14:15" x14ac:dyDescent="0.25">
      <c r="N8033" s="4"/>
      <c r="O8033" s="4">
        <v>51862</v>
      </c>
    </row>
    <row r="8034" spans="14:15" x14ac:dyDescent="0.25">
      <c r="N8034" s="4"/>
      <c r="O8034" s="4">
        <v>51863</v>
      </c>
    </row>
    <row r="8035" spans="14:15" x14ac:dyDescent="0.25">
      <c r="N8035" s="4"/>
      <c r="O8035" s="4">
        <v>51864</v>
      </c>
    </row>
    <row r="8036" spans="14:15" x14ac:dyDescent="0.25">
      <c r="N8036" s="4"/>
      <c r="O8036" s="4">
        <v>51865</v>
      </c>
    </row>
    <row r="8037" spans="14:15" x14ac:dyDescent="0.25">
      <c r="N8037" s="4"/>
      <c r="O8037" s="4">
        <v>51866</v>
      </c>
    </row>
    <row r="8038" spans="14:15" x14ac:dyDescent="0.25">
      <c r="N8038" s="4"/>
      <c r="O8038" s="4">
        <v>51867</v>
      </c>
    </row>
    <row r="8039" spans="14:15" x14ac:dyDescent="0.25">
      <c r="N8039" s="4"/>
      <c r="O8039" s="4">
        <v>51868</v>
      </c>
    </row>
    <row r="8040" spans="14:15" x14ac:dyDescent="0.25">
      <c r="N8040" s="4"/>
      <c r="O8040" s="4">
        <v>51869</v>
      </c>
    </row>
    <row r="8041" spans="14:15" x14ac:dyDescent="0.25">
      <c r="N8041" s="4"/>
      <c r="O8041" s="4">
        <v>51870</v>
      </c>
    </row>
    <row r="8042" spans="14:15" x14ac:dyDescent="0.25">
      <c r="N8042" s="4"/>
      <c r="O8042" s="4">
        <v>51871</v>
      </c>
    </row>
    <row r="8043" spans="14:15" x14ac:dyDescent="0.25">
      <c r="N8043" s="4"/>
      <c r="O8043" s="4">
        <v>51872</v>
      </c>
    </row>
    <row r="8044" spans="14:15" x14ac:dyDescent="0.25">
      <c r="N8044" s="4"/>
      <c r="O8044" s="4">
        <v>51873</v>
      </c>
    </row>
    <row r="8045" spans="14:15" x14ac:dyDescent="0.25">
      <c r="N8045" s="4"/>
      <c r="O8045" s="4">
        <v>51874</v>
      </c>
    </row>
    <row r="8046" spans="14:15" x14ac:dyDescent="0.25">
      <c r="N8046" s="4"/>
      <c r="O8046" s="4">
        <v>51875</v>
      </c>
    </row>
    <row r="8047" spans="14:15" x14ac:dyDescent="0.25">
      <c r="N8047" s="4"/>
      <c r="O8047" s="4">
        <v>51876</v>
      </c>
    </row>
    <row r="8048" spans="14:15" x14ac:dyDescent="0.25">
      <c r="N8048" s="4"/>
      <c r="O8048" s="4">
        <v>51877</v>
      </c>
    </row>
    <row r="8049" spans="14:15" x14ac:dyDescent="0.25">
      <c r="N8049" s="4"/>
      <c r="O8049" s="4">
        <v>51878</v>
      </c>
    </row>
    <row r="8050" spans="14:15" x14ac:dyDescent="0.25">
      <c r="N8050" s="4"/>
      <c r="O8050" s="4">
        <v>51879</v>
      </c>
    </row>
    <row r="8051" spans="14:15" x14ac:dyDescent="0.25">
      <c r="N8051" s="4"/>
      <c r="O8051" s="4">
        <v>51880</v>
      </c>
    </row>
    <row r="8052" spans="14:15" x14ac:dyDescent="0.25">
      <c r="N8052" s="4"/>
      <c r="O8052" s="4">
        <v>51881</v>
      </c>
    </row>
    <row r="8053" spans="14:15" x14ac:dyDescent="0.25">
      <c r="N8053" s="4"/>
      <c r="O8053" s="4">
        <v>51882</v>
      </c>
    </row>
    <row r="8054" spans="14:15" x14ac:dyDescent="0.25">
      <c r="N8054" s="4"/>
      <c r="O8054" s="4">
        <v>51883</v>
      </c>
    </row>
    <row r="8055" spans="14:15" x14ac:dyDescent="0.25">
      <c r="N8055" s="4"/>
      <c r="O8055" s="4">
        <v>51884</v>
      </c>
    </row>
    <row r="8056" spans="14:15" x14ac:dyDescent="0.25">
      <c r="N8056" s="4"/>
      <c r="O8056" s="4">
        <v>51885</v>
      </c>
    </row>
    <row r="8057" spans="14:15" x14ac:dyDescent="0.25">
      <c r="N8057" s="4"/>
      <c r="O8057" s="4">
        <v>51886</v>
      </c>
    </row>
    <row r="8058" spans="14:15" x14ac:dyDescent="0.25">
      <c r="N8058" s="4"/>
      <c r="O8058" s="4">
        <v>51887</v>
      </c>
    </row>
    <row r="8059" spans="14:15" x14ac:dyDescent="0.25">
      <c r="N8059" s="4"/>
      <c r="O8059" s="4">
        <v>51888</v>
      </c>
    </row>
    <row r="8060" spans="14:15" x14ac:dyDescent="0.25">
      <c r="N8060" s="4"/>
      <c r="O8060" s="4">
        <v>51889</v>
      </c>
    </row>
    <row r="8061" spans="14:15" x14ac:dyDescent="0.25">
      <c r="N8061" s="4"/>
      <c r="O8061" s="4">
        <v>51890</v>
      </c>
    </row>
    <row r="8062" spans="14:15" x14ac:dyDescent="0.25">
      <c r="N8062" s="4"/>
      <c r="O8062" s="4">
        <v>51891</v>
      </c>
    </row>
    <row r="8063" spans="14:15" x14ac:dyDescent="0.25">
      <c r="N8063" s="4"/>
      <c r="O8063" s="4">
        <v>51892</v>
      </c>
    </row>
    <row r="8064" spans="14:15" x14ac:dyDescent="0.25">
      <c r="N8064" s="4"/>
      <c r="O8064" s="4">
        <v>51893</v>
      </c>
    </row>
    <row r="8065" spans="14:15" x14ac:dyDescent="0.25">
      <c r="N8065" s="4"/>
      <c r="O8065" s="4">
        <v>51894</v>
      </c>
    </row>
    <row r="8066" spans="14:15" x14ac:dyDescent="0.25">
      <c r="N8066" s="4"/>
      <c r="O8066" s="4">
        <v>51895</v>
      </c>
    </row>
    <row r="8067" spans="14:15" x14ac:dyDescent="0.25">
      <c r="N8067" s="4"/>
      <c r="O8067" s="4">
        <v>51896</v>
      </c>
    </row>
    <row r="8068" spans="14:15" x14ac:dyDescent="0.25">
      <c r="N8068" s="4"/>
      <c r="O8068" s="4">
        <v>51897</v>
      </c>
    </row>
    <row r="8069" spans="14:15" x14ac:dyDescent="0.25">
      <c r="N8069" s="4"/>
      <c r="O8069" s="4">
        <v>51898</v>
      </c>
    </row>
    <row r="8070" spans="14:15" x14ac:dyDescent="0.25">
      <c r="N8070" s="4"/>
      <c r="O8070" s="4">
        <v>51899</v>
      </c>
    </row>
    <row r="8071" spans="14:15" x14ac:dyDescent="0.25">
      <c r="N8071" s="4"/>
      <c r="O8071" s="4">
        <v>51900</v>
      </c>
    </row>
    <row r="8072" spans="14:15" x14ac:dyDescent="0.25">
      <c r="N8072" s="4"/>
      <c r="O8072" s="4">
        <v>51901</v>
      </c>
    </row>
    <row r="8073" spans="14:15" x14ac:dyDescent="0.25">
      <c r="N8073" s="4"/>
      <c r="O8073" s="4">
        <v>51902</v>
      </c>
    </row>
    <row r="8074" spans="14:15" x14ac:dyDescent="0.25">
      <c r="N8074" s="4"/>
      <c r="O8074" s="4">
        <v>51903</v>
      </c>
    </row>
    <row r="8075" spans="14:15" x14ac:dyDescent="0.25">
      <c r="N8075" s="4"/>
      <c r="O8075" s="4">
        <v>51904</v>
      </c>
    </row>
    <row r="8076" spans="14:15" x14ac:dyDescent="0.25">
      <c r="N8076" s="4"/>
      <c r="O8076" s="4">
        <v>51905</v>
      </c>
    </row>
    <row r="8077" spans="14:15" x14ac:dyDescent="0.25">
      <c r="N8077" s="4"/>
      <c r="O8077" s="4">
        <v>51906</v>
      </c>
    </row>
    <row r="8078" spans="14:15" x14ac:dyDescent="0.25">
      <c r="N8078" s="4"/>
      <c r="O8078" s="4">
        <v>51907</v>
      </c>
    </row>
    <row r="8079" spans="14:15" x14ac:dyDescent="0.25">
      <c r="N8079" s="4"/>
      <c r="O8079" s="4">
        <v>51908</v>
      </c>
    </row>
    <row r="8080" spans="14:15" x14ac:dyDescent="0.25">
      <c r="N8080" s="4"/>
      <c r="O8080" s="4">
        <v>51909</v>
      </c>
    </row>
    <row r="8081" spans="14:15" x14ac:dyDescent="0.25">
      <c r="N8081" s="4"/>
      <c r="O8081" s="4">
        <v>51910</v>
      </c>
    </row>
    <row r="8082" spans="14:15" x14ac:dyDescent="0.25">
      <c r="N8082" s="4"/>
      <c r="O8082" s="4">
        <v>51911</v>
      </c>
    </row>
    <row r="8083" spans="14:15" x14ac:dyDescent="0.25">
      <c r="N8083" s="4"/>
      <c r="O8083" s="4">
        <v>51912</v>
      </c>
    </row>
    <row r="8084" spans="14:15" x14ac:dyDescent="0.25">
      <c r="N8084" s="4"/>
      <c r="O8084" s="4">
        <v>51913</v>
      </c>
    </row>
    <row r="8085" spans="14:15" x14ac:dyDescent="0.25">
      <c r="N8085" s="4"/>
      <c r="O8085" s="4">
        <v>51914</v>
      </c>
    </row>
    <row r="8086" spans="14:15" x14ac:dyDescent="0.25">
      <c r="N8086" s="4"/>
      <c r="O8086" s="4">
        <v>51915</v>
      </c>
    </row>
    <row r="8087" spans="14:15" x14ac:dyDescent="0.25">
      <c r="N8087" s="4"/>
      <c r="O8087" s="4">
        <v>51916</v>
      </c>
    </row>
    <row r="8088" spans="14:15" x14ac:dyDescent="0.25">
      <c r="N8088" s="4"/>
      <c r="O8088" s="4">
        <v>51917</v>
      </c>
    </row>
    <row r="8089" spans="14:15" x14ac:dyDescent="0.25">
      <c r="N8089" s="4"/>
      <c r="O8089" s="4">
        <v>51918</v>
      </c>
    </row>
    <row r="8090" spans="14:15" x14ac:dyDescent="0.25">
      <c r="N8090" s="4"/>
      <c r="O8090" s="4">
        <v>51919</v>
      </c>
    </row>
    <row r="8091" spans="14:15" x14ac:dyDescent="0.25">
      <c r="N8091" s="4"/>
      <c r="O8091" s="4">
        <v>51920</v>
      </c>
    </row>
    <row r="8092" spans="14:15" x14ac:dyDescent="0.25">
      <c r="N8092" s="4"/>
      <c r="O8092" s="4">
        <v>51921</v>
      </c>
    </row>
    <row r="8093" spans="14:15" x14ac:dyDescent="0.25">
      <c r="N8093" s="4"/>
      <c r="O8093" s="4">
        <v>51922</v>
      </c>
    </row>
    <row r="8094" spans="14:15" x14ac:dyDescent="0.25">
      <c r="N8094" s="4"/>
      <c r="O8094" s="4">
        <v>51923</v>
      </c>
    </row>
    <row r="8095" spans="14:15" x14ac:dyDescent="0.25">
      <c r="N8095" s="4"/>
      <c r="O8095" s="4">
        <v>51924</v>
      </c>
    </row>
    <row r="8096" spans="14:15" x14ac:dyDescent="0.25">
      <c r="N8096" s="4"/>
      <c r="O8096" s="4">
        <v>51925</v>
      </c>
    </row>
    <row r="8097" spans="14:15" x14ac:dyDescent="0.25">
      <c r="N8097" s="4"/>
      <c r="O8097" s="4">
        <v>51926</v>
      </c>
    </row>
    <row r="8098" spans="14:15" x14ac:dyDescent="0.25">
      <c r="N8098" s="4"/>
      <c r="O8098" s="4">
        <v>51927</v>
      </c>
    </row>
    <row r="8099" spans="14:15" x14ac:dyDescent="0.25">
      <c r="N8099" s="4"/>
      <c r="O8099" s="4">
        <v>51928</v>
      </c>
    </row>
    <row r="8100" spans="14:15" x14ac:dyDescent="0.25">
      <c r="N8100" s="4"/>
      <c r="O8100" s="4">
        <v>51929</v>
      </c>
    </row>
    <row r="8101" spans="14:15" x14ac:dyDescent="0.25">
      <c r="N8101" s="4"/>
      <c r="O8101" s="4">
        <v>51930</v>
      </c>
    </row>
    <row r="8102" spans="14:15" x14ac:dyDescent="0.25">
      <c r="N8102" s="4"/>
      <c r="O8102" s="4">
        <v>51931</v>
      </c>
    </row>
    <row r="8103" spans="14:15" x14ac:dyDescent="0.25">
      <c r="N8103" s="4"/>
      <c r="O8103" s="4">
        <v>51932</v>
      </c>
    </row>
    <row r="8104" spans="14:15" x14ac:dyDescent="0.25">
      <c r="N8104" s="4"/>
      <c r="O8104" s="4">
        <v>51933</v>
      </c>
    </row>
    <row r="8105" spans="14:15" x14ac:dyDescent="0.25">
      <c r="N8105" s="4"/>
      <c r="O8105" s="4">
        <v>51934</v>
      </c>
    </row>
    <row r="8106" spans="14:15" x14ac:dyDescent="0.25">
      <c r="N8106" s="4"/>
      <c r="O8106" s="4">
        <v>51935</v>
      </c>
    </row>
    <row r="8107" spans="14:15" x14ac:dyDescent="0.25">
      <c r="N8107" s="4"/>
      <c r="O8107" s="4">
        <v>51936</v>
      </c>
    </row>
    <row r="8108" spans="14:15" x14ac:dyDescent="0.25">
      <c r="N8108" s="4"/>
      <c r="O8108" s="4">
        <v>51937</v>
      </c>
    </row>
    <row r="8109" spans="14:15" x14ac:dyDescent="0.25">
      <c r="N8109" s="4"/>
      <c r="O8109" s="4">
        <v>51938</v>
      </c>
    </row>
    <row r="8110" spans="14:15" x14ac:dyDescent="0.25">
      <c r="N8110" s="4"/>
      <c r="O8110" s="4">
        <v>51939</v>
      </c>
    </row>
    <row r="8111" spans="14:15" x14ac:dyDescent="0.25">
      <c r="N8111" s="4"/>
      <c r="O8111" s="4">
        <v>51940</v>
      </c>
    </row>
    <row r="8112" spans="14:15" x14ac:dyDescent="0.25">
      <c r="N8112" s="4"/>
      <c r="O8112" s="4">
        <v>51941</v>
      </c>
    </row>
    <row r="8113" spans="14:15" x14ac:dyDescent="0.25">
      <c r="N8113" s="4"/>
      <c r="O8113" s="4">
        <v>51942</v>
      </c>
    </row>
    <row r="8114" spans="14:15" x14ac:dyDescent="0.25">
      <c r="N8114" s="4"/>
      <c r="O8114" s="4">
        <v>51943</v>
      </c>
    </row>
    <row r="8115" spans="14:15" x14ac:dyDescent="0.25">
      <c r="N8115" s="4"/>
      <c r="O8115" s="4">
        <v>51944</v>
      </c>
    </row>
    <row r="8116" spans="14:15" x14ac:dyDescent="0.25">
      <c r="N8116" s="4"/>
      <c r="O8116" s="4">
        <v>51945</v>
      </c>
    </row>
    <row r="8117" spans="14:15" x14ac:dyDescent="0.25">
      <c r="N8117" s="4"/>
      <c r="O8117" s="4">
        <v>51946</v>
      </c>
    </row>
    <row r="8118" spans="14:15" x14ac:dyDescent="0.25">
      <c r="N8118" s="4"/>
      <c r="O8118" s="4">
        <v>51947</v>
      </c>
    </row>
    <row r="8119" spans="14:15" x14ac:dyDescent="0.25">
      <c r="N8119" s="4"/>
      <c r="O8119" s="4">
        <v>51948</v>
      </c>
    </row>
    <row r="8120" spans="14:15" x14ac:dyDescent="0.25">
      <c r="N8120" s="4"/>
      <c r="O8120" s="4">
        <v>51949</v>
      </c>
    </row>
    <row r="8121" spans="14:15" x14ac:dyDescent="0.25">
      <c r="N8121" s="4"/>
      <c r="O8121" s="4">
        <v>51950</v>
      </c>
    </row>
    <row r="8122" spans="14:15" x14ac:dyDescent="0.25">
      <c r="N8122" s="4"/>
      <c r="O8122" s="4">
        <v>51951</v>
      </c>
    </row>
    <row r="8123" spans="14:15" x14ac:dyDescent="0.25">
      <c r="N8123" s="4"/>
      <c r="O8123" s="4">
        <v>51952</v>
      </c>
    </row>
    <row r="8124" spans="14:15" x14ac:dyDescent="0.25">
      <c r="N8124" s="4"/>
      <c r="O8124" s="4">
        <v>51953</v>
      </c>
    </row>
    <row r="8125" spans="14:15" x14ac:dyDescent="0.25">
      <c r="N8125" s="4"/>
      <c r="O8125" s="4">
        <v>51954</v>
      </c>
    </row>
    <row r="8126" spans="14:15" x14ac:dyDescent="0.25">
      <c r="N8126" s="4"/>
      <c r="O8126" s="4">
        <v>51955</v>
      </c>
    </row>
    <row r="8127" spans="14:15" x14ac:dyDescent="0.25">
      <c r="N8127" s="4"/>
      <c r="O8127" s="4">
        <v>51956</v>
      </c>
    </row>
    <row r="8128" spans="14:15" x14ac:dyDescent="0.25">
      <c r="N8128" s="4"/>
      <c r="O8128" s="4">
        <v>51957</v>
      </c>
    </row>
    <row r="8129" spans="14:15" x14ac:dyDescent="0.25">
      <c r="N8129" s="4"/>
      <c r="O8129" s="4">
        <v>51958</v>
      </c>
    </row>
    <row r="8130" spans="14:15" x14ac:dyDescent="0.25">
      <c r="N8130" s="4"/>
      <c r="O8130" s="4">
        <v>51959</v>
      </c>
    </row>
    <row r="8131" spans="14:15" x14ac:dyDescent="0.25">
      <c r="N8131" s="4"/>
      <c r="O8131" s="4">
        <v>51960</v>
      </c>
    </row>
    <row r="8132" spans="14:15" x14ac:dyDescent="0.25">
      <c r="N8132" s="4"/>
      <c r="O8132" s="4">
        <v>51961</v>
      </c>
    </row>
    <row r="8133" spans="14:15" x14ac:dyDescent="0.25">
      <c r="N8133" s="4"/>
      <c r="O8133" s="4">
        <v>51962</v>
      </c>
    </row>
    <row r="8134" spans="14:15" x14ac:dyDescent="0.25">
      <c r="N8134" s="4"/>
      <c r="O8134" s="4">
        <v>51963</v>
      </c>
    </row>
    <row r="8135" spans="14:15" x14ac:dyDescent="0.25">
      <c r="N8135" s="4"/>
      <c r="O8135" s="4">
        <v>51964</v>
      </c>
    </row>
    <row r="8136" spans="14:15" x14ac:dyDescent="0.25">
      <c r="N8136" s="4"/>
      <c r="O8136" s="4">
        <v>51965</v>
      </c>
    </row>
    <row r="8137" spans="14:15" x14ac:dyDescent="0.25">
      <c r="N8137" s="4"/>
      <c r="O8137" s="4">
        <v>51966</v>
      </c>
    </row>
    <row r="8138" spans="14:15" x14ac:dyDescent="0.25">
      <c r="N8138" s="4"/>
      <c r="O8138" s="4">
        <v>51967</v>
      </c>
    </row>
    <row r="8139" spans="14:15" x14ac:dyDescent="0.25">
      <c r="N8139" s="4"/>
      <c r="O8139" s="4">
        <v>51968</v>
      </c>
    </row>
    <row r="8140" spans="14:15" x14ac:dyDescent="0.25">
      <c r="N8140" s="4"/>
      <c r="O8140" s="4">
        <v>51969</v>
      </c>
    </row>
    <row r="8141" spans="14:15" x14ac:dyDescent="0.25">
      <c r="N8141" s="4"/>
      <c r="O8141" s="4">
        <v>51970</v>
      </c>
    </row>
    <row r="8142" spans="14:15" x14ac:dyDescent="0.25">
      <c r="N8142" s="4"/>
      <c r="O8142" s="4">
        <v>51971</v>
      </c>
    </row>
    <row r="8143" spans="14:15" x14ac:dyDescent="0.25">
      <c r="N8143" s="4"/>
      <c r="O8143" s="4">
        <v>51972</v>
      </c>
    </row>
    <row r="8144" spans="14:15" x14ac:dyDescent="0.25">
      <c r="N8144" s="4"/>
      <c r="O8144" s="4">
        <v>51973</v>
      </c>
    </row>
    <row r="8145" spans="14:15" x14ac:dyDescent="0.25">
      <c r="N8145" s="4"/>
      <c r="O8145" s="4">
        <v>51974</v>
      </c>
    </row>
    <row r="8146" spans="14:15" x14ac:dyDescent="0.25">
      <c r="N8146" s="4"/>
      <c r="O8146" s="4">
        <v>51975</v>
      </c>
    </row>
    <row r="8147" spans="14:15" x14ac:dyDescent="0.25">
      <c r="N8147" s="4"/>
      <c r="O8147" s="4">
        <v>51976</v>
      </c>
    </row>
    <row r="8148" spans="14:15" x14ac:dyDescent="0.25">
      <c r="N8148" s="4"/>
      <c r="O8148" s="4">
        <v>51977</v>
      </c>
    </row>
    <row r="8149" spans="14:15" x14ac:dyDescent="0.25">
      <c r="N8149" s="4"/>
      <c r="O8149" s="4">
        <v>51978</v>
      </c>
    </row>
    <row r="8150" spans="14:15" x14ac:dyDescent="0.25">
      <c r="N8150" s="4"/>
      <c r="O8150" s="4">
        <v>51979</v>
      </c>
    </row>
    <row r="8151" spans="14:15" x14ac:dyDescent="0.25">
      <c r="N8151" s="4"/>
      <c r="O8151" s="4">
        <v>51980</v>
      </c>
    </row>
    <row r="8152" spans="14:15" x14ac:dyDescent="0.25">
      <c r="N8152" s="4"/>
      <c r="O8152" s="4">
        <v>51981</v>
      </c>
    </row>
    <row r="8153" spans="14:15" x14ac:dyDescent="0.25">
      <c r="N8153" s="4"/>
      <c r="O8153" s="4">
        <v>51982</v>
      </c>
    </row>
    <row r="8154" spans="14:15" x14ac:dyDescent="0.25">
      <c r="N8154" s="4"/>
      <c r="O8154" s="4">
        <v>51983</v>
      </c>
    </row>
    <row r="8155" spans="14:15" x14ac:dyDescent="0.25">
      <c r="N8155" s="4"/>
      <c r="O8155" s="4">
        <v>51984</v>
      </c>
    </row>
    <row r="8156" spans="14:15" x14ac:dyDescent="0.25">
      <c r="N8156" s="4"/>
      <c r="O8156" s="4">
        <v>51985</v>
      </c>
    </row>
    <row r="8157" spans="14:15" x14ac:dyDescent="0.25">
      <c r="N8157" s="4"/>
      <c r="O8157" s="4">
        <v>51986</v>
      </c>
    </row>
    <row r="8158" spans="14:15" x14ac:dyDescent="0.25">
      <c r="N8158" s="4"/>
      <c r="O8158" s="4">
        <v>51987</v>
      </c>
    </row>
    <row r="8159" spans="14:15" x14ac:dyDescent="0.25">
      <c r="N8159" s="4"/>
      <c r="O8159" s="4">
        <v>51988</v>
      </c>
    </row>
    <row r="8160" spans="14:15" x14ac:dyDescent="0.25">
      <c r="N8160" s="4"/>
      <c r="O8160" s="4">
        <v>51989</v>
      </c>
    </row>
    <row r="8161" spans="14:15" x14ac:dyDescent="0.25">
      <c r="N8161" s="4"/>
      <c r="O8161" s="4">
        <v>51990</v>
      </c>
    </row>
    <row r="8162" spans="14:15" x14ac:dyDescent="0.25">
      <c r="N8162" s="4"/>
      <c r="O8162" s="4">
        <v>51991</v>
      </c>
    </row>
    <row r="8163" spans="14:15" x14ac:dyDescent="0.25">
      <c r="N8163" s="4"/>
      <c r="O8163" s="4">
        <v>51992</v>
      </c>
    </row>
    <row r="8164" spans="14:15" x14ac:dyDescent="0.25">
      <c r="N8164" s="4"/>
      <c r="O8164" s="4">
        <v>51993</v>
      </c>
    </row>
    <row r="8165" spans="14:15" x14ac:dyDescent="0.25">
      <c r="N8165" s="4"/>
      <c r="O8165" s="4">
        <v>51994</v>
      </c>
    </row>
    <row r="8166" spans="14:15" x14ac:dyDescent="0.25">
      <c r="N8166" s="4"/>
      <c r="O8166" s="4">
        <v>51995</v>
      </c>
    </row>
    <row r="8167" spans="14:15" x14ac:dyDescent="0.25">
      <c r="N8167" s="4"/>
      <c r="O8167" s="4">
        <v>51996</v>
      </c>
    </row>
    <row r="8168" spans="14:15" x14ac:dyDescent="0.25">
      <c r="N8168" s="4"/>
      <c r="O8168" s="4">
        <v>51997</v>
      </c>
    </row>
    <row r="8169" spans="14:15" x14ac:dyDescent="0.25">
      <c r="N8169" s="4"/>
      <c r="O8169" s="4">
        <v>51998</v>
      </c>
    </row>
    <row r="8170" spans="14:15" x14ac:dyDescent="0.25">
      <c r="N8170" s="4"/>
      <c r="O8170" s="4">
        <v>51999</v>
      </c>
    </row>
    <row r="8171" spans="14:15" x14ac:dyDescent="0.25">
      <c r="N8171" s="4"/>
      <c r="O8171" s="4">
        <v>52000</v>
      </c>
    </row>
    <row r="8172" spans="14:15" x14ac:dyDescent="0.25">
      <c r="N8172" s="4"/>
      <c r="O8172" s="4">
        <v>52001</v>
      </c>
    </row>
    <row r="8173" spans="14:15" x14ac:dyDescent="0.25">
      <c r="N8173" s="4"/>
      <c r="O8173" s="4">
        <v>52002</v>
      </c>
    </row>
    <row r="8174" spans="14:15" x14ac:dyDescent="0.25">
      <c r="N8174" s="4"/>
      <c r="O8174" s="4">
        <v>52003</v>
      </c>
    </row>
    <row r="8175" spans="14:15" x14ac:dyDescent="0.25">
      <c r="N8175" s="4"/>
      <c r="O8175" s="4">
        <v>52004</v>
      </c>
    </row>
    <row r="8176" spans="14:15" x14ac:dyDescent="0.25">
      <c r="N8176" s="4"/>
      <c r="O8176" s="4">
        <v>52005</v>
      </c>
    </row>
    <row r="8177" spans="14:15" x14ac:dyDescent="0.25">
      <c r="N8177" s="4"/>
      <c r="O8177" s="4">
        <v>52006</v>
      </c>
    </row>
    <row r="8178" spans="14:15" x14ac:dyDescent="0.25">
      <c r="N8178" s="4"/>
      <c r="O8178" s="4">
        <v>52007</v>
      </c>
    </row>
    <row r="8179" spans="14:15" x14ac:dyDescent="0.25">
      <c r="N8179" s="4"/>
      <c r="O8179" s="4">
        <v>52008</v>
      </c>
    </row>
    <row r="8180" spans="14:15" x14ac:dyDescent="0.25">
      <c r="N8180" s="4"/>
      <c r="O8180" s="4">
        <v>52009</v>
      </c>
    </row>
    <row r="8181" spans="14:15" x14ac:dyDescent="0.25">
      <c r="N8181" s="4"/>
      <c r="O8181" s="4">
        <v>52010</v>
      </c>
    </row>
    <row r="8182" spans="14:15" x14ac:dyDescent="0.25">
      <c r="N8182" s="4"/>
      <c r="O8182" s="4">
        <v>52011</v>
      </c>
    </row>
    <row r="8183" spans="14:15" x14ac:dyDescent="0.25">
      <c r="N8183" s="4"/>
      <c r="O8183" s="4">
        <v>52012</v>
      </c>
    </row>
    <row r="8184" spans="14:15" x14ac:dyDescent="0.25">
      <c r="N8184" s="4"/>
      <c r="O8184" s="4">
        <v>52013</v>
      </c>
    </row>
    <row r="8185" spans="14:15" x14ac:dyDescent="0.25">
      <c r="N8185" s="4"/>
      <c r="O8185" s="4">
        <v>52014</v>
      </c>
    </row>
    <row r="8186" spans="14:15" x14ac:dyDescent="0.25">
      <c r="N8186" s="4"/>
      <c r="O8186" s="4">
        <v>52015</v>
      </c>
    </row>
    <row r="8187" spans="14:15" x14ac:dyDescent="0.25">
      <c r="N8187" s="4"/>
      <c r="O8187" s="4">
        <v>52016</v>
      </c>
    </row>
    <row r="8188" spans="14:15" x14ac:dyDescent="0.25">
      <c r="N8188" s="4"/>
      <c r="O8188" s="4">
        <v>52017</v>
      </c>
    </row>
    <row r="8189" spans="14:15" x14ac:dyDescent="0.25">
      <c r="N8189" s="4"/>
      <c r="O8189" s="4">
        <v>52018</v>
      </c>
    </row>
    <row r="8190" spans="14:15" x14ac:dyDescent="0.25">
      <c r="N8190" s="4"/>
      <c r="O8190" s="4">
        <v>52019</v>
      </c>
    </row>
    <row r="8191" spans="14:15" x14ac:dyDescent="0.25">
      <c r="N8191" s="4"/>
      <c r="O8191" s="4">
        <v>52020</v>
      </c>
    </row>
    <row r="8192" spans="14:15" x14ac:dyDescent="0.25">
      <c r="N8192" s="4"/>
      <c r="O8192" s="4">
        <v>52021</v>
      </c>
    </row>
    <row r="8193" spans="14:15" x14ac:dyDescent="0.25">
      <c r="N8193" s="4"/>
      <c r="O8193" s="4">
        <v>52022</v>
      </c>
    </row>
    <row r="8194" spans="14:15" x14ac:dyDescent="0.25">
      <c r="N8194" s="4"/>
      <c r="O8194" s="4">
        <v>52023</v>
      </c>
    </row>
    <row r="8195" spans="14:15" x14ac:dyDescent="0.25">
      <c r="N8195" s="4"/>
      <c r="O8195" s="4">
        <v>52024</v>
      </c>
    </row>
    <row r="8196" spans="14:15" x14ac:dyDescent="0.25">
      <c r="N8196" s="4"/>
      <c r="O8196" s="4">
        <v>52025</v>
      </c>
    </row>
    <row r="8197" spans="14:15" x14ac:dyDescent="0.25">
      <c r="N8197" s="4"/>
      <c r="O8197" s="4">
        <v>52026</v>
      </c>
    </row>
    <row r="8198" spans="14:15" x14ac:dyDescent="0.25">
      <c r="N8198" s="4"/>
      <c r="O8198" s="4">
        <v>52027</v>
      </c>
    </row>
    <row r="8199" spans="14:15" x14ac:dyDescent="0.25">
      <c r="N8199" s="4"/>
      <c r="O8199" s="4">
        <v>52028</v>
      </c>
    </row>
    <row r="8200" spans="14:15" x14ac:dyDescent="0.25">
      <c r="N8200" s="4"/>
      <c r="O8200" s="4">
        <v>52029</v>
      </c>
    </row>
    <row r="8201" spans="14:15" x14ac:dyDescent="0.25">
      <c r="N8201" s="4"/>
      <c r="O8201" s="4">
        <v>52030</v>
      </c>
    </row>
    <row r="8202" spans="14:15" x14ac:dyDescent="0.25">
      <c r="N8202" s="4"/>
      <c r="O8202" s="4">
        <v>52031</v>
      </c>
    </row>
    <row r="8203" spans="14:15" x14ac:dyDescent="0.25">
      <c r="N8203" s="4"/>
      <c r="O8203" s="4">
        <v>52032</v>
      </c>
    </row>
    <row r="8204" spans="14:15" x14ac:dyDescent="0.25">
      <c r="N8204" s="4"/>
      <c r="O8204" s="4">
        <v>52033</v>
      </c>
    </row>
    <row r="8205" spans="14:15" x14ac:dyDescent="0.25">
      <c r="N8205" s="4"/>
      <c r="O8205" s="4">
        <v>52034</v>
      </c>
    </row>
    <row r="8206" spans="14:15" x14ac:dyDescent="0.25">
      <c r="N8206" s="4"/>
      <c r="O8206" s="4">
        <v>52035</v>
      </c>
    </row>
    <row r="8207" spans="14:15" x14ac:dyDescent="0.25">
      <c r="N8207" s="4"/>
      <c r="O8207" s="4">
        <v>52036</v>
      </c>
    </row>
    <row r="8208" spans="14:15" x14ac:dyDescent="0.25">
      <c r="N8208" s="4"/>
      <c r="O8208" s="4">
        <v>52037</v>
      </c>
    </row>
    <row r="8209" spans="14:15" x14ac:dyDescent="0.25">
      <c r="N8209" s="4"/>
      <c r="O8209" s="4">
        <v>52038</v>
      </c>
    </row>
    <row r="8210" spans="14:15" x14ac:dyDescent="0.25">
      <c r="N8210" s="4"/>
      <c r="O8210" s="4">
        <v>52039</v>
      </c>
    </row>
    <row r="8211" spans="14:15" x14ac:dyDescent="0.25">
      <c r="N8211" s="4"/>
      <c r="O8211" s="4">
        <v>52040</v>
      </c>
    </row>
    <row r="8212" spans="14:15" x14ac:dyDescent="0.25">
      <c r="N8212" s="4"/>
      <c r="O8212" s="4">
        <v>52041</v>
      </c>
    </row>
    <row r="8213" spans="14:15" x14ac:dyDescent="0.25">
      <c r="N8213" s="4"/>
      <c r="O8213" s="4">
        <v>52042</v>
      </c>
    </row>
    <row r="8214" spans="14:15" x14ac:dyDescent="0.25">
      <c r="N8214" s="4"/>
      <c r="O8214" s="4">
        <v>52043</v>
      </c>
    </row>
    <row r="8215" spans="14:15" x14ac:dyDescent="0.25">
      <c r="N8215" s="4"/>
      <c r="O8215" s="4">
        <v>52044</v>
      </c>
    </row>
    <row r="8216" spans="14:15" x14ac:dyDescent="0.25">
      <c r="N8216" s="4"/>
      <c r="O8216" s="4">
        <v>52045</v>
      </c>
    </row>
    <row r="8217" spans="14:15" x14ac:dyDescent="0.25">
      <c r="N8217" s="4"/>
      <c r="O8217" s="4">
        <v>52046</v>
      </c>
    </row>
    <row r="8218" spans="14:15" x14ac:dyDescent="0.25">
      <c r="N8218" s="4"/>
      <c r="O8218" s="4">
        <v>52047</v>
      </c>
    </row>
    <row r="8219" spans="14:15" x14ac:dyDescent="0.25">
      <c r="N8219" s="4"/>
      <c r="O8219" s="4">
        <v>52048</v>
      </c>
    </row>
    <row r="8220" spans="14:15" x14ac:dyDescent="0.25">
      <c r="N8220" s="4"/>
      <c r="O8220" s="4">
        <v>52049</v>
      </c>
    </row>
    <row r="8221" spans="14:15" x14ac:dyDescent="0.25">
      <c r="N8221" s="4"/>
      <c r="O8221" s="4">
        <v>52050</v>
      </c>
    </row>
    <row r="8222" spans="14:15" x14ac:dyDescent="0.25">
      <c r="N8222" s="4"/>
      <c r="O8222" s="4">
        <v>52051</v>
      </c>
    </row>
    <row r="8223" spans="14:15" x14ac:dyDescent="0.25">
      <c r="N8223" s="4"/>
      <c r="O8223" s="4">
        <v>52052</v>
      </c>
    </row>
    <row r="8224" spans="14:15" x14ac:dyDescent="0.25">
      <c r="N8224" s="4"/>
      <c r="O8224" s="4">
        <v>52053</v>
      </c>
    </row>
    <row r="8225" spans="14:15" x14ac:dyDescent="0.25">
      <c r="N8225" s="4"/>
      <c r="O8225" s="4">
        <v>52054</v>
      </c>
    </row>
    <row r="8226" spans="14:15" x14ac:dyDescent="0.25">
      <c r="N8226" s="4"/>
      <c r="O8226" s="4">
        <v>52055</v>
      </c>
    </row>
    <row r="8227" spans="14:15" x14ac:dyDescent="0.25">
      <c r="N8227" s="4"/>
      <c r="O8227" s="4">
        <v>52056</v>
      </c>
    </row>
    <row r="8228" spans="14:15" x14ac:dyDescent="0.25">
      <c r="N8228" s="4"/>
      <c r="O8228" s="4">
        <v>52057</v>
      </c>
    </row>
    <row r="8229" spans="14:15" x14ac:dyDescent="0.25">
      <c r="N8229" s="4"/>
      <c r="O8229" s="4">
        <v>52058</v>
      </c>
    </row>
    <row r="8230" spans="14:15" x14ac:dyDescent="0.25">
      <c r="N8230" s="4"/>
      <c r="O8230" s="4">
        <v>52059</v>
      </c>
    </row>
    <row r="8231" spans="14:15" x14ac:dyDescent="0.25">
      <c r="N8231" s="4"/>
      <c r="O8231" s="4">
        <v>52060</v>
      </c>
    </row>
    <row r="8232" spans="14:15" x14ac:dyDescent="0.25">
      <c r="N8232" s="4"/>
      <c r="O8232" s="4">
        <v>52061</v>
      </c>
    </row>
    <row r="8233" spans="14:15" x14ac:dyDescent="0.25">
      <c r="N8233" s="4"/>
      <c r="O8233" s="4">
        <v>52062</v>
      </c>
    </row>
    <row r="8234" spans="14:15" x14ac:dyDescent="0.25">
      <c r="N8234" s="4"/>
      <c r="O8234" s="4">
        <v>52063</v>
      </c>
    </row>
    <row r="8235" spans="14:15" x14ac:dyDescent="0.25">
      <c r="N8235" s="4"/>
      <c r="O8235" s="4">
        <v>52064</v>
      </c>
    </row>
    <row r="8236" spans="14:15" x14ac:dyDescent="0.25">
      <c r="N8236" s="4"/>
      <c r="O8236" s="4">
        <v>52065</v>
      </c>
    </row>
    <row r="8237" spans="14:15" x14ac:dyDescent="0.25">
      <c r="N8237" s="4"/>
      <c r="O8237" s="4">
        <v>52066</v>
      </c>
    </row>
    <row r="8238" spans="14:15" x14ac:dyDescent="0.25">
      <c r="N8238" s="4"/>
      <c r="O8238" s="4">
        <v>52067</v>
      </c>
    </row>
    <row r="8239" spans="14:15" x14ac:dyDescent="0.25">
      <c r="N8239" s="4"/>
      <c r="O8239" s="4">
        <v>52068</v>
      </c>
    </row>
    <row r="8240" spans="14:15" x14ac:dyDescent="0.25">
      <c r="N8240" s="4"/>
      <c r="O8240" s="4">
        <v>52069</v>
      </c>
    </row>
    <row r="8241" spans="14:15" x14ac:dyDescent="0.25">
      <c r="N8241" s="4"/>
      <c r="O8241" s="4">
        <v>52070</v>
      </c>
    </row>
    <row r="8242" spans="14:15" x14ac:dyDescent="0.25">
      <c r="N8242" s="4"/>
      <c r="O8242" s="4">
        <v>52071</v>
      </c>
    </row>
    <row r="8243" spans="14:15" x14ac:dyDescent="0.25">
      <c r="N8243" s="4"/>
      <c r="O8243" s="4">
        <v>52072</v>
      </c>
    </row>
    <row r="8244" spans="14:15" x14ac:dyDescent="0.25">
      <c r="N8244" s="4"/>
      <c r="O8244" s="4">
        <v>52073</v>
      </c>
    </row>
    <row r="8245" spans="14:15" x14ac:dyDescent="0.25">
      <c r="N8245" s="4"/>
      <c r="O8245" s="4">
        <v>52074</v>
      </c>
    </row>
    <row r="8246" spans="14:15" x14ac:dyDescent="0.25">
      <c r="N8246" s="4"/>
      <c r="O8246" s="4">
        <v>52075</v>
      </c>
    </row>
    <row r="8247" spans="14:15" x14ac:dyDescent="0.25">
      <c r="N8247" s="4"/>
      <c r="O8247" s="4">
        <v>52076</v>
      </c>
    </row>
    <row r="8248" spans="14:15" x14ac:dyDescent="0.25">
      <c r="N8248" s="4"/>
      <c r="O8248" s="4">
        <v>52077</v>
      </c>
    </row>
    <row r="8249" spans="14:15" x14ac:dyDescent="0.25">
      <c r="N8249" s="4"/>
      <c r="O8249" s="4">
        <v>52078</v>
      </c>
    </row>
    <row r="8250" spans="14:15" x14ac:dyDescent="0.25">
      <c r="N8250" s="4"/>
      <c r="O8250" s="4">
        <v>52079</v>
      </c>
    </row>
    <row r="8251" spans="14:15" x14ac:dyDescent="0.25">
      <c r="N8251" s="4"/>
      <c r="O8251" s="4">
        <v>52080</v>
      </c>
    </row>
    <row r="8252" spans="14:15" x14ac:dyDescent="0.25">
      <c r="N8252" s="4"/>
      <c r="O8252" s="4">
        <v>52081</v>
      </c>
    </row>
    <row r="8253" spans="14:15" x14ac:dyDescent="0.25">
      <c r="N8253" s="4"/>
      <c r="O8253" s="4">
        <v>52082</v>
      </c>
    </row>
    <row r="8254" spans="14:15" x14ac:dyDescent="0.25">
      <c r="N8254" s="4"/>
      <c r="O8254" s="4">
        <v>52083</v>
      </c>
    </row>
    <row r="8255" spans="14:15" x14ac:dyDescent="0.25">
      <c r="N8255" s="4"/>
      <c r="O8255" s="4">
        <v>52084</v>
      </c>
    </row>
    <row r="8256" spans="14:15" x14ac:dyDescent="0.25">
      <c r="N8256" s="4"/>
      <c r="O8256" s="4">
        <v>52085</v>
      </c>
    </row>
    <row r="8257" spans="14:15" x14ac:dyDescent="0.25">
      <c r="N8257" s="4"/>
      <c r="O8257" s="4">
        <v>52086</v>
      </c>
    </row>
    <row r="8258" spans="14:15" x14ac:dyDescent="0.25">
      <c r="N8258" s="4"/>
      <c r="O8258" s="4">
        <v>52087</v>
      </c>
    </row>
    <row r="8259" spans="14:15" x14ac:dyDescent="0.25">
      <c r="N8259" s="4"/>
      <c r="O8259" s="4">
        <v>52088</v>
      </c>
    </row>
    <row r="8260" spans="14:15" x14ac:dyDescent="0.25">
      <c r="N8260" s="4"/>
      <c r="O8260" s="4">
        <v>52089</v>
      </c>
    </row>
    <row r="8261" spans="14:15" x14ac:dyDescent="0.25">
      <c r="N8261" s="4"/>
      <c r="O8261" s="4">
        <v>52090</v>
      </c>
    </row>
    <row r="8262" spans="14:15" x14ac:dyDescent="0.25">
      <c r="N8262" s="4"/>
      <c r="O8262" s="4">
        <v>52091</v>
      </c>
    </row>
    <row r="8263" spans="14:15" x14ac:dyDescent="0.25">
      <c r="N8263" s="4"/>
      <c r="O8263" s="4">
        <v>52092</v>
      </c>
    </row>
    <row r="8264" spans="14:15" x14ac:dyDescent="0.25">
      <c r="N8264" s="4"/>
      <c r="O8264" s="4">
        <v>52093</v>
      </c>
    </row>
    <row r="8265" spans="14:15" x14ac:dyDescent="0.25">
      <c r="N8265" s="4"/>
      <c r="O8265" s="4">
        <v>52094</v>
      </c>
    </row>
    <row r="8266" spans="14:15" x14ac:dyDescent="0.25">
      <c r="N8266" s="4"/>
      <c r="O8266" s="4">
        <v>52095</v>
      </c>
    </row>
    <row r="8267" spans="14:15" x14ac:dyDescent="0.25">
      <c r="N8267" s="4"/>
      <c r="O8267" s="4">
        <v>52096</v>
      </c>
    </row>
    <row r="8268" spans="14:15" x14ac:dyDescent="0.25">
      <c r="N8268" s="4"/>
      <c r="O8268" s="4">
        <v>52097</v>
      </c>
    </row>
    <row r="8269" spans="14:15" x14ac:dyDescent="0.25">
      <c r="N8269" s="4"/>
      <c r="O8269" s="4">
        <v>52098</v>
      </c>
    </row>
    <row r="8270" spans="14:15" x14ac:dyDescent="0.25">
      <c r="N8270" s="4"/>
      <c r="O8270" s="4">
        <v>52099</v>
      </c>
    </row>
    <row r="8271" spans="14:15" x14ac:dyDescent="0.25">
      <c r="N8271" s="4"/>
      <c r="O8271" s="4">
        <v>52100</v>
      </c>
    </row>
    <row r="8272" spans="14:15" x14ac:dyDescent="0.25">
      <c r="N8272" s="4"/>
      <c r="O8272" s="4">
        <v>52101</v>
      </c>
    </row>
    <row r="8273" spans="14:15" x14ac:dyDescent="0.25">
      <c r="N8273" s="4"/>
      <c r="O8273" s="4">
        <v>52102</v>
      </c>
    </row>
    <row r="8274" spans="14:15" x14ac:dyDescent="0.25">
      <c r="N8274" s="4"/>
      <c r="O8274" s="4">
        <v>52103</v>
      </c>
    </row>
    <row r="8275" spans="14:15" x14ac:dyDescent="0.25">
      <c r="N8275" s="4"/>
      <c r="O8275" s="4">
        <v>52104</v>
      </c>
    </row>
    <row r="8276" spans="14:15" x14ac:dyDescent="0.25">
      <c r="N8276" s="4"/>
      <c r="O8276" s="4">
        <v>52105</v>
      </c>
    </row>
    <row r="8277" spans="14:15" x14ac:dyDescent="0.25">
      <c r="N8277" s="4"/>
      <c r="O8277" s="4">
        <v>52106</v>
      </c>
    </row>
    <row r="8278" spans="14:15" x14ac:dyDescent="0.25">
      <c r="N8278" s="4"/>
      <c r="O8278" s="4">
        <v>52107</v>
      </c>
    </row>
    <row r="8279" spans="14:15" x14ac:dyDescent="0.25">
      <c r="N8279" s="4"/>
      <c r="O8279" s="4">
        <v>52108</v>
      </c>
    </row>
    <row r="8280" spans="14:15" x14ac:dyDescent="0.25">
      <c r="N8280" s="4"/>
      <c r="O8280" s="4">
        <v>52109</v>
      </c>
    </row>
    <row r="8281" spans="14:15" x14ac:dyDescent="0.25">
      <c r="N8281" s="4"/>
      <c r="O8281" s="4">
        <v>52110</v>
      </c>
    </row>
    <row r="8282" spans="14:15" x14ac:dyDescent="0.25">
      <c r="N8282" s="4"/>
      <c r="O8282" s="4">
        <v>52111</v>
      </c>
    </row>
    <row r="8283" spans="14:15" x14ac:dyDescent="0.25">
      <c r="N8283" s="4"/>
      <c r="O8283" s="4">
        <v>52112</v>
      </c>
    </row>
    <row r="8284" spans="14:15" x14ac:dyDescent="0.25">
      <c r="N8284" s="4"/>
      <c r="O8284" s="4">
        <v>52113</v>
      </c>
    </row>
    <row r="8285" spans="14:15" x14ac:dyDescent="0.25">
      <c r="N8285" s="4"/>
      <c r="O8285" s="4">
        <v>52114</v>
      </c>
    </row>
    <row r="8286" spans="14:15" x14ac:dyDescent="0.25">
      <c r="N8286" s="4"/>
      <c r="O8286" s="4">
        <v>52115</v>
      </c>
    </row>
    <row r="8287" spans="14:15" x14ac:dyDescent="0.25">
      <c r="N8287" s="4"/>
      <c r="O8287" s="4">
        <v>52116</v>
      </c>
    </row>
    <row r="8288" spans="14:15" x14ac:dyDescent="0.25">
      <c r="N8288" s="4"/>
      <c r="O8288" s="4">
        <v>52117</v>
      </c>
    </row>
    <row r="8289" spans="14:15" x14ac:dyDescent="0.25">
      <c r="N8289" s="4"/>
      <c r="O8289" s="4">
        <v>52118</v>
      </c>
    </row>
    <row r="8290" spans="14:15" x14ac:dyDescent="0.25">
      <c r="N8290" s="4"/>
      <c r="O8290" s="4">
        <v>52119</v>
      </c>
    </row>
    <row r="8291" spans="14:15" x14ac:dyDescent="0.25">
      <c r="N8291" s="4"/>
      <c r="O8291" s="4">
        <v>52120</v>
      </c>
    </row>
    <row r="8292" spans="14:15" x14ac:dyDescent="0.25">
      <c r="N8292" s="4"/>
      <c r="O8292" s="4">
        <v>52121</v>
      </c>
    </row>
    <row r="8293" spans="14:15" x14ac:dyDescent="0.25">
      <c r="N8293" s="4"/>
      <c r="O8293" s="4">
        <v>52122</v>
      </c>
    </row>
    <row r="8294" spans="14:15" x14ac:dyDescent="0.25">
      <c r="N8294" s="4"/>
      <c r="O8294" s="4">
        <v>52123</v>
      </c>
    </row>
    <row r="8295" spans="14:15" x14ac:dyDescent="0.25">
      <c r="N8295" s="4"/>
      <c r="O8295" s="4">
        <v>52124</v>
      </c>
    </row>
    <row r="8296" spans="14:15" x14ac:dyDescent="0.25">
      <c r="N8296" s="4"/>
      <c r="O8296" s="4">
        <v>52125</v>
      </c>
    </row>
    <row r="8297" spans="14:15" x14ac:dyDescent="0.25">
      <c r="N8297" s="4"/>
      <c r="O8297" s="4">
        <v>52126</v>
      </c>
    </row>
    <row r="8298" spans="14:15" x14ac:dyDescent="0.25">
      <c r="N8298" s="4"/>
      <c r="O8298" s="4">
        <v>52127</v>
      </c>
    </row>
    <row r="8299" spans="14:15" x14ac:dyDescent="0.25">
      <c r="N8299" s="4"/>
      <c r="O8299" s="4">
        <v>52128</v>
      </c>
    </row>
    <row r="8300" spans="14:15" x14ac:dyDescent="0.25">
      <c r="N8300" s="4"/>
      <c r="O8300" s="4">
        <v>52129</v>
      </c>
    </row>
    <row r="8301" spans="14:15" x14ac:dyDescent="0.25">
      <c r="N8301" s="4"/>
      <c r="O8301" s="4">
        <v>52130</v>
      </c>
    </row>
    <row r="8302" spans="14:15" x14ac:dyDescent="0.25">
      <c r="N8302" s="4"/>
      <c r="O8302" s="4">
        <v>52131</v>
      </c>
    </row>
    <row r="8303" spans="14:15" x14ac:dyDescent="0.25">
      <c r="N8303" s="4"/>
      <c r="O8303" s="4">
        <v>52132</v>
      </c>
    </row>
    <row r="8304" spans="14:15" x14ac:dyDescent="0.25">
      <c r="N8304" s="4"/>
      <c r="O8304" s="4">
        <v>52133</v>
      </c>
    </row>
    <row r="8305" spans="14:15" x14ac:dyDescent="0.25">
      <c r="N8305" s="4"/>
      <c r="O8305" s="4">
        <v>52134</v>
      </c>
    </row>
    <row r="8306" spans="14:15" x14ac:dyDescent="0.25">
      <c r="N8306" s="4"/>
      <c r="O8306" s="4">
        <v>52135</v>
      </c>
    </row>
    <row r="8307" spans="14:15" x14ac:dyDescent="0.25">
      <c r="N8307" s="4"/>
      <c r="O8307" s="4">
        <v>52136</v>
      </c>
    </row>
    <row r="8308" spans="14:15" x14ac:dyDescent="0.25">
      <c r="N8308" s="4"/>
      <c r="O8308" s="4">
        <v>52137</v>
      </c>
    </row>
    <row r="8309" spans="14:15" x14ac:dyDescent="0.25">
      <c r="N8309" s="4"/>
      <c r="O8309" s="4">
        <v>52138</v>
      </c>
    </row>
    <row r="8310" spans="14:15" x14ac:dyDescent="0.25">
      <c r="N8310" s="4"/>
      <c r="O8310" s="4">
        <v>52139</v>
      </c>
    </row>
    <row r="8311" spans="14:15" x14ac:dyDescent="0.25">
      <c r="N8311" s="4"/>
      <c r="O8311" s="4">
        <v>52140</v>
      </c>
    </row>
    <row r="8312" spans="14:15" x14ac:dyDescent="0.25">
      <c r="N8312" s="4"/>
      <c r="O8312" s="4">
        <v>52141</v>
      </c>
    </row>
    <row r="8313" spans="14:15" x14ac:dyDescent="0.25">
      <c r="N8313" s="4"/>
      <c r="O8313" s="4">
        <v>52142</v>
      </c>
    </row>
    <row r="8314" spans="14:15" x14ac:dyDescent="0.25">
      <c r="N8314" s="4"/>
      <c r="O8314" s="4">
        <v>52143</v>
      </c>
    </row>
    <row r="8315" spans="14:15" x14ac:dyDescent="0.25">
      <c r="N8315" s="4"/>
      <c r="O8315" s="4">
        <v>52144</v>
      </c>
    </row>
    <row r="8316" spans="14:15" x14ac:dyDescent="0.25">
      <c r="N8316" s="4"/>
      <c r="O8316" s="4">
        <v>52145</v>
      </c>
    </row>
    <row r="8317" spans="14:15" x14ac:dyDescent="0.25">
      <c r="N8317" s="4"/>
      <c r="O8317" s="4">
        <v>52146</v>
      </c>
    </row>
    <row r="8318" spans="14:15" x14ac:dyDescent="0.25">
      <c r="N8318" s="4"/>
      <c r="O8318" s="4">
        <v>52147</v>
      </c>
    </row>
    <row r="8319" spans="14:15" x14ac:dyDescent="0.25">
      <c r="N8319" s="4"/>
      <c r="O8319" s="4">
        <v>52148</v>
      </c>
    </row>
    <row r="8320" spans="14:15" x14ac:dyDescent="0.25">
      <c r="N8320" s="4"/>
      <c r="O8320" s="4">
        <v>52149</v>
      </c>
    </row>
    <row r="8321" spans="14:15" x14ac:dyDescent="0.25">
      <c r="N8321" s="4"/>
      <c r="O8321" s="4">
        <v>52150</v>
      </c>
    </row>
    <row r="8322" spans="14:15" x14ac:dyDescent="0.25">
      <c r="N8322" s="4"/>
      <c r="O8322" s="4">
        <v>52151</v>
      </c>
    </row>
    <row r="8323" spans="14:15" x14ac:dyDescent="0.25">
      <c r="N8323" s="4"/>
      <c r="O8323" s="4">
        <v>52152</v>
      </c>
    </row>
    <row r="8324" spans="14:15" x14ac:dyDescent="0.25">
      <c r="N8324" s="4"/>
      <c r="O8324" s="4">
        <v>52153</v>
      </c>
    </row>
    <row r="8325" spans="14:15" x14ac:dyDescent="0.25">
      <c r="N8325" s="4"/>
      <c r="O8325" s="4">
        <v>52154</v>
      </c>
    </row>
    <row r="8326" spans="14:15" x14ac:dyDescent="0.25">
      <c r="N8326" s="4"/>
      <c r="O8326" s="4">
        <v>52155</v>
      </c>
    </row>
    <row r="8327" spans="14:15" x14ac:dyDescent="0.25">
      <c r="N8327" s="4"/>
      <c r="O8327" s="4">
        <v>52156</v>
      </c>
    </row>
    <row r="8328" spans="14:15" x14ac:dyDescent="0.25">
      <c r="N8328" s="4"/>
      <c r="O8328" s="4">
        <v>52157</v>
      </c>
    </row>
    <row r="8329" spans="14:15" x14ac:dyDescent="0.25">
      <c r="N8329" s="4"/>
      <c r="O8329" s="4">
        <v>52158</v>
      </c>
    </row>
    <row r="8330" spans="14:15" x14ac:dyDescent="0.25">
      <c r="N8330" s="4"/>
      <c r="O8330" s="4">
        <v>52159</v>
      </c>
    </row>
    <row r="8331" spans="14:15" x14ac:dyDescent="0.25">
      <c r="N8331" s="4"/>
      <c r="O8331" s="4">
        <v>52160</v>
      </c>
    </row>
    <row r="8332" spans="14:15" x14ac:dyDescent="0.25">
      <c r="N8332" s="4"/>
      <c r="O8332" s="4">
        <v>52161</v>
      </c>
    </row>
    <row r="8333" spans="14:15" x14ac:dyDescent="0.25">
      <c r="N8333" s="4"/>
      <c r="O8333" s="4">
        <v>52162</v>
      </c>
    </row>
    <row r="8334" spans="14:15" x14ac:dyDescent="0.25">
      <c r="N8334" s="4"/>
      <c r="O8334" s="4">
        <v>52163</v>
      </c>
    </row>
    <row r="8335" spans="14:15" x14ac:dyDescent="0.25">
      <c r="N8335" s="4"/>
      <c r="O8335" s="4">
        <v>52164</v>
      </c>
    </row>
    <row r="8336" spans="14:15" x14ac:dyDescent="0.25">
      <c r="N8336" s="4"/>
      <c r="O8336" s="4">
        <v>52165</v>
      </c>
    </row>
    <row r="8337" spans="14:15" x14ac:dyDescent="0.25">
      <c r="N8337" s="4"/>
      <c r="O8337" s="4">
        <v>52166</v>
      </c>
    </row>
    <row r="8338" spans="14:15" x14ac:dyDescent="0.25">
      <c r="N8338" s="4"/>
      <c r="O8338" s="4">
        <v>52167</v>
      </c>
    </row>
    <row r="8339" spans="14:15" x14ac:dyDescent="0.25">
      <c r="N8339" s="4"/>
      <c r="O8339" s="4">
        <v>52168</v>
      </c>
    </row>
    <row r="8340" spans="14:15" x14ac:dyDescent="0.25">
      <c r="N8340" s="4"/>
      <c r="O8340" s="4">
        <v>52169</v>
      </c>
    </row>
    <row r="8341" spans="14:15" x14ac:dyDescent="0.25">
      <c r="N8341" s="4"/>
      <c r="O8341" s="4">
        <v>52170</v>
      </c>
    </row>
    <row r="8342" spans="14:15" x14ac:dyDescent="0.25">
      <c r="N8342" s="4"/>
      <c r="O8342" s="4">
        <v>52171</v>
      </c>
    </row>
    <row r="8343" spans="14:15" x14ac:dyDescent="0.25">
      <c r="N8343" s="4"/>
      <c r="O8343" s="4">
        <v>52172</v>
      </c>
    </row>
    <row r="8344" spans="14:15" x14ac:dyDescent="0.25">
      <c r="N8344" s="4"/>
      <c r="O8344" s="4">
        <v>52173</v>
      </c>
    </row>
    <row r="8345" spans="14:15" x14ac:dyDescent="0.25">
      <c r="N8345" s="4"/>
      <c r="O8345" s="4">
        <v>52174</v>
      </c>
    </row>
    <row r="8346" spans="14:15" x14ac:dyDescent="0.25">
      <c r="N8346" s="4"/>
      <c r="O8346" s="4">
        <v>52175</v>
      </c>
    </row>
    <row r="8347" spans="14:15" x14ac:dyDescent="0.25">
      <c r="N8347" s="4"/>
      <c r="O8347" s="4">
        <v>52176</v>
      </c>
    </row>
    <row r="8348" spans="14:15" x14ac:dyDescent="0.25">
      <c r="N8348" s="4"/>
      <c r="O8348" s="4">
        <v>52177</v>
      </c>
    </row>
    <row r="8349" spans="14:15" x14ac:dyDescent="0.25">
      <c r="N8349" s="4"/>
      <c r="O8349" s="4">
        <v>52178</v>
      </c>
    </row>
    <row r="8350" spans="14:15" x14ac:dyDescent="0.25">
      <c r="N8350" s="4"/>
      <c r="O8350" s="4">
        <v>52179</v>
      </c>
    </row>
    <row r="8351" spans="14:15" x14ac:dyDescent="0.25">
      <c r="N8351" s="4"/>
      <c r="O8351" s="4">
        <v>52180</v>
      </c>
    </row>
    <row r="8352" spans="14:15" x14ac:dyDescent="0.25">
      <c r="N8352" s="4"/>
      <c r="O8352" s="4">
        <v>52181</v>
      </c>
    </row>
    <row r="8353" spans="14:15" x14ac:dyDescent="0.25">
      <c r="N8353" s="4"/>
      <c r="O8353" s="4">
        <v>52182</v>
      </c>
    </row>
    <row r="8354" spans="14:15" x14ac:dyDescent="0.25">
      <c r="N8354" s="4"/>
      <c r="O8354" s="4">
        <v>52183</v>
      </c>
    </row>
    <row r="8355" spans="14:15" x14ac:dyDescent="0.25">
      <c r="N8355" s="4"/>
      <c r="O8355" s="4">
        <v>52184</v>
      </c>
    </row>
    <row r="8356" spans="14:15" x14ac:dyDescent="0.25">
      <c r="N8356" s="4"/>
      <c r="O8356" s="4">
        <v>52185</v>
      </c>
    </row>
    <row r="8357" spans="14:15" x14ac:dyDescent="0.25">
      <c r="N8357" s="4"/>
      <c r="O8357" s="4">
        <v>52186</v>
      </c>
    </row>
    <row r="8358" spans="14:15" x14ac:dyDescent="0.25">
      <c r="N8358" s="4"/>
      <c r="O8358" s="4">
        <v>52187</v>
      </c>
    </row>
    <row r="8359" spans="14:15" x14ac:dyDescent="0.25">
      <c r="N8359" s="4"/>
      <c r="O8359" s="4">
        <v>52188</v>
      </c>
    </row>
    <row r="8360" spans="14:15" x14ac:dyDescent="0.25">
      <c r="N8360" s="4"/>
      <c r="O8360" s="4">
        <v>52189</v>
      </c>
    </row>
    <row r="8361" spans="14:15" x14ac:dyDescent="0.25">
      <c r="N8361" s="4"/>
      <c r="O8361" s="4">
        <v>52190</v>
      </c>
    </row>
    <row r="8362" spans="14:15" x14ac:dyDescent="0.25">
      <c r="N8362" s="4"/>
      <c r="O8362" s="4">
        <v>52191</v>
      </c>
    </row>
    <row r="8363" spans="14:15" x14ac:dyDescent="0.25">
      <c r="N8363" s="4"/>
      <c r="O8363" s="4">
        <v>52192</v>
      </c>
    </row>
    <row r="8364" spans="14:15" x14ac:dyDescent="0.25">
      <c r="N8364" s="4"/>
      <c r="O8364" s="4">
        <v>52193</v>
      </c>
    </row>
    <row r="8365" spans="14:15" x14ac:dyDescent="0.25">
      <c r="N8365" s="4"/>
      <c r="O8365" s="4">
        <v>52194</v>
      </c>
    </row>
    <row r="8366" spans="14:15" x14ac:dyDescent="0.25">
      <c r="N8366" s="4"/>
      <c r="O8366" s="4">
        <v>52195</v>
      </c>
    </row>
    <row r="8367" spans="14:15" x14ac:dyDescent="0.25">
      <c r="N8367" s="4"/>
      <c r="O8367" s="4">
        <v>52196</v>
      </c>
    </row>
    <row r="8368" spans="14:15" x14ac:dyDescent="0.25">
      <c r="N8368" s="4"/>
      <c r="O8368" s="4">
        <v>52197</v>
      </c>
    </row>
    <row r="8369" spans="14:15" x14ac:dyDescent="0.25">
      <c r="N8369" s="4"/>
      <c r="O8369" s="4">
        <v>52198</v>
      </c>
    </row>
    <row r="8370" spans="14:15" x14ac:dyDescent="0.25">
      <c r="N8370" s="4"/>
      <c r="O8370" s="4">
        <v>52199</v>
      </c>
    </row>
    <row r="8371" spans="14:15" x14ac:dyDescent="0.25">
      <c r="N8371" s="4"/>
      <c r="O8371" s="4">
        <v>52200</v>
      </c>
    </row>
    <row r="8372" spans="14:15" x14ac:dyDescent="0.25">
      <c r="N8372" s="4"/>
      <c r="O8372" s="4">
        <v>52201</v>
      </c>
    </row>
    <row r="8373" spans="14:15" x14ac:dyDescent="0.25">
      <c r="N8373" s="4"/>
      <c r="O8373" s="4">
        <v>52202</v>
      </c>
    </row>
    <row r="8374" spans="14:15" x14ac:dyDescent="0.25">
      <c r="N8374" s="4"/>
      <c r="O8374" s="4">
        <v>52203</v>
      </c>
    </row>
    <row r="8375" spans="14:15" x14ac:dyDescent="0.25">
      <c r="N8375" s="4"/>
      <c r="O8375" s="4">
        <v>52204</v>
      </c>
    </row>
    <row r="8376" spans="14:15" x14ac:dyDescent="0.25">
      <c r="N8376" s="4"/>
      <c r="O8376" s="4">
        <v>52205</v>
      </c>
    </row>
    <row r="8377" spans="14:15" x14ac:dyDescent="0.25">
      <c r="N8377" s="4"/>
      <c r="O8377" s="4">
        <v>52206</v>
      </c>
    </row>
    <row r="8378" spans="14:15" x14ac:dyDescent="0.25">
      <c r="N8378" s="4"/>
      <c r="O8378" s="4">
        <v>52207</v>
      </c>
    </row>
    <row r="8379" spans="14:15" x14ac:dyDescent="0.25">
      <c r="N8379" s="4"/>
      <c r="O8379" s="4">
        <v>52208</v>
      </c>
    </row>
    <row r="8380" spans="14:15" x14ac:dyDescent="0.25">
      <c r="N8380" s="4"/>
      <c r="O8380" s="4">
        <v>52209</v>
      </c>
    </row>
    <row r="8381" spans="14:15" x14ac:dyDescent="0.25">
      <c r="N8381" s="4"/>
      <c r="O8381" s="4">
        <v>52210</v>
      </c>
    </row>
    <row r="8382" spans="14:15" x14ac:dyDescent="0.25">
      <c r="N8382" s="4"/>
      <c r="O8382" s="4">
        <v>52211</v>
      </c>
    </row>
    <row r="8383" spans="14:15" x14ac:dyDescent="0.25">
      <c r="N8383" s="4"/>
      <c r="O8383" s="4">
        <v>52212</v>
      </c>
    </row>
    <row r="8384" spans="14:15" x14ac:dyDescent="0.25">
      <c r="N8384" s="4"/>
      <c r="O8384" s="4">
        <v>52213</v>
      </c>
    </row>
    <row r="8385" spans="14:15" x14ac:dyDescent="0.25">
      <c r="N8385" s="4"/>
      <c r="O8385" s="4">
        <v>52214</v>
      </c>
    </row>
    <row r="8386" spans="14:15" x14ac:dyDescent="0.25">
      <c r="N8386" s="4"/>
      <c r="O8386" s="4">
        <v>52215</v>
      </c>
    </row>
    <row r="8387" spans="14:15" x14ac:dyDescent="0.25">
      <c r="N8387" s="4"/>
      <c r="O8387" s="4">
        <v>52216</v>
      </c>
    </row>
    <row r="8388" spans="14:15" x14ac:dyDescent="0.25">
      <c r="N8388" s="4"/>
      <c r="O8388" s="4">
        <v>52217</v>
      </c>
    </row>
    <row r="8389" spans="14:15" x14ac:dyDescent="0.25">
      <c r="N8389" s="4"/>
      <c r="O8389" s="4">
        <v>52218</v>
      </c>
    </row>
    <row r="8390" spans="14:15" x14ac:dyDescent="0.25">
      <c r="N8390" s="4"/>
      <c r="O8390" s="4">
        <v>52219</v>
      </c>
    </row>
    <row r="8391" spans="14:15" x14ac:dyDescent="0.25">
      <c r="N8391" s="4"/>
      <c r="O8391" s="4">
        <v>52220</v>
      </c>
    </row>
    <row r="8392" spans="14:15" x14ac:dyDescent="0.25">
      <c r="N8392" s="4"/>
      <c r="O8392" s="4">
        <v>52221</v>
      </c>
    </row>
    <row r="8393" spans="14:15" x14ac:dyDescent="0.25">
      <c r="N8393" s="4"/>
      <c r="O8393" s="4">
        <v>52222</v>
      </c>
    </row>
    <row r="8394" spans="14:15" x14ac:dyDescent="0.25">
      <c r="N8394" s="4"/>
      <c r="O8394" s="4">
        <v>52223</v>
      </c>
    </row>
    <row r="8395" spans="14:15" x14ac:dyDescent="0.25">
      <c r="N8395" s="4"/>
      <c r="O8395" s="4">
        <v>52224</v>
      </c>
    </row>
    <row r="8396" spans="14:15" x14ac:dyDescent="0.25">
      <c r="N8396" s="4"/>
      <c r="O8396" s="4">
        <v>52225</v>
      </c>
    </row>
    <row r="8397" spans="14:15" x14ac:dyDescent="0.25">
      <c r="N8397" s="4"/>
      <c r="O8397" s="4">
        <v>52226</v>
      </c>
    </row>
    <row r="8398" spans="14:15" x14ac:dyDescent="0.25">
      <c r="N8398" s="4"/>
      <c r="O8398" s="4">
        <v>52227</v>
      </c>
    </row>
    <row r="8399" spans="14:15" x14ac:dyDescent="0.25">
      <c r="N8399" s="4"/>
      <c r="O8399" s="4">
        <v>52228</v>
      </c>
    </row>
    <row r="8400" spans="14:15" x14ac:dyDescent="0.25">
      <c r="N8400" s="4"/>
      <c r="O8400" s="4">
        <v>52229</v>
      </c>
    </row>
    <row r="8401" spans="14:15" x14ac:dyDescent="0.25">
      <c r="N8401" s="4"/>
      <c r="O8401" s="4">
        <v>52230</v>
      </c>
    </row>
    <row r="8402" spans="14:15" x14ac:dyDescent="0.25">
      <c r="N8402" s="4"/>
      <c r="O8402" s="4">
        <v>52231</v>
      </c>
    </row>
    <row r="8403" spans="14:15" x14ac:dyDescent="0.25">
      <c r="N8403" s="4"/>
      <c r="O8403" s="4">
        <v>52232</v>
      </c>
    </row>
    <row r="8404" spans="14:15" x14ac:dyDescent="0.25">
      <c r="N8404" s="4"/>
      <c r="O8404" s="4">
        <v>52233</v>
      </c>
    </row>
    <row r="8405" spans="14:15" x14ac:dyDescent="0.25">
      <c r="N8405" s="4"/>
      <c r="O8405" s="4">
        <v>52234</v>
      </c>
    </row>
    <row r="8406" spans="14:15" x14ac:dyDescent="0.25">
      <c r="N8406" s="4"/>
      <c r="O8406" s="4">
        <v>52235</v>
      </c>
    </row>
    <row r="8407" spans="14:15" x14ac:dyDescent="0.25">
      <c r="N8407" s="4"/>
      <c r="O8407" s="4">
        <v>52236</v>
      </c>
    </row>
    <row r="8408" spans="14:15" x14ac:dyDescent="0.25">
      <c r="N8408" s="4"/>
      <c r="O8408" s="4">
        <v>52237</v>
      </c>
    </row>
    <row r="8409" spans="14:15" x14ac:dyDescent="0.25">
      <c r="N8409" s="4"/>
      <c r="O8409" s="4">
        <v>52238</v>
      </c>
    </row>
    <row r="8410" spans="14:15" x14ac:dyDescent="0.25">
      <c r="N8410" s="4"/>
      <c r="O8410" s="4">
        <v>52239</v>
      </c>
    </row>
    <row r="8411" spans="14:15" x14ac:dyDescent="0.25">
      <c r="N8411" s="4"/>
      <c r="O8411" s="4">
        <v>52240</v>
      </c>
    </row>
    <row r="8412" spans="14:15" x14ac:dyDescent="0.25">
      <c r="N8412" s="4"/>
      <c r="O8412" s="4">
        <v>52241</v>
      </c>
    </row>
    <row r="8413" spans="14:15" x14ac:dyDescent="0.25">
      <c r="N8413" s="4"/>
      <c r="O8413" s="4">
        <v>52242</v>
      </c>
    </row>
    <row r="8414" spans="14:15" x14ac:dyDescent="0.25">
      <c r="N8414" s="4"/>
      <c r="O8414" s="4">
        <v>52243</v>
      </c>
    </row>
    <row r="8415" spans="14:15" x14ac:dyDescent="0.25">
      <c r="N8415" s="4"/>
      <c r="O8415" s="4">
        <v>52244</v>
      </c>
    </row>
    <row r="8416" spans="14:15" x14ac:dyDescent="0.25">
      <c r="N8416" s="4"/>
      <c r="O8416" s="4">
        <v>52245</v>
      </c>
    </row>
    <row r="8417" spans="14:15" x14ac:dyDescent="0.25">
      <c r="N8417" s="4"/>
      <c r="O8417" s="4">
        <v>52246</v>
      </c>
    </row>
    <row r="8418" spans="14:15" x14ac:dyDescent="0.25">
      <c r="N8418" s="4"/>
      <c r="O8418" s="4">
        <v>52247</v>
      </c>
    </row>
    <row r="8419" spans="14:15" x14ac:dyDescent="0.25">
      <c r="N8419" s="4"/>
      <c r="O8419" s="4">
        <v>52248</v>
      </c>
    </row>
    <row r="8420" spans="14:15" x14ac:dyDescent="0.25">
      <c r="N8420" s="4"/>
      <c r="O8420" s="4">
        <v>52249</v>
      </c>
    </row>
    <row r="8421" spans="14:15" x14ac:dyDescent="0.25">
      <c r="N8421" s="4"/>
      <c r="O8421" s="4">
        <v>52250</v>
      </c>
    </row>
    <row r="8422" spans="14:15" x14ac:dyDescent="0.25">
      <c r="N8422" s="4"/>
      <c r="O8422" s="4">
        <v>52251</v>
      </c>
    </row>
    <row r="8423" spans="14:15" x14ac:dyDescent="0.25">
      <c r="N8423" s="4"/>
      <c r="O8423" s="4">
        <v>52252</v>
      </c>
    </row>
    <row r="8424" spans="14:15" x14ac:dyDescent="0.25">
      <c r="N8424" s="4"/>
      <c r="O8424" s="4">
        <v>52253</v>
      </c>
    </row>
    <row r="8425" spans="14:15" x14ac:dyDescent="0.25">
      <c r="N8425" s="4"/>
      <c r="O8425" s="4">
        <v>52254</v>
      </c>
    </row>
    <row r="8426" spans="14:15" x14ac:dyDescent="0.25">
      <c r="N8426" s="4"/>
      <c r="O8426" s="4">
        <v>52255</v>
      </c>
    </row>
    <row r="8427" spans="14:15" x14ac:dyDescent="0.25">
      <c r="N8427" s="4"/>
      <c r="O8427" s="4">
        <v>52256</v>
      </c>
    </row>
    <row r="8428" spans="14:15" x14ac:dyDescent="0.25">
      <c r="N8428" s="4"/>
      <c r="O8428" s="4">
        <v>52257</v>
      </c>
    </row>
    <row r="8429" spans="14:15" x14ac:dyDescent="0.25">
      <c r="N8429" s="4"/>
      <c r="O8429" s="4">
        <v>52258</v>
      </c>
    </row>
    <row r="8430" spans="14:15" x14ac:dyDescent="0.25">
      <c r="N8430" s="4"/>
      <c r="O8430" s="4">
        <v>52259</v>
      </c>
    </row>
    <row r="8431" spans="14:15" x14ac:dyDescent="0.25">
      <c r="N8431" s="4"/>
      <c r="O8431" s="4">
        <v>52260</v>
      </c>
    </row>
    <row r="8432" spans="14:15" x14ac:dyDescent="0.25">
      <c r="N8432" s="4"/>
      <c r="O8432" s="4">
        <v>52261</v>
      </c>
    </row>
    <row r="8433" spans="14:15" x14ac:dyDescent="0.25">
      <c r="N8433" s="4"/>
      <c r="O8433" s="4">
        <v>52262</v>
      </c>
    </row>
    <row r="8434" spans="14:15" x14ac:dyDescent="0.25">
      <c r="N8434" s="4"/>
      <c r="O8434" s="4">
        <v>52263</v>
      </c>
    </row>
    <row r="8435" spans="14:15" x14ac:dyDescent="0.25">
      <c r="N8435" s="4"/>
      <c r="O8435" s="4">
        <v>52264</v>
      </c>
    </row>
    <row r="8436" spans="14:15" x14ac:dyDescent="0.25">
      <c r="N8436" s="4"/>
      <c r="O8436" s="4">
        <v>52265</v>
      </c>
    </row>
    <row r="8437" spans="14:15" x14ac:dyDescent="0.25">
      <c r="N8437" s="4"/>
      <c r="O8437" s="4">
        <v>52266</v>
      </c>
    </row>
    <row r="8438" spans="14:15" x14ac:dyDescent="0.25">
      <c r="N8438" s="4"/>
      <c r="O8438" s="4">
        <v>52267</v>
      </c>
    </row>
    <row r="8439" spans="14:15" x14ac:dyDescent="0.25">
      <c r="N8439" s="4"/>
      <c r="O8439" s="4">
        <v>52268</v>
      </c>
    </row>
    <row r="8440" spans="14:15" x14ac:dyDescent="0.25">
      <c r="N8440" s="4"/>
      <c r="O8440" s="4">
        <v>52269</v>
      </c>
    </row>
    <row r="8441" spans="14:15" x14ac:dyDescent="0.25">
      <c r="N8441" s="4"/>
      <c r="O8441" s="4">
        <v>52270</v>
      </c>
    </row>
    <row r="8442" spans="14:15" x14ac:dyDescent="0.25">
      <c r="N8442" s="4"/>
      <c r="O8442" s="4">
        <v>52271</v>
      </c>
    </row>
    <row r="8443" spans="14:15" x14ac:dyDescent="0.25">
      <c r="N8443" s="4"/>
      <c r="O8443" s="4">
        <v>52272</v>
      </c>
    </row>
    <row r="8444" spans="14:15" x14ac:dyDescent="0.25">
      <c r="N8444" s="4"/>
      <c r="O8444" s="4">
        <v>52273</v>
      </c>
    </row>
    <row r="8445" spans="14:15" x14ac:dyDescent="0.25">
      <c r="N8445" s="4"/>
      <c r="O8445" s="4">
        <v>52274</v>
      </c>
    </row>
    <row r="8446" spans="14:15" x14ac:dyDescent="0.25">
      <c r="N8446" s="4"/>
      <c r="O8446" s="4">
        <v>52275</v>
      </c>
    </row>
    <row r="8447" spans="14:15" x14ac:dyDescent="0.25">
      <c r="N8447" s="4"/>
      <c r="O8447" s="4">
        <v>52276</v>
      </c>
    </row>
    <row r="8448" spans="14:15" x14ac:dyDescent="0.25">
      <c r="N8448" s="4"/>
      <c r="O8448" s="4">
        <v>52277</v>
      </c>
    </row>
    <row r="8449" spans="14:15" x14ac:dyDescent="0.25">
      <c r="N8449" s="4"/>
      <c r="O8449" s="4">
        <v>52278</v>
      </c>
    </row>
    <row r="8450" spans="14:15" x14ac:dyDescent="0.25">
      <c r="N8450" s="4"/>
      <c r="O8450" s="4">
        <v>52279</v>
      </c>
    </row>
    <row r="8451" spans="14:15" x14ac:dyDescent="0.25">
      <c r="N8451" s="4"/>
      <c r="O8451" s="4">
        <v>52280</v>
      </c>
    </row>
    <row r="8452" spans="14:15" x14ac:dyDescent="0.25">
      <c r="N8452" s="4"/>
      <c r="O8452" s="4">
        <v>52281</v>
      </c>
    </row>
    <row r="8453" spans="14:15" x14ac:dyDescent="0.25">
      <c r="N8453" s="4"/>
      <c r="O8453" s="4">
        <v>52282</v>
      </c>
    </row>
    <row r="8454" spans="14:15" x14ac:dyDescent="0.25">
      <c r="N8454" s="4"/>
      <c r="O8454" s="4">
        <v>52283</v>
      </c>
    </row>
    <row r="8455" spans="14:15" x14ac:dyDescent="0.25">
      <c r="N8455" s="4"/>
      <c r="O8455" s="4">
        <v>52284</v>
      </c>
    </row>
    <row r="8456" spans="14:15" x14ac:dyDescent="0.25">
      <c r="N8456" s="4"/>
      <c r="O8456" s="4">
        <v>52285</v>
      </c>
    </row>
    <row r="8457" spans="14:15" x14ac:dyDescent="0.25">
      <c r="N8457" s="4"/>
      <c r="O8457" s="4">
        <v>52286</v>
      </c>
    </row>
    <row r="8458" spans="14:15" x14ac:dyDescent="0.25">
      <c r="N8458" s="4"/>
      <c r="O8458" s="4">
        <v>52287</v>
      </c>
    </row>
    <row r="8459" spans="14:15" x14ac:dyDescent="0.25">
      <c r="N8459" s="4"/>
      <c r="O8459" s="4">
        <v>52288</v>
      </c>
    </row>
    <row r="8460" spans="14:15" x14ac:dyDescent="0.25">
      <c r="N8460" s="4"/>
      <c r="O8460" s="4">
        <v>52289</v>
      </c>
    </row>
    <row r="8461" spans="14:15" x14ac:dyDescent="0.25">
      <c r="N8461" s="4"/>
      <c r="O8461" s="4">
        <v>52290</v>
      </c>
    </row>
    <row r="8462" spans="14:15" x14ac:dyDescent="0.25">
      <c r="N8462" s="4"/>
      <c r="O8462" s="4">
        <v>52291</v>
      </c>
    </row>
    <row r="8463" spans="14:15" x14ac:dyDescent="0.25">
      <c r="N8463" s="4"/>
      <c r="O8463" s="4">
        <v>52292</v>
      </c>
    </row>
    <row r="8464" spans="14:15" x14ac:dyDescent="0.25">
      <c r="N8464" s="4"/>
      <c r="O8464" s="4">
        <v>52293</v>
      </c>
    </row>
    <row r="8465" spans="14:15" x14ac:dyDescent="0.25">
      <c r="N8465" s="4"/>
      <c r="O8465" s="4">
        <v>52294</v>
      </c>
    </row>
    <row r="8466" spans="14:15" x14ac:dyDescent="0.25">
      <c r="N8466" s="4"/>
      <c r="O8466" s="4">
        <v>52295</v>
      </c>
    </row>
    <row r="8467" spans="14:15" x14ac:dyDescent="0.25">
      <c r="N8467" s="4"/>
      <c r="O8467" s="4">
        <v>52296</v>
      </c>
    </row>
    <row r="8468" spans="14:15" x14ac:dyDescent="0.25">
      <c r="N8468" s="4"/>
      <c r="O8468" s="4">
        <v>52297</v>
      </c>
    </row>
    <row r="8469" spans="14:15" x14ac:dyDescent="0.25">
      <c r="N8469" s="4"/>
      <c r="O8469" s="4">
        <v>52298</v>
      </c>
    </row>
    <row r="8470" spans="14:15" x14ac:dyDescent="0.25">
      <c r="N8470" s="4"/>
      <c r="O8470" s="4">
        <v>52299</v>
      </c>
    </row>
    <row r="8471" spans="14:15" x14ac:dyDescent="0.25">
      <c r="N8471" s="4"/>
      <c r="O8471" s="4">
        <v>52300</v>
      </c>
    </row>
    <row r="8472" spans="14:15" x14ac:dyDescent="0.25">
      <c r="N8472" s="4"/>
      <c r="O8472" s="4">
        <v>52301</v>
      </c>
    </row>
    <row r="8473" spans="14:15" x14ac:dyDescent="0.25">
      <c r="N8473" s="4"/>
      <c r="O8473" s="4">
        <v>52302</v>
      </c>
    </row>
    <row r="8474" spans="14:15" x14ac:dyDescent="0.25">
      <c r="N8474" s="4"/>
      <c r="O8474" s="4">
        <v>52303</v>
      </c>
    </row>
    <row r="8475" spans="14:15" x14ac:dyDescent="0.25">
      <c r="N8475" s="4"/>
      <c r="O8475" s="4">
        <v>52304</v>
      </c>
    </row>
    <row r="8476" spans="14:15" x14ac:dyDescent="0.25">
      <c r="N8476" s="4"/>
      <c r="O8476" s="4">
        <v>52305</v>
      </c>
    </row>
    <row r="8477" spans="14:15" x14ac:dyDescent="0.25">
      <c r="N8477" s="4"/>
      <c r="O8477" s="4">
        <v>52306</v>
      </c>
    </row>
    <row r="8478" spans="14:15" x14ac:dyDescent="0.25">
      <c r="N8478" s="4"/>
      <c r="O8478" s="4">
        <v>52307</v>
      </c>
    </row>
    <row r="8479" spans="14:15" x14ac:dyDescent="0.25">
      <c r="N8479" s="4"/>
      <c r="O8479" s="4">
        <v>52308</v>
      </c>
    </row>
    <row r="8480" spans="14:15" x14ac:dyDescent="0.25">
      <c r="N8480" s="4"/>
      <c r="O8480" s="4">
        <v>52309</v>
      </c>
    </row>
    <row r="8481" spans="14:15" x14ac:dyDescent="0.25">
      <c r="N8481" s="4"/>
      <c r="O8481" s="4">
        <v>52310</v>
      </c>
    </row>
    <row r="8482" spans="14:15" x14ac:dyDescent="0.25">
      <c r="N8482" s="4"/>
      <c r="O8482" s="4">
        <v>52311</v>
      </c>
    </row>
    <row r="8483" spans="14:15" x14ac:dyDescent="0.25">
      <c r="N8483" s="4"/>
      <c r="O8483" s="4">
        <v>52312</v>
      </c>
    </row>
    <row r="8484" spans="14:15" x14ac:dyDescent="0.25">
      <c r="N8484" s="4"/>
      <c r="O8484" s="4">
        <v>52313</v>
      </c>
    </row>
    <row r="8485" spans="14:15" x14ac:dyDescent="0.25">
      <c r="N8485" s="4"/>
      <c r="O8485" s="4">
        <v>52314</v>
      </c>
    </row>
    <row r="8486" spans="14:15" x14ac:dyDescent="0.25">
      <c r="N8486" s="4"/>
      <c r="O8486" s="4">
        <v>52315</v>
      </c>
    </row>
    <row r="8487" spans="14:15" x14ac:dyDescent="0.25">
      <c r="N8487" s="4"/>
      <c r="O8487" s="4">
        <v>52316</v>
      </c>
    </row>
    <row r="8488" spans="14:15" x14ac:dyDescent="0.25">
      <c r="N8488" s="4"/>
      <c r="O8488" s="4">
        <v>52317</v>
      </c>
    </row>
    <row r="8489" spans="14:15" x14ac:dyDescent="0.25">
      <c r="N8489" s="4"/>
      <c r="O8489" s="4">
        <v>52318</v>
      </c>
    </row>
    <row r="8490" spans="14:15" x14ac:dyDescent="0.25">
      <c r="N8490" s="4"/>
      <c r="O8490" s="4">
        <v>52319</v>
      </c>
    </row>
    <row r="8491" spans="14:15" x14ac:dyDescent="0.25">
      <c r="N8491" s="4"/>
      <c r="O8491" s="4">
        <v>52320</v>
      </c>
    </row>
    <row r="8492" spans="14:15" x14ac:dyDescent="0.25">
      <c r="N8492" s="4"/>
      <c r="O8492" s="4">
        <v>52321</v>
      </c>
    </row>
    <row r="8493" spans="14:15" x14ac:dyDescent="0.25">
      <c r="N8493" s="4"/>
      <c r="O8493" s="4">
        <v>52322</v>
      </c>
    </row>
    <row r="8494" spans="14:15" x14ac:dyDescent="0.25">
      <c r="N8494" s="4"/>
      <c r="O8494" s="4">
        <v>52323</v>
      </c>
    </row>
    <row r="8495" spans="14:15" x14ac:dyDescent="0.25">
      <c r="N8495" s="4"/>
      <c r="O8495" s="4">
        <v>52324</v>
      </c>
    </row>
    <row r="8496" spans="14:15" x14ac:dyDescent="0.25">
      <c r="N8496" s="4"/>
      <c r="O8496" s="4">
        <v>52325</v>
      </c>
    </row>
    <row r="8497" spans="14:15" x14ac:dyDescent="0.25">
      <c r="N8497" s="4"/>
      <c r="O8497" s="4">
        <v>52326</v>
      </c>
    </row>
    <row r="8498" spans="14:15" x14ac:dyDescent="0.25">
      <c r="N8498" s="4"/>
      <c r="O8498" s="4">
        <v>52327</v>
      </c>
    </row>
    <row r="8499" spans="14:15" x14ac:dyDescent="0.25">
      <c r="N8499" s="4"/>
      <c r="O8499" s="4">
        <v>52328</v>
      </c>
    </row>
    <row r="8500" spans="14:15" x14ac:dyDescent="0.25">
      <c r="N8500" s="4"/>
      <c r="O8500" s="4">
        <v>52329</v>
      </c>
    </row>
    <row r="8501" spans="14:15" x14ac:dyDescent="0.25">
      <c r="N8501" s="4"/>
      <c r="O8501" s="4">
        <v>52330</v>
      </c>
    </row>
    <row r="8502" spans="14:15" x14ac:dyDescent="0.25">
      <c r="N8502" s="4"/>
      <c r="O8502" s="4">
        <v>52331</v>
      </c>
    </row>
    <row r="8503" spans="14:15" x14ac:dyDescent="0.25">
      <c r="N8503" s="4"/>
      <c r="O8503" s="4">
        <v>52332</v>
      </c>
    </row>
    <row r="8504" spans="14:15" x14ac:dyDescent="0.25">
      <c r="N8504" s="4"/>
      <c r="O8504" s="4">
        <v>52333</v>
      </c>
    </row>
    <row r="8505" spans="14:15" x14ac:dyDescent="0.25">
      <c r="N8505" s="4"/>
      <c r="O8505" s="4">
        <v>52334</v>
      </c>
    </row>
    <row r="8506" spans="14:15" x14ac:dyDescent="0.25">
      <c r="N8506" s="4"/>
      <c r="O8506" s="4">
        <v>52335</v>
      </c>
    </row>
    <row r="8507" spans="14:15" x14ac:dyDescent="0.25">
      <c r="N8507" s="4"/>
      <c r="O8507" s="4">
        <v>52336</v>
      </c>
    </row>
    <row r="8508" spans="14:15" x14ac:dyDescent="0.25">
      <c r="N8508" s="4"/>
      <c r="O8508" s="4">
        <v>52337</v>
      </c>
    </row>
    <row r="8509" spans="14:15" x14ac:dyDescent="0.25">
      <c r="N8509" s="4"/>
      <c r="O8509" s="4">
        <v>52338</v>
      </c>
    </row>
    <row r="8510" spans="14:15" x14ac:dyDescent="0.25">
      <c r="N8510" s="4"/>
      <c r="O8510" s="4">
        <v>52339</v>
      </c>
    </row>
    <row r="8511" spans="14:15" x14ac:dyDescent="0.25">
      <c r="N8511" s="4"/>
      <c r="O8511" s="4">
        <v>52340</v>
      </c>
    </row>
    <row r="8512" spans="14:15" x14ac:dyDescent="0.25">
      <c r="N8512" s="4"/>
      <c r="O8512" s="4">
        <v>52341</v>
      </c>
    </row>
    <row r="8513" spans="14:15" x14ac:dyDescent="0.25">
      <c r="N8513" s="4"/>
      <c r="O8513" s="4">
        <v>52342</v>
      </c>
    </row>
    <row r="8514" spans="14:15" x14ac:dyDescent="0.25">
      <c r="N8514" s="4"/>
      <c r="O8514" s="4">
        <v>52343</v>
      </c>
    </row>
    <row r="8515" spans="14:15" x14ac:dyDescent="0.25">
      <c r="N8515" s="4"/>
      <c r="O8515" s="4">
        <v>52344</v>
      </c>
    </row>
    <row r="8516" spans="14:15" x14ac:dyDescent="0.25">
      <c r="N8516" s="4"/>
      <c r="O8516" s="4">
        <v>52345</v>
      </c>
    </row>
    <row r="8517" spans="14:15" x14ac:dyDescent="0.25">
      <c r="N8517" s="4"/>
      <c r="O8517" s="4">
        <v>52346</v>
      </c>
    </row>
    <row r="8518" spans="14:15" x14ac:dyDescent="0.25">
      <c r="N8518" s="4"/>
      <c r="O8518" s="4">
        <v>52347</v>
      </c>
    </row>
    <row r="8519" spans="14:15" x14ac:dyDescent="0.25">
      <c r="N8519" s="4"/>
      <c r="O8519" s="4">
        <v>52348</v>
      </c>
    </row>
    <row r="8520" spans="14:15" x14ac:dyDescent="0.25">
      <c r="N8520" s="4"/>
      <c r="O8520" s="4">
        <v>52349</v>
      </c>
    </row>
    <row r="8521" spans="14:15" x14ac:dyDescent="0.25">
      <c r="N8521" s="4"/>
      <c r="O8521" s="4">
        <v>52350</v>
      </c>
    </row>
    <row r="8522" spans="14:15" x14ac:dyDescent="0.25">
      <c r="N8522" s="4"/>
      <c r="O8522" s="4">
        <v>52351</v>
      </c>
    </row>
    <row r="8523" spans="14:15" x14ac:dyDescent="0.25">
      <c r="N8523" s="4"/>
      <c r="O8523" s="4">
        <v>52352</v>
      </c>
    </row>
    <row r="8524" spans="14:15" x14ac:dyDescent="0.25">
      <c r="N8524" s="4"/>
      <c r="O8524" s="4">
        <v>52353</v>
      </c>
    </row>
    <row r="8525" spans="14:15" x14ac:dyDescent="0.25">
      <c r="N8525" s="4"/>
      <c r="O8525" s="4">
        <v>52354</v>
      </c>
    </row>
    <row r="8526" spans="14:15" x14ac:dyDescent="0.25">
      <c r="N8526" s="4"/>
      <c r="O8526" s="4">
        <v>52355</v>
      </c>
    </row>
    <row r="8527" spans="14:15" x14ac:dyDescent="0.25">
      <c r="N8527" s="4"/>
      <c r="O8527" s="4">
        <v>52356</v>
      </c>
    </row>
    <row r="8528" spans="14:15" x14ac:dyDescent="0.25">
      <c r="N8528" s="4"/>
      <c r="O8528" s="4">
        <v>52357</v>
      </c>
    </row>
    <row r="8529" spans="14:15" x14ac:dyDescent="0.25">
      <c r="N8529" s="4"/>
      <c r="O8529" s="4">
        <v>52358</v>
      </c>
    </row>
    <row r="8530" spans="14:15" x14ac:dyDescent="0.25">
      <c r="N8530" s="4"/>
      <c r="O8530" s="4">
        <v>52359</v>
      </c>
    </row>
    <row r="8531" spans="14:15" x14ac:dyDescent="0.25">
      <c r="N8531" s="4"/>
      <c r="O8531" s="4">
        <v>52360</v>
      </c>
    </row>
    <row r="8532" spans="14:15" x14ac:dyDescent="0.25">
      <c r="N8532" s="4"/>
      <c r="O8532" s="4">
        <v>52361</v>
      </c>
    </row>
    <row r="8533" spans="14:15" x14ac:dyDescent="0.25">
      <c r="N8533" s="4"/>
      <c r="O8533" s="4">
        <v>52362</v>
      </c>
    </row>
    <row r="8534" spans="14:15" x14ac:dyDescent="0.25">
      <c r="N8534" s="4"/>
      <c r="O8534" s="4">
        <v>52363</v>
      </c>
    </row>
    <row r="8535" spans="14:15" x14ac:dyDescent="0.25">
      <c r="N8535" s="4"/>
      <c r="O8535" s="4">
        <v>52364</v>
      </c>
    </row>
    <row r="8536" spans="14:15" x14ac:dyDescent="0.25">
      <c r="N8536" s="4"/>
      <c r="O8536" s="4">
        <v>52365</v>
      </c>
    </row>
    <row r="8537" spans="14:15" x14ac:dyDescent="0.25">
      <c r="N8537" s="4"/>
      <c r="O8537" s="4">
        <v>52366</v>
      </c>
    </row>
    <row r="8538" spans="14:15" x14ac:dyDescent="0.25">
      <c r="N8538" s="4"/>
      <c r="O8538" s="4">
        <v>52367</v>
      </c>
    </row>
    <row r="8539" spans="14:15" x14ac:dyDescent="0.25">
      <c r="N8539" s="4"/>
      <c r="O8539" s="4">
        <v>52368</v>
      </c>
    </row>
    <row r="8540" spans="14:15" x14ac:dyDescent="0.25">
      <c r="N8540" s="4"/>
      <c r="O8540" s="4">
        <v>52369</v>
      </c>
    </row>
    <row r="8541" spans="14:15" x14ac:dyDescent="0.25">
      <c r="N8541" s="4"/>
      <c r="O8541" s="4">
        <v>52370</v>
      </c>
    </row>
    <row r="8542" spans="14:15" x14ac:dyDescent="0.25">
      <c r="N8542" s="4"/>
      <c r="O8542" s="4">
        <v>52371</v>
      </c>
    </row>
    <row r="8543" spans="14:15" x14ac:dyDescent="0.25">
      <c r="N8543" s="4"/>
      <c r="O8543" s="4">
        <v>52372</v>
      </c>
    </row>
    <row r="8544" spans="14:15" x14ac:dyDescent="0.25">
      <c r="N8544" s="4"/>
      <c r="O8544" s="4">
        <v>52373</v>
      </c>
    </row>
    <row r="8545" spans="14:15" x14ac:dyDescent="0.25">
      <c r="N8545" s="4"/>
      <c r="O8545" s="4">
        <v>52374</v>
      </c>
    </row>
    <row r="8546" spans="14:15" x14ac:dyDescent="0.25">
      <c r="N8546" s="4"/>
      <c r="O8546" s="4">
        <v>52375</v>
      </c>
    </row>
    <row r="8547" spans="14:15" x14ac:dyDescent="0.25">
      <c r="N8547" s="4"/>
      <c r="O8547" s="4">
        <v>52376</v>
      </c>
    </row>
    <row r="8548" spans="14:15" x14ac:dyDescent="0.25">
      <c r="N8548" s="4"/>
      <c r="O8548" s="4">
        <v>52377</v>
      </c>
    </row>
    <row r="8549" spans="14:15" x14ac:dyDescent="0.25">
      <c r="N8549" s="4"/>
      <c r="O8549" s="4">
        <v>52378</v>
      </c>
    </row>
    <row r="8550" spans="14:15" x14ac:dyDescent="0.25">
      <c r="N8550" s="4"/>
      <c r="O8550" s="4">
        <v>52379</v>
      </c>
    </row>
    <row r="8551" spans="14:15" x14ac:dyDescent="0.25">
      <c r="N8551" s="4"/>
      <c r="O8551" s="4">
        <v>52380</v>
      </c>
    </row>
    <row r="8552" spans="14:15" x14ac:dyDescent="0.25">
      <c r="N8552" s="4"/>
      <c r="O8552" s="4">
        <v>52381</v>
      </c>
    </row>
    <row r="8553" spans="14:15" x14ac:dyDescent="0.25">
      <c r="N8553" s="4"/>
      <c r="O8553" s="4">
        <v>52382</v>
      </c>
    </row>
    <row r="8554" spans="14:15" x14ac:dyDescent="0.25">
      <c r="N8554" s="4"/>
      <c r="O8554" s="4">
        <v>52383</v>
      </c>
    </row>
    <row r="8555" spans="14:15" x14ac:dyDescent="0.25">
      <c r="N8555" s="4"/>
      <c r="O8555" s="4">
        <v>52384</v>
      </c>
    </row>
    <row r="8556" spans="14:15" x14ac:dyDescent="0.25">
      <c r="N8556" s="4"/>
      <c r="O8556" s="4">
        <v>52385</v>
      </c>
    </row>
    <row r="8557" spans="14:15" x14ac:dyDescent="0.25">
      <c r="N8557" s="4"/>
      <c r="O8557" s="4">
        <v>52386</v>
      </c>
    </row>
    <row r="8558" spans="14:15" x14ac:dyDescent="0.25">
      <c r="N8558" s="4"/>
      <c r="O8558" s="4">
        <v>52387</v>
      </c>
    </row>
    <row r="8559" spans="14:15" x14ac:dyDescent="0.25">
      <c r="N8559" s="4"/>
      <c r="O8559" s="4">
        <v>52388</v>
      </c>
    </row>
    <row r="8560" spans="14:15" x14ac:dyDescent="0.25">
      <c r="N8560" s="4"/>
      <c r="O8560" s="4">
        <v>52389</v>
      </c>
    </row>
    <row r="8561" spans="14:15" x14ac:dyDescent="0.25">
      <c r="N8561" s="4"/>
      <c r="O8561" s="4">
        <v>52390</v>
      </c>
    </row>
    <row r="8562" spans="14:15" x14ac:dyDescent="0.25">
      <c r="N8562" s="4"/>
      <c r="O8562" s="4">
        <v>52391</v>
      </c>
    </row>
    <row r="8563" spans="14:15" x14ac:dyDescent="0.25">
      <c r="N8563" s="4"/>
      <c r="O8563" s="4">
        <v>52392</v>
      </c>
    </row>
    <row r="8564" spans="14:15" x14ac:dyDescent="0.25">
      <c r="N8564" s="4"/>
      <c r="O8564" s="4">
        <v>52393</v>
      </c>
    </row>
    <row r="8565" spans="14:15" x14ac:dyDescent="0.25">
      <c r="N8565" s="4"/>
      <c r="O8565" s="4">
        <v>52394</v>
      </c>
    </row>
    <row r="8566" spans="14:15" x14ac:dyDescent="0.25">
      <c r="N8566" s="4"/>
      <c r="O8566" s="4">
        <v>52395</v>
      </c>
    </row>
    <row r="8567" spans="14:15" x14ac:dyDescent="0.25">
      <c r="N8567" s="4"/>
      <c r="O8567" s="4">
        <v>52396</v>
      </c>
    </row>
    <row r="8568" spans="14:15" x14ac:dyDescent="0.25">
      <c r="N8568" s="4"/>
      <c r="O8568" s="4">
        <v>52397</v>
      </c>
    </row>
    <row r="8569" spans="14:15" x14ac:dyDescent="0.25">
      <c r="N8569" s="4"/>
      <c r="O8569" s="4">
        <v>52398</v>
      </c>
    </row>
    <row r="8570" spans="14:15" x14ac:dyDescent="0.25">
      <c r="N8570" s="4"/>
      <c r="O8570" s="4">
        <v>52399</v>
      </c>
    </row>
    <row r="8571" spans="14:15" x14ac:dyDescent="0.25">
      <c r="N8571" s="4"/>
      <c r="O8571" s="4">
        <v>52400</v>
      </c>
    </row>
    <row r="8572" spans="14:15" x14ac:dyDescent="0.25">
      <c r="N8572" s="4"/>
      <c r="O8572" s="4">
        <v>52401</v>
      </c>
    </row>
    <row r="8573" spans="14:15" x14ac:dyDescent="0.25">
      <c r="N8573" s="4"/>
      <c r="O8573" s="4">
        <v>52402</v>
      </c>
    </row>
    <row r="8574" spans="14:15" x14ac:dyDescent="0.25">
      <c r="N8574" s="4"/>
      <c r="O8574" s="4">
        <v>52403</v>
      </c>
    </row>
    <row r="8575" spans="14:15" x14ac:dyDescent="0.25">
      <c r="N8575" s="4"/>
      <c r="O8575" s="4">
        <v>52404</v>
      </c>
    </row>
    <row r="8576" spans="14:15" x14ac:dyDescent="0.25">
      <c r="N8576" s="4"/>
      <c r="O8576" s="4">
        <v>52405</v>
      </c>
    </row>
    <row r="8577" spans="14:15" x14ac:dyDescent="0.25">
      <c r="N8577" s="4"/>
      <c r="O8577" s="4">
        <v>52406</v>
      </c>
    </row>
    <row r="8578" spans="14:15" x14ac:dyDescent="0.25">
      <c r="N8578" s="4"/>
      <c r="O8578" s="4">
        <v>52407</v>
      </c>
    </row>
    <row r="8579" spans="14:15" x14ac:dyDescent="0.25">
      <c r="N8579" s="4"/>
      <c r="O8579" s="4">
        <v>52408</v>
      </c>
    </row>
    <row r="8580" spans="14:15" x14ac:dyDescent="0.25">
      <c r="N8580" s="4"/>
      <c r="O8580" s="4">
        <v>52409</v>
      </c>
    </row>
    <row r="8581" spans="14:15" x14ac:dyDescent="0.25">
      <c r="N8581" s="4"/>
      <c r="O8581" s="4">
        <v>52410</v>
      </c>
    </row>
    <row r="8582" spans="14:15" x14ac:dyDescent="0.25">
      <c r="N8582" s="4"/>
      <c r="O8582" s="4">
        <v>52411</v>
      </c>
    </row>
    <row r="8583" spans="14:15" x14ac:dyDescent="0.25">
      <c r="N8583" s="4"/>
      <c r="O8583" s="4">
        <v>52412</v>
      </c>
    </row>
    <row r="8584" spans="14:15" x14ac:dyDescent="0.25">
      <c r="N8584" s="4"/>
      <c r="O8584" s="4">
        <v>52413</v>
      </c>
    </row>
    <row r="8585" spans="14:15" x14ac:dyDescent="0.25">
      <c r="N8585" s="4"/>
      <c r="O8585" s="4">
        <v>52414</v>
      </c>
    </row>
    <row r="8586" spans="14:15" x14ac:dyDescent="0.25">
      <c r="N8586" s="4"/>
      <c r="O8586" s="4">
        <v>52415</v>
      </c>
    </row>
    <row r="8587" spans="14:15" x14ac:dyDescent="0.25">
      <c r="N8587" s="4"/>
      <c r="O8587" s="4">
        <v>52416</v>
      </c>
    </row>
    <row r="8588" spans="14:15" x14ac:dyDescent="0.25">
      <c r="N8588" s="4"/>
      <c r="O8588" s="4">
        <v>52417</v>
      </c>
    </row>
    <row r="8589" spans="14:15" x14ac:dyDescent="0.25">
      <c r="N8589" s="4"/>
      <c r="O8589" s="4">
        <v>52418</v>
      </c>
    </row>
    <row r="8590" spans="14:15" x14ac:dyDescent="0.25">
      <c r="N8590" s="4"/>
      <c r="O8590" s="4">
        <v>52419</v>
      </c>
    </row>
    <row r="8591" spans="14:15" x14ac:dyDescent="0.25">
      <c r="N8591" s="4"/>
      <c r="O8591" s="4">
        <v>52420</v>
      </c>
    </row>
    <row r="8592" spans="14:15" x14ac:dyDescent="0.25">
      <c r="N8592" s="4"/>
      <c r="O8592" s="4">
        <v>52421</v>
      </c>
    </row>
    <row r="8593" spans="14:15" x14ac:dyDescent="0.25">
      <c r="N8593" s="4"/>
      <c r="O8593" s="4">
        <v>52422</v>
      </c>
    </row>
    <row r="8594" spans="14:15" x14ac:dyDescent="0.25">
      <c r="N8594" s="4"/>
      <c r="O8594" s="4">
        <v>52423</v>
      </c>
    </row>
    <row r="8595" spans="14:15" x14ac:dyDescent="0.25">
      <c r="N8595" s="4"/>
      <c r="O8595" s="4">
        <v>52424</v>
      </c>
    </row>
    <row r="8596" spans="14:15" x14ac:dyDescent="0.25">
      <c r="N8596" s="4"/>
      <c r="O8596" s="4">
        <v>52425</v>
      </c>
    </row>
    <row r="8597" spans="14:15" x14ac:dyDescent="0.25">
      <c r="N8597" s="4"/>
      <c r="O8597" s="4">
        <v>52426</v>
      </c>
    </row>
    <row r="8598" spans="14:15" x14ac:dyDescent="0.25">
      <c r="N8598" s="4"/>
      <c r="O8598" s="4">
        <v>52427</v>
      </c>
    </row>
    <row r="8599" spans="14:15" x14ac:dyDescent="0.25">
      <c r="N8599" s="4"/>
      <c r="O8599" s="4">
        <v>52428</v>
      </c>
    </row>
    <row r="8600" spans="14:15" x14ac:dyDescent="0.25">
      <c r="N8600" s="4"/>
      <c r="O8600" s="4">
        <v>52429</v>
      </c>
    </row>
    <row r="8601" spans="14:15" x14ac:dyDescent="0.25">
      <c r="N8601" s="4"/>
      <c r="O8601" s="4">
        <v>52430</v>
      </c>
    </row>
    <row r="8602" spans="14:15" x14ac:dyDescent="0.25">
      <c r="N8602" s="4"/>
      <c r="O8602" s="4">
        <v>52431</v>
      </c>
    </row>
    <row r="8603" spans="14:15" x14ac:dyDescent="0.25">
      <c r="N8603" s="4"/>
      <c r="O8603" s="4">
        <v>52432</v>
      </c>
    </row>
    <row r="8604" spans="14:15" x14ac:dyDescent="0.25">
      <c r="N8604" s="4"/>
      <c r="O8604" s="4">
        <v>52433</v>
      </c>
    </row>
    <row r="8605" spans="14:15" x14ac:dyDescent="0.25">
      <c r="N8605" s="4"/>
      <c r="O8605" s="4">
        <v>52434</v>
      </c>
    </row>
    <row r="8606" spans="14:15" x14ac:dyDescent="0.25">
      <c r="N8606" s="4"/>
      <c r="O8606" s="4">
        <v>52435</v>
      </c>
    </row>
    <row r="8607" spans="14:15" x14ac:dyDescent="0.25">
      <c r="N8607" s="4"/>
      <c r="O8607" s="4">
        <v>52436</v>
      </c>
    </row>
    <row r="8608" spans="14:15" x14ac:dyDescent="0.25">
      <c r="N8608" s="4"/>
      <c r="O8608" s="4">
        <v>52437</v>
      </c>
    </row>
    <row r="8609" spans="14:15" x14ac:dyDescent="0.25">
      <c r="N8609" s="4"/>
      <c r="O8609" s="4">
        <v>52438</v>
      </c>
    </row>
    <row r="8610" spans="14:15" x14ac:dyDescent="0.25">
      <c r="N8610" s="4"/>
      <c r="O8610" s="4">
        <v>52439</v>
      </c>
    </row>
    <row r="8611" spans="14:15" x14ac:dyDescent="0.25">
      <c r="N8611" s="4"/>
      <c r="O8611" s="4">
        <v>52440</v>
      </c>
    </row>
    <row r="8612" spans="14:15" x14ac:dyDescent="0.25">
      <c r="N8612" s="4"/>
      <c r="O8612" s="4">
        <v>52441</v>
      </c>
    </row>
    <row r="8613" spans="14:15" x14ac:dyDescent="0.25">
      <c r="N8613" s="4"/>
      <c r="O8613" s="4">
        <v>52442</v>
      </c>
    </row>
    <row r="8614" spans="14:15" x14ac:dyDescent="0.25">
      <c r="N8614" s="4"/>
      <c r="O8614" s="4">
        <v>52443</v>
      </c>
    </row>
    <row r="8615" spans="14:15" x14ac:dyDescent="0.25">
      <c r="N8615" s="4"/>
      <c r="O8615" s="4">
        <v>52444</v>
      </c>
    </row>
    <row r="8616" spans="14:15" x14ac:dyDescent="0.25">
      <c r="N8616" s="4"/>
      <c r="O8616" s="4">
        <v>52445</v>
      </c>
    </row>
    <row r="8617" spans="14:15" x14ac:dyDescent="0.25">
      <c r="N8617" s="4"/>
      <c r="O8617" s="4">
        <v>52446</v>
      </c>
    </row>
    <row r="8618" spans="14:15" x14ac:dyDescent="0.25">
      <c r="N8618" s="4"/>
      <c r="O8618" s="4">
        <v>52447</v>
      </c>
    </row>
    <row r="8619" spans="14:15" x14ac:dyDescent="0.25">
      <c r="N8619" s="4"/>
      <c r="O8619" s="4">
        <v>52448</v>
      </c>
    </row>
    <row r="8620" spans="14:15" x14ac:dyDescent="0.25">
      <c r="N8620" s="4"/>
      <c r="O8620" s="4">
        <v>52449</v>
      </c>
    </row>
    <row r="8621" spans="14:15" x14ac:dyDescent="0.25">
      <c r="N8621" s="4"/>
      <c r="O8621" s="4">
        <v>52450</v>
      </c>
    </row>
    <row r="8622" spans="14:15" x14ac:dyDescent="0.25">
      <c r="N8622" s="4"/>
      <c r="O8622" s="4">
        <v>52451</v>
      </c>
    </row>
    <row r="8623" spans="14:15" x14ac:dyDescent="0.25">
      <c r="N8623" s="4"/>
      <c r="O8623" s="4">
        <v>52452</v>
      </c>
    </row>
    <row r="8624" spans="14:15" x14ac:dyDescent="0.25">
      <c r="N8624" s="4"/>
      <c r="O8624" s="4">
        <v>52453</v>
      </c>
    </row>
    <row r="8625" spans="14:15" x14ac:dyDescent="0.25">
      <c r="N8625" s="4"/>
      <c r="O8625" s="4">
        <v>52454</v>
      </c>
    </row>
    <row r="8626" spans="14:15" x14ac:dyDescent="0.25">
      <c r="N8626" s="4"/>
      <c r="O8626" s="4">
        <v>52455</v>
      </c>
    </row>
    <row r="8627" spans="14:15" x14ac:dyDescent="0.25">
      <c r="N8627" s="4"/>
      <c r="O8627" s="4">
        <v>52456</v>
      </c>
    </row>
    <row r="8628" spans="14:15" x14ac:dyDescent="0.25">
      <c r="N8628" s="4"/>
      <c r="O8628" s="4">
        <v>52457</v>
      </c>
    </row>
    <row r="8629" spans="14:15" x14ac:dyDescent="0.25">
      <c r="N8629" s="4"/>
      <c r="O8629" s="4">
        <v>52458</v>
      </c>
    </row>
    <row r="8630" spans="14:15" x14ac:dyDescent="0.25">
      <c r="N8630" s="4"/>
      <c r="O8630" s="4">
        <v>52459</v>
      </c>
    </row>
    <row r="8631" spans="14:15" x14ac:dyDescent="0.25">
      <c r="N8631" s="4"/>
      <c r="O8631" s="4">
        <v>52460</v>
      </c>
    </row>
    <row r="8632" spans="14:15" x14ac:dyDescent="0.25">
      <c r="N8632" s="4"/>
      <c r="O8632" s="4">
        <v>52461</v>
      </c>
    </row>
    <row r="8633" spans="14:15" x14ac:dyDescent="0.25">
      <c r="N8633" s="4"/>
      <c r="O8633" s="4">
        <v>52462</v>
      </c>
    </row>
    <row r="8634" spans="14:15" x14ac:dyDescent="0.25">
      <c r="N8634" s="4"/>
      <c r="O8634" s="4">
        <v>52463</v>
      </c>
    </row>
    <row r="8635" spans="14:15" x14ac:dyDescent="0.25">
      <c r="N8635" s="4"/>
      <c r="O8635" s="4">
        <v>52464</v>
      </c>
    </row>
    <row r="8636" spans="14:15" x14ac:dyDescent="0.25">
      <c r="N8636" s="4"/>
      <c r="O8636" s="4">
        <v>52465</v>
      </c>
    </row>
    <row r="8637" spans="14:15" x14ac:dyDescent="0.25">
      <c r="N8637" s="4"/>
      <c r="O8637" s="4">
        <v>52466</v>
      </c>
    </row>
    <row r="8638" spans="14:15" x14ac:dyDescent="0.25">
      <c r="N8638" s="4"/>
      <c r="O8638" s="4">
        <v>52467</v>
      </c>
    </row>
    <row r="8639" spans="14:15" x14ac:dyDescent="0.25">
      <c r="N8639" s="4"/>
      <c r="O8639" s="4">
        <v>52468</v>
      </c>
    </row>
    <row r="8640" spans="14:15" x14ac:dyDescent="0.25">
      <c r="N8640" s="4"/>
      <c r="O8640" s="4">
        <v>52469</v>
      </c>
    </row>
    <row r="8641" spans="14:15" x14ac:dyDescent="0.25">
      <c r="N8641" s="4"/>
      <c r="O8641" s="4">
        <v>52470</v>
      </c>
    </row>
    <row r="8642" spans="14:15" x14ac:dyDescent="0.25">
      <c r="N8642" s="4"/>
      <c r="O8642" s="4">
        <v>52471</v>
      </c>
    </row>
    <row r="8643" spans="14:15" x14ac:dyDescent="0.25">
      <c r="N8643" s="4"/>
      <c r="O8643" s="4">
        <v>52472</v>
      </c>
    </row>
    <row r="8644" spans="14:15" x14ac:dyDescent="0.25">
      <c r="N8644" s="4"/>
      <c r="O8644" s="4">
        <v>52473</v>
      </c>
    </row>
    <row r="8645" spans="14:15" x14ac:dyDescent="0.25">
      <c r="N8645" s="4"/>
      <c r="O8645" s="4">
        <v>52474</v>
      </c>
    </row>
    <row r="8646" spans="14:15" x14ac:dyDescent="0.25">
      <c r="N8646" s="4"/>
      <c r="O8646" s="4">
        <v>52475</v>
      </c>
    </row>
    <row r="8647" spans="14:15" x14ac:dyDescent="0.25">
      <c r="N8647" s="4"/>
      <c r="O8647" s="4">
        <v>52476</v>
      </c>
    </row>
    <row r="8648" spans="14:15" x14ac:dyDescent="0.25">
      <c r="N8648" s="4"/>
      <c r="O8648" s="4">
        <v>52477</v>
      </c>
    </row>
    <row r="8649" spans="14:15" x14ac:dyDescent="0.25">
      <c r="N8649" s="4"/>
      <c r="O8649" s="4">
        <v>52478</v>
      </c>
    </row>
    <row r="8650" spans="14:15" x14ac:dyDescent="0.25">
      <c r="N8650" s="4"/>
      <c r="O8650" s="4">
        <v>52479</v>
      </c>
    </row>
    <row r="8651" spans="14:15" x14ac:dyDescent="0.25">
      <c r="N8651" s="4"/>
      <c r="O8651" s="4">
        <v>52480</v>
      </c>
    </row>
    <row r="8652" spans="14:15" x14ac:dyDescent="0.25">
      <c r="N8652" s="4"/>
      <c r="O8652" s="4">
        <v>52481</v>
      </c>
    </row>
    <row r="8653" spans="14:15" x14ac:dyDescent="0.25">
      <c r="N8653" s="4"/>
      <c r="O8653" s="4">
        <v>52482</v>
      </c>
    </row>
    <row r="8654" spans="14:15" x14ac:dyDescent="0.25">
      <c r="N8654" s="4"/>
      <c r="O8654" s="4">
        <v>52483</v>
      </c>
    </row>
    <row r="8655" spans="14:15" x14ac:dyDescent="0.25">
      <c r="N8655" s="4"/>
      <c r="O8655" s="4">
        <v>52484</v>
      </c>
    </row>
    <row r="8656" spans="14:15" x14ac:dyDescent="0.25">
      <c r="N8656" s="4"/>
      <c r="O8656" s="4">
        <v>52485</v>
      </c>
    </row>
    <row r="8657" spans="14:15" x14ac:dyDescent="0.25">
      <c r="N8657" s="4"/>
      <c r="O8657" s="4">
        <v>52486</v>
      </c>
    </row>
    <row r="8658" spans="14:15" x14ac:dyDescent="0.25">
      <c r="N8658" s="4"/>
      <c r="O8658" s="4">
        <v>52487</v>
      </c>
    </row>
    <row r="8659" spans="14:15" x14ac:dyDescent="0.25">
      <c r="N8659" s="4"/>
      <c r="O8659" s="4">
        <v>52488</v>
      </c>
    </row>
    <row r="8660" spans="14:15" x14ac:dyDescent="0.25">
      <c r="N8660" s="4"/>
      <c r="O8660" s="4">
        <v>52489</v>
      </c>
    </row>
    <row r="8661" spans="14:15" x14ac:dyDescent="0.25">
      <c r="N8661" s="4"/>
      <c r="O8661" s="4">
        <v>52490</v>
      </c>
    </row>
    <row r="8662" spans="14:15" x14ac:dyDescent="0.25">
      <c r="N8662" s="4"/>
      <c r="O8662" s="4">
        <v>52491</v>
      </c>
    </row>
    <row r="8663" spans="14:15" x14ac:dyDescent="0.25">
      <c r="N8663" s="4"/>
      <c r="O8663" s="4">
        <v>52492</v>
      </c>
    </row>
    <row r="8664" spans="14:15" x14ac:dyDescent="0.25">
      <c r="N8664" s="4"/>
      <c r="O8664" s="4">
        <v>52493</v>
      </c>
    </row>
    <row r="8665" spans="14:15" x14ac:dyDescent="0.25">
      <c r="N8665" s="4"/>
      <c r="O8665" s="4">
        <v>52494</v>
      </c>
    </row>
    <row r="8666" spans="14:15" x14ac:dyDescent="0.25">
      <c r="N8666" s="4"/>
      <c r="O8666" s="4">
        <v>52495</v>
      </c>
    </row>
    <row r="8667" spans="14:15" x14ac:dyDescent="0.25">
      <c r="N8667" s="4"/>
      <c r="O8667" s="4">
        <v>52496</v>
      </c>
    </row>
    <row r="8668" spans="14:15" x14ac:dyDescent="0.25">
      <c r="N8668" s="4"/>
      <c r="O8668" s="4">
        <v>52497</v>
      </c>
    </row>
    <row r="8669" spans="14:15" x14ac:dyDescent="0.25">
      <c r="N8669" s="4"/>
      <c r="O8669" s="4">
        <v>52498</v>
      </c>
    </row>
    <row r="8670" spans="14:15" x14ac:dyDescent="0.25">
      <c r="N8670" s="4"/>
      <c r="O8670" s="4">
        <v>52499</v>
      </c>
    </row>
    <row r="8671" spans="14:15" x14ac:dyDescent="0.25">
      <c r="N8671" s="4"/>
      <c r="O8671" s="4">
        <v>52500</v>
      </c>
    </row>
    <row r="8672" spans="14:15" x14ac:dyDescent="0.25">
      <c r="N8672" s="4"/>
      <c r="O8672" s="4">
        <v>52501</v>
      </c>
    </row>
    <row r="8673" spans="14:15" x14ac:dyDescent="0.25">
      <c r="N8673" s="4"/>
      <c r="O8673" s="4">
        <v>52502</v>
      </c>
    </row>
    <row r="8674" spans="14:15" x14ac:dyDescent="0.25">
      <c r="N8674" s="4"/>
      <c r="O8674" s="4">
        <v>52503</v>
      </c>
    </row>
    <row r="8675" spans="14:15" x14ac:dyDescent="0.25">
      <c r="N8675" s="4"/>
      <c r="O8675" s="4">
        <v>52504</v>
      </c>
    </row>
    <row r="8676" spans="14:15" x14ac:dyDescent="0.25">
      <c r="N8676" s="4"/>
      <c r="O8676" s="4">
        <v>52505</v>
      </c>
    </row>
    <row r="8677" spans="14:15" x14ac:dyDescent="0.25">
      <c r="N8677" s="4"/>
      <c r="O8677" s="4">
        <v>52506</v>
      </c>
    </row>
    <row r="8678" spans="14:15" x14ac:dyDescent="0.25">
      <c r="N8678" s="4"/>
      <c r="O8678" s="4">
        <v>52507</v>
      </c>
    </row>
    <row r="8679" spans="14:15" x14ac:dyDescent="0.25">
      <c r="N8679" s="4"/>
      <c r="O8679" s="4">
        <v>52508</v>
      </c>
    </row>
    <row r="8680" spans="14:15" x14ac:dyDescent="0.25">
      <c r="N8680" s="4"/>
      <c r="O8680" s="4">
        <v>52509</v>
      </c>
    </row>
    <row r="8681" spans="14:15" x14ac:dyDescent="0.25">
      <c r="N8681" s="4"/>
      <c r="O8681" s="4">
        <v>52510</v>
      </c>
    </row>
    <row r="8682" spans="14:15" x14ac:dyDescent="0.25">
      <c r="N8682" s="4"/>
      <c r="O8682" s="4">
        <v>52511</v>
      </c>
    </row>
    <row r="8683" spans="14:15" x14ac:dyDescent="0.25">
      <c r="N8683" s="4"/>
      <c r="O8683" s="4">
        <v>52512</v>
      </c>
    </row>
    <row r="8684" spans="14:15" x14ac:dyDescent="0.25">
      <c r="N8684" s="4"/>
      <c r="O8684" s="4">
        <v>52513</v>
      </c>
    </row>
    <row r="8685" spans="14:15" x14ac:dyDescent="0.25">
      <c r="N8685" s="4"/>
      <c r="O8685" s="4">
        <v>52514</v>
      </c>
    </row>
    <row r="8686" spans="14:15" x14ac:dyDescent="0.25">
      <c r="N8686" s="4"/>
      <c r="O8686" s="4">
        <v>52515</v>
      </c>
    </row>
    <row r="8687" spans="14:15" x14ac:dyDescent="0.25">
      <c r="N8687" s="4"/>
      <c r="O8687" s="4">
        <v>52516</v>
      </c>
    </row>
    <row r="8688" spans="14:15" x14ac:dyDescent="0.25">
      <c r="N8688" s="4"/>
      <c r="O8688" s="4">
        <v>52517</v>
      </c>
    </row>
    <row r="8689" spans="14:15" x14ac:dyDescent="0.25">
      <c r="N8689" s="4"/>
      <c r="O8689" s="4">
        <v>52518</v>
      </c>
    </row>
    <row r="8690" spans="14:15" x14ac:dyDescent="0.25">
      <c r="N8690" s="4"/>
      <c r="O8690" s="4">
        <v>52519</v>
      </c>
    </row>
    <row r="8691" spans="14:15" x14ac:dyDescent="0.25">
      <c r="N8691" s="4"/>
      <c r="O8691" s="4">
        <v>52520</v>
      </c>
    </row>
    <row r="8692" spans="14:15" x14ac:dyDescent="0.25">
      <c r="N8692" s="4"/>
      <c r="O8692" s="4">
        <v>52521</v>
      </c>
    </row>
    <row r="8693" spans="14:15" x14ac:dyDescent="0.25">
      <c r="N8693" s="4"/>
      <c r="O8693" s="4">
        <v>52522</v>
      </c>
    </row>
    <row r="8694" spans="14:15" x14ac:dyDescent="0.25">
      <c r="N8694" s="4"/>
      <c r="O8694" s="4">
        <v>52523</v>
      </c>
    </row>
    <row r="8695" spans="14:15" x14ac:dyDescent="0.25">
      <c r="N8695" s="4"/>
      <c r="O8695" s="4">
        <v>52524</v>
      </c>
    </row>
    <row r="8696" spans="14:15" x14ac:dyDescent="0.25">
      <c r="N8696" s="4"/>
      <c r="O8696" s="4">
        <v>52525</v>
      </c>
    </row>
    <row r="8697" spans="14:15" x14ac:dyDescent="0.25">
      <c r="N8697" s="4"/>
      <c r="O8697" s="4">
        <v>52526</v>
      </c>
    </row>
    <row r="8698" spans="14:15" x14ac:dyDescent="0.25">
      <c r="N8698" s="4"/>
      <c r="O8698" s="4">
        <v>52527</v>
      </c>
    </row>
    <row r="8699" spans="14:15" x14ac:dyDescent="0.25">
      <c r="N8699" s="4"/>
      <c r="O8699" s="4">
        <v>52528</v>
      </c>
    </row>
    <row r="8700" spans="14:15" x14ac:dyDescent="0.25">
      <c r="N8700" s="4"/>
      <c r="O8700" s="4">
        <v>52529</v>
      </c>
    </row>
    <row r="8701" spans="14:15" x14ac:dyDescent="0.25">
      <c r="N8701" s="4"/>
      <c r="O8701" s="4">
        <v>52530</v>
      </c>
    </row>
    <row r="8702" spans="14:15" x14ac:dyDescent="0.25">
      <c r="N8702" s="4"/>
      <c r="O8702" s="4">
        <v>52531</v>
      </c>
    </row>
    <row r="8703" spans="14:15" x14ac:dyDescent="0.25">
      <c r="N8703" s="4"/>
      <c r="O8703" s="4">
        <v>52532</v>
      </c>
    </row>
    <row r="8704" spans="14:15" x14ac:dyDescent="0.25">
      <c r="N8704" s="4"/>
      <c r="O8704" s="4">
        <v>52533</v>
      </c>
    </row>
    <row r="8705" spans="14:15" x14ac:dyDescent="0.25">
      <c r="N8705" s="4"/>
      <c r="O8705" s="4">
        <v>52534</v>
      </c>
    </row>
    <row r="8706" spans="14:15" x14ac:dyDescent="0.25">
      <c r="N8706" s="4"/>
      <c r="O8706" s="4">
        <v>52535</v>
      </c>
    </row>
    <row r="8707" spans="14:15" x14ac:dyDescent="0.25">
      <c r="N8707" s="4"/>
      <c r="O8707" s="4">
        <v>52536</v>
      </c>
    </row>
    <row r="8708" spans="14:15" x14ac:dyDescent="0.25">
      <c r="N8708" s="4"/>
      <c r="O8708" s="4">
        <v>52537</v>
      </c>
    </row>
    <row r="8709" spans="14:15" x14ac:dyDescent="0.25">
      <c r="N8709" s="4"/>
      <c r="O8709" s="4">
        <v>52538</v>
      </c>
    </row>
    <row r="8710" spans="14:15" x14ac:dyDescent="0.25">
      <c r="N8710" s="4"/>
      <c r="O8710" s="4">
        <v>52539</v>
      </c>
    </row>
    <row r="8711" spans="14:15" x14ac:dyDescent="0.25">
      <c r="N8711" s="4"/>
      <c r="O8711" s="4">
        <v>52540</v>
      </c>
    </row>
    <row r="8712" spans="14:15" x14ac:dyDescent="0.25">
      <c r="N8712" s="4"/>
      <c r="O8712" s="4">
        <v>52541</v>
      </c>
    </row>
    <row r="8713" spans="14:15" x14ac:dyDescent="0.25">
      <c r="N8713" s="4"/>
      <c r="O8713" s="4">
        <v>52542</v>
      </c>
    </row>
    <row r="8714" spans="14:15" x14ac:dyDescent="0.25">
      <c r="N8714" s="4"/>
      <c r="O8714" s="4">
        <v>52543</v>
      </c>
    </row>
    <row r="8715" spans="14:15" x14ac:dyDescent="0.25">
      <c r="N8715" s="4"/>
      <c r="O8715" s="4">
        <v>52544</v>
      </c>
    </row>
    <row r="8716" spans="14:15" x14ac:dyDescent="0.25">
      <c r="N8716" s="4"/>
      <c r="O8716" s="4">
        <v>52545</v>
      </c>
    </row>
    <row r="8717" spans="14:15" x14ac:dyDescent="0.25">
      <c r="N8717" s="4"/>
      <c r="O8717" s="4">
        <v>52546</v>
      </c>
    </row>
    <row r="8718" spans="14:15" x14ac:dyDescent="0.25">
      <c r="N8718" s="4"/>
      <c r="O8718" s="4">
        <v>52547</v>
      </c>
    </row>
    <row r="8719" spans="14:15" x14ac:dyDescent="0.25">
      <c r="N8719" s="4"/>
      <c r="O8719" s="4">
        <v>52548</v>
      </c>
    </row>
    <row r="8720" spans="14:15" x14ac:dyDescent="0.25">
      <c r="N8720" s="4"/>
      <c r="O8720" s="4">
        <v>52549</v>
      </c>
    </row>
    <row r="8721" spans="14:15" x14ac:dyDescent="0.25">
      <c r="N8721" s="4"/>
      <c r="O8721" s="4">
        <v>52550</v>
      </c>
    </row>
    <row r="8722" spans="14:15" x14ac:dyDescent="0.25">
      <c r="N8722" s="4"/>
      <c r="O8722" s="4">
        <v>52551</v>
      </c>
    </row>
    <row r="8723" spans="14:15" x14ac:dyDescent="0.25">
      <c r="N8723" s="4"/>
      <c r="O8723" s="4">
        <v>52552</v>
      </c>
    </row>
    <row r="8724" spans="14:15" x14ac:dyDescent="0.25">
      <c r="N8724" s="4"/>
      <c r="O8724" s="4">
        <v>52553</v>
      </c>
    </row>
    <row r="8725" spans="14:15" x14ac:dyDescent="0.25">
      <c r="N8725" s="4"/>
      <c r="O8725" s="4">
        <v>52554</v>
      </c>
    </row>
    <row r="8726" spans="14:15" x14ac:dyDescent="0.25">
      <c r="N8726" s="4"/>
      <c r="O8726" s="4">
        <v>52555</v>
      </c>
    </row>
    <row r="8727" spans="14:15" x14ac:dyDescent="0.25">
      <c r="N8727" s="4"/>
      <c r="O8727" s="4">
        <v>52556</v>
      </c>
    </row>
    <row r="8728" spans="14:15" x14ac:dyDescent="0.25">
      <c r="N8728" s="4"/>
      <c r="O8728" s="4">
        <v>52557</v>
      </c>
    </row>
    <row r="8729" spans="14:15" x14ac:dyDescent="0.25">
      <c r="N8729" s="4"/>
      <c r="O8729" s="4">
        <v>52558</v>
      </c>
    </row>
    <row r="8730" spans="14:15" x14ac:dyDescent="0.25">
      <c r="N8730" s="4"/>
      <c r="O8730" s="4">
        <v>52559</v>
      </c>
    </row>
    <row r="8731" spans="14:15" x14ac:dyDescent="0.25">
      <c r="N8731" s="4"/>
      <c r="O8731" s="4">
        <v>52560</v>
      </c>
    </row>
    <row r="8732" spans="14:15" x14ac:dyDescent="0.25">
      <c r="N8732" s="4"/>
      <c r="O8732" s="4">
        <v>52561</v>
      </c>
    </row>
    <row r="8733" spans="14:15" x14ac:dyDescent="0.25">
      <c r="N8733" s="4"/>
      <c r="O8733" s="4">
        <v>52562</v>
      </c>
    </row>
    <row r="8734" spans="14:15" x14ac:dyDescent="0.25">
      <c r="N8734" s="4"/>
      <c r="O8734" s="4">
        <v>52563</v>
      </c>
    </row>
    <row r="8735" spans="14:15" x14ac:dyDescent="0.25">
      <c r="N8735" s="4"/>
      <c r="O8735" s="4">
        <v>52564</v>
      </c>
    </row>
    <row r="8736" spans="14:15" x14ac:dyDescent="0.25">
      <c r="N8736" s="4"/>
      <c r="O8736" s="4">
        <v>52565</v>
      </c>
    </row>
    <row r="8737" spans="14:15" x14ac:dyDescent="0.25">
      <c r="N8737" s="4"/>
      <c r="O8737" s="4">
        <v>52566</v>
      </c>
    </row>
    <row r="8738" spans="14:15" x14ac:dyDescent="0.25">
      <c r="N8738" s="4"/>
      <c r="O8738" s="4">
        <v>52567</v>
      </c>
    </row>
    <row r="8739" spans="14:15" x14ac:dyDescent="0.25">
      <c r="N8739" s="4"/>
      <c r="O8739" s="4">
        <v>52568</v>
      </c>
    </row>
    <row r="8740" spans="14:15" x14ac:dyDescent="0.25">
      <c r="N8740" s="4"/>
      <c r="O8740" s="4">
        <v>52569</v>
      </c>
    </row>
    <row r="8741" spans="14:15" x14ac:dyDescent="0.25">
      <c r="N8741" s="4"/>
      <c r="O8741" s="4">
        <v>52570</v>
      </c>
    </row>
    <row r="8742" spans="14:15" x14ac:dyDescent="0.25">
      <c r="N8742" s="4"/>
      <c r="O8742" s="4">
        <v>52571</v>
      </c>
    </row>
    <row r="8743" spans="14:15" x14ac:dyDescent="0.25">
      <c r="N8743" s="4"/>
      <c r="O8743" s="4">
        <v>52572</v>
      </c>
    </row>
    <row r="8744" spans="14:15" x14ac:dyDescent="0.25">
      <c r="N8744" s="4"/>
      <c r="O8744" s="4">
        <v>52573</v>
      </c>
    </row>
    <row r="8745" spans="14:15" x14ac:dyDescent="0.25">
      <c r="N8745" s="4"/>
      <c r="O8745" s="4">
        <v>52574</v>
      </c>
    </row>
    <row r="8746" spans="14:15" x14ac:dyDescent="0.25">
      <c r="N8746" s="4"/>
      <c r="O8746" s="4">
        <v>52575</v>
      </c>
    </row>
    <row r="8747" spans="14:15" x14ac:dyDescent="0.25">
      <c r="N8747" s="4"/>
      <c r="O8747" s="4">
        <v>52576</v>
      </c>
    </row>
    <row r="8748" spans="14:15" x14ac:dyDescent="0.25">
      <c r="N8748" s="4"/>
      <c r="O8748" s="4">
        <v>52577</v>
      </c>
    </row>
    <row r="8749" spans="14:15" x14ac:dyDescent="0.25">
      <c r="N8749" s="4"/>
      <c r="O8749" s="4">
        <v>52578</v>
      </c>
    </row>
    <row r="8750" spans="14:15" x14ac:dyDescent="0.25">
      <c r="N8750" s="4"/>
      <c r="O8750" s="4">
        <v>52579</v>
      </c>
    </row>
    <row r="8751" spans="14:15" x14ac:dyDescent="0.25">
      <c r="N8751" s="4"/>
      <c r="O8751" s="4">
        <v>52580</v>
      </c>
    </row>
    <row r="8752" spans="14:15" x14ac:dyDescent="0.25">
      <c r="N8752" s="4"/>
      <c r="O8752" s="4">
        <v>52581</v>
      </c>
    </row>
    <row r="8753" spans="14:15" x14ac:dyDescent="0.25">
      <c r="N8753" s="4"/>
      <c r="O8753" s="4">
        <v>52582</v>
      </c>
    </row>
    <row r="8754" spans="14:15" x14ac:dyDescent="0.25">
      <c r="N8754" s="4"/>
      <c r="O8754" s="4">
        <v>52583</v>
      </c>
    </row>
    <row r="8755" spans="14:15" x14ac:dyDescent="0.25">
      <c r="N8755" s="4"/>
      <c r="O8755" s="4">
        <v>52584</v>
      </c>
    </row>
    <row r="8756" spans="14:15" x14ac:dyDescent="0.25">
      <c r="N8756" s="4"/>
      <c r="O8756" s="4">
        <v>52585</v>
      </c>
    </row>
    <row r="8757" spans="14:15" x14ac:dyDescent="0.25">
      <c r="N8757" s="4"/>
      <c r="O8757" s="4">
        <v>52586</v>
      </c>
    </row>
    <row r="8758" spans="14:15" x14ac:dyDescent="0.25">
      <c r="N8758" s="4"/>
      <c r="O8758" s="4">
        <v>52587</v>
      </c>
    </row>
    <row r="8759" spans="14:15" x14ac:dyDescent="0.25">
      <c r="N8759" s="4"/>
      <c r="O8759" s="4">
        <v>52588</v>
      </c>
    </row>
    <row r="8760" spans="14:15" x14ac:dyDescent="0.25">
      <c r="N8760" s="4"/>
      <c r="O8760" s="4">
        <v>52589</v>
      </c>
    </row>
    <row r="8761" spans="14:15" x14ac:dyDescent="0.25">
      <c r="N8761" s="4"/>
      <c r="O8761" s="4">
        <v>52590</v>
      </c>
    </row>
    <row r="8762" spans="14:15" x14ac:dyDescent="0.25">
      <c r="N8762" s="4"/>
      <c r="O8762" s="4">
        <v>52591</v>
      </c>
    </row>
    <row r="8763" spans="14:15" x14ac:dyDescent="0.25">
      <c r="N8763" s="4"/>
      <c r="O8763" s="4">
        <v>52592</v>
      </c>
    </row>
    <row r="8764" spans="14:15" x14ac:dyDescent="0.25">
      <c r="N8764" s="4"/>
      <c r="O8764" s="4">
        <v>52593</v>
      </c>
    </row>
    <row r="8765" spans="14:15" x14ac:dyDescent="0.25">
      <c r="N8765" s="4"/>
      <c r="O8765" s="4">
        <v>52594</v>
      </c>
    </row>
    <row r="8766" spans="14:15" x14ac:dyDescent="0.25">
      <c r="N8766" s="4"/>
      <c r="O8766" s="4">
        <v>52595</v>
      </c>
    </row>
    <row r="8767" spans="14:15" x14ac:dyDescent="0.25">
      <c r="N8767" s="4"/>
      <c r="O8767" s="4">
        <v>52596</v>
      </c>
    </row>
    <row r="8768" spans="14:15" x14ac:dyDescent="0.25">
      <c r="N8768" s="4"/>
      <c r="O8768" s="4">
        <v>52597</v>
      </c>
    </row>
    <row r="8769" spans="14:15" x14ac:dyDescent="0.25">
      <c r="N8769" s="4"/>
      <c r="O8769" s="4">
        <v>52598</v>
      </c>
    </row>
    <row r="8770" spans="14:15" x14ac:dyDescent="0.25">
      <c r="N8770" s="4"/>
      <c r="O8770" s="4">
        <v>52599</v>
      </c>
    </row>
    <row r="8771" spans="14:15" x14ac:dyDescent="0.25">
      <c r="N8771" s="4"/>
      <c r="O8771" s="4">
        <v>52600</v>
      </c>
    </row>
    <row r="8772" spans="14:15" x14ac:dyDescent="0.25">
      <c r="N8772" s="4"/>
      <c r="O8772" s="4">
        <v>52601</v>
      </c>
    </row>
    <row r="8773" spans="14:15" x14ac:dyDescent="0.25">
      <c r="N8773" s="4"/>
      <c r="O8773" s="4">
        <v>52602</v>
      </c>
    </row>
    <row r="8774" spans="14:15" x14ac:dyDescent="0.25">
      <c r="N8774" s="4"/>
      <c r="O8774" s="4">
        <v>52603</v>
      </c>
    </row>
    <row r="8775" spans="14:15" x14ac:dyDescent="0.25">
      <c r="N8775" s="4"/>
      <c r="O8775" s="4">
        <v>52604</v>
      </c>
    </row>
    <row r="8776" spans="14:15" x14ac:dyDescent="0.25">
      <c r="N8776" s="4"/>
      <c r="O8776" s="4">
        <v>52605</v>
      </c>
    </row>
    <row r="8777" spans="14:15" x14ac:dyDescent="0.25">
      <c r="N8777" s="4"/>
      <c r="O8777" s="4">
        <v>52606</v>
      </c>
    </row>
    <row r="8778" spans="14:15" x14ac:dyDescent="0.25">
      <c r="N8778" s="4"/>
      <c r="O8778" s="4">
        <v>52607</v>
      </c>
    </row>
    <row r="8779" spans="14:15" x14ac:dyDescent="0.25">
      <c r="N8779" s="4"/>
      <c r="O8779" s="4">
        <v>52608</v>
      </c>
    </row>
    <row r="8780" spans="14:15" x14ac:dyDescent="0.25">
      <c r="N8780" s="4"/>
      <c r="O8780" s="4">
        <v>52609</v>
      </c>
    </row>
    <row r="8781" spans="14:15" x14ac:dyDescent="0.25">
      <c r="N8781" s="4"/>
      <c r="O8781" s="4">
        <v>52610</v>
      </c>
    </row>
    <row r="8782" spans="14:15" x14ac:dyDescent="0.25">
      <c r="N8782" s="4"/>
      <c r="O8782" s="4">
        <v>52611</v>
      </c>
    </row>
    <row r="8783" spans="14:15" x14ac:dyDescent="0.25">
      <c r="N8783" s="4"/>
      <c r="O8783" s="4">
        <v>52612</v>
      </c>
    </row>
    <row r="8784" spans="14:15" x14ac:dyDescent="0.25">
      <c r="N8784" s="4"/>
      <c r="O8784" s="4">
        <v>52613</v>
      </c>
    </row>
    <row r="8785" spans="14:15" x14ac:dyDescent="0.25">
      <c r="N8785" s="4"/>
      <c r="O8785" s="4">
        <v>52614</v>
      </c>
    </row>
    <row r="8786" spans="14:15" x14ac:dyDescent="0.25">
      <c r="N8786" s="4"/>
      <c r="O8786" s="4">
        <v>52615</v>
      </c>
    </row>
    <row r="8787" spans="14:15" x14ac:dyDescent="0.25">
      <c r="N8787" s="4"/>
      <c r="O8787" s="4">
        <v>52616</v>
      </c>
    </row>
    <row r="8788" spans="14:15" x14ac:dyDescent="0.25">
      <c r="N8788" s="4"/>
      <c r="O8788" s="4">
        <v>52617</v>
      </c>
    </row>
    <row r="8789" spans="14:15" x14ac:dyDescent="0.25">
      <c r="N8789" s="4"/>
      <c r="O8789" s="4">
        <v>52618</v>
      </c>
    </row>
    <row r="8790" spans="14:15" x14ac:dyDescent="0.25">
      <c r="N8790" s="4"/>
      <c r="O8790" s="4">
        <v>52619</v>
      </c>
    </row>
    <row r="8791" spans="14:15" x14ac:dyDescent="0.25">
      <c r="N8791" s="4"/>
      <c r="O8791" s="4">
        <v>52620</v>
      </c>
    </row>
    <row r="8792" spans="14:15" x14ac:dyDescent="0.25">
      <c r="N8792" s="4"/>
      <c r="O8792" s="4">
        <v>52621</v>
      </c>
    </row>
    <row r="8793" spans="14:15" x14ac:dyDescent="0.25">
      <c r="N8793" s="4"/>
      <c r="O8793" s="4">
        <v>52622</v>
      </c>
    </row>
    <row r="8794" spans="14:15" x14ac:dyDescent="0.25">
      <c r="N8794" s="4"/>
      <c r="O8794" s="4">
        <v>52623</v>
      </c>
    </row>
    <row r="8795" spans="14:15" x14ac:dyDescent="0.25">
      <c r="N8795" s="4"/>
      <c r="O8795" s="4">
        <v>52624</v>
      </c>
    </row>
    <row r="8796" spans="14:15" x14ac:dyDescent="0.25">
      <c r="N8796" s="4"/>
      <c r="O8796" s="4">
        <v>52625</v>
      </c>
    </row>
    <row r="8797" spans="14:15" x14ac:dyDescent="0.25">
      <c r="N8797" s="4"/>
      <c r="O8797" s="4">
        <v>52626</v>
      </c>
    </row>
    <row r="8798" spans="14:15" x14ac:dyDescent="0.25">
      <c r="N8798" s="4"/>
      <c r="O8798" s="4">
        <v>52627</v>
      </c>
    </row>
    <row r="8799" spans="14:15" x14ac:dyDescent="0.25">
      <c r="N8799" s="4"/>
      <c r="O8799" s="4">
        <v>52628</v>
      </c>
    </row>
    <row r="8800" spans="14:15" x14ac:dyDescent="0.25">
      <c r="N8800" s="4"/>
      <c r="O8800" s="4">
        <v>52629</v>
      </c>
    </row>
    <row r="8801" spans="14:15" x14ac:dyDescent="0.25">
      <c r="N8801" s="4"/>
      <c r="O8801" s="4">
        <v>52630</v>
      </c>
    </row>
    <row r="8802" spans="14:15" x14ac:dyDescent="0.25">
      <c r="N8802" s="4"/>
      <c r="O8802" s="4">
        <v>52631</v>
      </c>
    </row>
    <row r="8803" spans="14:15" x14ac:dyDescent="0.25">
      <c r="N8803" s="4"/>
      <c r="O8803" s="4">
        <v>52632</v>
      </c>
    </row>
    <row r="8804" spans="14:15" x14ac:dyDescent="0.25">
      <c r="N8804" s="4"/>
      <c r="O8804" s="4">
        <v>52633</v>
      </c>
    </row>
    <row r="8805" spans="14:15" x14ac:dyDescent="0.25">
      <c r="N8805" s="4"/>
      <c r="O8805" s="4">
        <v>52634</v>
      </c>
    </row>
    <row r="8806" spans="14:15" x14ac:dyDescent="0.25">
      <c r="N8806" s="4"/>
      <c r="O8806" s="4">
        <v>52635</v>
      </c>
    </row>
    <row r="8807" spans="14:15" x14ac:dyDescent="0.25">
      <c r="N8807" s="4"/>
      <c r="O8807" s="4">
        <v>52636</v>
      </c>
    </row>
    <row r="8808" spans="14:15" x14ac:dyDescent="0.25">
      <c r="N8808" s="4"/>
      <c r="O8808" s="4">
        <v>52637</v>
      </c>
    </row>
    <row r="8809" spans="14:15" x14ac:dyDescent="0.25">
      <c r="N8809" s="4"/>
      <c r="O8809" s="4">
        <v>52638</v>
      </c>
    </row>
    <row r="8810" spans="14:15" x14ac:dyDescent="0.25">
      <c r="N8810" s="4"/>
      <c r="O8810" s="4">
        <v>52639</v>
      </c>
    </row>
    <row r="8811" spans="14:15" x14ac:dyDescent="0.25">
      <c r="N8811" s="4"/>
      <c r="O8811" s="4">
        <v>52640</v>
      </c>
    </row>
    <row r="8812" spans="14:15" x14ac:dyDescent="0.25">
      <c r="N8812" s="4"/>
      <c r="O8812" s="4">
        <v>52641</v>
      </c>
    </row>
    <row r="8813" spans="14:15" x14ac:dyDescent="0.25">
      <c r="N8813" s="4"/>
      <c r="O8813" s="4">
        <v>52642</v>
      </c>
    </row>
    <row r="8814" spans="14:15" x14ac:dyDescent="0.25">
      <c r="N8814" s="4"/>
      <c r="O8814" s="4">
        <v>52643</v>
      </c>
    </row>
    <row r="8815" spans="14:15" x14ac:dyDescent="0.25">
      <c r="N8815" s="4"/>
      <c r="O8815" s="4">
        <v>52644</v>
      </c>
    </row>
    <row r="8816" spans="14:15" x14ac:dyDescent="0.25">
      <c r="N8816" s="4"/>
      <c r="O8816" s="4">
        <v>52645</v>
      </c>
    </row>
    <row r="8817" spans="14:15" x14ac:dyDescent="0.25">
      <c r="N8817" s="4"/>
      <c r="O8817" s="4">
        <v>52646</v>
      </c>
    </row>
    <row r="8818" spans="14:15" x14ac:dyDescent="0.25">
      <c r="N8818" s="4"/>
      <c r="O8818" s="4">
        <v>52647</v>
      </c>
    </row>
    <row r="8819" spans="14:15" x14ac:dyDescent="0.25">
      <c r="N8819" s="4"/>
      <c r="O8819" s="4">
        <v>52648</v>
      </c>
    </row>
    <row r="8820" spans="14:15" x14ac:dyDescent="0.25">
      <c r="N8820" s="4"/>
      <c r="O8820" s="4">
        <v>52649</v>
      </c>
    </row>
    <row r="8821" spans="14:15" x14ac:dyDescent="0.25">
      <c r="N8821" s="4"/>
      <c r="O8821" s="4">
        <v>52650</v>
      </c>
    </row>
    <row r="8822" spans="14:15" x14ac:dyDescent="0.25">
      <c r="N8822" s="4"/>
      <c r="O8822" s="4">
        <v>52651</v>
      </c>
    </row>
    <row r="8823" spans="14:15" x14ac:dyDescent="0.25">
      <c r="N8823" s="4"/>
      <c r="O8823" s="4">
        <v>52652</v>
      </c>
    </row>
    <row r="8824" spans="14:15" x14ac:dyDescent="0.25">
      <c r="N8824" s="4"/>
      <c r="O8824" s="4">
        <v>52653</v>
      </c>
    </row>
    <row r="8825" spans="14:15" x14ac:dyDescent="0.25">
      <c r="N8825" s="4"/>
      <c r="O8825" s="4">
        <v>52654</v>
      </c>
    </row>
    <row r="8826" spans="14:15" x14ac:dyDescent="0.25">
      <c r="N8826" s="4"/>
      <c r="O8826" s="4">
        <v>52655</v>
      </c>
    </row>
    <row r="8827" spans="14:15" x14ac:dyDescent="0.25">
      <c r="N8827" s="4"/>
      <c r="O8827" s="4">
        <v>52656</v>
      </c>
    </row>
    <row r="8828" spans="14:15" x14ac:dyDescent="0.25">
      <c r="N8828" s="4"/>
      <c r="O8828" s="4">
        <v>52657</v>
      </c>
    </row>
    <row r="8829" spans="14:15" x14ac:dyDescent="0.25">
      <c r="N8829" s="4"/>
      <c r="O8829" s="4">
        <v>52658</v>
      </c>
    </row>
    <row r="8830" spans="14:15" x14ac:dyDescent="0.25">
      <c r="N8830" s="4"/>
      <c r="O8830" s="4">
        <v>52659</v>
      </c>
    </row>
    <row r="8831" spans="14:15" x14ac:dyDescent="0.25">
      <c r="N8831" s="4"/>
      <c r="O8831" s="4">
        <v>52660</v>
      </c>
    </row>
    <row r="8832" spans="14:15" x14ac:dyDescent="0.25">
      <c r="N8832" s="4"/>
      <c r="O8832" s="4">
        <v>52661</v>
      </c>
    </row>
    <row r="8833" spans="14:15" x14ac:dyDescent="0.25">
      <c r="N8833" s="4"/>
      <c r="O8833" s="4">
        <v>52662</v>
      </c>
    </row>
    <row r="8834" spans="14:15" x14ac:dyDescent="0.25">
      <c r="N8834" s="4"/>
      <c r="O8834" s="4">
        <v>52663</v>
      </c>
    </row>
    <row r="8835" spans="14:15" x14ac:dyDescent="0.25">
      <c r="N8835" s="4"/>
      <c r="O8835" s="4">
        <v>52664</v>
      </c>
    </row>
    <row r="8836" spans="14:15" x14ac:dyDescent="0.25">
      <c r="N8836" s="4"/>
      <c r="O8836" s="4">
        <v>52665</v>
      </c>
    </row>
    <row r="8837" spans="14:15" x14ac:dyDescent="0.25">
      <c r="N8837" s="4"/>
      <c r="O8837" s="4">
        <v>52666</v>
      </c>
    </row>
    <row r="8838" spans="14:15" x14ac:dyDescent="0.25">
      <c r="N8838" s="4"/>
      <c r="O8838" s="4">
        <v>52667</v>
      </c>
    </row>
    <row r="8839" spans="14:15" x14ac:dyDescent="0.25">
      <c r="N8839" s="4"/>
      <c r="O8839" s="4">
        <v>52668</v>
      </c>
    </row>
    <row r="8840" spans="14:15" x14ac:dyDescent="0.25">
      <c r="N8840" s="4"/>
      <c r="O8840" s="4">
        <v>52669</v>
      </c>
    </row>
    <row r="8841" spans="14:15" x14ac:dyDescent="0.25">
      <c r="N8841" s="4"/>
      <c r="O8841" s="4">
        <v>52670</v>
      </c>
    </row>
    <row r="8842" spans="14:15" x14ac:dyDescent="0.25">
      <c r="N8842" s="4"/>
      <c r="O8842" s="4">
        <v>52671</v>
      </c>
    </row>
    <row r="8843" spans="14:15" x14ac:dyDescent="0.25">
      <c r="N8843" s="4"/>
      <c r="O8843" s="4">
        <v>52672</v>
      </c>
    </row>
    <row r="8844" spans="14:15" x14ac:dyDescent="0.25">
      <c r="N8844" s="4"/>
      <c r="O8844" s="4">
        <v>52673</v>
      </c>
    </row>
    <row r="8845" spans="14:15" x14ac:dyDescent="0.25">
      <c r="N8845" s="4"/>
      <c r="O8845" s="4">
        <v>52674</v>
      </c>
    </row>
    <row r="8846" spans="14:15" x14ac:dyDescent="0.25">
      <c r="N8846" s="4"/>
      <c r="O8846" s="4">
        <v>52675</v>
      </c>
    </row>
    <row r="8847" spans="14:15" x14ac:dyDescent="0.25">
      <c r="N8847" s="4"/>
      <c r="O8847" s="4">
        <v>52676</v>
      </c>
    </row>
    <row r="8848" spans="14:15" x14ac:dyDescent="0.25">
      <c r="N8848" s="4"/>
      <c r="O8848" s="4">
        <v>52677</v>
      </c>
    </row>
    <row r="8849" spans="14:15" x14ac:dyDescent="0.25">
      <c r="N8849" s="4"/>
      <c r="O8849" s="4">
        <v>52678</v>
      </c>
    </row>
    <row r="8850" spans="14:15" x14ac:dyDescent="0.25">
      <c r="N8850" s="4"/>
      <c r="O8850" s="4">
        <v>52679</v>
      </c>
    </row>
    <row r="8851" spans="14:15" x14ac:dyDescent="0.25">
      <c r="N8851" s="4"/>
      <c r="O8851" s="4">
        <v>52680</v>
      </c>
    </row>
    <row r="8852" spans="14:15" x14ac:dyDescent="0.25">
      <c r="N8852" s="4"/>
      <c r="O8852" s="4">
        <v>52681</v>
      </c>
    </row>
    <row r="8853" spans="14:15" x14ac:dyDescent="0.25">
      <c r="N8853" s="4"/>
      <c r="O8853" s="4">
        <v>52682</v>
      </c>
    </row>
    <row r="8854" spans="14:15" x14ac:dyDescent="0.25">
      <c r="N8854" s="4"/>
      <c r="O8854" s="4">
        <v>52683</v>
      </c>
    </row>
    <row r="8855" spans="14:15" x14ac:dyDescent="0.25">
      <c r="N8855" s="4"/>
      <c r="O8855" s="4">
        <v>52684</v>
      </c>
    </row>
    <row r="8856" spans="14:15" x14ac:dyDescent="0.25">
      <c r="N8856" s="4"/>
      <c r="O8856" s="4">
        <v>52685</v>
      </c>
    </row>
    <row r="8857" spans="14:15" x14ac:dyDescent="0.25">
      <c r="N8857" s="4"/>
      <c r="O8857" s="4">
        <v>52686</v>
      </c>
    </row>
    <row r="8858" spans="14:15" x14ac:dyDescent="0.25">
      <c r="N8858" s="4"/>
      <c r="O8858" s="4">
        <v>52687</v>
      </c>
    </row>
    <row r="8859" spans="14:15" x14ac:dyDescent="0.25">
      <c r="N8859" s="4"/>
      <c r="O8859" s="4">
        <v>52688</v>
      </c>
    </row>
    <row r="8860" spans="14:15" x14ac:dyDescent="0.25">
      <c r="N8860" s="4"/>
      <c r="O8860" s="4">
        <v>52689</v>
      </c>
    </row>
    <row r="8861" spans="14:15" x14ac:dyDescent="0.25">
      <c r="N8861" s="4"/>
      <c r="O8861" s="4">
        <v>52690</v>
      </c>
    </row>
    <row r="8862" spans="14:15" x14ac:dyDescent="0.25">
      <c r="N8862" s="4"/>
      <c r="O8862" s="4">
        <v>52691</v>
      </c>
    </row>
    <row r="8863" spans="14:15" x14ac:dyDescent="0.25">
      <c r="N8863" s="4"/>
      <c r="O8863" s="4">
        <v>52692</v>
      </c>
    </row>
    <row r="8864" spans="14:15" x14ac:dyDescent="0.25">
      <c r="N8864" s="4"/>
      <c r="O8864" s="4">
        <v>52693</v>
      </c>
    </row>
    <row r="8865" spans="14:15" x14ac:dyDescent="0.25">
      <c r="N8865" s="4"/>
      <c r="O8865" s="4">
        <v>52694</v>
      </c>
    </row>
    <row r="8866" spans="14:15" x14ac:dyDescent="0.25">
      <c r="N8866" s="4"/>
      <c r="O8866" s="4">
        <v>52695</v>
      </c>
    </row>
    <row r="8867" spans="14:15" x14ac:dyDescent="0.25">
      <c r="N8867" s="4"/>
      <c r="O8867" s="4">
        <v>52696</v>
      </c>
    </row>
    <row r="8868" spans="14:15" x14ac:dyDescent="0.25">
      <c r="N8868" s="4"/>
      <c r="O8868" s="4">
        <v>52697</v>
      </c>
    </row>
    <row r="8869" spans="14:15" x14ac:dyDescent="0.25">
      <c r="N8869" s="4"/>
      <c r="O8869" s="4">
        <v>52698</v>
      </c>
    </row>
    <row r="8870" spans="14:15" x14ac:dyDescent="0.25">
      <c r="N8870" s="4"/>
      <c r="O8870" s="4">
        <v>52699</v>
      </c>
    </row>
    <row r="8871" spans="14:15" x14ac:dyDescent="0.25">
      <c r="N8871" s="4"/>
      <c r="O8871" s="4">
        <v>52700</v>
      </c>
    </row>
    <row r="8872" spans="14:15" x14ac:dyDescent="0.25">
      <c r="N8872" s="4"/>
      <c r="O8872" s="4">
        <v>52701</v>
      </c>
    </row>
    <row r="8873" spans="14:15" x14ac:dyDescent="0.25">
      <c r="N8873" s="4"/>
      <c r="O8873" s="4">
        <v>52702</v>
      </c>
    </row>
    <row r="8874" spans="14:15" x14ac:dyDescent="0.25">
      <c r="N8874" s="4"/>
      <c r="O8874" s="4">
        <v>52703</v>
      </c>
    </row>
    <row r="8875" spans="14:15" x14ac:dyDescent="0.25">
      <c r="N8875" s="4"/>
      <c r="O8875" s="4">
        <v>52704</v>
      </c>
    </row>
    <row r="8876" spans="14:15" x14ac:dyDescent="0.25">
      <c r="N8876" s="4"/>
      <c r="O8876" s="4">
        <v>52705</v>
      </c>
    </row>
    <row r="8877" spans="14:15" x14ac:dyDescent="0.25">
      <c r="N8877" s="4"/>
      <c r="O8877" s="4">
        <v>52706</v>
      </c>
    </row>
    <row r="8878" spans="14:15" x14ac:dyDescent="0.25">
      <c r="N8878" s="4"/>
      <c r="O8878" s="4">
        <v>52707</v>
      </c>
    </row>
    <row r="8879" spans="14:15" x14ac:dyDescent="0.25">
      <c r="N8879" s="4"/>
      <c r="O8879" s="4">
        <v>52708</v>
      </c>
    </row>
    <row r="8880" spans="14:15" x14ac:dyDescent="0.25">
      <c r="N8880" s="4"/>
      <c r="O8880" s="4">
        <v>52709</v>
      </c>
    </row>
    <row r="8881" spans="14:15" x14ac:dyDescent="0.25">
      <c r="N8881" s="4"/>
      <c r="O8881" s="4">
        <v>52710</v>
      </c>
    </row>
    <row r="8882" spans="14:15" x14ac:dyDescent="0.25">
      <c r="N8882" s="4"/>
      <c r="O8882" s="4">
        <v>52711</v>
      </c>
    </row>
    <row r="8883" spans="14:15" x14ac:dyDescent="0.25">
      <c r="N8883" s="4"/>
      <c r="O8883" s="4">
        <v>52712</v>
      </c>
    </row>
    <row r="8884" spans="14:15" x14ac:dyDescent="0.25">
      <c r="N8884" s="4"/>
      <c r="O8884" s="4">
        <v>52713</v>
      </c>
    </row>
    <row r="8885" spans="14:15" x14ac:dyDescent="0.25">
      <c r="N8885" s="4"/>
      <c r="O8885" s="4">
        <v>52714</v>
      </c>
    </row>
    <row r="8886" spans="14:15" x14ac:dyDescent="0.25">
      <c r="N8886" s="4"/>
      <c r="O8886" s="4">
        <v>52715</v>
      </c>
    </row>
    <row r="8887" spans="14:15" x14ac:dyDescent="0.25">
      <c r="N8887" s="4"/>
      <c r="O8887" s="4">
        <v>52716</v>
      </c>
    </row>
    <row r="8888" spans="14:15" x14ac:dyDescent="0.25">
      <c r="N8888" s="4"/>
      <c r="O8888" s="4">
        <v>52717</v>
      </c>
    </row>
    <row r="8889" spans="14:15" x14ac:dyDescent="0.25">
      <c r="N8889" s="4"/>
      <c r="O8889" s="4">
        <v>52718</v>
      </c>
    </row>
    <row r="8890" spans="14:15" x14ac:dyDescent="0.25">
      <c r="N8890" s="4"/>
      <c r="O8890" s="4">
        <v>52719</v>
      </c>
    </row>
    <row r="8891" spans="14:15" x14ac:dyDescent="0.25">
      <c r="N8891" s="4"/>
      <c r="O8891" s="4">
        <v>52720</v>
      </c>
    </row>
    <row r="8892" spans="14:15" x14ac:dyDescent="0.25">
      <c r="N8892" s="4"/>
      <c r="O8892" s="4">
        <v>52721</v>
      </c>
    </row>
    <row r="8893" spans="14:15" x14ac:dyDescent="0.25">
      <c r="N8893" s="4"/>
      <c r="O8893" s="4">
        <v>52722</v>
      </c>
    </row>
    <row r="8894" spans="14:15" x14ac:dyDescent="0.25">
      <c r="N8894" s="4"/>
      <c r="O8894" s="4">
        <v>52723</v>
      </c>
    </row>
    <row r="8895" spans="14:15" x14ac:dyDescent="0.25">
      <c r="N8895" s="4"/>
      <c r="O8895" s="4">
        <v>52724</v>
      </c>
    </row>
    <row r="8896" spans="14:15" x14ac:dyDescent="0.25">
      <c r="N8896" s="4"/>
      <c r="O8896" s="4">
        <v>52725</v>
      </c>
    </row>
    <row r="8897" spans="14:15" x14ac:dyDescent="0.25">
      <c r="N8897" s="4"/>
      <c r="O8897" s="4">
        <v>52726</v>
      </c>
    </row>
    <row r="8898" spans="14:15" x14ac:dyDescent="0.25">
      <c r="N8898" s="4"/>
      <c r="O8898" s="4">
        <v>52727</v>
      </c>
    </row>
    <row r="8899" spans="14:15" x14ac:dyDescent="0.25">
      <c r="N8899" s="4"/>
      <c r="O8899" s="4">
        <v>52728</v>
      </c>
    </row>
    <row r="8900" spans="14:15" x14ac:dyDescent="0.25">
      <c r="N8900" s="4"/>
      <c r="O8900" s="4">
        <v>52729</v>
      </c>
    </row>
    <row r="8901" spans="14:15" x14ac:dyDescent="0.25">
      <c r="N8901" s="4"/>
      <c r="O8901" s="4">
        <v>52730</v>
      </c>
    </row>
    <row r="8902" spans="14:15" x14ac:dyDescent="0.25">
      <c r="N8902" s="4"/>
      <c r="O8902" s="4">
        <v>52731</v>
      </c>
    </row>
    <row r="8903" spans="14:15" x14ac:dyDescent="0.25">
      <c r="N8903" s="4"/>
      <c r="O8903" s="4">
        <v>52732</v>
      </c>
    </row>
    <row r="8904" spans="14:15" x14ac:dyDescent="0.25">
      <c r="N8904" s="4"/>
      <c r="O8904" s="4">
        <v>52733</v>
      </c>
    </row>
    <row r="8905" spans="14:15" x14ac:dyDescent="0.25">
      <c r="N8905" s="4"/>
      <c r="O8905" s="4">
        <v>52734</v>
      </c>
    </row>
    <row r="8906" spans="14:15" x14ac:dyDescent="0.25">
      <c r="N8906" s="4"/>
      <c r="O8906" s="4">
        <v>52735</v>
      </c>
    </row>
    <row r="8907" spans="14:15" x14ac:dyDescent="0.25">
      <c r="N8907" s="4"/>
      <c r="O8907" s="4">
        <v>52736</v>
      </c>
    </row>
    <row r="8908" spans="14:15" x14ac:dyDescent="0.25">
      <c r="N8908" s="4"/>
      <c r="O8908" s="4">
        <v>52737</v>
      </c>
    </row>
    <row r="8909" spans="14:15" x14ac:dyDescent="0.25">
      <c r="N8909" s="4"/>
      <c r="O8909" s="4">
        <v>52738</v>
      </c>
    </row>
    <row r="8910" spans="14:15" x14ac:dyDescent="0.25">
      <c r="N8910" s="4"/>
      <c r="O8910" s="4">
        <v>52739</v>
      </c>
    </row>
    <row r="8911" spans="14:15" x14ac:dyDescent="0.25">
      <c r="N8911" s="4"/>
      <c r="O8911" s="4">
        <v>52740</v>
      </c>
    </row>
    <row r="8912" spans="14:15" x14ac:dyDescent="0.25">
      <c r="N8912" s="4"/>
      <c r="O8912" s="4">
        <v>52741</v>
      </c>
    </row>
    <row r="8913" spans="14:15" x14ac:dyDescent="0.25">
      <c r="N8913" s="4"/>
      <c r="O8913" s="4">
        <v>52742</v>
      </c>
    </row>
    <row r="8914" spans="14:15" x14ac:dyDescent="0.25">
      <c r="N8914" s="4"/>
      <c r="O8914" s="4">
        <v>52743</v>
      </c>
    </row>
    <row r="8915" spans="14:15" x14ac:dyDescent="0.25">
      <c r="N8915" s="4"/>
      <c r="O8915" s="4">
        <v>52744</v>
      </c>
    </row>
    <row r="8916" spans="14:15" x14ac:dyDescent="0.25">
      <c r="N8916" s="4"/>
      <c r="O8916" s="4">
        <v>52745</v>
      </c>
    </row>
    <row r="8917" spans="14:15" x14ac:dyDescent="0.25">
      <c r="N8917" s="4"/>
      <c r="O8917" s="4">
        <v>52746</v>
      </c>
    </row>
    <row r="8918" spans="14:15" x14ac:dyDescent="0.25">
      <c r="N8918" s="4"/>
      <c r="O8918" s="4">
        <v>52747</v>
      </c>
    </row>
    <row r="8919" spans="14:15" x14ac:dyDescent="0.25">
      <c r="N8919" s="4"/>
      <c r="O8919" s="4">
        <v>52748</v>
      </c>
    </row>
    <row r="8920" spans="14:15" x14ac:dyDescent="0.25">
      <c r="N8920" s="4"/>
      <c r="O8920" s="4">
        <v>52749</v>
      </c>
    </row>
    <row r="8921" spans="14:15" x14ac:dyDescent="0.25">
      <c r="N8921" s="4"/>
      <c r="O8921" s="4">
        <v>52750</v>
      </c>
    </row>
    <row r="8922" spans="14:15" x14ac:dyDescent="0.25">
      <c r="N8922" s="4"/>
      <c r="O8922" s="4">
        <v>52751</v>
      </c>
    </row>
    <row r="8923" spans="14:15" x14ac:dyDescent="0.25">
      <c r="N8923" s="4"/>
      <c r="O8923" s="4">
        <v>52752</v>
      </c>
    </row>
    <row r="8924" spans="14:15" x14ac:dyDescent="0.25">
      <c r="N8924" s="4"/>
      <c r="O8924" s="4">
        <v>52753</v>
      </c>
    </row>
    <row r="8925" spans="14:15" x14ac:dyDescent="0.25">
      <c r="N8925" s="4"/>
      <c r="O8925" s="4">
        <v>52754</v>
      </c>
    </row>
    <row r="8926" spans="14:15" x14ac:dyDescent="0.25">
      <c r="N8926" s="4"/>
      <c r="O8926" s="4">
        <v>52755</v>
      </c>
    </row>
    <row r="8927" spans="14:15" x14ac:dyDescent="0.25">
      <c r="N8927" s="4"/>
      <c r="O8927" s="4">
        <v>52756</v>
      </c>
    </row>
    <row r="8928" spans="14:15" x14ac:dyDescent="0.25">
      <c r="N8928" s="4"/>
      <c r="O8928" s="4">
        <v>52757</v>
      </c>
    </row>
    <row r="8929" spans="14:15" x14ac:dyDescent="0.25">
      <c r="N8929" s="4"/>
      <c r="O8929" s="4">
        <v>52758</v>
      </c>
    </row>
    <row r="8930" spans="14:15" x14ac:dyDescent="0.25">
      <c r="N8930" s="4"/>
      <c r="O8930" s="4">
        <v>52759</v>
      </c>
    </row>
    <row r="8931" spans="14:15" x14ac:dyDescent="0.25">
      <c r="N8931" s="4"/>
      <c r="O8931" s="4">
        <v>52760</v>
      </c>
    </row>
    <row r="8932" spans="14:15" x14ac:dyDescent="0.25">
      <c r="N8932" s="4"/>
      <c r="O8932" s="4">
        <v>52761</v>
      </c>
    </row>
    <row r="8933" spans="14:15" x14ac:dyDescent="0.25">
      <c r="N8933" s="4"/>
      <c r="O8933" s="4">
        <v>52762</v>
      </c>
    </row>
    <row r="8934" spans="14:15" x14ac:dyDescent="0.25">
      <c r="N8934" s="4"/>
      <c r="O8934" s="4">
        <v>52763</v>
      </c>
    </row>
    <row r="8935" spans="14:15" x14ac:dyDescent="0.25">
      <c r="N8935" s="4"/>
      <c r="O8935" s="4">
        <v>52764</v>
      </c>
    </row>
    <row r="8936" spans="14:15" x14ac:dyDescent="0.25">
      <c r="N8936" s="4"/>
      <c r="O8936" s="4">
        <v>52765</v>
      </c>
    </row>
    <row r="8937" spans="14:15" x14ac:dyDescent="0.25">
      <c r="N8937" s="4"/>
      <c r="O8937" s="4">
        <v>52766</v>
      </c>
    </row>
    <row r="8938" spans="14:15" x14ac:dyDescent="0.25">
      <c r="N8938" s="4"/>
      <c r="O8938" s="4">
        <v>52767</v>
      </c>
    </row>
    <row r="8939" spans="14:15" x14ac:dyDescent="0.25">
      <c r="N8939" s="4"/>
      <c r="O8939" s="4">
        <v>52768</v>
      </c>
    </row>
    <row r="8940" spans="14:15" x14ac:dyDescent="0.25">
      <c r="N8940" s="4"/>
      <c r="O8940" s="4">
        <v>52769</v>
      </c>
    </row>
    <row r="8941" spans="14:15" x14ac:dyDescent="0.25">
      <c r="N8941" s="4"/>
      <c r="O8941" s="4">
        <v>52770</v>
      </c>
    </row>
    <row r="8942" spans="14:15" x14ac:dyDescent="0.25">
      <c r="N8942" s="4"/>
      <c r="O8942" s="4">
        <v>52771</v>
      </c>
    </row>
    <row r="8943" spans="14:15" x14ac:dyDescent="0.25">
      <c r="N8943" s="4"/>
      <c r="O8943" s="4">
        <v>52772</v>
      </c>
    </row>
    <row r="8944" spans="14:15" x14ac:dyDescent="0.25">
      <c r="N8944" s="4"/>
      <c r="O8944" s="4">
        <v>52773</v>
      </c>
    </row>
    <row r="8945" spans="14:15" x14ac:dyDescent="0.25">
      <c r="N8945" s="4"/>
      <c r="O8945" s="4">
        <v>52774</v>
      </c>
    </row>
    <row r="8946" spans="14:15" x14ac:dyDescent="0.25">
      <c r="N8946" s="4"/>
      <c r="O8946" s="4">
        <v>52775</v>
      </c>
    </row>
    <row r="8947" spans="14:15" x14ac:dyDescent="0.25">
      <c r="N8947" s="4"/>
      <c r="O8947" s="4">
        <v>52776</v>
      </c>
    </row>
    <row r="8948" spans="14:15" x14ac:dyDescent="0.25">
      <c r="N8948" s="4"/>
      <c r="O8948" s="4">
        <v>52777</v>
      </c>
    </row>
    <row r="8949" spans="14:15" x14ac:dyDescent="0.25">
      <c r="N8949" s="4"/>
      <c r="O8949" s="4">
        <v>52778</v>
      </c>
    </row>
    <row r="8950" spans="14:15" x14ac:dyDescent="0.25">
      <c r="N8950" s="4"/>
      <c r="O8950" s="4">
        <v>52779</v>
      </c>
    </row>
    <row r="8951" spans="14:15" x14ac:dyDescent="0.25">
      <c r="N8951" s="4"/>
      <c r="O8951" s="4">
        <v>52780</v>
      </c>
    </row>
    <row r="8952" spans="14:15" x14ac:dyDescent="0.25">
      <c r="N8952" s="4"/>
      <c r="O8952" s="4">
        <v>52781</v>
      </c>
    </row>
    <row r="8953" spans="14:15" x14ac:dyDescent="0.25">
      <c r="N8953" s="4"/>
      <c r="O8953" s="4">
        <v>52782</v>
      </c>
    </row>
    <row r="8954" spans="14:15" x14ac:dyDescent="0.25">
      <c r="N8954" s="4"/>
      <c r="O8954" s="4">
        <v>52783</v>
      </c>
    </row>
    <row r="8955" spans="14:15" x14ac:dyDescent="0.25">
      <c r="N8955" s="4"/>
      <c r="O8955" s="4">
        <v>52784</v>
      </c>
    </row>
    <row r="8956" spans="14:15" x14ac:dyDescent="0.25">
      <c r="N8956" s="4"/>
      <c r="O8956" s="4">
        <v>52785</v>
      </c>
    </row>
    <row r="8957" spans="14:15" x14ac:dyDescent="0.25">
      <c r="N8957" s="4"/>
      <c r="O8957" s="4">
        <v>52786</v>
      </c>
    </row>
    <row r="8958" spans="14:15" x14ac:dyDescent="0.25">
      <c r="N8958" s="4"/>
      <c r="O8958" s="4">
        <v>52787</v>
      </c>
    </row>
    <row r="8959" spans="14:15" x14ac:dyDescent="0.25">
      <c r="N8959" s="4"/>
      <c r="O8959" s="4">
        <v>52788</v>
      </c>
    </row>
    <row r="8960" spans="14:15" x14ac:dyDescent="0.25">
      <c r="N8960" s="4"/>
      <c r="O8960" s="4">
        <v>52789</v>
      </c>
    </row>
    <row r="8961" spans="14:15" x14ac:dyDescent="0.25">
      <c r="N8961" s="4"/>
      <c r="O8961" s="4">
        <v>52790</v>
      </c>
    </row>
    <row r="8962" spans="14:15" x14ac:dyDescent="0.25">
      <c r="N8962" s="4"/>
      <c r="O8962" s="4">
        <v>52791</v>
      </c>
    </row>
    <row r="8963" spans="14:15" x14ac:dyDescent="0.25">
      <c r="N8963" s="4"/>
      <c r="O8963" s="4">
        <v>52792</v>
      </c>
    </row>
    <row r="8964" spans="14:15" x14ac:dyDescent="0.25">
      <c r="N8964" s="4"/>
      <c r="O8964" s="4">
        <v>52793</v>
      </c>
    </row>
    <row r="8965" spans="14:15" x14ac:dyDescent="0.25">
      <c r="N8965" s="4"/>
      <c r="O8965" s="4">
        <v>52794</v>
      </c>
    </row>
    <row r="8966" spans="14:15" x14ac:dyDescent="0.25">
      <c r="N8966" s="4"/>
      <c r="O8966" s="4">
        <v>52795</v>
      </c>
    </row>
    <row r="8967" spans="14:15" x14ac:dyDescent="0.25">
      <c r="N8967" s="4"/>
      <c r="O8967" s="4">
        <v>52796</v>
      </c>
    </row>
    <row r="8968" spans="14:15" x14ac:dyDescent="0.25">
      <c r="N8968" s="4"/>
      <c r="O8968" s="4">
        <v>52797</v>
      </c>
    </row>
    <row r="8969" spans="14:15" x14ac:dyDescent="0.25">
      <c r="N8969" s="4"/>
      <c r="O8969" s="4">
        <v>52798</v>
      </c>
    </row>
    <row r="8970" spans="14:15" x14ac:dyDescent="0.25">
      <c r="N8970" s="4"/>
      <c r="O8970" s="4">
        <v>52799</v>
      </c>
    </row>
    <row r="8971" spans="14:15" x14ac:dyDescent="0.25">
      <c r="N8971" s="4"/>
      <c r="O8971" s="4">
        <v>52800</v>
      </c>
    </row>
    <row r="8972" spans="14:15" x14ac:dyDescent="0.25">
      <c r="N8972" s="4"/>
      <c r="O8972" s="4">
        <v>52801</v>
      </c>
    </row>
    <row r="8973" spans="14:15" x14ac:dyDescent="0.25">
      <c r="N8973" s="4"/>
      <c r="O8973" s="4">
        <v>52802</v>
      </c>
    </row>
    <row r="8974" spans="14:15" x14ac:dyDescent="0.25">
      <c r="N8974" s="4"/>
      <c r="O8974" s="4">
        <v>52803</v>
      </c>
    </row>
    <row r="8975" spans="14:15" x14ac:dyDescent="0.25">
      <c r="N8975" s="4"/>
      <c r="O8975" s="4">
        <v>52804</v>
      </c>
    </row>
    <row r="8976" spans="14:15" x14ac:dyDescent="0.25">
      <c r="N8976" s="4"/>
      <c r="O8976" s="4">
        <v>52805</v>
      </c>
    </row>
    <row r="8977" spans="14:15" x14ac:dyDescent="0.25">
      <c r="N8977" s="4"/>
      <c r="O8977" s="4">
        <v>52806</v>
      </c>
    </row>
    <row r="8978" spans="14:15" x14ac:dyDescent="0.25">
      <c r="N8978" s="4"/>
      <c r="O8978" s="4">
        <v>52807</v>
      </c>
    </row>
    <row r="8979" spans="14:15" x14ac:dyDescent="0.25">
      <c r="N8979" s="4"/>
      <c r="O8979" s="4">
        <v>52808</v>
      </c>
    </row>
    <row r="8980" spans="14:15" x14ac:dyDescent="0.25">
      <c r="N8980" s="4"/>
      <c r="O8980" s="4">
        <v>52809</v>
      </c>
    </row>
    <row r="8981" spans="14:15" x14ac:dyDescent="0.25">
      <c r="N8981" s="4"/>
      <c r="O8981" s="4">
        <v>52810</v>
      </c>
    </row>
    <row r="8982" spans="14:15" x14ac:dyDescent="0.25">
      <c r="N8982" s="4"/>
      <c r="O8982" s="4">
        <v>52811</v>
      </c>
    </row>
    <row r="8983" spans="14:15" x14ac:dyDescent="0.25">
      <c r="N8983" s="4"/>
      <c r="O8983" s="4">
        <v>52812</v>
      </c>
    </row>
    <row r="8984" spans="14:15" x14ac:dyDescent="0.25">
      <c r="N8984" s="4"/>
      <c r="O8984" s="4">
        <v>52813</v>
      </c>
    </row>
    <row r="8985" spans="14:15" x14ac:dyDescent="0.25">
      <c r="N8985" s="4"/>
      <c r="O8985" s="4">
        <v>52814</v>
      </c>
    </row>
    <row r="8986" spans="14:15" x14ac:dyDescent="0.25">
      <c r="N8986" s="4"/>
      <c r="O8986" s="4">
        <v>52815</v>
      </c>
    </row>
    <row r="8987" spans="14:15" x14ac:dyDescent="0.25">
      <c r="N8987" s="4"/>
      <c r="O8987" s="4">
        <v>52816</v>
      </c>
    </row>
    <row r="8988" spans="14:15" x14ac:dyDescent="0.25">
      <c r="N8988" s="4"/>
      <c r="O8988" s="4">
        <v>52817</v>
      </c>
    </row>
    <row r="8989" spans="14:15" x14ac:dyDescent="0.25">
      <c r="N8989" s="4"/>
      <c r="O8989" s="4">
        <v>52818</v>
      </c>
    </row>
    <row r="8990" spans="14:15" x14ac:dyDescent="0.25">
      <c r="N8990" s="4"/>
      <c r="O8990" s="4">
        <v>52819</v>
      </c>
    </row>
    <row r="8991" spans="14:15" x14ac:dyDescent="0.25">
      <c r="N8991" s="4"/>
      <c r="O8991" s="4">
        <v>52820</v>
      </c>
    </row>
    <row r="8992" spans="14:15" x14ac:dyDescent="0.25">
      <c r="N8992" s="4"/>
      <c r="O8992" s="4">
        <v>52821</v>
      </c>
    </row>
    <row r="8993" spans="14:15" x14ac:dyDescent="0.25">
      <c r="N8993" s="4"/>
      <c r="O8993" s="4">
        <v>52822</v>
      </c>
    </row>
    <row r="8994" spans="14:15" x14ac:dyDescent="0.25">
      <c r="N8994" s="4"/>
      <c r="O8994" s="4">
        <v>52823</v>
      </c>
    </row>
    <row r="8995" spans="14:15" x14ac:dyDescent="0.25">
      <c r="N8995" s="4"/>
      <c r="O8995" s="4">
        <v>52824</v>
      </c>
    </row>
    <row r="8996" spans="14:15" x14ac:dyDescent="0.25">
      <c r="N8996" s="4"/>
      <c r="O8996" s="4">
        <v>52825</v>
      </c>
    </row>
    <row r="8997" spans="14:15" x14ac:dyDescent="0.25">
      <c r="N8997" s="4"/>
      <c r="O8997" s="4">
        <v>52826</v>
      </c>
    </row>
    <row r="8998" spans="14:15" x14ac:dyDescent="0.25">
      <c r="N8998" s="4"/>
      <c r="O8998" s="4">
        <v>52827</v>
      </c>
    </row>
    <row r="8999" spans="14:15" x14ac:dyDescent="0.25">
      <c r="N8999" s="4"/>
      <c r="O8999" s="4">
        <v>52828</v>
      </c>
    </row>
    <row r="9000" spans="14:15" x14ac:dyDescent="0.25">
      <c r="N9000" s="4"/>
      <c r="O9000" s="4">
        <v>52829</v>
      </c>
    </row>
    <row r="9001" spans="14:15" x14ac:dyDescent="0.25">
      <c r="N9001" s="4"/>
      <c r="O9001" s="4">
        <v>52830</v>
      </c>
    </row>
    <row r="9002" spans="14:15" x14ac:dyDescent="0.25">
      <c r="N9002" s="4"/>
      <c r="O9002" s="4">
        <v>52831</v>
      </c>
    </row>
    <row r="9003" spans="14:15" x14ac:dyDescent="0.25">
      <c r="N9003" s="4"/>
      <c r="O9003" s="4">
        <v>52832</v>
      </c>
    </row>
    <row r="9004" spans="14:15" x14ac:dyDescent="0.25">
      <c r="N9004" s="4"/>
      <c r="O9004" s="4">
        <v>52833</v>
      </c>
    </row>
    <row r="9005" spans="14:15" x14ac:dyDescent="0.25">
      <c r="N9005" s="4"/>
      <c r="O9005" s="4">
        <v>52834</v>
      </c>
    </row>
    <row r="9006" spans="14:15" x14ac:dyDescent="0.25">
      <c r="N9006" s="4"/>
      <c r="O9006" s="4">
        <v>52835</v>
      </c>
    </row>
    <row r="9007" spans="14:15" x14ac:dyDescent="0.25">
      <c r="N9007" s="4"/>
      <c r="O9007" s="4">
        <v>52836</v>
      </c>
    </row>
    <row r="9008" spans="14:15" x14ac:dyDescent="0.25">
      <c r="N9008" s="4"/>
      <c r="O9008" s="4">
        <v>52837</v>
      </c>
    </row>
    <row r="9009" spans="14:15" x14ac:dyDescent="0.25">
      <c r="N9009" s="4"/>
      <c r="O9009" s="4">
        <v>52838</v>
      </c>
    </row>
    <row r="9010" spans="14:15" x14ac:dyDescent="0.25">
      <c r="N9010" s="4"/>
      <c r="O9010" s="4">
        <v>52839</v>
      </c>
    </row>
    <row r="9011" spans="14:15" x14ac:dyDescent="0.25">
      <c r="N9011" s="4"/>
      <c r="O9011" s="4">
        <v>52840</v>
      </c>
    </row>
    <row r="9012" spans="14:15" x14ac:dyDescent="0.25">
      <c r="N9012" s="4"/>
      <c r="O9012" s="4">
        <v>52841</v>
      </c>
    </row>
    <row r="9013" spans="14:15" x14ac:dyDescent="0.25">
      <c r="N9013" s="4"/>
      <c r="O9013" s="4">
        <v>52842</v>
      </c>
    </row>
    <row r="9014" spans="14:15" x14ac:dyDescent="0.25">
      <c r="N9014" s="4"/>
      <c r="O9014" s="4">
        <v>52843</v>
      </c>
    </row>
    <row r="9015" spans="14:15" x14ac:dyDescent="0.25">
      <c r="N9015" s="4"/>
      <c r="O9015" s="4">
        <v>52844</v>
      </c>
    </row>
    <row r="9016" spans="14:15" x14ac:dyDescent="0.25">
      <c r="N9016" s="4"/>
      <c r="O9016" s="4">
        <v>52845</v>
      </c>
    </row>
    <row r="9017" spans="14:15" x14ac:dyDescent="0.25">
      <c r="N9017" s="4"/>
      <c r="O9017" s="4">
        <v>52846</v>
      </c>
    </row>
    <row r="9018" spans="14:15" x14ac:dyDescent="0.25">
      <c r="N9018" s="4"/>
      <c r="O9018" s="4">
        <v>52847</v>
      </c>
    </row>
    <row r="9019" spans="14:15" x14ac:dyDescent="0.25">
      <c r="N9019" s="4"/>
      <c r="O9019" s="4">
        <v>52848</v>
      </c>
    </row>
    <row r="9020" spans="14:15" x14ac:dyDescent="0.25">
      <c r="N9020" s="4"/>
      <c r="O9020" s="4">
        <v>52849</v>
      </c>
    </row>
    <row r="9021" spans="14:15" x14ac:dyDescent="0.25">
      <c r="N9021" s="4"/>
      <c r="O9021" s="4">
        <v>52850</v>
      </c>
    </row>
    <row r="9022" spans="14:15" x14ac:dyDescent="0.25">
      <c r="N9022" s="4"/>
      <c r="O9022" s="4">
        <v>52851</v>
      </c>
    </row>
    <row r="9023" spans="14:15" x14ac:dyDescent="0.25">
      <c r="N9023" s="4"/>
      <c r="O9023" s="4">
        <v>52852</v>
      </c>
    </row>
    <row r="9024" spans="14:15" x14ac:dyDescent="0.25">
      <c r="N9024" s="4"/>
      <c r="O9024" s="4">
        <v>52853</v>
      </c>
    </row>
    <row r="9025" spans="14:15" x14ac:dyDescent="0.25">
      <c r="N9025" s="4"/>
      <c r="O9025" s="4">
        <v>52854</v>
      </c>
    </row>
    <row r="9026" spans="14:15" x14ac:dyDescent="0.25">
      <c r="N9026" s="4"/>
      <c r="O9026" s="4">
        <v>52855</v>
      </c>
    </row>
    <row r="9027" spans="14:15" x14ac:dyDescent="0.25">
      <c r="N9027" s="4"/>
      <c r="O9027" s="4">
        <v>52856</v>
      </c>
    </row>
    <row r="9028" spans="14:15" x14ac:dyDescent="0.25">
      <c r="N9028" s="4"/>
      <c r="O9028" s="4">
        <v>52857</v>
      </c>
    </row>
    <row r="9029" spans="14:15" x14ac:dyDescent="0.25">
      <c r="N9029" s="4"/>
      <c r="O9029" s="4">
        <v>52858</v>
      </c>
    </row>
    <row r="9030" spans="14:15" x14ac:dyDescent="0.25">
      <c r="N9030" s="4"/>
      <c r="O9030" s="4">
        <v>52859</v>
      </c>
    </row>
    <row r="9031" spans="14:15" x14ac:dyDescent="0.25">
      <c r="N9031" s="4"/>
      <c r="O9031" s="4">
        <v>52860</v>
      </c>
    </row>
    <row r="9032" spans="14:15" x14ac:dyDescent="0.25">
      <c r="N9032" s="4"/>
      <c r="O9032" s="4">
        <v>52861</v>
      </c>
    </row>
    <row r="9033" spans="14:15" x14ac:dyDescent="0.25">
      <c r="N9033" s="4"/>
      <c r="O9033" s="4">
        <v>52862</v>
      </c>
    </row>
    <row r="9034" spans="14:15" x14ac:dyDescent="0.25">
      <c r="N9034" s="4"/>
      <c r="O9034" s="4">
        <v>52863</v>
      </c>
    </row>
    <row r="9035" spans="14:15" x14ac:dyDescent="0.25">
      <c r="N9035" s="4"/>
      <c r="O9035" s="4">
        <v>52864</v>
      </c>
    </row>
    <row r="9036" spans="14:15" x14ac:dyDescent="0.25">
      <c r="N9036" s="4"/>
      <c r="O9036" s="4">
        <v>52865</v>
      </c>
    </row>
    <row r="9037" spans="14:15" x14ac:dyDescent="0.25">
      <c r="N9037" s="4"/>
      <c r="O9037" s="4">
        <v>52866</v>
      </c>
    </row>
    <row r="9038" spans="14:15" x14ac:dyDescent="0.25">
      <c r="N9038" s="4"/>
      <c r="O9038" s="4">
        <v>52867</v>
      </c>
    </row>
    <row r="9039" spans="14:15" x14ac:dyDescent="0.25">
      <c r="N9039" s="4"/>
      <c r="O9039" s="4">
        <v>52868</v>
      </c>
    </row>
    <row r="9040" spans="14:15" x14ac:dyDescent="0.25">
      <c r="N9040" s="4"/>
      <c r="O9040" s="4">
        <v>52869</v>
      </c>
    </row>
    <row r="9041" spans="14:15" x14ac:dyDescent="0.25">
      <c r="N9041" s="4"/>
      <c r="O9041" s="4">
        <v>52870</v>
      </c>
    </row>
    <row r="9042" spans="14:15" x14ac:dyDescent="0.25">
      <c r="N9042" s="4"/>
      <c r="O9042" s="4">
        <v>52871</v>
      </c>
    </row>
    <row r="9043" spans="14:15" x14ac:dyDescent="0.25">
      <c r="N9043" s="4"/>
      <c r="O9043" s="4">
        <v>52872</v>
      </c>
    </row>
    <row r="9044" spans="14:15" x14ac:dyDescent="0.25">
      <c r="N9044" s="4"/>
      <c r="O9044" s="4">
        <v>52873</v>
      </c>
    </row>
    <row r="9045" spans="14:15" x14ac:dyDescent="0.25">
      <c r="N9045" s="4"/>
      <c r="O9045" s="4">
        <v>52874</v>
      </c>
    </row>
    <row r="9046" spans="14:15" x14ac:dyDescent="0.25">
      <c r="N9046" s="4"/>
      <c r="O9046" s="4">
        <v>52875</v>
      </c>
    </row>
    <row r="9047" spans="14:15" x14ac:dyDescent="0.25">
      <c r="N9047" s="4"/>
      <c r="O9047" s="4">
        <v>52876</v>
      </c>
    </row>
    <row r="9048" spans="14:15" x14ac:dyDescent="0.25">
      <c r="N9048" s="4"/>
      <c r="O9048" s="4">
        <v>52877</v>
      </c>
    </row>
    <row r="9049" spans="14:15" x14ac:dyDescent="0.25">
      <c r="N9049" s="4"/>
      <c r="O9049" s="4">
        <v>52878</v>
      </c>
    </row>
    <row r="9050" spans="14:15" x14ac:dyDescent="0.25">
      <c r="N9050" s="4"/>
      <c r="O9050" s="4">
        <v>52879</v>
      </c>
    </row>
    <row r="9051" spans="14:15" x14ac:dyDescent="0.25">
      <c r="N9051" s="4"/>
      <c r="O9051" s="4">
        <v>52880</v>
      </c>
    </row>
    <row r="9052" spans="14:15" x14ac:dyDescent="0.25">
      <c r="N9052" s="4"/>
      <c r="O9052" s="4">
        <v>52881</v>
      </c>
    </row>
    <row r="9053" spans="14:15" x14ac:dyDescent="0.25">
      <c r="N9053" s="4"/>
      <c r="O9053" s="4">
        <v>52882</v>
      </c>
    </row>
    <row r="9054" spans="14:15" x14ac:dyDescent="0.25">
      <c r="N9054" s="4"/>
      <c r="O9054" s="4">
        <v>52883</v>
      </c>
    </row>
    <row r="9055" spans="14:15" x14ac:dyDescent="0.25">
      <c r="N9055" s="4"/>
      <c r="O9055" s="4">
        <v>52884</v>
      </c>
    </row>
    <row r="9056" spans="14:15" x14ac:dyDescent="0.25">
      <c r="N9056" s="4"/>
      <c r="O9056" s="4">
        <v>52885</v>
      </c>
    </row>
    <row r="9057" spans="14:15" x14ac:dyDescent="0.25">
      <c r="N9057" s="4"/>
      <c r="O9057" s="4">
        <v>52886</v>
      </c>
    </row>
    <row r="9058" spans="14:15" x14ac:dyDescent="0.25">
      <c r="N9058" s="4"/>
      <c r="O9058" s="4">
        <v>52887</v>
      </c>
    </row>
    <row r="9059" spans="14:15" x14ac:dyDescent="0.25">
      <c r="N9059" s="4"/>
      <c r="O9059" s="4">
        <v>52888</v>
      </c>
    </row>
    <row r="9060" spans="14:15" x14ac:dyDescent="0.25">
      <c r="N9060" s="4"/>
      <c r="O9060" s="4">
        <v>52889</v>
      </c>
    </row>
    <row r="9061" spans="14:15" x14ac:dyDescent="0.25">
      <c r="N9061" s="4"/>
      <c r="O9061" s="4">
        <v>52890</v>
      </c>
    </row>
    <row r="9062" spans="14:15" x14ac:dyDescent="0.25">
      <c r="N9062" s="4"/>
      <c r="O9062" s="4">
        <v>52891</v>
      </c>
    </row>
    <row r="9063" spans="14:15" x14ac:dyDescent="0.25">
      <c r="N9063" s="4"/>
      <c r="O9063" s="4">
        <v>52892</v>
      </c>
    </row>
    <row r="9064" spans="14:15" x14ac:dyDescent="0.25">
      <c r="N9064" s="4"/>
      <c r="O9064" s="4">
        <v>52893</v>
      </c>
    </row>
    <row r="9065" spans="14:15" x14ac:dyDescent="0.25">
      <c r="N9065" s="4"/>
      <c r="O9065" s="4">
        <v>52894</v>
      </c>
    </row>
    <row r="9066" spans="14:15" x14ac:dyDescent="0.25">
      <c r="N9066" s="4"/>
      <c r="O9066" s="4">
        <v>52895</v>
      </c>
    </row>
    <row r="9067" spans="14:15" x14ac:dyDescent="0.25">
      <c r="N9067" s="4"/>
      <c r="O9067" s="4">
        <v>52896</v>
      </c>
    </row>
    <row r="9068" spans="14:15" x14ac:dyDescent="0.25">
      <c r="N9068" s="4"/>
      <c r="O9068" s="4">
        <v>52897</v>
      </c>
    </row>
    <row r="9069" spans="14:15" x14ac:dyDescent="0.25">
      <c r="N9069" s="4"/>
      <c r="O9069" s="4">
        <v>52898</v>
      </c>
    </row>
    <row r="9070" spans="14:15" x14ac:dyDescent="0.25">
      <c r="N9070" s="4"/>
      <c r="O9070" s="4">
        <v>52899</v>
      </c>
    </row>
    <row r="9071" spans="14:15" x14ac:dyDescent="0.25">
      <c r="N9071" s="4"/>
      <c r="O9071" s="4">
        <v>52900</v>
      </c>
    </row>
    <row r="9072" spans="14:15" x14ac:dyDescent="0.25">
      <c r="N9072" s="4"/>
      <c r="O9072" s="4">
        <v>52901</v>
      </c>
    </row>
    <row r="9073" spans="14:15" x14ac:dyDescent="0.25">
      <c r="N9073" s="4"/>
      <c r="O9073" s="4">
        <v>52902</v>
      </c>
    </row>
    <row r="9074" spans="14:15" x14ac:dyDescent="0.25">
      <c r="N9074" s="4"/>
      <c r="O9074" s="4">
        <v>52903</v>
      </c>
    </row>
    <row r="9075" spans="14:15" x14ac:dyDescent="0.25">
      <c r="N9075" s="4"/>
      <c r="O9075" s="4">
        <v>52904</v>
      </c>
    </row>
    <row r="9076" spans="14:15" x14ac:dyDescent="0.25">
      <c r="N9076" s="4"/>
      <c r="O9076" s="4">
        <v>52905</v>
      </c>
    </row>
    <row r="9077" spans="14:15" x14ac:dyDescent="0.25">
      <c r="N9077" s="4"/>
      <c r="O9077" s="4">
        <v>52906</v>
      </c>
    </row>
    <row r="9078" spans="14:15" x14ac:dyDescent="0.25">
      <c r="N9078" s="4"/>
      <c r="O9078" s="4">
        <v>52907</v>
      </c>
    </row>
    <row r="9079" spans="14:15" x14ac:dyDescent="0.25">
      <c r="N9079" s="4"/>
      <c r="O9079" s="4">
        <v>52908</v>
      </c>
    </row>
    <row r="9080" spans="14:15" x14ac:dyDescent="0.25">
      <c r="N9080" s="4"/>
      <c r="O9080" s="4">
        <v>52909</v>
      </c>
    </row>
    <row r="9081" spans="14:15" x14ac:dyDescent="0.25">
      <c r="N9081" s="4"/>
      <c r="O9081" s="4">
        <v>52910</v>
      </c>
    </row>
    <row r="9082" spans="14:15" x14ac:dyDescent="0.25">
      <c r="N9082" s="4"/>
      <c r="O9082" s="4">
        <v>52911</v>
      </c>
    </row>
    <row r="9083" spans="14:15" x14ac:dyDescent="0.25">
      <c r="N9083" s="4"/>
      <c r="O9083" s="4">
        <v>52912</v>
      </c>
    </row>
    <row r="9084" spans="14:15" x14ac:dyDescent="0.25">
      <c r="N9084" s="4"/>
      <c r="O9084" s="4">
        <v>52913</v>
      </c>
    </row>
    <row r="9085" spans="14:15" x14ac:dyDescent="0.25">
      <c r="N9085" s="4"/>
      <c r="O9085" s="4">
        <v>52914</v>
      </c>
    </row>
    <row r="9086" spans="14:15" x14ac:dyDescent="0.25">
      <c r="N9086" s="4"/>
      <c r="O9086" s="4">
        <v>52915</v>
      </c>
    </row>
    <row r="9087" spans="14:15" x14ac:dyDescent="0.25">
      <c r="N9087" s="4"/>
      <c r="O9087" s="4">
        <v>52916</v>
      </c>
    </row>
    <row r="9088" spans="14:15" x14ac:dyDescent="0.25">
      <c r="N9088" s="4"/>
      <c r="O9088" s="4">
        <v>52917</v>
      </c>
    </row>
    <row r="9089" spans="14:15" x14ac:dyDescent="0.25">
      <c r="N9089" s="4"/>
      <c r="O9089" s="4">
        <v>52918</v>
      </c>
    </row>
    <row r="9090" spans="14:15" x14ac:dyDescent="0.25">
      <c r="N9090" s="4"/>
      <c r="O9090" s="4">
        <v>52919</v>
      </c>
    </row>
    <row r="9091" spans="14:15" x14ac:dyDescent="0.25">
      <c r="N9091" s="4"/>
      <c r="O9091" s="4">
        <v>52920</v>
      </c>
    </row>
    <row r="9092" spans="14:15" x14ac:dyDescent="0.25">
      <c r="N9092" s="4"/>
      <c r="O9092" s="4">
        <v>52921</v>
      </c>
    </row>
    <row r="9093" spans="14:15" x14ac:dyDescent="0.25">
      <c r="N9093" s="4"/>
      <c r="O9093" s="4">
        <v>52922</v>
      </c>
    </row>
    <row r="9094" spans="14:15" x14ac:dyDescent="0.25">
      <c r="N9094" s="4"/>
      <c r="O9094" s="4">
        <v>52923</v>
      </c>
    </row>
    <row r="9095" spans="14:15" x14ac:dyDescent="0.25">
      <c r="N9095" s="4"/>
      <c r="O9095" s="4">
        <v>52924</v>
      </c>
    </row>
    <row r="9096" spans="14:15" x14ac:dyDescent="0.25">
      <c r="N9096" s="4"/>
      <c r="O9096" s="4">
        <v>52925</v>
      </c>
    </row>
    <row r="9097" spans="14:15" x14ac:dyDescent="0.25">
      <c r="N9097" s="4"/>
      <c r="O9097" s="4">
        <v>52926</v>
      </c>
    </row>
    <row r="9098" spans="14:15" x14ac:dyDescent="0.25">
      <c r="N9098" s="4"/>
      <c r="O9098" s="4">
        <v>52927</v>
      </c>
    </row>
    <row r="9099" spans="14:15" x14ac:dyDescent="0.25">
      <c r="N9099" s="4"/>
      <c r="O9099" s="4">
        <v>52928</v>
      </c>
    </row>
    <row r="9100" spans="14:15" x14ac:dyDescent="0.25">
      <c r="N9100" s="4"/>
      <c r="O9100" s="4">
        <v>52929</v>
      </c>
    </row>
    <row r="9101" spans="14:15" x14ac:dyDescent="0.25">
      <c r="N9101" s="4"/>
      <c r="O9101" s="4">
        <v>52930</v>
      </c>
    </row>
    <row r="9102" spans="14:15" x14ac:dyDescent="0.25">
      <c r="N9102" s="4"/>
      <c r="O9102" s="4">
        <v>52931</v>
      </c>
    </row>
    <row r="9103" spans="14:15" x14ac:dyDescent="0.25">
      <c r="N9103" s="4"/>
      <c r="O9103" s="4">
        <v>52932</v>
      </c>
    </row>
    <row r="9104" spans="14:15" x14ac:dyDescent="0.25">
      <c r="N9104" s="4"/>
      <c r="O9104" s="4">
        <v>52933</v>
      </c>
    </row>
    <row r="9105" spans="14:15" x14ac:dyDescent="0.25">
      <c r="N9105" s="4"/>
      <c r="O9105" s="4">
        <v>52934</v>
      </c>
    </row>
    <row r="9106" spans="14:15" x14ac:dyDescent="0.25">
      <c r="N9106" s="4"/>
      <c r="O9106" s="4">
        <v>52935</v>
      </c>
    </row>
    <row r="9107" spans="14:15" x14ac:dyDescent="0.25">
      <c r="N9107" s="4"/>
      <c r="O9107" s="4">
        <v>52936</v>
      </c>
    </row>
    <row r="9108" spans="14:15" x14ac:dyDescent="0.25">
      <c r="N9108" s="4"/>
      <c r="O9108" s="4">
        <v>52937</v>
      </c>
    </row>
    <row r="9109" spans="14:15" x14ac:dyDescent="0.25">
      <c r="N9109" s="4"/>
      <c r="O9109" s="4">
        <v>52938</v>
      </c>
    </row>
    <row r="9110" spans="14:15" x14ac:dyDescent="0.25">
      <c r="N9110" s="4"/>
      <c r="O9110" s="4">
        <v>52939</v>
      </c>
    </row>
    <row r="9111" spans="14:15" x14ac:dyDescent="0.25">
      <c r="N9111" s="4"/>
      <c r="O9111" s="4">
        <v>52940</v>
      </c>
    </row>
    <row r="9112" spans="14:15" x14ac:dyDescent="0.25">
      <c r="N9112" s="4"/>
      <c r="O9112" s="4">
        <v>52941</v>
      </c>
    </row>
    <row r="9113" spans="14:15" x14ac:dyDescent="0.25">
      <c r="N9113" s="4"/>
      <c r="O9113" s="4">
        <v>52942</v>
      </c>
    </row>
    <row r="9114" spans="14:15" x14ac:dyDescent="0.25">
      <c r="N9114" s="4"/>
      <c r="O9114" s="4">
        <v>52943</v>
      </c>
    </row>
    <row r="9115" spans="14:15" x14ac:dyDescent="0.25">
      <c r="N9115" s="4"/>
      <c r="O9115" s="4">
        <v>52944</v>
      </c>
    </row>
    <row r="9116" spans="14:15" x14ac:dyDescent="0.25">
      <c r="N9116" s="4"/>
      <c r="O9116" s="4">
        <v>52945</v>
      </c>
    </row>
    <row r="9117" spans="14:15" x14ac:dyDescent="0.25">
      <c r="N9117" s="4"/>
      <c r="O9117" s="4">
        <v>52946</v>
      </c>
    </row>
    <row r="9118" spans="14:15" x14ac:dyDescent="0.25">
      <c r="N9118" s="4"/>
      <c r="O9118" s="4">
        <v>52947</v>
      </c>
    </row>
    <row r="9119" spans="14:15" x14ac:dyDescent="0.25">
      <c r="N9119" s="4"/>
      <c r="O9119" s="4">
        <v>52948</v>
      </c>
    </row>
    <row r="9120" spans="14:15" x14ac:dyDescent="0.25">
      <c r="N9120" s="4"/>
      <c r="O9120" s="4">
        <v>52949</v>
      </c>
    </row>
    <row r="9121" spans="14:15" x14ac:dyDescent="0.25">
      <c r="N9121" s="4"/>
      <c r="O9121" s="4">
        <v>52950</v>
      </c>
    </row>
    <row r="9122" spans="14:15" x14ac:dyDescent="0.25">
      <c r="N9122" s="4"/>
      <c r="O9122" s="4">
        <v>52951</v>
      </c>
    </row>
    <row r="9123" spans="14:15" x14ac:dyDescent="0.25">
      <c r="N9123" s="4"/>
      <c r="O9123" s="4">
        <v>52952</v>
      </c>
    </row>
    <row r="9124" spans="14:15" x14ac:dyDescent="0.25">
      <c r="N9124" s="4"/>
      <c r="O9124" s="4">
        <v>52953</v>
      </c>
    </row>
    <row r="9125" spans="14:15" x14ac:dyDescent="0.25">
      <c r="N9125" s="4"/>
      <c r="O9125" s="4">
        <v>52954</v>
      </c>
    </row>
    <row r="9126" spans="14:15" x14ac:dyDescent="0.25">
      <c r="N9126" s="4"/>
      <c r="O9126" s="4">
        <v>52955</v>
      </c>
    </row>
    <row r="9127" spans="14:15" x14ac:dyDescent="0.25">
      <c r="N9127" s="4"/>
      <c r="O9127" s="4">
        <v>52956</v>
      </c>
    </row>
    <row r="9128" spans="14:15" x14ac:dyDescent="0.25">
      <c r="N9128" s="4"/>
      <c r="O9128" s="4">
        <v>52957</v>
      </c>
    </row>
    <row r="9129" spans="14:15" x14ac:dyDescent="0.25">
      <c r="N9129" s="4"/>
      <c r="O9129" s="4">
        <v>52958</v>
      </c>
    </row>
    <row r="9130" spans="14:15" x14ac:dyDescent="0.25">
      <c r="N9130" s="4"/>
      <c r="O9130" s="4">
        <v>52959</v>
      </c>
    </row>
    <row r="9131" spans="14:15" x14ac:dyDescent="0.25">
      <c r="N9131" s="4"/>
      <c r="O9131" s="4">
        <v>52960</v>
      </c>
    </row>
    <row r="9132" spans="14:15" x14ac:dyDescent="0.25">
      <c r="N9132" s="4"/>
      <c r="O9132" s="4">
        <v>52961</v>
      </c>
    </row>
    <row r="9133" spans="14:15" x14ac:dyDescent="0.25">
      <c r="N9133" s="4"/>
      <c r="O9133" s="4">
        <v>52962</v>
      </c>
    </row>
    <row r="9134" spans="14:15" x14ac:dyDescent="0.25">
      <c r="N9134" s="4"/>
      <c r="O9134" s="4">
        <v>52963</v>
      </c>
    </row>
    <row r="9135" spans="14:15" x14ac:dyDescent="0.25">
      <c r="N9135" s="4"/>
      <c r="O9135" s="4">
        <v>52964</v>
      </c>
    </row>
    <row r="9136" spans="14:15" x14ac:dyDescent="0.25">
      <c r="N9136" s="4"/>
      <c r="O9136" s="4">
        <v>52965</v>
      </c>
    </row>
    <row r="9137" spans="14:15" x14ac:dyDescent="0.25">
      <c r="N9137" s="4"/>
      <c r="O9137" s="4">
        <v>52966</v>
      </c>
    </row>
    <row r="9138" spans="14:15" x14ac:dyDescent="0.25">
      <c r="N9138" s="4"/>
      <c r="O9138" s="4">
        <v>52967</v>
      </c>
    </row>
    <row r="9139" spans="14:15" x14ac:dyDescent="0.25">
      <c r="N9139" s="4"/>
      <c r="O9139" s="4">
        <v>52968</v>
      </c>
    </row>
    <row r="9140" spans="14:15" x14ac:dyDescent="0.25">
      <c r="N9140" s="4"/>
      <c r="O9140" s="4">
        <v>52969</v>
      </c>
    </row>
    <row r="9141" spans="14:15" x14ac:dyDescent="0.25">
      <c r="N9141" s="4"/>
      <c r="O9141" s="4">
        <v>52970</v>
      </c>
    </row>
    <row r="9142" spans="14:15" x14ac:dyDescent="0.25">
      <c r="N9142" s="4"/>
      <c r="O9142" s="4">
        <v>52971</v>
      </c>
    </row>
    <row r="9143" spans="14:15" x14ac:dyDescent="0.25">
      <c r="N9143" s="4"/>
      <c r="O9143" s="4">
        <v>52972</v>
      </c>
    </row>
    <row r="9144" spans="14:15" x14ac:dyDescent="0.25">
      <c r="N9144" s="4"/>
      <c r="O9144" s="4">
        <v>52973</v>
      </c>
    </row>
    <row r="9145" spans="14:15" x14ac:dyDescent="0.25">
      <c r="N9145" s="4"/>
      <c r="O9145" s="4">
        <v>52974</v>
      </c>
    </row>
    <row r="9146" spans="14:15" x14ac:dyDescent="0.25">
      <c r="N9146" s="4"/>
      <c r="O9146" s="4">
        <v>52975</v>
      </c>
    </row>
    <row r="9147" spans="14:15" x14ac:dyDescent="0.25">
      <c r="N9147" s="4"/>
      <c r="O9147" s="4">
        <v>52976</v>
      </c>
    </row>
    <row r="9148" spans="14:15" x14ac:dyDescent="0.25">
      <c r="N9148" s="4"/>
      <c r="O9148" s="4">
        <v>52977</v>
      </c>
    </row>
    <row r="9149" spans="14:15" x14ac:dyDescent="0.25">
      <c r="N9149" s="4"/>
      <c r="O9149" s="4">
        <v>52978</v>
      </c>
    </row>
    <row r="9150" spans="14:15" x14ac:dyDescent="0.25">
      <c r="N9150" s="4"/>
      <c r="O9150" s="4">
        <v>52979</v>
      </c>
    </row>
    <row r="9151" spans="14:15" x14ac:dyDescent="0.25">
      <c r="N9151" s="4"/>
      <c r="O9151" s="4">
        <v>52980</v>
      </c>
    </row>
    <row r="9152" spans="14:15" x14ac:dyDescent="0.25">
      <c r="N9152" s="4"/>
      <c r="O9152" s="4">
        <v>52981</v>
      </c>
    </row>
    <row r="9153" spans="14:15" x14ac:dyDescent="0.25">
      <c r="N9153" s="4"/>
      <c r="O9153" s="4">
        <v>52982</v>
      </c>
    </row>
    <row r="9154" spans="14:15" x14ac:dyDescent="0.25">
      <c r="N9154" s="4"/>
      <c r="O9154" s="4">
        <v>52983</v>
      </c>
    </row>
    <row r="9155" spans="14:15" x14ac:dyDescent="0.25">
      <c r="N9155" s="4"/>
      <c r="O9155" s="4">
        <v>52984</v>
      </c>
    </row>
    <row r="9156" spans="14:15" x14ac:dyDescent="0.25">
      <c r="N9156" s="4"/>
      <c r="O9156" s="4">
        <v>52985</v>
      </c>
    </row>
    <row r="9157" spans="14:15" x14ac:dyDescent="0.25">
      <c r="N9157" s="4"/>
      <c r="O9157" s="4">
        <v>52986</v>
      </c>
    </row>
    <row r="9158" spans="14:15" x14ac:dyDescent="0.25">
      <c r="N9158" s="4"/>
      <c r="O9158" s="4">
        <v>52987</v>
      </c>
    </row>
    <row r="9159" spans="14:15" x14ac:dyDescent="0.25">
      <c r="N9159" s="4"/>
      <c r="O9159" s="4">
        <v>52988</v>
      </c>
    </row>
    <row r="9160" spans="14:15" x14ac:dyDescent="0.25">
      <c r="N9160" s="4"/>
      <c r="O9160" s="4">
        <v>52989</v>
      </c>
    </row>
    <row r="9161" spans="14:15" x14ac:dyDescent="0.25">
      <c r="N9161" s="4"/>
      <c r="O9161" s="4">
        <v>52990</v>
      </c>
    </row>
    <row r="9162" spans="14:15" x14ac:dyDescent="0.25">
      <c r="N9162" s="4"/>
      <c r="O9162" s="4">
        <v>52991</v>
      </c>
    </row>
    <row r="9163" spans="14:15" x14ac:dyDescent="0.25">
      <c r="N9163" s="4"/>
      <c r="O9163" s="4">
        <v>52992</v>
      </c>
    </row>
    <row r="9164" spans="14:15" x14ac:dyDescent="0.25">
      <c r="N9164" s="4"/>
      <c r="O9164" s="4">
        <v>52993</v>
      </c>
    </row>
    <row r="9165" spans="14:15" x14ac:dyDescent="0.25">
      <c r="N9165" s="4"/>
      <c r="O9165" s="4">
        <v>52994</v>
      </c>
    </row>
    <row r="9166" spans="14:15" x14ac:dyDescent="0.25">
      <c r="N9166" s="4"/>
      <c r="O9166" s="4">
        <v>52995</v>
      </c>
    </row>
    <row r="9167" spans="14:15" x14ac:dyDescent="0.25">
      <c r="N9167" s="4"/>
      <c r="O9167" s="4">
        <v>52996</v>
      </c>
    </row>
    <row r="9168" spans="14:15" x14ac:dyDescent="0.25">
      <c r="N9168" s="4"/>
      <c r="O9168" s="4">
        <v>52997</v>
      </c>
    </row>
    <row r="9169" spans="14:15" x14ac:dyDescent="0.25">
      <c r="N9169" s="4"/>
      <c r="O9169" s="4">
        <v>52998</v>
      </c>
    </row>
    <row r="9170" spans="14:15" x14ac:dyDescent="0.25">
      <c r="N9170" s="4"/>
      <c r="O9170" s="4">
        <v>52999</v>
      </c>
    </row>
    <row r="9171" spans="14:15" x14ac:dyDescent="0.25">
      <c r="N9171" s="4"/>
      <c r="O9171" s="4">
        <v>53000</v>
      </c>
    </row>
    <row r="9172" spans="14:15" x14ac:dyDescent="0.25">
      <c r="N9172" s="4"/>
      <c r="O9172" s="4">
        <v>53001</v>
      </c>
    </row>
    <row r="9173" spans="14:15" x14ac:dyDescent="0.25">
      <c r="N9173" s="4"/>
      <c r="O9173" s="4">
        <v>53002</v>
      </c>
    </row>
    <row r="9174" spans="14:15" x14ac:dyDescent="0.25">
      <c r="N9174" s="4"/>
      <c r="O9174" s="4">
        <v>53003</v>
      </c>
    </row>
    <row r="9175" spans="14:15" x14ac:dyDescent="0.25">
      <c r="N9175" s="4"/>
      <c r="O9175" s="4">
        <v>53004</v>
      </c>
    </row>
    <row r="9176" spans="14:15" x14ac:dyDescent="0.25">
      <c r="N9176" s="4"/>
      <c r="O9176" s="4">
        <v>53005</v>
      </c>
    </row>
    <row r="9177" spans="14:15" x14ac:dyDescent="0.25">
      <c r="N9177" s="4"/>
      <c r="O9177" s="4">
        <v>53006</v>
      </c>
    </row>
    <row r="9178" spans="14:15" x14ac:dyDescent="0.25">
      <c r="N9178" s="4"/>
      <c r="O9178" s="4">
        <v>53007</v>
      </c>
    </row>
    <row r="9179" spans="14:15" x14ac:dyDescent="0.25">
      <c r="N9179" s="4"/>
      <c r="O9179" s="4">
        <v>53008</v>
      </c>
    </row>
    <row r="9180" spans="14:15" x14ac:dyDescent="0.25">
      <c r="N9180" s="4"/>
      <c r="O9180" s="4">
        <v>53009</v>
      </c>
    </row>
    <row r="9181" spans="14:15" x14ac:dyDescent="0.25">
      <c r="N9181" s="4"/>
      <c r="O9181" s="4">
        <v>53010</v>
      </c>
    </row>
    <row r="9182" spans="14:15" x14ac:dyDescent="0.25">
      <c r="N9182" s="4"/>
      <c r="O9182" s="4">
        <v>53011</v>
      </c>
    </row>
    <row r="9183" spans="14:15" x14ac:dyDescent="0.25">
      <c r="N9183" s="4"/>
      <c r="O9183" s="4">
        <v>53012</v>
      </c>
    </row>
    <row r="9184" spans="14:15" x14ac:dyDescent="0.25">
      <c r="N9184" s="4"/>
      <c r="O9184" s="4">
        <v>53013</v>
      </c>
    </row>
    <row r="9185" spans="14:15" x14ac:dyDescent="0.25">
      <c r="N9185" s="4"/>
      <c r="O9185" s="4">
        <v>53014</v>
      </c>
    </row>
    <row r="9186" spans="14:15" x14ac:dyDescent="0.25">
      <c r="N9186" s="4"/>
      <c r="O9186" s="4">
        <v>53015</v>
      </c>
    </row>
    <row r="9187" spans="14:15" x14ac:dyDescent="0.25">
      <c r="N9187" s="4"/>
      <c r="O9187" s="4">
        <v>53016</v>
      </c>
    </row>
    <row r="9188" spans="14:15" x14ac:dyDescent="0.25">
      <c r="N9188" s="4"/>
      <c r="O9188" s="4">
        <v>53017</v>
      </c>
    </row>
    <row r="9189" spans="14:15" x14ac:dyDescent="0.25">
      <c r="N9189" s="4"/>
      <c r="O9189" s="4">
        <v>53018</v>
      </c>
    </row>
    <row r="9190" spans="14:15" x14ac:dyDescent="0.25">
      <c r="N9190" s="4"/>
      <c r="O9190" s="4">
        <v>53019</v>
      </c>
    </row>
    <row r="9191" spans="14:15" x14ac:dyDescent="0.25">
      <c r="N9191" s="4"/>
      <c r="O9191" s="4">
        <v>53020</v>
      </c>
    </row>
    <row r="9192" spans="14:15" x14ac:dyDescent="0.25">
      <c r="N9192" s="4"/>
      <c r="O9192" s="4">
        <v>53021</v>
      </c>
    </row>
    <row r="9193" spans="14:15" x14ac:dyDescent="0.25">
      <c r="N9193" s="4"/>
      <c r="O9193" s="4">
        <v>53022</v>
      </c>
    </row>
    <row r="9194" spans="14:15" x14ac:dyDescent="0.25">
      <c r="N9194" s="4"/>
      <c r="O9194" s="4">
        <v>53023</v>
      </c>
    </row>
    <row r="9195" spans="14:15" x14ac:dyDescent="0.25">
      <c r="N9195" s="4"/>
      <c r="O9195" s="4">
        <v>53024</v>
      </c>
    </row>
    <row r="9196" spans="14:15" x14ac:dyDescent="0.25">
      <c r="N9196" s="4"/>
      <c r="O9196" s="4">
        <v>53025</v>
      </c>
    </row>
    <row r="9197" spans="14:15" x14ac:dyDescent="0.25">
      <c r="N9197" s="4"/>
      <c r="O9197" s="4">
        <v>53026</v>
      </c>
    </row>
    <row r="9198" spans="14:15" x14ac:dyDescent="0.25">
      <c r="N9198" s="4"/>
      <c r="O9198" s="4">
        <v>53027</v>
      </c>
    </row>
    <row r="9199" spans="14:15" x14ac:dyDescent="0.25">
      <c r="N9199" s="4"/>
      <c r="O9199" s="4">
        <v>53028</v>
      </c>
    </row>
    <row r="9200" spans="14:15" x14ac:dyDescent="0.25">
      <c r="N9200" s="4"/>
      <c r="O9200" s="4">
        <v>53029</v>
      </c>
    </row>
    <row r="9201" spans="14:15" x14ac:dyDescent="0.25">
      <c r="N9201" s="4"/>
      <c r="O9201" s="4">
        <v>53030</v>
      </c>
    </row>
    <row r="9202" spans="14:15" x14ac:dyDescent="0.25">
      <c r="N9202" s="4"/>
      <c r="O9202" s="4">
        <v>53031</v>
      </c>
    </row>
    <row r="9203" spans="14:15" x14ac:dyDescent="0.25">
      <c r="N9203" s="4"/>
      <c r="O9203" s="4">
        <v>53032</v>
      </c>
    </row>
    <row r="9204" spans="14:15" x14ac:dyDescent="0.25">
      <c r="N9204" s="4"/>
      <c r="O9204" s="4">
        <v>53033</v>
      </c>
    </row>
    <row r="9205" spans="14:15" x14ac:dyDescent="0.25">
      <c r="N9205" s="4"/>
      <c r="O9205" s="4">
        <v>53034</v>
      </c>
    </row>
    <row r="9206" spans="14:15" x14ac:dyDescent="0.25">
      <c r="N9206" s="4"/>
      <c r="O9206" s="4">
        <v>53035</v>
      </c>
    </row>
    <row r="9207" spans="14:15" x14ac:dyDescent="0.25">
      <c r="N9207" s="4"/>
      <c r="O9207" s="4">
        <v>53036</v>
      </c>
    </row>
    <row r="9208" spans="14:15" x14ac:dyDescent="0.25">
      <c r="N9208" s="4"/>
      <c r="O9208" s="4">
        <v>53037</v>
      </c>
    </row>
    <row r="9209" spans="14:15" x14ac:dyDescent="0.25">
      <c r="N9209" s="4"/>
      <c r="O9209" s="4">
        <v>53038</v>
      </c>
    </row>
    <row r="9210" spans="14:15" x14ac:dyDescent="0.25">
      <c r="N9210" s="4"/>
      <c r="O9210" s="4">
        <v>53039</v>
      </c>
    </row>
    <row r="9211" spans="14:15" x14ac:dyDescent="0.25">
      <c r="N9211" s="4"/>
      <c r="O9211" s="4">
        <v>53040</v>
      </c>
    </row>
    <row r="9212" spans="14:15" x14ac:dyDescent="0.25">
      <c r="N9212" s="4"/>
      <c r="O9212" s="4">
        <v>53041</v>
      </c>
    </row>
    <row r="9213" spans="14:15" x14ac:dyDescent="0.25">
      <c r="N9213" s="4"/>
      <c r="O9213" s="4">
        <v>53042</v>
      </c>
    </row>
    <row r="9214" spans="14:15" x14ac:dyDescent="0.25">
      <c r="N9214" s="4"/>
      <c r="O9214" s="4">
        <v>53043</v>
      </c>
    </row>
    <row r="9215" spans="14:15" x14ac:dyDescent="0.25">
      <c r="N9215" s="4"/>
      <c r="O9215" s="4">
        <v>53044</v>
      </c>
    </row>
    <row r="9216" spans="14:15" x14ac:dyDescent="0.25">
      <c r="N9216" s="4"/>
      <c r="O9216" s="4">
        <v>53045</v>
      </c>
    </row>
    <row r="9217" spans="14:15" x14ac:dyDescent="0.25">
      <c r="N9217" s="4"/>
      <c r="O9217" s="4">
        <v>53046</v>
      </c>
    </row>
    <row r="9218" spans="14:15" x14ac:dyDescent="0.25">
      <c r="N9218" s="4"/>
      <c r="O9218" s="4">
        <v>53047</v>
      </c>
    </row>
    <row r="9219" spans="14:15" x14ac:dyDescent="0.25">
      <c r="N9219" s="4"/>
      <c r="O9219" s="4">
        <v>53048</v>
      </c>
    </row>
    <row r="9220" spans="14:15" x14ac:dyDescent="0.25">
      <c r="N9220" s="4"/>
      <c r="O9220" s="4">
        <v>53049</v>
      </c>
    </row>
    <row r="9221" spans="14:15" x14ac:dyDescent="0.25">
      <c r="N9221" s="4"/>
      <c r="O9221" s="4">
        <v>53050</v>
      </c>
    </row>
    <row r="9222" spans="14:15" x14ac:dyDescent="0.25">
      <c r="N9222" s="4"/>
      <c r="O9222" s="4">
        <v>53051</v>
      </c>
    </row>
    <row r="9223" spans="14:15" x14ac:dyDescent="0.25">
      <c r="N9223" s="4"/>
      <c r="O9223" s="4">
        <v>53052</v>
      </c>
    </row>
    <row r="9224" spans="14:15" x14ac:dyDescent="0.25">
      <c r="N9224" s="4"/>
      <c r="O9224" s="4">
        <v>53053</v>
      </c>
    </row>
    <row r="9225" spans="14:15" x14ac:dyDescent="0.25">
      <c r="N9225" s="4"/>
      <c r="O9225" s="4">
        <v>53054</v>
      </c>
    </row>
    <row r="9226" spans="14:15" x14ac:dyDescent="0.25">
      <c r="N9226" s="4"/>
      <c r="O9226" s="4">
        <v>53055</v>
      </c>
    </row>
    <row r="9227" spans="14:15" x14ac:dyDescent="0.25">
      <c r="N9227" s="4"/>
      <c r="O9227" s="4">
        <v>53056</v>
      </c>
    </row>
    <row r="9228" spans="14:15" x14ac:dyDescent="0.25">
      <c r="N9228" s="4"/>
      <c r="O9228" s="4">
        <v>53057</v>
      </c>
    </row>
    <row r="9229" spans="14:15" x14ac:dyDescent="0.25">
      <c r="N9229" s="4"/>
      <c r="O9229" s="4">
        <v>53058</v>
      </c>
    </row>
    <row r="9230" spans="14:15" x14ac:dyDescent="0.25">
      <c r="N9230" s="4"/>
      <c r="O9230" s="4">
        <v>53059</v>
      </c>
    </row>
    <row r="9231" spans="14:15" x14ac:dyDescent="0.25">
      <c r="N9231" s="4"/>
      <c r="O9231" s="4">
        <v>53060</v>
      </c>
    </row>
    <row r="9232" spans="14:15" x14ac:dyDescent="0.25">
      <c r="N9232" s="4"/>
      <c r="O9232" s="4">
        <v>53061</v>
      </c>
    </row>
    <row r="9233" spans="14:15" x14ac:dyDescent="0.25">
      <c r="N9233" s="4"/>
      <c r="O9233" s="4">
        <v>53062</v>
      </c>
    </row>
    <row r="9234" spans="14:15" x14ac:dyDescent="0.25">
      <c r="N9234" s="4"/>
      <c r="O9234" s="4">
        <v>53063</v>
      </c>
    </row>
    <row r="9235" spans="14:15" x14ac:dyDescent="0.25">
      <c r="N9235" s="4"/>
      <c r="O9235" s="4">
        <v>53064</v>
      </c>
    </row>
    <row r="9236" spans="14:15" x14ac:dyDescent="0.25">
      <c r="N9236" s="4"/>
      <c r="O9236" s="4">
        <v>53065</v>
      </c>
    </row>
    <row r="9237" spans="14:15" x14ac:dyDescent="0.25">
      <c r="N9237" s="4"/>
      <c r="O9237" s="4">
        <v>53066</v>
      </c>
    </row>
    <row r="9238" spans="14:15" x14ac:dyDescent="0.25">
      <c r="N9238" s="4"/>
      <c r="O9238" s="4">
        <v>53067</v>
      </c>
    </row>
    <row r="9239" spans="14:15" x14ac:dyDescent="0.25">
      <c r="N9239" s="4"/>
      <c r="O9239" s="4">
        <v>53068</v>
      </c>
    </row>
    <row r="9240" spans="14:15" x14ac:dyDescent="0.25">
      <c r="N9240" s="4"/>
      <c r="O9240" s="4">
        <v>53069</v>
      </c>
    </row>
    <row r="9241" spans="14:15" x14ac:dyDescent="0.25">
      <c r="N9241" s="4"/>
      <c r="O9241" s="4">
        <v>53070</v>
      </c>
    </row>
    <row r="9242" spans="14:15" x14ac:dyDescent="0.25">
      <c r="N9242" s="4"/>
      <c r="O9242" s="4">
        <v>53071</v>
      </c>
    </row>
    <row r="9243" spans="14:15" x14ac:dyDescent="0.25">
      <c r="N9243" s="4"/>
      <c r="O9243" s="4">
        <v>53072</v>
      </c>
    </row>
    <row r="9244" spans="14:15" x14ac:dyDescent="0.25">
      <c r="N9244" s="4"/>
      <c r="O9244" s="4">
        <v>53073</v>
      </c>
    </row>
    <row r="9245" spans="14:15" x14ac:dyDescent="0.25">
      <c r="N9245" s="4"/>
      <c r="O9245" s="4">
        <v>53074</v>
      </c>
    </row>
    <row r="9246" spans="14:15" x14ac:dyDescent="0.25">
      <c r="N9246" s="4"/>
      <c r="O9246" s="4">
        <v>53075</v>
      </c>
    </row>
    <row r="9247" spans="14:15" x14ac:dyDescent="0.25">
      <c r="N9247" s="4"/>
      <c r="O9247" s="4">
        <v>53076</v>
      </c>
    </row>
    <row r="9248" spans="14:15" x14ac:dyDescent="0.25">
      <c r="N9248" s="4"/>
      <c r="O9248" s="4">
        <v>53077</v>
      </c>
    </row>
    <row r="9249" spans="14:15" x14ac:dyDescent="0.25">
      <c r="N9249" s="4"/>
      <c r="O9249" s="4">
        <v>53078</v>
      </c>
    </row>
    <row r="9250" spans="14:15" x14ac:dyDescent="0.25">
      <c r="N9250" s="4"/>
      <c r="O9250" s="4">
        <v>53079</v>
      </c>
    </row>
    <row r="9251" spans="14:15" x14ac:dyDescent="0.25">
      <c r="N9251" s="4"/>
      <c r="O9251" s="4">
        <v>53080</v>
      </c>
    </row>
    <row r="9252" spans="14:15" x14ac:dyDescent="0.25">
      <c r="N9252" s="4"/>
      <c r="O9252" s="4">
        <v>53081</v>
      </c>
    </row>
    <row r="9253" spans="14:15" x14ac:dyDescent="0.25">
      <c r="N9253" s="4"/>
      <c r="O9253" s="4">
        <v>53082</v>
      </c>
    </row>
    <row r="9254" spans="14:15" x14ac:dyDescent="0.25">
      <c r="N9254" s="4"/>
      <c r="O9254" s="4">
        <v>53083</v>
      </c>
    </row>
    <row r="9255" spans="14:15" x14ac:dyDescent="0.25">
      <c r="N9255" s="4"/>
      <c r="O9255" s="4">
        <v>53084</v>
      </c>
    </row>
    <row r="9256" spans="14:15" x14ac:dyDescent="0.25">
      <c r="N9256" s="4"/>
      <c r="O9256" s="4">
        <v>53085</v>
      </c>
    </row>
    <row r="9257" spans="14:15" x14ac:dyDescent="0.25">
      <c r="N9257" s="4"/>
      <c r="O9257" s="4">
        <v>53086</v>
      </c>
    </row>
    <row r="9258" spans="14:15" x14ac:dyDescent="0.25">
      <c r="N9258" s="4"/>
      <c r="O9258" s="4">
        <v>53087</v>
      </c>
    </row>
    <row r="9259" spans="14:15" x14ac:dyDescent="0.25">
      <c r="N9259" s="4"/>
      <c r="O9259" s="4">
        <v>53088</v>
      </c>
    </row>
    <row r="9260" spans="14:15" x14ac:dyDescent="0.25">
      <c r="N9260" s="4"/>
      <c r="O9260" s="4">
        <v>53089</v>
      </c>
    </row>
    <row r="9261" spans="14:15" x14ac:dyDescent="0.25">
      <c r="N9261" s="4"/>
      <c r="O9261" s="4">
        <v>53090</v>
      </c>
    </row>
    <row r="9262" spans="14:15" x14ac:dyDescent="0.25">
      <c r="N9262" s="4"/>
      <c r="O9262" s="4">
        <v>53091</v>
      </c>
    </row>
    <row r="9263" spans="14:15" x14ac:dyDescent="0.25">
      <c r="N9263" s="4"/>
      <c r="O9263" s="4">
        <v>53092</v>
      </c>
    </row>
    <row r="9264" spans="14:15" x14ac:dyDescent="0.25">
      <c r="N9264" s="4"/>
      <c r="O9264" s="4">
        <v>53093</v>
      </c>
    </row>
    <row r="9265" spans="14:15" x14ac:dyDescent="0.25">
      <c r="N9265" s="4"/>
      <c r="O9265" s="4">
        <v>53094</v>
      </c>
    </row>
    <row r="9266" spans="14:15" x14ac:dyDescent="0.25">
      <c r="N9266" s="4"/>
      <c r="O9266" s="4">
        <v>53095</v>
      </c>
    </row>
    <row r="9267" spans="14:15" x14ac:dyDescent="0.25">
      <c r="N9267" s="4"/>
      <c r="O9267" s="4">
        <v>53096</v>
      </c>
    </row>
    <row r="9268" spans="14:15" x14ac:dyDescent="0.25">
      <c r="N9268" s="4"/>
      <c r="O9268" s="4">
        <v>53097</v>
      </c>
    </row>
    <row r="9269" spans="14:15" x14ac:dyDescent="0.25">
      <c r="N9269" s="4"/>
      <c r="O9269" s="4">
        <v>53098</v>
      </c>
    </row>
    <row r="9270" spans="14:15" x14ac:dyDescent="0.25">
      <c r="N9270" s="4"/>
      <c r="O9270" s="4">
        <v>53099</v>
      </c>
    </row>
    <row r="9271" spans="14:15" x14ac:dyDescent="0.25">
      <c r="N9271" s="4"/>
      <c r="O9271" s="4">
        <v>53100</v>
      </c>
    </row>
    <row r="9272" spans="14:15" x14ac:dyDescent="0.25">
      <c r="N9272" s="4"/>
      <c r="O9272" s="4">
        <v>53101</v>
      </c>
    </row>
    <row r="9273" spans="14:15" x14ac:dyDescent="0.25">
      <c r="N9273" s="4"/>
      <c r="O9273" s="4">
        <v>53102</v>
      </c>
    </row>
    <row r="9274" spans="14:15" x14ac:dyDescent="0.25">
      <c r="N9274" s="4"/>
      <c r="O9274" s="4">
        <v>53103</v>
      </c>
    </row>
    <row r="9275" spans="14:15" x14ac:dyDescent="0.25">
      <c r="N9275" s="4"/>
      <c r="O9275" s="4">
        <v>53104</v>
      </c>
    </row>
    <row r="9276" spans="14:15" x14ac:dyDescent="0.25">
      <c r="N9276" s="4"/>
      <c r="O9276" s="4">
        <v>53105</v>
      </c>
    </row>
    <row r="9277" spans="14:15" x14ac:dyDescent="0.25">
      <c r="N9277" s="4"/>
      <c r="O9277" s="4">
        <v>53106</v>
      </c>
    </row>
    <row r="9278" spans="14:15" x14ac:dyDescent="0.25">
      <c r="N9278" s="4"/>
      <c r="O9278" s="4">
        <v>53107</v>
      </c>
    </row>
    <row r="9279" spans="14:15" x14ac:dyDescent="0.25">
      <c r="N9279" s="4"/>
      <c r="O9279" s="4">
        <v>53108</v>
      </c>
    </row>
    <row r="9280" spans="14:15" x14ac:dyDescent="0.25">
      <c r="N9280" s="4"/>
      <c r="O9280" s="4">
        <v>53109</v>
      </c>
    </row>
    <row r="9281" spans="14:15" x14ac:dyDescent="0.25">
      <c r="N9281" s="4"/>
      <c r="O9281" s="4">
        <v>53110</v>
      </c>
    </row>
    <row r="9282" spans="14:15" x14ac:dyDescent="0.25">
      <c r="N9282" s="4"/>
      <c r="O9282" s="4">
        <v>53111</v>
      </c>
    </row>
    <row r="9283" spans="14:15" x14ac:dyDescent="0.25">
      <c r="N9283" s="4"/>
      <c r="O9283" s="4">
        <v>53112</v>
      </c>
    </row>
    <row r="9284" spans="14:15" x14ac:dyDescent="0.25">
      <c r="N9284" s="4"/>
      <c r="O9284" s="4">
        <v>53113</v>
      </c>
    </row>
    <row r="9285" spans="14:15" x14ac:dyDescent="0.25">
      <c r="N9285" s="4"/>
      <c r="O9285" s="4">
        <v>53114</v>
      </c>
    </row>
    <row r="9286" spans="14:15" x14ac:dyDescent="0.25">
      <c r="N9286" s="4"/>
      <c r="O9286" s="4">
        <v>53115</v>
      </c>
    </row>
    <row r="9287" spans="14:15" x14ac:dyDescent="0.25">
      <c r="N9287" s="4"/>
      <c r="O9287" s="4">
        <v>53116</v>
      </c>
    </row>
    <row r="9288" spans="14:15" x14ac:dyDescent="0.25">
      <c r="N9288" s="4"/>
      <c r="O9288" s="4">
        <v>53117</v>
      </c>
    </row>
    <row r="9289" spans="14:15" x14ac:dyDescent="0.25">
      <c r="N9289" s="4"/>
      <c r="O9289" s="4">
        <v>53118</v>
      </c>
    </row>
    <row r="9290" spans="14:15" x14ac:dyDescent="0.25">
      <c r="N9290" s="4"/>
      <c r="O9290" s="4">
        <v>53119</v>
      </c>
    </row>
    <row r="9291" spans="14:15" x14ac:dyDescent="0.25">
      <c r="N9291" s="4"/>
      <c r="O9291" s="4">
        <v>53120</v>
      </c>
    </row>
    <row r="9292" spans="14:15" x14ac:dyDescent="0.25">
      <c r="N9292" s="4"/>
      <c r="O9292" s="4">
        <v>53121</v>
      </c>
    </row>
    <row r="9293" spans="14:15" x14ac:dyDescent="0.25">
      <c r="N9293" s="4"/>
      <c r="O9293" s="4">
        <v>53122</v>
      </c>
    </row>
    <row r="9294" spans="14:15" x14ac:dyDescent="0.25">
      <c r="N9294" s="4"/>
      <c r="O9294" s="4">
        <v>53123</v>
      </c>
    </row>
    <row r="9295" spans="14:15" x14ac:dyDescent="0.25">
      <c r="N9295" s="4"/>
      <c r="O9295" s="4">
        <v>53124</v>
      </c>
    </row>
    <row r="9296" spans="14:15" x14ac:dyDescent="0.25">
      <c r="N9296" s="4"/>
      <c r="O9296" s="4">
        <v>53125</v>
      </c>
    </row>
    <row r="9297" spans="14:15" x14ac:dyDescent="0.25">
      <c r="N9297" s="4"/>
      <c r="O9297" s="4">
        <v>53126</v>
      </c>
    </row>
    <row r="9298" spans="14:15" x14ac:dyDescent="0.25">
      <c r="N9298" s="4"/>
      <c r="O9298" s="4">
        <v>53127</v>
      </c>
    </row>
    <row r="9299" spans="14:15" x14ac:dyDescent="0.25">
      <c r="N9299" s="4"/>
      <c r="O9299" s="4">
        <v>53128</v>
      </c>
    </row>
    <row r="9300" spans="14:15" x14ac:dyDescent="0.25">
      <c r="N9300" s="4"/>
      <c r="O9300" s="4">
        <v>53129</v>
      </c>
    </row>
    <row r="9301" spans="14:15" x14ac:dyDescent="0.25">
      <c r="N9301" s="4"/>
      <c r="O9301" s="4">
        <v>53130</v>
      </c>
    </row>
    <row r="9302" spans="14:15" x14ac:dyDescent="0.25">
      <c r="N9302" s="4"/>
      <c r="O9302" s="4">
        <v>53131</v>
      </c>
    </row>
    <row r="9303" spans="14:15" x14ac:dyDescent="0.25">
      <c r="N9303" s="4"/>
      <c r="O9303" s="4">
        <v>53132</v>
      </c>
    </row>
    <row r="9304" spans="14:15" x14ac:dyDescent="0.25">
      <c r="N9304" s="4"/>
      <c r="O9304" s="4">
        <v>53133</v>
      </c>
    </row>
    <row r="9305" spans="14:15" x14ac:dyDescent="0.25">
      <c r="N9305" s="4"/>
      <c r="O9305" s="4">
        <v>53134</v>
      </c>
    </row>
    <row r="9306" spans="14:15" x14ac:dyDescent="0.25">
      <c r="N9306" s="4"/>
      <c r="O9306" s="4">
        <v>53135</v>
      </c>
    </row>
    <row r="9307" spans="14:15" x14ac:dyDescent="0.25">
      <c r="N9307" s="4"/>
      <c r="O9307" s="4">
        <v>53136</v>
      </c>
    </row>
    <row r="9308" spans="14:15" x14ac:dyDescent="0.25">
      <c r="N9308" s="4"/>
      <c r="O9308" s="4">
        <v>53137</v>
      </c>
    </row>
    <row r="9309" spans="14:15" x14ac:dyDescent="0.25">
      <c r="N9309" s="4"/>
      <c r="O9309" s="4">
        <v>53138</v>
      </c>
    </row>
    <row r="9310" spans="14:15" x14ac:dyDescent="0.25">
      <c r="N9310" s="4"/>
      <c r="O9310" s="4">
        <v>53139</v>
      </c>
    </row>
    <row r="9311" spans="14:15" x14ac:dyDescent="0.25">
      <c r="N9311" s="4"/>
      <c r="O9311" s="4">
        <v>53140</v>
      </c>
    </row>
    <row r="9312" spans="14:15" x14ac:dyDescent="0.25">
      <c r="N9312" s="4"/>
      <c r="O9312" s="4">
        <v>53141</v>
      </c>
    </row>
    <row r="9313" spans="14:15" x14ac:dyDescent="0.25">
      <c r="N9313" s="4"/>
      <c r="O9313" s="4">
        <v>53142</v>
      </c>
    </row>
    <row r="9314" spans="14:15" x14ac:dyDescent="0.25">
      <c r="N9314" s="4"/>
      <c r="O9314" s="4">
        <v>53143</v>
      </c>
    </row>
    <row r="9315" spans="14:15" x14ac:dyDescent="0.25">
      <c r="N9315" s="4"/>
      <c r="O9315" s="4">
        <v>53144</v>
      </c>
    </row>
    <row r="9316" spans="14:15" x14ac:dyDescent="0.25">
      <c r="N9316" s="4"/>
      <c r="O9316" s="4">
        <v>53145</v>
      </c>
    </row>
    <row r="9317" spans="14:15" x14ac:dyDescent="0.25">
      <c r="N9317" s="4"/>
      <c r="O9317" s="4">
        <v>53146</v>
      </c>
    </row>
    <row r="9318" spans="14:15" x14ac:dyDescent="0.25">
      <c r="N9318" s="4"/>
      <c r="O9318" s="4">
        <v>53147</v>
      </c>
    </row>
    <row r="9319" spans="14:15" x14ac:dyDescent="0.25">
      <c r="N9319" s="4"/>
      <c r="O9319" s="4">
        <v>53148</v>
      </c>
    </row>
    <row r="9320" spans="14:15" x14ac:dyDescent="0.25">
      <c r="N9320" s="4"/>
      <c r="O9320" s="4">
        <v>53149</v>
      </c>
    </row>
    <row r="9321" spans="14:15" x14ac:dyDescent="0.25">
      <c r="N9321" s="4"/>
      <c r="O9321" s="4">
        <v>53150</v>
      </c>
    </row>
    <row r="9322" spans="14:15" x14ac:dyDescent="0.25">
      <c r="N9322" s="4"/>
      <c r="O9322" s="4">
        <v>53151</v>
      </c>
    </row>
    <row r="9323" spans="14:15" x14ac:dyDescent="0.25">
      <c r="N9323" s="4"/>
      <c r="O9323" s="4">
        <v>53152</v>
      </c>
    </row>
    <row r="9324" spans="14:15" x14ac:dyDescent="0.25">
      <c r="N9324" s="4"/>
      <c r="O9324" s="4">
        <v>53153</v>
      </c>
    </row>
    <row r="9325" spans="14:15" x14ac:dyDescent="0.25">
      <c r="N9325" s="4"/>
      <c r="O9325" s="4">
        <v>53154</v>
      </c>
    </row>
    <row r="9326" spans="14:15" x14ac:dyDescent="0.25">
      <c r="N9326" s="4"/>
      <c r="O9326" s="4">
        <v>53155</v>
      </c>
    </row>
    <row r="9327" spans="14:15" x14ac:dyDescent="0.25">
      <c r="N9327" s="4"/>
      <c r="O9327" s="4">
        <v>53156</v>
      </c>
    </row>
    <row r="9328" spans="14:15" x14ac:dyDescent="0.25">
      <c r="N9328" s="4"/>
      <c r="O9328" s="4">
        <v>53157</v>
      </c>
    </row>
    <row r="9329" spans="14:15" x14ac:dyDescent="0.25">
      <c r="N9329" s="4"/>
      <c r="O9329" s="4">
        <v>53158</v>
      </c>
    </row>
    <row r="9330" spans="14:15" x14ac:dyDescent="0.25">
      <c r="N9330" s="4"/>
      <c r="O9330" s="4">
        <v>53159</v>
      </c>
    </row>
    <row r="9331" spans="14:15" x14ac:dyDescent="0.25">
      <c r="N9331" s="4"/>
      <c r="O9331" s="4">
        <v>53160</v>
      </c>
    </row>
    <row r="9332" spans="14:15" x14ac:dyDescent="0.25">
      <c r="N9332" s="4"/>
      <c r="O9332" s="4">
        <v>53161</v>
      </c>
    </row>
    <row r="9333" spans="14:15" x14ac:dyDescent="0.25">
      <c r="N9333" s="4"/>
      <c r="O9333" s="4">
        <v>53162</v>
      </c>
    </row>
    <row r="9334" spans="14:15" x14ac:dyDescent="0.25">
      <c r="N9334" s="4"/>
      <c r="O9334" s="4">
        <v>53163</v>
      </c>
    </row>
    <row r="9335" spans="14:15" x14ac:dyDescent="0.25">
      <c r="N9335" s="4"/>
      <c r="O9335" s="4">
        <v>53164</v>
      </c>
    </row>
    <row r="9336" spans="14:15" x14ac:dyDescent="0.25">
      <c r="N9336" s="4"/>
      <c r="O9336" s="4">
        <v>53165</v>
      </c>
    </row>
    <row r="9337" spans="14:15" x14ac:dyDescent="0.25">
      <c r="N9337" s="4"/>
      <c r="O9337" s="4">
        <v>53166</v>
      </c>
    </row>
    <row r="9338" spans="14:15" x14ac:dyDescent="0.25">
      <c r="N9338" s="4"/>
      <c r="O9338" s="4">
        <v>53167</v>
      </c>
    </row>
    <row r="9339" spans="14:15" x14ac:dyDescent="0.25">
      <c r="N9339" s="4"/>
      <c r="O9339" s="4">
        <v>53168</v>
      </c>
    </row>
    <row r="9340" spans="14:15" x14ac:dyDescent="0.25">
      <c r="N9340" s="4"/>
      <c r="O9340" s="4">
        <v>53169</v>
      </c>
    </row>
    <row r="9341" spans="14:15" x14ac:dyDescent="0.25">
      <c r="N9341" s="4"/>
      <c r="O9341" s="4">
        <v>53170</v>
      </c>
    </row>
    <row r="9342" spans="14:15" x14ac:dyDescent="0.25">
      <c r="N9342" s="4"/>
      <c r="O9342" s="4">
        <v>53171</v>
      </c>
    </row>
    <row r="9343" spans="14:15" x14ac:dyDescent="0.25">
      <c r="N9343" s="4"/>
      <c r="O9343" s="4">
        <v>53172</v>
      </c>
    </row>
    <row r="9344" spans="14:15" x14ac:dyDescent="0.25">
      <c r="N9344" s="4"/>
      <c r="O9344" s="4">
        <v>53173</v>
      </c>
    </row>
    <row r="9345" spans="14:15" x14ac:dyDescent="0.25">
      <c r="N9345" s="4"/>
      <c r="O9345" s="4">
        <v>53174</v>
      </c>
    </row>
    <row r="9346" spans="14:15" x14ac:dyDescent="0.25">
      <c r="N9346" s="4"/>
      <c r="O9346" s="4">
        <v>53175</v>
      </c>
    </row>
    <row r="9347" spans="14:15" x14ac:dyDescent="0.25">
      <c r="N9347" s="4"/>
      <c r="O9347" s="4">
        <v>53176</v>
      </c>
    </row>
    <row r="9348" spans="14:15" x14ac:dyDescent="0.25">
      <c r="N9348" s="4"/>
      <c r="O9348" s="4">
        <v>53177</v>
      </c>
    </row>
    <row r="9349" spans="14:15" x14ac:dyDescent="0.25">
      <c r="N9349" s="4"/>
      <c r="O9349" s="4">
        <v>53178</v>
      </c>
    </row>
    <row r="9350" spans="14:15" x14ac:dyDescent="0.25">
      <c r="N9350" s="4"/>
      <c r="O9350" s="4">
        <v>53179</v>
      </c>
    </row>
    <row r="9351" spans="14:15" x14ac:dyDescent="0.25">
      <c r="N9351" s="4"/>
      <c r="O9351" s="4">
        <v>53180</v>
      </c>
    </row>
    <row r="9352" spans="14:15" x14ac:dyDescent="0.25">
      <c r="N9352" s="4"/>
      <c r="O9352" s="4">
        <v>53181</v>
      </c>
    </row>
    <row r="9353" spans="14:15" x14ac:dyDescent="0.25">
      <c r="N9353" s="4"/>
      <c r="O9353" s="4">
        <v>53182</v>
      </c>
    </row>
    <row r="9354" spans="14:15" x14ac:dyDescent="0.25">
      <c r="N9354" s="4"/>
      <c r="O9354" s="4">
        <v>53183</v>
      </c>
    </row>
    <row r="9355" spans="14:15" x14ac:dyDescent="0.25">
      <c r="N9355" s="4"/>
      <c r="O9355" s="4">
        <v>53184</v>
      </c>
    </row>
    <row r="9356" spans="14:15" x14ac:dyDescent="0.25">
      <c r="N9356" s="4"/>
      <c r="O9356" s="4">
        <v>53185</v>
      </c>
    </row>
    <row r="9357" spans="14:15" x14ac:dyDescent="0.25">
      <c r="N9357" s="4"/>
      <c r="O9357" s="4">
        <v>53186</v>
      </c>
    </row>
    <row r="9358" spans="14:15" x14ac:dyDescent="0.25">
      <c r="N9358" s="4"/>
      <c r="O9358" s="4">
        <v>53187</v>
      </c>
    </row>
    <row r="9359" spans="14:15" x14ac:dyDescent="0.25">
      <c r="N9359" s="4"/>
      <c r="O9359" s="4">
        <v>53188</v>
      </c>
    </row>
    <row r="9360" spans="14:15" x14ac:dyDescent="0.25">
      <c r="N9360" s="4"/>
      <c r="O9360" s="4">
        <v>53189</v>
      </c>
    </row>
    <row r="9361" spans="14:15" x14ac:dyDescent="0.25">
      <c r="N9361" s="4"/>
      <c r="O9361" s="4">
        <v>53190</v>
      </c>
    </row>
    <row r="9362" spans="14:15" x14ac:dyDescent="0.25">
      <c r="N9362" s="4"/>
      <c r="O9362" s="4">
        <v>53191</v>
      </c>
    </row>
    <row r="9363" spans="14:15" x14ac:dyDescent="0.25">
      <c r="N9363" s="4"/>
      <c r="O9363" s="4">
        <v>53192</v>
      </c>
    </row>
    <row r="9364" spans="14:15" x14ac:dyDescent="0.25">
      <c r="N9364" s="4"/>
      <c r="O9364" s="4">
        <v>53193</v>
      </c>
    </row>
    <row r="9365" spans="14:15" x14ac:dyDescent="0.25">
      <c r="N9365" s="4"/>
      <c r="O9365" s="4">
        <v>53194</v>
      </c>
    </row>
    <row r="9366" spans="14:15" x14ac:dyDescent="0.25">
      <c r="N9366" s="4"/>
      <c r="O9366" s="4">
        <v>53195</v>
      </c>
    </row>
    <row r="9367" spans="14:15" x14ac:dyDescent="0.25">
      <c r="N9367" s="4"/>
      <c r="O9367" s="4">
        <v>53196</v>
      </c>
    </row>
    <row r="9368" spans="14:15" x14ac:dyDescent="0.25">
      <c r="N9368" s="4"/>
      <c r="O9368" s="4">
        <v>53197</v>
      </c>
    </row>
    <row r="9369" spans="14:15" x14ac:dyDescent="0.25">
      <c r="N9369" s="4"/>
      <c r="O9369" s="4">
        <v>53198</v>
      </c>
    </row>
    <row r="9370" spans="14:15" x14ac:dyDescent="0.25">
      <c r="N9370" s="4"/>
      <c r="O9370" s="4">
        <v>53199</v>
      </c>
    </row>
    <row r="9371" spans="14:15" x14ac:dyDescent="0.25">
      <c r="N9371" s="4"/>
      <c r="O9371" s="4">
        <v>53200</v>
      </c>
    </row>
    <row r="9372" spans="14:15" x14ac:dyDescent="0.25">
      <c r="N9372" s="4"/>
      <c r="O9372" s="4">
        <v>53201</v>
      </c>
    </row>
    <row r="9373" spans="14:15" x14ac:dyDescent="0.25">
      <c r="N9373" s="4"/>
      <c r="O9373" s="4">
        <v>53202</v>
      </c>
    </row>
    <row r="9374" spans="14:15" x14ac:dyDescent="0.25">
      <c r="N9374" s="4"/>
      <c r="O9374" s="4">
        <v>53203</v>
      </c>
    </row>
    <row r="9375" spans="14:15" x14ac:dyDescent="0.25">
      <c r="N9375" s="4"/>
      <c r="O9375" s="4">
        <v>53204</v>
      </c>
    </row>
    <row r="9376" spans="14:15" x14ac:dyDescent="0.25">
      <c r="N9376" s="4"/>
      <c r="O9376" s="4">
        <v>53205</v>
      </c>
    </row>
    <row r="9377" spans="14:15" x14ac:dyDescent="0.25">
      <c r="N9377" s="4"/>
      <c r="O9377" s="4">
        <v>53206</v>
      </c>
    </row>
    <row r="9378" spans="14:15" x14ac:dyDescent="0.25">
      <c r="N9378" s="4"/>
      <c r="O9378" s="4">
        <v>53207</v>
      </c>
    </row>
    <row r="9379" spans="14:15" x14ac:dyDescent="0.25">
      <c r="N9379" s="4"/>
      <c r="O9379" s="4">
        <v>53208</v>
      </c>
    </row>
    <row r="9380" spans="14:15" x14ac:dyDescent="0.25">
      <c r="N9380" s="4"/>
      <c r="O9380" s="4">
        <v>53209</v>
      </c>
    </row>
    <row r="9381" spans="14:15" x14ac:dyDescent="0.25">
      <c r="N9381" s="4"/>
      <c r="O9381" s="4">
        <v>53210</v>
      </c>
    </row>
    <row r="9382" spans="14:15" x14ac:dyDescent="0.25">
      <c r="N9382" s="4"/>
      <c r="O9382" s="4">
        <v>53211</v>
      </c>
    </row>
    <row r="9383" spans="14:15" x14ac:dyDescent="0.25">
      <c r="N9383" s="4"/>
      <c r="O9383" s="4">
        <v>53212</v>
      </c>
    </row>
    <row r="9384" spans="14:15" x14ac:dyDescent="0.25">
      <c r="N9384" s="4"/>
      <c r="O9384" s="4">
        <v>53213</v>
      </c>
    </row>
    <row r="9385" spans="14:15" x14ac:dyDescent="0.25">
      <c r="N9385" s="4"/>
      <c r="O9385" s="4">
        <v>53214</v>
      </c>
    </row>
    <row r="9386" spans="14:15" x14ac:dyDescent="0.25">
      <c r="N9386" s="4"/>
      <c r="O9386" s="4">
        <v>53215</v>
      </c>
    </row>
    <row r="9387" spans="14:15" x14ac:dyDescent="0.25">
      <c r="N9387" s="4"/>
      <c r="O9387" s="4">
        <v>53216</v>
      </c>
    </row>
    <row r="9388" spans="14:15" x14ac:dyDescent="0.25">
      <c r="N9388" s="4"/>
      <c r="O9388" s="4">
        <v>53217</v>
      </c>
    </row>
    <row r="9389" spans="14:15" x14ac:dyDescent="0.25">
      <c r="N9389" s="4"/>
      <c r="O9389" s="4">
        <v>53218</v>
      </c>
    </row>
    <row r="9390" spans="14:15" x14ac:dyDescent="0.25">
      <c r="N9390" s="4"/>
      <c r="O9390" s="4">
        <v>53219</v>
      </c>
    </row>
    <row r="9391" spans="14:15" x14ac:dyDescent="0.25">
      <c r="N9391" s="4"/>
      <c r="O9391" s="4">
        <v>53220</v>
      </c>
    </row>
    <row r="9392" spans="14:15" x14ac:dyDescent="0.25">
      <c r="N9392" s="4"/>
      <c r="O9392" s="4">
        <v>53221</v>
      </c>
    </row>
    <row r="9393" spans="14:15" x14ac:dyDescent="0.25">
      <c r="N9393" s="4"/>
      <c r="O9393" s="4">
        <v>53222</v>
      </c>
    </row>
    <row r="9394" spans="14:15" x14ac:dyDescent="0.25">
      <c r="N9394" s="4"/>
      <c r="O9394" s="4">
        <v>53223</v>
      </c>
    </row>
    <row r="9395" spans="14:15" x14ac:dyDescent="0.25">
      <c r="N9395" s="4"/>
      <c r="O9395" s="4">
        <v>53224</v>
      </c>
    </row>
    <row r="9396" spans="14:15" x14ac:dyDescent="0.25">
      <c r="N9396" s="4"/>
      <c r="O9396" s="4">
        <v>53225</v>
      </c>
    </row>
    <row r="9397" spans="14:15" x14ac:dyDescent="0.25">
      <c r="N9397" s="4"/>
      <c r="O9397" s="4">
        <v>53226</v>
      </c>
    </row>
    <row r="9398" spans="14:15" x14ac:dyDescent="0.25">
      <c r="N9398" s="4"/>
      <c r="O9398" s="4">
        <v>53227</v>
      </c>
    </row>
    <row r="9399" spans="14:15" x14ac:dyDescent="0.25">
      <c r="N9399" s="4"/>
      <c r="O9399" s="4">
        <v>53228</v>
      </c>
    </row>
    <row r="9400" spans="14:15" x14ac:dyDescent="0.25">
      <c r="N9400" s="4"/>
      <c r="O9400" s="4">
        <v>53229</v>
      </c>
    </row>
    <row r="9401" spans="14:15" x14ac:dyDescent="0.25">
      <c r="N9401" s="4"/>
      <c r="O9401" s="4">
        <v>53230</v>
      </c>
    </row>
    <row r="9402" spans="14:15" x14ac:dyDescent="0.25">
      <c r="N9402" s="4"/>
      <c r="O9402" s="4">
        <v>53231</v>
      </c>
    </row>
    <row r="9403" spans="14:15" x14ac:dyDescent="0.25">
      <c r="N9403" s="4"/>
      <c r="O9403" s="4">
        <v>53232</v>
      </c>
    </row>
    <row r="9404" spans="14:15" x14ac:dyDescent="0.25">
      <c r="N9404" s="4"/>
      <c r="O9404" s="4">
        <v>53233</v>
      </c>
    </row>
    <row r="9405" spans="14:15" x14ac:dyDescent="0.25">
      <c r="N9405" s="4"/>
      <c r="O9405" s="4">
        <v>53234</v>
      </c>
    </row>
    <row r="9406" spans="14:15" x14ac:dyDescent="0.25">
      <c r="N9406" s="4"/>
      <c r="O9406" s="4">
        <v>53235</v>
      </c>
    </row>
    <row r="9407" spans="14:15" x14ac:dyDescent="0.25">
      <c r="N9407" s="4"/>
      <c r="O9407" s="4">
        <v>53236</v>
      </c>
    </row>
    <row r="9408" spans="14:15" x14ac:dyDescent="0.25">
      <c r="N9408" s="4"/>
      <c r="O9408" s="4">
        <v>53237</v>
      </c>
    </row>
    <row r="9409" spans="14:15" x14ac:dyDescent="0.25">
      <c r="N9409" s="4"/>
      <c r="O9409" s="4">
        <v>53238</v>
      </c>
    </row>
    <row r="9410" spans="14:15" x14ac:dyDescent="0.25">
      <c r="N9410" s="4"/>
      <c r="O9410" s="4">
        <v>53239</v>
      </c>
    </row>
    <row r="9411" spans="14:15" x14ac:dyDescent="0.25">
      <c r="N9411" s="4"/>
      <c r="O9411" s="4">
        <v>53240</v>
      </c>
    </row>
    <row r="9412" spans="14:15" x14ac:dyDescent="0.25">
      <c r="N9412" s="4"/>
      <c r="O9412" s="4">
        <v>53241</v>
      </c>
    </row>
    <row r="9413" spans="14:15" x14ac:dyDescent="0.25">
      <c r="N9413" s="4"/>
      <c r="O9413" s="4">
        <v>53242</v>
      </c>
    </row>
    <row r="9414" spans="14:15" x14ac:dyDescent="0.25">
      <c r="N9414" s="4"/>
      <c r="O9414" s="4">
        <v>53243</v>
      </c>
    </row>
    <row r="9415" spans="14:15" x14ac:dyDescent="0.25">
      <c r="N9415" s="4"/>
      <c r="O9415" s="4">
        <v>53244</v>
      </c>
    </row>
    <row r="9416" spans="14:15" x14ac:dyDescent="0.25">
      <c r="N9416" s="4"/>
      <c r="O9416" s="4">
        <v>53245</v>
      </c>
    </row>
    <row r="9417" spans="14:15" x14ac:dyDescent="0.25">
      <c r="N9417" s="4"/>
      <c r="O9417" s="4">
        <v>53246</v>
      </c>
    </row>
    <row r="9418" spans="14:15" x14ac:dyDescent="0.25">
      <c r="N9418" s="4"/>
      <c r="O9418" s="4">
        <v>53247</v>
      </c>
    </row>
    <row r="9419" spans="14:15" x14ac:dyDescent="0.25">
      <c r="N9419" s="4"/>
      <c r="O9419" s="4">
        <v>53248</v>
      </c>
    </row>
    <row r="9420" spans="14:15" x14ac:dyDescent="0.25">
      <c r="N9420" s="4"/>
      <c r="O9420" s="4">
        <v>53249</v>
      </c>
    </row>
    <row r="9421" spans="14:15" x14ac:dyDescent="0.25">
      <c r="N9421" s="4"/>
      <c r="O9421" s="4">
        <v>53250</v>
      </c>
    </row>
    <row r="9422" spans="14:15" x14ac:dyDescent="0.25">
      <c r="N9422" s="4"/>
      <c r="O9422" s="4">
        <v>53251</v>
      </c>
    </row>
    <row r="9423" spans="14:15" x14ac:dyDescent="0.25">
      <c r="N9423" s="4"/>
      <c r="O9423" s="4">
        <v>53252</v>
      </c>
    </row>
    <row r="9424" spans="14:15" x14ac:dyDescent="0.25">
      <c r="N9424" s="4"/>
      <c r="O9424" s="4">
        <v>53253</v>
      </c>
    </row>
    <row r="9425" spans="14:15" x14ac:dyDescent="0.25">
      <c r="N9425" s="4"/>
      <c r="O9425" s="4">
        <v>53254</v>
      </c>
    </row>
    <row r="9426" spans="14:15" x14ac:dyDescent="0.25">
      <c r="N9426" s="4"/>
      <c r="O9426" s="4">
        <v>53255</v>
      </c>
    </row>
    <row r="9427" spans="14:15" x14ac:dyDescent="0.25">
      <c r="N9427" s="4"/>
      <c r="O9427" s="4">
        <v>53256</v>
      </c>
    </row>
    <row r="9428" spans="14:15" x14ac:dyDescent="0.25">
      <c r="N9428" s="4"/>
      <c r="O9428" s="4">
        <v>53257</v>
      </c>
    </row>
    <row r="9429" spans="14:15" x14ac:dyDescent="0.25">
      <c r="N9429" s="4"/>
      <c r="O9429" s="4">
        <v>53258</v>
      </c>
    </row>
    <row r="9430" spans="14:15" x14ac:dyDescent="0.25">
      <c r="N9430" s="4"/>
      <c r="O9430" s="4">
        <v>53259</v>
      </c>
    </row>
    <row r="9431" spans="14:15" x14ac:dyDescent="0.25">
      <c r="N9431" s="4"/>
      <c r="O9431" s="4">
        <v>53260</v>
      </c>
    </row>
    <row r="9432" spans="14:15" x14ac:dyDescent="0.25">
      <c r="N9432" s="4"/>
      <c r="O9432" s="4">
        <v>53261</v>
      </c>
    </row>
    <row r="9433" spans="14:15" x14ac:dyDescent="0.25">
      <c r="N9433" s="4"/>
      <c r="O9433" s="4">
        <v>53262</v>
      </c>
    </row>
    <row r="9434" spans="14:15" x14ac:dyDescent="0.25">
      <c r="N9434" s="4"/>
      <c r="O9434" s="4">
        <v>53263</v>
      </c>
    </row>
    <row r="9435" spans="14:15" x14ac:dyDescent="0.25">
      <c r="N9435" s="4"/>
      <c r="O9435" s="4">
        <v>53264</v>
      </c>
    </row>
    <row r="9436" spans="14:15" x14ac:dyDescent="0.25">
      <c r="N9436" s="4"/>
      <c r="O9436" s="4">
        <v>53265</v>
      </c>
    </row>
    <row r="9437" spans="14:15" x14ac:dyDescent="0.25">
      <c r="N9437" s="4"/>
      <c r="O9437" s="4">
        <v>53266</v>
      </c>
    </row>
    <row r="9438" spans="14:15" x14ac:dyDescent="0.25">
      <c r="N9438" s="4"/>
      <c r="O9438" s="4">
        <v>53267</v>
      </c>
    </row>
    <row r="9439" spans="14:15" x14ac:dyDescent="0.25">
      <c r="N9439" s="4"/>
      <c r="O9439" s="4">
        <v>53268</v>
      </c>
    </row>
    <row r="9440" spans="14:15" x14ac:dyDescent="0.25">
      <c r="N9440" s="4"/>
      <c r="O9440" s="4">
        <v>53269</v>
      </c>
    </row>
    <row r="9441" spans="14:15" x14ac:dyDescent="0.25">
      <c r="N9441" s="4"/>
      <c r="O9441" s="4">
        <v>53270</v>
      </c>
    </row>
    <row r="9442" spans="14:15" x14ac:dyDescent="0.25">
      <c r="N9442" s="4"/>
      <c r="O9442" s="4">
        <v>53271</v>
      </c>
    </row>
    <row r="9443" spans="14:15" x14ac:dyDescent="0.25">
      <c r="N9443" s="4"/>
      <c r="O9443" s="4">
        <v>53272</v>
      </c>
    </row>
    <row r="9444" spans="14:15" x14ac:dyDescent="0.25">
      <c r="N9444" s="4"/>
      <c r="O9444" s="4">
        <v>53273</v>
      </c>
    </row>
    <row r="9445" spans="14:15" x14ac:dyDescent="0.25">
      <c r="N9445" s="4"/>
      <c r="O9445" s="4">
        <v>53274</v>
      </c>
    </row>
    <row r="9446" spans="14:15" x14ac:dyDescent="0.25">
      <c r="N9446" s="4"/>
      <c r="O9446" s="4">
        <v>53275</v>
      </c>
    </row>
    <row r="9447" spans="14:15" x14ac:dyDescent="0.25">
      <c r="N9447" s="4"/>
      <c r="O9447" s="4">
        <v>53276</v>
      </c>
    </row>
    <row r="9448" spans="14:15" x14ac:dyDescent="0.25">
      <c r="N9448" s="4"/>
      <c r="O9448" s="4">
        <v>53277</v>
      </c>
    </row>
    <row r="9449" spans="14:15" x14ac:dyDescent="0.25">
      <c r="N9449" s="4"/>
      <c r="O9449" s="4">
        <v>53278</v>
      </c>
    </row>
    <row r="9450" spans="14:15" x14ac:dyDescent="0.25">
      <c r="N9450" s="4"/>
      <c r="O9450" s="4">
        <v>53279</v>
      </c>
    </row>
    <row r="9451" spans="14:15" x14ac:dyDescent="0.25">
      <c r="N9451" s="4"/>
      <c r="O9451" s="4">
        <v>53280</v>
      </c>
    </row>
    <row r="9452" spans="14:15" x14ac:dyDescent="0.25">
      <c r="N9452" s="4"/>
      <c r="O9452" s="4">
        <v>53281</v>
      </c>
    </row>
    <row r="9453" spans="14:15" x14ac:dyDescent="0.25">
      <c r="N9453" s="4"/>
      <c r="O9453" s="4">
        <v>53282</v>
      </c>
    </row>
    <row r="9454" spans="14:15" x14ac:dyDescent="0.25">
      <c r="N9454" s="4"/>
      <c r="O9454" s="4">
        <v>53283</v>
      </c>
    </row>
    <row r="9455" spans="14:15" x14ac:dyDescent="0.25">
      <c r="N9455" s="4"/>
      <c r="O9455" s="4">
        <v>53284</v>
      </c>
    </row>
    <row r="9456" spans="14:15" x14ac:dyDescent="0.25">
      <c r="N9456" s="4"/>
      <c r="O9456" s="4">
        <v>53285</v>
      </c>
    </row>
    <row r="9457" spans="14:15" x14ac:dyDescent="0.25">
      <c r="N9457" s="4"/>
      <c r="O9457" s="4">
        <v>53286</v>
      </c>
    </row>
    <row r="9458" spans="14:15" x14ac:dyDescent="0.25">
      <c r="N9458" s="4"/>
      <c r="O9458" s="4">
        <v>53287</v>
      </c>
    </row>
    <row r="9459" spans="14:15" x14ac:dyDescent="0.25">
      <c r="N9459" s="4"/>
      <c r="O9459" s="4">
        <v>53288</v>
      </c>
    </row>
    <row r="9460" spans="14:15" x14ac:dyDescent="0.25">
      <c r="N9460" s="4"/>
      <c r="O9460" s="4">
        <v>53289</v>
      </c>
    </row>
    <row r="9461" spans="14:15" x14ac:dyDescent="0.25">
      <c r="N9461" s="4"/>
      <c r="O9461" s="4">
        <v>53290</v>
      </c>
    </row>
    <row r="9462" spans="14:15" x14ac:dyDescent="0.25">
      <c r="N9462" s="4"/>
      <c r="O9462" s="4">
        <v>53291</v>
      </c>
    </row>
    <row r="9463" spans="14:15" x14ac:dyDescent="0.25">
      <c r="N9463" s="4"/>
      <c r="O9463" s="4">
        <v>53292</v>
      </c>
    </row>
    <row r="9464" spans="14:15" x14ac:dyDescent="0.25">
      <c r="N9464" s="4"/>
      <c r="O9464" s="4">
        <v>53293</v>
      </c>
    </row>
    <row r="9465" spans="14:15" x14ac:dyDescent="0.25">
      <c r="N9465" s="4"/>
      <c r="O9465" s="4">
        <v>53294</v>
      </c>
    </row>
    <row r="9466" spans="14:15" x14ac:dyDescent="0.25">
      <c r="N9466" s="4"/>
      <c r="O9466" s="4">
        <v>53295</v>
      </c>
    </row>
    <row r="9467" spans="14:15" x14ac:dyDescent="0.25">
      <c r="N9467" s="4"/>
      <c r="O9467" s="4">
        <v>53296</v>
      </c>
    </row>
    <row r="9468" spans="14:15" x14ac:dyDescent="0.25">
      <c r="N9468" s="4"/>
      <c r="O9468" s="4">
        <v>53297</v>
      </c>
    </row>
    <row r="9469" spans="14:15" x14ac:dyDescent="0.25">
      <c r="N9469" s="4"/>
      <c r="O9469" s="4">
        <v>53298</v>
      </c>
    </row>
    <row r="9470" spans="14:15" x14ac:dyDescent="0.25">
      <c r="N9470" s="4"/>
      <c r="O9470" s="4">
        <v>53299</v>
      </c>
    </row>
    <row r="9471" spans="14:15" x14ac:dyDescent="0.25">
      <c r="N9471" s="4"/>
      <c r="O9471" s="4">
        <v>53300</v>
      </c>
    </row>
    <row r="9472" spans="14:15" x14ac:dyDescent="0.25">
      <c r="N9472" s="4"/>
      <c r="O9472" s="4">
        <v>53301</v>
      </c>
    </row>
    <row r="9473" spans="14:15" x14ac:dyDescent="0.25">
      <c r="N9473" s="4"/>
      <c r="O9473" s="4">
        <v>53302</v>
      </c>
    </row>
    <row r="9474" spans="14:15" x14ac:dyDescent="0.25">
      <c r="N9474" s="4"/>
      <c r="O9474" s="4">
        <v>53303</v>
      </c>
    </row>
    <row r="9475" spans="14:15" x14ac:dyDescent="0.25">
      <c r="N9475" s="4"/>
      <c r="O9475" s="4">
        <v>53304</v>
      </c>
    </row>
    <row r="9476" spans="14:15" x14ac:dyDescent="0.25">
      <c r="N9476" s="4"/>
      <c r="O9476" s="4">
        <v>53305</v>
      </c>
    </row>
    <row r="9477" spans="14:15" x14ac:dyDescent="0.25">
      <c r="N9477" s="4"/>
      <c r="O9477" s="4">
        <v>53306</v>
      </c>
    </row>
    <row r="9478" spans="14:15" x14ac:dyDescent="0.25">
      <c r="N9478" s="4"/>
      <c r="O9478" s="4">
        <v>53307</v>
      </c>
    </row>
    <row r="9479" spans="14:15" x14ac:dyDescent="0.25">
      <c r="N9479" s="4"/>
      <c r="O9479" s="4">
        <v>53308</v>
      </c>
    </row>
    <row r="9480" spans="14:15" x14ac:dyDescent="0.25">
      <c r="N9480" s="4"/>
      <c r="O9480" s="4">
        <v>53309</v>
      </c>
    </row>
    <row r="9481" spans="14:15" x14ac:dyDescent="0.25">
      <c r="N9481" s="4"/>
      <c r="O9481" s="4">
        <v>53310</v>
      </c>
    </row>
    <row r="9482" spans="14:15" x14ac:dyDescent="0.25">
      <c r="N9482" s="4"/>
      <c r="O9482" s="4">
        <v>53311</v>
      </c>
    </row>
    <row r="9483" spans="14:15" x14ac:dyDescent="0.25">
      <c r="N9483" s="4"/>
      <c r="O9483" s="4">
        <v>53312</v>
      </c>
    </row>
    <row r="9484" spans="14:15" x14ac:dyDescent="0.25">
      <c r="N9484" s="4"/>
      <c r="O9484" s="4">
        <v>53313</v>
      </c>
    </row>
    <row r="9485" spans="14:15" x14ac:dyDescent="0.25">
      <c r="N9485" s="4"/>
      <c r="O9485" s="4">
        <v>53314</v>
      </c>
    </row>
    <row r="9486" spans="14:15" x14ac:dyDescent="0.25">
      <c r="N9486" s="4"/>
      <c r="O9486" s="4">
        <v>53315</v>
      </c>
    </row>
    <row r="9487" spans="14:15" x14ac:dyDescent="0.25">
      <c r="N9487" s="4"/>
      <c r="O9487" s="4">
        <v>53316</v>
      </c>
    </row>
    <row r="9488" spans="14:15" x14ac:dyDescent="0.25">
      <c r="N9488" s="4"/>
      <c r="O9488" s="4">
        <v>53317</v>
      </c>
    </row>
    <row r="9489" spans="14:15" x14ac:dyDescent="0.25">
      <c r="N9489" s="4"/>
      <c r="O9489" s="4">
        <v>53318</v>
      </c>
    </row>
    <row r="9490" spans="14:15" x14ac:dyDescent="0.25">
      <c r="N9490" s="4"/>
      <c r="O9490" s="4">
        <v>53319</v>
      </c>
    </row>
    <row r="9491" spans="14:15" x14ac:dyDescent="0.25">
      <c r="N9491" s="4"/>
      <c r="O9491" s="4">
        <v>53320</v>
      </c>
    </row>
    <row r="9492" spans="14:15" x14ac:dyDescent="0.25">
      <c r="N9492" s="4"/>
      <c r="O9492" s="4">
        <v>53321</v>
      </c>
    </row>
    <row r="9493" spans="14:15" x14ac:dyDescent="0.25">
      <c r="N9493" s="4"/>
      <c r="O9493" s="4">
        <v>53322</v>
      </c>
    </row>
    <row r="9494" spans="14:15" x14ac:dyDescent="0.25">
      <c r="N9494" s="4"/>
      <c r="O9494" s="4">
        <v>53323</v>
      </c>
    </row>
    <row r="9495" spans="14:15" x14ac:dyDescent="0.25">
      <c r="N9495" s="4"/>
      <c r="O9495" s="4">
        <v>53324</v>
      </c>
    </row>
    <row r="9496" spans="14:15" x14ac:dyDescent="0.25">
      <c r="N9496" s="4"/>
      <c r="O9496" s="4">
        <v>53325</v>
      </c>
    </row>
    <row r="9497" spans="14:15" x14ac:dyDescent="0.25">
      <c r="N9497" s="4"/>
      <c r="O9497" s="4">
        <v>53326</v>
      </c>
    </row>
    <row r="9498" spans="14:15" x14ac:dyDescent="0.25">
      <c r="N9498" s="4"/>
      <c r="O9498" s="4">
        <v>53327</v>
      </c>
    </row>
    <row r="9499" spans="14:15" x14ac:dyDescent="0.25">
      <c r="N9499" s="4"/>
      <c r="O9499" s="4">
        <v>53328</v>
      </c>
    </row>
    <row r="9500" spans="14:15" x14ac:dyDescent="0.25">
      <c r="N9500" s="4"/>
      <c r="O9500" s="4">
        <v>53329</v>
      </c>
    </row>
    <row r="9501" spans="14:15" x14ac:dyDescent="0.25">
      <c r="N9501" s="4"/>
      <c r="O9501" s="4">
        <v>53330</v>
      </c>
    </row>
    <row r="9502" spans="14:15" x14ac:dyDescent="0.25">
      <c r="N9502" s="4"/>
      <c r="O9502" s="4">
        <v>53331</v>
      </c>
    </row>
    <row r="9503" spans="14:15" x14ac:dyDescent="0.25">
      <c r="N9503" s="4"/>
      <c r="O9503" s="4">
        <v>53332</v>
      </c>
    </row>
    <row r="9504" spans="14:15" x14ac:dyDescent="0.25">
      <c r="N9504" s="4"/>
      <c r="O9504" s="4">
        <v>53333</v>
      </c>
    </row>
    <row r="9505" spans="14:15" x14ac:dyDescent="0.25">
      <c r="N9505" s="4"/>
      <c r="O9505" s="4">
        <v>53334</v>
      </c>
    </row>
    <row r="9506" spans="14:15" x14ac:dyDescent="0.25">
      <c r="N9506" s="4"/>
      <c r="O9506" s="4">
        <v>53335</v>
      </c>
    </row>
    <row r="9507" spans="14:15" x14ac:dyDescent="0.25">
      <c r="N9507" s="4"/>
      <c r="O9507" s="4">
        <v>53336</v>
      </c>
    </row>
    <row r="9508" spans="14:15" x14ac:dyDescent="0.25">
      <c r="N9508" s="4"/>
      <c r="O9508" s="4">
        <v>53337</v>
      </c>
    </row>
    <row r="9509" spans="14:15" x14ac:dyDescent="0.25">
      <c r="N9509" s="4"/>
      <c r="O9509" s="4">
        <v>53338</v>
      </c>
    </row>
    <row r="9510" spans="14:15" x14ac:dyDescent="0.25">
      <c r="N9510" s="4"/>
      <c r="O9510" s="4">
        <v>53339</v>
      </c>
    </row>
    <row r="9511" spans="14:15" x14ac:dyDescent="0.25">
      <c r="N9511" s="4"/>
      <c r="O9511" s="4">
        <v>53340</v>
      </c>
    </row>
    <row r="9512" spans="14:15" x14ac:dyDescent="0.25">
      <c r="N9512" s="4"/>
      <c r="O9512" s="4">
        <v>53341</v>
      </c>
    </row>
    <row r="9513" spans="14:15" x14ac:dyDescent="0.25">
      <c r="N9513" s="4"/>
      <c r="O9513" s="4">
        <v>53342</v>
      </c>
    </row>
    <row r="9514" spans="14:15" x14ac:dyDescent="0.25">
      <c r="N9514" s="4"/>
      <c r="O9514" s="4">
        <v>53343</v>
      </c>
    </row>
    <row r="9515" spans="14:15" x14ac:dyDescent="0.25">
      <c r="N9515" s="4"/>
      <c r="O9515" s="4">
        <v>53344</v>
      </c>
    </row>
    <row r="9516" spans="14:15" x14ac:dyDescent="0.25">
      <c r="N9516" s="4"/>
      <c r="O9516" s="4">
        <v>53345</v>
      </c>
    </row>
    <row r="9517" spans="14:15" x14ac:dyDescent="0.25">
      <c r="N9517" s="4"/>
      <c r="O9517" s="4">
        <v>53346</v>
      </c>
    </row>
    <row r="9518" spans="14:15" x14ac:dyDescent="0.25">
      <c r="N9518" s="4"/>
      <c r="O9518" s="4">
        <v>53347</v>
      </c>
    </row>
    <row r="9519" spans="14:15" x14ac:dyDescent="0.25">
      <c r="N9519" s="4"/>
      <c r="O9519" s="4">
        <v>53348</v>
      </c>
    </row>
    <row r="9520" spans="14:15" x14ac:dyDescent="0.25">
      <c r="N9520" s="4"/>
      <c r="O9520" s="4">
        <v>53349</v>
      </c>
    </row>
    <row r="9521" spans="14:15" x14ac:dyDescent="0.25">
      <c r="N9521" s="4"/>
      <c r="O9521" s="4">
        <v>53350</v>
      </c>
    </row>
    <row r="9522" spans="14:15" x14ac:dyDescent="0.25">
      <c r="N9522" s="4"/>
      <c r="O9522" s="4">
        <v>53351</v>
      </c>
    </row>
    <row r="9523" spans="14:15" x14ac:dyDescent="0.25">
      <c r="N9523" s="4"/>
      <c r="O9523" s="4">
        <v>53352</v>
      </c>
    </row>
    <row r="9524" spans="14:15" x14ac:dyDescent="0.25">
      <c r="N9524" s="4"/>
      <c r="O9524" s="4">
        <v>53353</v>
      </c>
    </row>
    <row r="9525" spans="14:15" x14ac:dyDescent="0.25">
      <c r="N9525" s="4"/>
      <c r="O9525" s="4">
        <v>53354</v>
      </c>
    </row>
    <row r="9526" spans="14:15" x14ac:dyDescent="0.25">
      <c r="N9526" s="4"/>
      <c r="O9526" s="4">
        <v>53355</v>
      </c>
    </row>
    <row r="9527" spans="14:15" x14ac:dyDescent="0.25">
      <c r="N9527" s="4"/>
      <c r="O9527" s="4">
        <v>53356</v>
      </c>
    </row>
    <row r="9528" spans="14:15" x14ac:dyDescent="0.25">
      <c r="N9528" s="4"/>
      <c r="O9528" s="4">
        <v>53357</v>
      </c>
    </row>
    <row r="9529" spans="14:15" x14ac:dyDescent="0.25">
      <c r="N9529" s="4"/>
      <c r="O9529" s="4">
        <v>53358</v>
      </c>
    </row>
    <row r="9530" spans="14:15" x14ac:dyDescent="0.25">
      <c r="N9530" s="4"/>
      <c r="O9530" s="4">
        <v>53359</v>
      </c>
    </row>
    <row r="9531" spans="14:15" x14ac:dyDescent="0.25">
      <c r="N9531" s="4"/>
      <c r="O9531" s="4">
        <v>53360</v>
      </c>
    </row>
    <row r="9532" spans="14:15" x14ac:dyDescent="0.25">
      <c r="N9532" s="4"/>
      <c r="O9532" s="4">
        <v>53361</v>
      </c>
    </row>
    <row r="9533" spans="14:15" x14ac:dyDescent="0.25">
      <c r="N9533" s="4"/>
      <c r="O9533" s="4">
        <v>53362</v>
      </c>
    </row>
    <row r="9534" spans="14:15" x14ac:dyDescent="0.25">
      <c r="N9534" s="4"/>
      <c r="O9534" s="4">
        <v>53363</v>
      </c>
    </row>
    <row r="9535" spans="14:15" x14ac:dyDescent="0.25">
      <c r="N9535" s="4"/>
      <c r="O9535" s="4">
        <v>53364</v>
      </c>
    </row>
    <row r="9536" spans="14:15" x14ac:dyDescent="0.25">
      <c r="N9536" s="4"/>
      <c r="O9536" s="4">
        <v>53365</v>
      </c>
    </row>
    <row r="9537" spans="14:15" x14ac:dyDescent="0.25">
      <c r="N9537" s="4"/>
      <c r="O9537" s="4">
        <v>53366</v>
      </c>
    </row>
    <row r="9538" spans="14:15" x14ac:dyDescent="0.25">
      <c r="N9538" s="4"/>
      <c r="O9538" s="4">
        <v>53367</v>
      </c>
    </row>
    <row r="9539" spans="14:15" x14ac:dyDescent="0.25">
      <c r="N9539" s="4"/>
      <c r="O9539" s="4">
        <v>53368</v>
      </c>
    </row>
    <row r="9540" spans="14:15" x14ac:dyDescent="0.25">
      <c r="N9540" s="4"/>
      <c r="O9540" s="4">
        <v>53369</v>
      </c>
    </row>
    <row r="9541" spans="14:15" x14ac:dyDescent="0.25">
      <c r="N9541" s="4"/>
      <c r="O9541" s="4">
        <v>53370</v>
      </c>
    </row>
    <row r="9542" spans="14:15" x14ac:dyDescent="0.25">
      <c r="N9542" s="4"/>
      <c r="O9542" s="4">
        <v>53371</v>
      </c>
    </row>
    <row r="9543" spans="14:15" x14ac:dyDescent="0.25">
      <c r="N9543" s="4"/>
      <c r="O9543" s="4">
        <v>53372</v>
      </c>
    </row>
    <row r="9544" spans="14:15" x14ac:dyDescent="0.25">
      <c r="N9544" s="4"/>
      <c r="O9544" s="4">
        <v>53373</v>
      </c>
    </row>
    <row r="9545" spans="14:15" x14ac:dyDescent="0.25">
      <c r="N9545" s="4"/>
      <c r="O9545" s="4">
        <v>53374</v>
      </c>
    </row>
    <row r="9546" spans="14:15" x14ac:dyDescent="0.25">
      <c r="N9546" s="4"/>
      <c r="O9546" s="4">
        <v>53375</v>
      </c>
    </row>
    <row r="9547" spans="14:15" x14ac:dyDescent="0.25">
      <c r="N9547" s="4"/>
      <c r="O9547" s="4">
        <v>53376</v>
      </c>
    </row>
    <row r="9548" spans="14:15" x14ac:dyDescent="0.25">
      <c r="N9548" s="4"/>
      <c r="O9548" s="4">
        <v>53377</v>
      </c>
    </row>
    <row r="9549" spans="14:15" x14ac:dyDescent="0.25">
      <c r="N9549" s="4"/>
      <c r="O9549" s="4">
        <v>53378</v>
      </c>
    </row>
    <row r="9550" spans="14:15" x14ac:dyDescent="0.25">
      <c r="N9550" s="4"/>
      <c r="O9550" s="4">
        <v>53379</v>
      </c>
    </row>
    <row r="9551" spans="14:15" x14ac:dyDescent="0.25">
      <c r="N9551" s="4"/>
      <c r="O9551" s="4">
        <v>53380</v>
      </c>
    </row>
    <row r="9552" spans="14:15" x14ac:dyDescent="0.25">
      <c r="N9552" s="4"/>
      <c r="O9552" s="4">
        <v>53381</v>
      </c>
    </row>
    <row r="9553" spans="14:15" x14ac:dyDescent="0.25">
      <c r="N9553" s="4"/>
      <c r="O9553" s="4">
        <v>53382</v>
      </c>
    </row>
    <row r="9554" spans="14:15" x14ac:dyDescent="0.25">
      <c r="N9554" s="4"/>
      <c r="O9554" s="4">
        <v>53383</v>
      </c>
    </row>
    <row r="9555" spans="14:15" x14ac:dyDescent="0.25">
      <c r="N9555" s="4"/>
      <c r="O9555" s="4">
        <v>53384</v>
      </c>
    </row>
    <row r="9556" spans="14:15" x14ac:dyDescent="0.25">
      <c r="N9556" s="4"/>
      <c r="O9556" s="4">
        <v>53385</v>
      </c>
    </row>
    <row r="9557" spans="14:15" x14ac:dyDescent="0.25">
      <c r="N9557" s="4"/>
      <c r="O9557" s="4">
        <v>53386</v>
      </c>
    </row>
    <row r="9558" spans="14:15" x14ac:dyDescent="0.25">
      <c r="N9558" s="4"/>
      <c r="O9558" s="4">
        <v>53387</v>
      </c>
    </row>
    <row r="9559" spans="14:15" x14ac:dyDescent="0.25">
      <c r="N9559" s="4"/>
      <c r="O9559" s="4">
        <v>53388</v>
      </c>
    </row>
    <row r="9560" spans="14:15" x14ac:dyDescent="0.25">
      <c r="N9560" s="4"/>
      <c r="O9560" s="4">
        <v>53389</v>
      </c>
    </row>
    <row r="9561" spans="14:15" x14ac:dyDescent="0.25">
      <c r="N9561" s="4"/>
      <c r="O9561" s="4">
        <v>53390</v>
      </c>
    </row>
    <row r="9562" spans="14:15" x14ac:dyDescent="0.25">
      <c r="N9562" s="4"/>
      <c r="O9562" s="4">
        <v>53391</v>
      </c>
    </row>
    <row r="9563" spans="14:15" x14ac:dyDescent="0.25">
      <c r="N9563" s="4"/>
      <c r="O9563" s="4">
        <v>53392</v>
      </c>
    </row>
    <row r="9564" spans="14:15" x14ac:dyDescent="0.25">
      <c r="N9564" s="4"/>
      <c r="O9564" s="4">
        <v>53393</v>
      </c>
    </row>
    <row r="9565" spans="14:15" x14ac:dyDescent="0.25">
      <c r="N9565" s="4"/>
      <c r="O9565" s="4">
        <v>53394</v>
      </c>
    </row>
    <row r="9566" spans="14:15" x14ac:dyDescent="0.25">
      <c r="N9566" s="4"/>
      <c r="O9566" s="4">
        <v>53395</v>
      </c>
    </row>
    <row r="9567" spans="14:15" x14ac:dyDescent="0.25">
      <c r="N9567" s="4"/>
      <c r="O9567" s="4">
        <v>53396</v>
      </c>
    </row>
    <row r="9568" spans="14:15" x14ac:dyDescent="0.25">
      <c r="N9568" s="4"/>
      <c r="O9568" s="4">
        <v>53397</v>
      </c>
    </row>
    <row r="9569" spans="14:15" x14ac:dyDescent="0.25">
      <c r="N9569" s="4"/>
      <c r="O9569" s="4">
        <v>53398</v>
      </c>
    </row>
    <row r="9570" spans="14:15" x14ac:dyDescent="0.25">
      <c r="N9570" s="4"/>
      <c r="O9570" s="4">
        <v>53399</v>
      </c>
    </row>
    <row r="9571" spans="14:15" x14ac:dyDescent="0.25">
      <c r="N9571" s="4"/>
      <c r="O9571" s="4">
        <v>53400</v>
      </c>
    </row>
    <row r="9572" spans="14:15" x14ac:dyDescent="0.25">
      <c r="N9572" s="4"/>
      <c r="O9572" s="4">
        <v>53401</v>
      </c>
    </row>
    <row r="9573" spans="14:15" x14ac:dyDescent="0.25">
      <c r="N9573" s="4"/>
      <c r="O9573" s="4">
        <v>53402</v>
      </c>
    </row>
    <row r="9574" spans="14:15" x14ac:dyDescent="0.25">
      <c r="N9574" s="4"/>
      <c r="O9574" s="4">
        <v>53403</v>
      </c>
    </row>
    <row r="9575" spans="14:15" x14ac:dyDescent="0.25">
      <c r="N9575" s="4"/>
      <c r="O9575" s="4">
        <v>53404</v>
      </c>
    </row>
    <row r="9576" spans="14:15" x14ac:dyDescent="0.25">
      <c r="N9576" s="4"/>
      <c r="O9576" s="4">
        <v>53405</v>
      </c>
    </row>
    <row r="9577" spans="14:15" x14ac:dyDescent="0.25">
      <c r="N9577" s="4"/>
      <c r="O9577" s="4">
        <v>53406</v>
      </c>
    </row>
    <row r="9578" spans="14:15" x14ac:dyDescent="0.25">
      <c r="N9578" s="4"/>
      <c r="O9578" s="4">
        <v>53407</v>
      </c>
    </row>
    <row r="9579" spans="14:15" x14ac:dyDescent="0.25">
      <c r="N9579" s="4"/>
      <c r="O9579" s="4">
        <v>53408</v>
      </c>
    </row>
    <row r="9580" spans="14:15" x14ac:dyDescent="0.25">
      <c r="N9580" s="4"/>
      <c r="O9580" s="4">
        <v>53409</v>
      </c>
    </row>
    <row r="9581" spans="14:15" x14ac:dyDescent="0.25">
      <c r="N9581" s="4"/>
      <c r="O9581" s="4">
        <v>53410</v>
      </c>
    </row>
    <row r="9582" spans="14:15" x14ac:dyDescent="0.25">
      <c r="N9582" s="4"/>
      <c r="O9582" s="4">
        <v>53411</v>
      </c>
    </row>
    <row r="9583" spans="14:15" x14ac:dyDescent="0.25">
      <c r="N9583" s="4"/>
      <c r="O9583" s="4">
        <v>53412</v>
      </c>
    </row>
    <row r="9584" spans="14:15" x14ac:dyDescent="0.25">
      <c r="N9584" s="4"/>
      <c r="O9584" s="4">
        <v>53413</v>
      </c>
    </row>
    <row r="9585" spans="14:15" x14ac:dyDescent="0.25">
      <c r="N9585" s="4"/>
      <c r="O9585" s="4">
        <v>53414</v>
      </c>
    </row>
    <row r="9586" spans="14:15" x14ac:dyDescent="0.25">
      <c r="N9586" s="4"/>
      <c r="O9586" s="4">
        <v>53415</v>
      </c>
    </row>
    <row r="9587" spans="14:15" x14ac:dyDescent="0.25">
      <c r="N9587" s="4"/>
      <c r="O9587" s="4">
        <v>53416</v>
      </c>
    </row>
    <row r="9588" spans="14:15" x14ac:dyDescent="0.25">
      <c r="N9588" s="4"/>
      <c r="O9588" s="4">
        <v>53417</v>
      </c>
    </row>
    <row r="9589" spans="14:15" x14ac:dyDescent="0.25">
      <c r="N9589" s="4"/>
      <c r="O9589" s="4">
        <v>53418</v>
      </c>
    </row>
    <row r="9590" spans="14:15" x14ac:dyDescent="0.25">
      <c r="N9590" s="4"/>
      <c r="O9590" s="4">
        <v>53419</v>
      </c>
    </row>
    <row r="9591" spans="14:15" x14ac:dyDescent="0.25">
      <c r="N9591" s="4"/>
      <c r="O9591" s="4">
        <v>53420</v>
      </c>
    </row>
    <row r="9592" spans="14:15" x14ac:dyDescent="0.25">
      <c r="N9592" s="4"/>
      <c r="O9592" s="4">
        <v>53421</v>
      </c>
    </row>
    <row r="9593" spans="14:15" x14ac:dyDescent="0.25">
      <c r="N9593" s="4"/>
      <c r="O9593" s="4">
        <v>53422</v>
      </c>
    </row>
    <row r="9594" spans="14:15" x14ac:dyDescent="0.25">
      <c r="N9594" s="4"/>
      <c r="O9594" s="4">
        <v>53423</v>
      </c>
    </row>
    <row r="9595" spans="14:15" x14ac:dyDescent="0.25">
      <c r="N9595" s="4"/>
      <c r="O9595" s="4">
        <v>53424</v>
      </c>
    </row>
    <row r="9596" spans="14:15" x14ac:dyDescent="0.25">
      <c r="N9596" s="4"/>
      <c r="O9596" s="4">
        <v>53425</v>
      </c>
    </row>
    <row r="9597" spans="14:15" x14ac:dyDescent="0.25">
      <c r="N9597" s="4"/>
      <c r="O9597" s="4">
        <v>53426</v>
      </c>
    </row>
    <row r="9598" spans="14:15" x14ac:dyDescent="0.25">
      <c r="N9598" s="4"/>
      <c r="O9598" s="4">
        <v>53427</v>
      </c>
    </row>
    <row r="9599" spans="14:15" x14ac:dyDescent="0.25">
      <c r="N9599" s="4"/>
      <c r="O9599" s="4">
        <v>53428</v>
      </c>
    </row>
    <row r="9600" spans="14:15" x14ac:dyDescent="0.25">
      <c r="N9600" s="4"/>
      <c r="O9600" s="4">
        <v>53429</v>
      </c>
    </row>
    <row r="9601" spans="14:15" x14ac:dyDescent="0.25">
      <c r="N9601" s="4"/>
      <c r="O9601" s="4">
        <v>53430</v>
      </c>
    </row>
    <row r="9602" spans="14:15" x14ac:dyDescent="0.25">
      <c r="N9602" s="4"/>
      <c r="O9602" s="4">
        <v>53431</v>
      </c>
    </row>
    <row r="9603" spans="14:15" x14ac:dyDescent="0.25">
      <c r="N9603" s="4"/>
      <c r="O9603" s="4">
        <v>53432</v>
      </c>
    </row>
    <row r="9604" spans="14:15" x14ac:dyDescent="0.25">
      <c r="N9604" s="4"/>
      <c r="O9604" s="4">
        <v>53433</v>
      </c>
    </row>
    <row r="9605" spans="14:15" x14ac:dyDescent="0.25">
      <c r="N9605" s="4"/>
      <c r="O9605" s="4">
        <v>53434</v>
      </c>
    </row>
    <row r="9606" spans="14:15" x14ac:dyDescent="0.25">
      <c r="N9606" s="4"/>
      <c r="O9606" s="4">
        <v>53435</v>
      </c>
    </row>
    <row r="9607" spans="14:15" x14ac:dyDescent="0.25">
      <c r="N9607" s="4"/>
      <c r="O9607" s="4">
        <v>53436</v>
      </c>
    </row>
    <row r="9608" spans="14:15" x14ac:dyDescent="0.25">
      <c r="N9608" s="4"/>
      <c r="O9608" s="4">
        <v>53437</v>
      </c>
    </row>
    <row r="9609" spans="14:15" x14ac:dyDescent="0.25">
      <c r="N9609" s="4"/>
      <c r="O9609" s="4">
        <v>53438</v>
      </c>
    </row>
    <row r="9610" spans="14:15" x14ac:dyDescent="0.25">
      <c r="N9610" s="4"/>
      <c r="O9610" s="4">
        <v>53439</v>
      </c>
    </row>
    <row r="9611" spans="14:15" x14ac:dyDescent="0.25">
      <c r="N9611" s="4"/>
      <c r="O9611" s="4">
        <v>53440</v>
      </c>
    </row>
    <row r="9612" spans="14:15" x14ac:dyDescent="0.25">
      <c r="N9612" s="4"/>
      <c r="O9612" s="4">
        <v>53441</v>
      </c>
    </row>
    <row r="9613" spans="14:15" x14ac:dyDescent="0.25">
      <c r="N9613" s="4"/>
      <c r="O9613" s="4">
        <v>53442</v>
      </c>
    </row>
    <row r="9614" spans="14:15" x14ac:dyDescent="0.25">
      <c r="N9614" s="4"/>
      <c r="O9614" s="4">
        <v>53443</v>
      </c>
    </row>
    <row r="9615" spans="14:15" x14ac:dyDescent="0.25">
      <c r="N9615" s="4"/>
      <c r="O9615" s="4">
        <v>53444</v>
      </c>
    </row>
    <row r="9616" spans="14:15" x14ac:dyDescent="0.25">
      <c r="N9616" s="4"/>
      <c r="O9616" s="4">
        <v>53445</v>
      </c>
    </row>
    <row r="9617" spans="14:15" x14ac:dyDescent="0.25">
      <c r="N9617" s="4"/>
      <c r="O9617" s="4">
        <v>53446</v>
      </c>
    </row>
    <row r="9618" spans="14:15" x14ac:dyDescent="0.25">
      <c r="N9618" s="4"/>
      <c r="O9618" s="4">
        <v>53447</v>
      </c>
    </row>
    <row r="9619" spans="14:15" x14ac:dyDescent="0.25">
      <c r="N9619" s="4"/>
      <c r="O9619" s="4">
        <v>53448</v>
      </c>
    </row>
    <row r="9620" spans="14:15" x14ac:dyDescent="0.25">
      <c r="N9620" s="4"/>
      <c r="O9620" s="4">
        <v>53449</v>
      </c>
    </row>
    <row r="9621" spans="14:15" x14ac:dyDescent="0.25">
      <c r="N9621" s="4"/>
      <c r="O9621" s="4">
        <v>53450</v>
      </c>
    </row>
    <row r="9622" spans="14:15" x14ac:dyDescent="0.25">
      <c r="N9622" s="4"/>
      <c r="O9622" s="4">
        <v>53451</v>
      </c>
    </row>
    <row r="9623" spans="14:15" x14ac:dyDescent="0.25">
      <c r="N9623" s="4"/>
      <c r="O9623" s="4">
        <v>53452</v>
      </c>
    </row>
    <row r="9624" spans="14:15" x14ac:dyDescent="0.25">
      <c r="N9624" s="4"/>
      <c r="O9624" s="4">
        <v>53453</v>
      </c>
    </row>
    <row r="9625" spans="14:15" x14ac:dyDescent="0.25">
      <c r="N9625" s="4"/>
      <c r="O9625" s="4">
        <v>53454</v>
      </c>
    </row>
    <row r="9626" spans="14:15" x14ac:dyDescent="0.25">
      <c r="N9626" s="4"/>
      <c r="O9626" s="4">
        <v>53455</v>
      </c>
    </row>
    <row r="9627" spans="14:15" x14ac:dyDescent="0.25">
      <c r="N9627" s="4"/>
      <c r="O9627" s="4">
        <v>53456</v>
      </c>
    </row>
    <row r="9628" spans="14:15" x14ac:dyDescent="0.25">
      <c r="N9628" s="4"/>
      <c r="O9628" s="4">
        <v>53457</v>
      </c>
    </row>
    <row r="9629" spans="14:15" x14ac:dyDescent="0.25">
      <c r="N9629" s="4"/>
      <c r="O9629" s="4">
        <v>53458</v>
      </c>
    </row>
    <row r="9630" spans="14:15" x14ac:dyDescent="0.25">
      <c r="N9630" s="4"/>
      <c r="O9630" s="4">
        <v>53459</v>
      </c>
    </row>
    <row r="9631" spans="14:15" x14ac:dyDescent="0.25">
      <c r="N9631" s="4"/>
      <c r="O9631" s="4">
        <v>53460</v>
      </c>
    </row>
    <row r="9632" spans="14:15" x14ac:dyDescent="0.25">
      <c r="N9632" s="4"/>
      <c r="O9632" s="4">
        <v>53461</v>
      </c>
    </row>
    <row r="9633" spans="14:15" x14ac:dyDescent="0.25">
      <c r="N9633" s="4"/>
      <c r="O9633" s="4">
        <v>53462</v>
      </c>
    </row>
    <row r="9634" spans="14:15" x14ac:dyDescent="0.25">
      <c r="N9634" s="4"/>
      <c r="O9634" s="4">
        <v>53463</v>
      </c>
    </row>
    <row r="9635" spans="14:15" x14ac:dyDescent="0.25">
      <c r="N9635" s="4"/>
      <c r="O9635" s="4">
        <v>53464</v>
      </c>
    </row>
    <row r="9636" spans="14:15" x14ac:dyDescent="0.25">
      <c r="N9636" s="4"/>
      <c r="O9636" s="4">
        <v>53465</v>
      </c>
    </row>
    <row r="9637" spans="14:15" x14ac:dyDescent="0.25">
      <c r="N9637" s="4"/>
      <c r="O9637" s="4">
        <v>53466</v>
      </c>
    </row>
    <row r="9638" spans="14:15" x14ac:dyDescent="0.25">
      <c r="N9638" s="4"/>
      <c r="O9638" s="4">
        <v>53467</v>
      </c>
    </row>
    <row r="9639" spans="14:15" x14ac:dyDescent="0.25">
      <c r="N9639" s="4"/>
      <c r="O9639" s="4">
        <v>53468</v>
      </c>
    </row>
    <row r="9640" spans="14:15" x14ac:dyDescent="0.25">
      <c r="N9640" s="4"/>
      <c r="O9640" s="4">
        <v>53469</v>
      </c>
    </row>
    <row r="9641" spans="14:15" x14ac:dyDescent="0.25">
      <c r="N9641" s="4"/>
      <c r="O9641" s="4">
        <v>53470</v>
      </c>
    </row>
    <row r="9642" spans="14:15" x14ac:dyDescent="0.25">
      <c r="N9642" s="4"/>
      <c r="O9642" s="4">
        <v>53471</v>
      </c>
    </row>
    <row r="9643" spans="14:15" x14ac:dyDescent="0.25">
      <c r="N9643" s="4"/>
      <c r="O9643" s="4">
        <v>53472</v>
      </c>
    </row>
    <row r="9644" spans="14:15" x14ac:dyDescent="0.25">
      <c r="N9644" s="4"/>
      <c r="O9644" s="4">
        <v>53473</v>
      </c>
    </row>
    <row r="9645" spans="14:15" x14ac:dyDescent="0.25">
      <c r="N9645" s="4"/>
      <c r="O9645" s="4">
        <v>53474</v>
      </c>
    </row>
    <row r="9646" spans="14:15" x14ac:dyDescent="0.25">
      <c r="N9646" s="4"/>
      <c r="O9646" s="4">
        <v>53475</v>
      </c>
    </row>
    <row r="9647" spans="14:15" x14ac:dyDescent="0.25">
      <c r="N9647" s="4"/>
      <c r="O9647" s="4">
        <v>53476</v>
      </c>
    </row>
    <row r="9648" spans="14:15" x14ac:dyDescent="0.25">
      <c r="N9648" s="4"/>
      <c r="O9648" s="4">
        <v>53477</v>
      </c>
    </row>
    <row r="9649" spans="14:15" x14ac:dyDescent="0.25">
      <c r="N9649" s="4"/>
      <c r="O9649" s="4">
        <v>53478</v>
      </c>
    </row>
    <row r="9650" spans="14:15" x14ac:dyDescent="0.25">
      <c r="N9650" s="4"/>
      <c r="O9650" s="4">
        <v>53479</v>
      </c>
    </row>
    <row r="9651" spans="14:15" x14ac:dyDescent="0.25">
      <c r="N9651" s="4"/>
      <c r="O9651" s="4">
        <v>53480</v>
      </c>
    </row>
    <row r="9652" spans="14:15" x14ac:dyDescent="0.25">
      <c r="N9652" s="4"/>
      <c r="O9652" s="4">
        <v>53481</v>
      </c>
    </row>
    <row r="9653" spans="14:15" x14ac:dyDescent="0.25">
      <c r="N9653" s="4"/>
      <c r="O9653" s="4">
        <v>53482</v>
      </c>
    </row>
    <row r="9654" spans="14:15" x14ac:dyDescent="0.25">
      <c r="N9654" s="4"/>
      <c r="O9654" s="4">
        <v>53483</v>
      </c>
    </row>
    <row r="9655" spans="14:15" x14ac:dyDescent="0.25">
      <c r="N9655" s="4"/>
      <c r="O9655" s="4">
        <v>53484</v>
      </c>
    </row>
    <row r="9656" spans="14:15" x14ac:dyDescent="0.25">
      <c r="N9656" s="4"/>
      <c r="O9656" s="4">
        <v>53485</v>
      </c>
    </row>
    <row r="9657" spans="14:15" x14ac:dyDescent="0.25">
      <c r="N9657" s="4"/>
      <c r="O9657" s="4">
        <v>53486</v>
      </c>
    </row>
    <row r="9658" spans="14:15" x14ac:dyDescent="0.25">
      <c r="N9658" s="4"/>
      <c r="O9658" s="4">
        <v>53487</v>
      </c>
    </row>
    <row r="9659" spans="14:15" x14ac:dyDescent="0.25">
      <c r="N9659" s="4"/>
      <c r="O9659" s="4">
        <v>53488</v>
      </c>
    </row>
    <row r="9660" spans="14:15" x14ac:dyDescent="0.25">
      <c r="N9660" s="4"/>
      <c r="O9660" s="4">
        <v>53489</v>
      </c>
    </row>
    <row r="9661" spans="14:15" x14ac:dyDescent="0.25">
      <c r="N9661" s="4"/>
      <c r="O9661" s="4">
        <v>53490</v>
      </c>
    </row>
    <row r="9662" spans="14:15" x14ac:dyDescent="0.25">
      <c r="N9662" s="4"/>
      <c r="O9662" s="4">
        <v>53491</v>
      </c>
    </row>
    <row r="9663" spans="14:15" x14ac:dyDescent="0.25">
      <c r="N9663" s="4"/>
      <c r="O9663" s="4">
        <v>53492</v>
      </c>
    </row>
    <row r="9664" spans="14:15" x14ac:dyDescent="0.25">
      <c r="N9664" s="4"/>
      <c r="O9664" s="4">
        <v>53493</v>
      </c>
    </row>
    <row r="9665" spans="14:15" x14ac:dyDescent="0.25">
      <c r="N9665" s="4"/>
      <c r="O9665" s="4">
        <v>53494</v>
      </c>
    </row>
    <row r="9666" spans="14:15" x14ac:dyDescent="0.25">
      <c r="N9666" s="4"/>
      <c r="O9666" s="4">
        <v>53495</v>
      </c>
    </row>
    <row r="9667" spans="14:15" x14ac:dyDescent="0.25">
      <c r="N9667" s="4"/>
      <c r="O9667" s="4">
        <v>53496</v>
      </c>
    </row>
    <row r="9668" spans="14:15" x14ac:dyDescent="0.25">
      <c r="N9668" s="4"/>
      <c r="O9668" s="4">
        <v>53497</v>
      </c>
    </row>
    <row r="9669" spans="14:15" x14ac:dyDescent="0.25">
      <c r="N9669" s="4"/>
      <c r="O9669" s="4">
        <v>53498</v>
      </c>
    </row>
    <row r="9670" spans="14:15" x14ac:dyDescent="0.25">
      <c r="N9670" s="4"/>
      <c r="O9670" s="4">
        <v>53499</v>
      </c>
    </row>
    <row r="9671" spans="14:15" x14ac:dyDescent="0.25">
      <c r="N9671" s="4"/>
      <c r="O9671" s="4">
        <v>53500</v>
      </c>
    </row>
    <row r="9672" spans="14:15" x14ac:dyDescent="0.25">
      <c r="N9672" s="4"/>
      <c r="O9672" s="4">
        <v>53501</v>
      </c>
    </row>
    <row r="9673" spans="14:15" x14ac:dyDescent="0.25">
      <c r="N9673" s="4"/>
      <c r="O9673" s="4">
        <v>53502</v>
      </c>
    </row>
    <row r="9674" spans="14:15" x14ac:dyDescent="0.25">
      <c r="N9674" s="4"/>
      <c r="O9674" s="4">
        <v>53503</v>
      </c>
    </row>
    <row r="9675" spans="14:15" x14ac:dyDescent="0.25">
      <c r="N9675" s="4"/>
      <c r="O9675" s="4">
        <v>53504</v>
      </c>
    </row>
    <row r="9676" spans="14:15" x14ac:dyDescent="0.25">
      <c r="N9676" s="4"/>
      <c r="O9676" s="4">
        <v>53505</v>
      </c>
    </row>
    <row r="9677" spans="14:15" x14ac:dyDescent="0.25">
      <c r="N9677" s="4"/>
      <c r="O9677" s="4">
        <v>53506</v>
      </c>
    </row>
    <row r="9678" spans="14:15" x14ac:dyDescent="0.25">
      <c r="N9678" s="4"/>
      <c r="O9678" s="4">
        <v>53507</v>
      </c>
    </row>
    <row r="9679" spans="14:15" x14ac:dyDescent="0.25">
      <c r="N9679" s="4"/>
      <c r="O9679" s="4">
        <v>53508</v>
      </c>
    </row>
    <row r="9680" spans="14:15" x14ac:dyDescent="0.25">
      <c r="N9680" s="4"/>
      <c r="O9680" s="4">
        <v>53509</v>
      </c>
    </row>
    <row r="9681" spans="14:15" x14ac:dyDescent="0.25">
      <c r="N9681" s="4"/>
      <c r="O9681" s="4">
        <v>53510</v>
      </c>
    </row>
    <row r="9682" spans="14:15" x14ac:dyDescent="0.25">
      <c r="N9682" s="4"/>
      <c r="O9682" s="4">
        <v>53511</v>
      </c>
    </row>
    <row r="9683" spans="14:15" x14ac:dyDescent="0.25">
      <c r="N9683" s="4"/>
      <c r="O9683" s="4">
        <v>53512</v>
      </c>
    </row>
    <row r="9684" spans="14:15" x14ac:dyDescent="0.25">
      <c r="N9684" s="4"/>
      <c r="O9684" s="4">
        <v>53513</v>
      </c>
    </row>
    <row r="9685" spans="14:15" x14ac:dyDescent="0.25">
      <c r="N9685" s="4"/>
      <c r="O9685" s="4">
        <v>53514</v>
      </c>
    </row>
    <row r="9686" spans="14:15" x14ac:dyDescent="0.25">
      <c r="N9686" s="4"/>
      <c r="O9686" s="4">
        <v>53515</v>
      </c>
    </row>
    <row r="9687" spans="14:15" x14ac:dyDescent="0.25">
      <c r="N9687" s="4"/>
      <c r="O9687" s="4">
        <v>53516</v>
      </c>
    </row>
    <row r="9688" spans="14:15" x14ac:dyDescent="0.25">
      <c r="N9688" s="4"/>
      <c r="O9688" s="4">
        <v>53517</v>
      </c>
    </row>
    <row r="9689" spans="14:15" x14ac:dyDescent="0.25">
      <c r="N9689" s="4"/>
      <c r="O9689" s="4">
        <v>53518</v>
      </c>
    </row>
    <row r="9690" spans="14:15" x14ac:dyDescent="0.25">
      <c r="N9690" s="4"/>
      <c r="O9690" s="4">
        <v>53519</v>
      </c>
    </row>
    <row r="9691" spans="14:15" x14ac:dyDescent="0.25">
      <c r="N9691" s="4"/>
      <c r="O9691" s="4">
        <v>53520</v>
      </c>
    </row>
    <row r="9692" spans="14:15" x14ac:dyDescent="0.25">
      <c r="N9692" s="4"/>
      <c r="O9692" s="4">
        <v>53521</v>
      </c>
    </row>
    <row r="9693" spans="14:15" x14ac:dyDescent="0.25">
      <c r="N9693" s="4"/>
      <c r="O9693" s="4">
        <v>53522</v>
      </c>
    </row>
    <row r="9694" spans="14:15" x14ac:dyDescent="0.25">
      <c r="N9694" s="4"/>
      <c r="O9694" s="4">
        <v>53523</v>
      </c>
    </row>
    <row r="9695" spans="14:15" x14ac:dyDescent="0.25">
      <c r="N9695" s="4"/>
      <c r="O9695" s="4">
        <v>53524</v>
      </c>
    </row>
    <row r="9696" spans="14:15" x14ac:dyDescent="0.25">
      <c r="N9696" s="4"/>
      <c r="O9696" s="4">
        <v>53525</v>
      </c>
    </row>
    <row r="9697" spans="14:15" x14ac:dyDescent="0.25">
      <c r="N9697" s="4"/>
      <c r="O9697" s="4">
        <v>53526</v>
      </c>
    </row>
    <row r="9698" spans="14:15" x14ac:dyDescent="0.25">
      <c r="N9698" s="4"/>
      <c r="O9698" s="4">
        <v>53527</v>
      </c>
    </row>
    <row r="9699" spans="14:15" x14ac:dyDescent="0.25">
      <c r="N9699" s="4"/>
      <c r="O9699" s="4">
        <v>53528</v>
      </c>
    </row>
    <row r="9700" spans="14:15" x14ac:dyDescent="0.25">
      <c r="N9700" s="4"/>
      <c r="O9700" s="4">
        <v>53529</v>
      </c>
    </row>
    <row r="9701" spans="14:15" x14ac:dyDescent="0.25">
      <c r="N9701" s="4"/>
      <c r="O9701" s="4">
        <v>53530</v>
      </c>
    </row>
    <row r="9702" spans="14:15" x14ac:dyDescent="0.25">
      <c r="N9702" s="4"/>
      <c r="O9702" s="4">
        <v>53531</v>
      </c>
    </row>
    <row r="9703" spans="14:15" x14ac:dyDescent="0.25">
      <c r="N9703" s="4"/>
      <c r="O9703" s="4">
        <v>53532</v>
      </c>
    </row>
    <row r="9704" spans="14:15" x14ac:dyDescent="0.25">
      <c r="N9704" s="4"/>
      <c r="O9704" s="4">
        <v>53533</v>
      </c>
    </row>
    <row r="9705" spans="14:15" x14ac:dyDescent="0.25">
      <c r="N9705" s="4"/>
      <c r="O9705" s="4">
        <v>53534</v>
      </c>
    </row>
    <row r="9706" spans="14:15" x14ac:dyDescent="0.25">
      <c r="N9706" s="4"/>
      <c r="O9706" s="4">
        <v>53535</v>
      </c>
    </row>
    <row r="9707" spans="14:15" x14ac:dyDescent="0.25">
      <c r="N9707" s="4"/>
      <c r="O9707" s="4">
        <v>53536</v>
      </c>
    </row>
    <row r="9708" spans="14:15" x14ac:dyDescent="0.25">
      <c r="N9708" s="4"/>
      <c r="O9708" s="4">
        <v>53537</v>
      </c>
    </row>
    <row r="9709" spans="14:15" x14ac:dyDescent="0.25">
      <c r="N9709" s="4"/>
      <c r="O9709" s="4">
        <v>53538</v>
      </c>
    </row>
    <row r="9710" spans="14:15" x14ac:dyDescent="0.25">
      <c r="N9710" s="4"/>
      <c r="O9710" s="4">
        <v>53539</v>
      </c>
    </row>
    <row r="9711" spans="14:15" x14ac:dyDescent="0.25">
      <c r="N9711" s="4"/>
      <c r="O9711" s="4">
        <v>53540</v>
      </c>
    </row>
    <row r="9712" spans="14:15" x14ac:dyDescent="0.25">
      <c r="N9712" s="4"/>
      <c r="O9712" s="4">
        <v>53541</v>
      </c>
    </row>
    <row r="9713" spans="14:15" x14ac:dyDescent="0.25">
      <c r="N9713" s="4"/>
      <c r="O9713" s="4">
        <v>53542</v>
      </c>
    </row>
    <row r="9714" spans="14:15" x14ac:dyDescent="0.25">
      <c r="N9714" s="4"/>
      <c r="O9714" s="4">
        <v>53543</v>
      </c>
    </row>
    <row r="9715" spans="14:15" x14ac:dyDescent="0.25">
      <c r="N9715" s="4"/>
      <c r="O9715" s="4">
        <v>53544</v>
      </c>
    </row>
    <row r="9716" spans="14:15" x14ac:dyDescent="0.25">
      <c r="N9716" s="4"/>
      <c r="O9716" s="4">
        <v>53545</v>
      </c>
    </row>
    <row r="9717" spans="14:15" x14ac:dyDescent="0.25">
      <c r="N9717" s="4"/>
      <c r="O9717" s="4">
        <v>53546</v>
      </c>
    </row>
    <row r="9718" spans="14:15" x14ac:dyDescent="0.25">
      <c r="N9718" s="4"/>
      <c r="O9718" s="4">
        <v>53547</v>
      </c>
    </row>
    <row r="9719" spans="14:15" x14ac:dyDescent="0.25">
      <c r="N9719" s="4"/>
      <c r="O9719" s="4">
        <v>53548</v>
      </c>
    </row>
    <row r="9720" spans="14:15" x14ac:dyDescent="0.25">
      <c r="N9720" s="4"/>
      <c r="O9720" s="4">
        <v>53549</v>
      </c>
    </row>
    <row r="9721" spans="14:15" x14ac:dyDescent="0.25">
      <c r="N9721" s="4"/>
      <c r="O9721" s="4">
        <v>53550</v>
      </c>
    </row>
    <row r="9722" spans="14:15" x14ac:dyDescent="0.25">
      <c r="N9722" s="4"/>
      <c r="O9722" s="4">
        <v>53551</v>
      </c>
    </row>
    <row r="9723" spans="14:15" x14ac:dyDescent="0.25">
      <c r="N9723" s="4"/>
      <c r="O9723" s="4">
        <v>53552</v>
      </c>
    </row>
    <row r="9724" spans="14:15" x14ac:dyDescent="0.25">
      <c r="N9724" s="4"/>
      <c r="O9724" s="4">
        <v>53553</v>
      </c>
    </row>
    <row r="9725" spans="14:15" x14ac:dyDescent="0.25">
      <c r="N9725" s="4"/>
      <c r="O9725" s="4">
        <v>53554</v>
      </c>
    </row>
    <row r="9726" spans="14:15" x14ac:dyDescent="0.25">
      <c r="N9726" s="4"/>
      <c r="O9726" s="4">
        <v>53555</v>
      </c>
    </row>
    <row r="9727" spans="14:15" x14ac:dyDescent="0.25">
      <c r="N9727" s="4"/>
      <c r="O9727" s="4">
        <v>53556</v>
      </c>
    </row>
    <row r="9728" spans="14:15" x14ac:dyDescent="0.25">
      <c r="N9728" s="4"/>
      <c r="O9728" s="4">
        <v>53557</v>
      </c>
    </row>
    <row r="9729" spans="14:15" x14ac:dyDescent="0.25">
      <c r="N9729" s="4"/>
      <c r="O9729" s="4">
        <v>53558</v>
      </c>
    </row>
    <row r="9730" spans="14:15" x14ac:dyDescent="0.25">
      <c r="N9730" s="4"/>
      <c r="O9730" s="4">
        <v>53559</v>
      </c>
    </row>
    <row r="9731" spans="14:15" x14ac:dyDescent="0.25">
      <c r="N9731" s="4"/>
      <c r="O9731" s="4">
        <v>53560</v>
      </c>
    </row>
    <row r="9732" spans="14:15" x14ac:dyDescent="0.25">
      <c r="N9732" s="4"/>
      <c r="O9732" s="4">
        <v>53561</v>
      </c>
    </row>
    <row r="9733" spans="14:15" x14ac:dyDescent="0.25">
      <c r="N9733" s="4"/>
      <c r="O9733" s="4">
        <v>53562</v>
      </c>
    </row>
    <row r="9734" spans="14:15" x14ac:dyDescent="0.25">
      <c r="N9734" s="4"/>
      <c r="O9734" s="4">
        <v>53563</v>
      </c>
    </row>
    <row r="9735" spans="14:15" x14ac:dyDescent="0.25">
      <c r="N9735" s="4"/>
      <c r="O9735" s="4">
        <v>53564</v>
      </c>
    </row>
    <row r="9736" spans="14:15" x14ac:dyDescent="0.25">
      <c r="N9736" s="4"/>
      <c r="O9736" s="4">
        <v>53565</v>
      </c>
    </row>
    <row r="9737" spans="14:15" x14ac:dyDescent="0.25">
      <c r="N9737" s="4"/>
      <c r="O9737" s="4">
        <v>53566</v>
      </c>
    </row>
    <row r="9738" spans="14:15" x14ac:dyDescent="0.25">
      <c r="N9738" s="4"/>
      <c r="O9738" s="4">
        <v>53567</v>
      </c>
    </row>
    <row r="9739" spans="14:15" x14ac:dyDescent="0.25">
      <c r="N9739" s="4"/>
      <c r="O9739" s="4">
        <v>53568</v>
      </c>
    </row>
    <row r="9740" spans="14:15" x14ac:dyDescent="0.25">
      <c r="N9740" s="4"/>
      <c r="O9740" s="4">
        <v>53569</v>
      </c>
    </row>
    <row r="9741" spans="14:15" x14ac:dyDescent="0.25">
      <c r="N9741" s="4"/>
      <c r="O9741" s="4">
        <v>53570</v>
      </c>
    </row>
    <row r="9742" spans="14:15" x14ac:dyDescent="0.25">
      <c r="N9742" s="4"/>
      <c r="O9742" s="4">
        <v>53571</v>
      </c>
    </row>
    <row r="9743" spans="14:15" x14ac:dyDescent="0.25">
      <c r="N9743" s="4"/>
      <c r="O9743" s="4">
        <v>53572</v>
      </c>
    </row>
    <row r="9744" spans="14:15" x14ac:dyDescent="0.25">
      <c r="N9744" s="4"/>
      <c r="O9744" s="4">
        <v>53573</v>
      </c>
    </row>
    <row r="9745" spans="14:15" x14ac:dyDescent="0.25">
      <c r="N9745" s="4"/>
      <c r="O9745" s="4">
        <v>53574</v>
      </c>
    </row>
    <row r="9746" spans="14:15" x14ac:dyDescent="0.25">
      <c r="N9746" s="4"/>
      <c r="O9746" s="4">
        <v>53575</v>
      </c>
    </row>
    <row r="9747" spans="14:15" x14ac:dyDescent="0.25">
      <c r="N9747" s="4"/>
      <c r="O9747" s="4">
        <v>53576</v>
      </c>
    </row>
    <row r="9748" spans="14:15" x14ac:dyDescent="0.25">
      <c r="N9748" s="4"/>
      <c r="O9748" s="4">
        <v>53577</v>
      </c>
    </row>
    <row r="9749" spans="14:15" x14ac:dyDescent="0.25">
      <c r="N9749" s="4"/>
      <c r="O9749" s="4">
        <v>53578</v>
      </c>
    </row>
    <row r="9750" spans="14:15" x14ac:dyDescent="0.25">
      <c r="N9750" s="4"/>
      <c r="O9750" s="4">
        <v>53579</v>
      </c>
    </row>
    <row r="9751" spans="14:15" x14ac:dyDescent="0.25">
      <c r="N9751" s="4"/>
      <c r="O9751" s="4">
        <v>53580</v>
      </c>
    </row>
    <row r="9752" spans="14:15" x14ac:dyDescent="0.25">
      <c r="N9752" s="4"/>
      <c r="O9752" s="4">
        <v>53581</v>
      </c>
    </row>
    <row r="9753" spans="14:15" x14ac:dyDescent="0.25">
      <c r="N9753" s="4"/>
      <c r="O9753" s="4">
        <v>53582</v>
      </c>
    </row>
    <row r="9754" spans="14:15" x14ac:dyDescent="0.25">
      <c r="N9754" s="4"/>
      <c r="O9754" s="4">
        <v>53583</v>
      </c>
    </row>
    <row r="9755" spans="14:15" x14ac:dyDescent="0.25">
      <c r="N9755" s="4"/>
      <c r="O9755" s="4">
        <v>53584</v>
      </c>
    </row>
    <row r="9756" spans="14:15" x14ac:dyDescent="0.25">
      <c r="N9756" s="4"/>
      <c r="O9756" s="4">
        <v>53585</v>
      </c>
    </row>
    <row r="9757" spans="14:15" x14ac:dyDescent="0.25">
      <c r="N9757" s="4"/>
      <c r="O9757" s="4">
        <v>53586</v>
      </c>
    </row>
    <row r="9758" spans="14:15" x14ac:dyDescent="0.25">
      <c r="N9758" s="4"/>
      <c r="O9758" s="4">
        <v>53587</v>
      </c>
    </row>
    <row r="9759" spans="14:15" x14ac:dyDescent="0.25">
      <c r="N9759" s="4"/>
      <c r="O9759" s="4">
        <v>53588</v>
      </c>
    </row>
    <row r="9760" spans="14:15" x14ac:dyDescent="0.25">
      <c r="N9760" s="4"/>
      <c r="O9760" s="4">
        <v>53589</v>
      </c>
    </row>
    <row r="9761" spans="14:15" x14ac:dyDescent="0.25">
      <c r="N9761" s="4"/>
      <c r="O9761" s="4">
        <v>53590</v>
      </c>
    </row>
    <row r="9762" spans="14:15" x14ac:dyDescent="0.25">
      <c r="N9762" s="4"/>
      <c r="O9762" s="4">
        <v>53591</v>
      </c>
    </row>
    <row r="9763" spans="14:15" x14ac:dyDescent="0.25">
      <c r="N9763" s="4"/>
      <c r="O9763" s="4">
        <v>53592</v>
      </c>
    </row>
    <row r="9764" spans="14:15" x14ac:dyDescent="0.25">
      <c r="N9764" s="4"/>
      <c r="O9764" s="4">
        <v>53593</v>
      </c>
    </row>
    <row r="9765" spans="14:15" x14ac:dyDescent="0.25">
      <c r="N9765" s="4"/>
      <c r="O9765" s="4">
        <v>53594</v>
      </c>
    </row>
    <row r="9766" spans="14:15" x14ac:dyDescent="0.25">
      <c r="N9766" s="4"/>
      <c r="O9766" s="4">
        <v>53595</v>
      </c>
    </row>
    <row r="9767" spans="14:15" x14ac:dyDescent="0.25">
      <c r="N9767" s="4"/>
      <c r="O9767" s="4">
        <v>53596</v>
      </c>
    </row>
    <row r="9768" spans="14:15" x14ac:dyDescent="0.25">
      <c r="N9768" s="4"/>
      <c r="O9768" s="4">
        <v>53597</v>
      </c>
    </row>
    <row r="9769" spans="14:15" x14ac:dyDescent="0.25">
      <c r="N9769" s="4"/>
      <c r="O9769" s="4">
        <v>53598</v>
      </c>
    </row>
    <row r="9770" spans="14:15" x14ac:dyDescent="0.25">
      <c r="N9770" s="4"/>
      <c r="O9770" s="4">
        <v>53599</v>
      </c>
    </row>
    <row r="9771" spans="14:15" x14ac:dyDescent="0.25">
      <c r="N9771" s="4"/>
      <c r="O9771" s="4">
        <v>53600</v>
      </c>
    </row>
    <row r="9772" spans="14:15" x14ac:dyDescent="0.25">
      <c r="N9772" s="4"/>
      <c r="O9772" s="4">
        <v>53601</v>
      </c>
    </row>
    <row r="9773" spans="14:15" x14ac:dyDescent="0.25">
      <c r="N9773" s="4"/>
      <c r="O9773" s="4">
        <v>53602</v>
      </c>
    </row>
    <row r="9774" spans="14:15" x14ac:dyDescent="0.25">
      <c r="N9774" s="4"/>
      <c r="O9774" s="4">
        <v>53603</v>
      </c>
    </row>
    <row r="9775" spans="14:15" x14ac:dyDescent="0.25">
      <c r="N9775" s="4"/>
      <c r="O9775" s="4">
        <v>53604</v>
      </c>
    </row>
    <row r="9776" spans="14:15" x14ac:dyDescent="0.25">
      <c r="N9776" s="4"/>
      <c r="O9776" s="4">
        <v>53605</v>
      </c>
    </row>
    <row r="9777" spans="14:15" x14ac:dyDescent="0.25">
      <c r="N9777" s="4"/>
      <c r="O9777" s="4">
        <v>53606</v>
      </c>
    </row>
    <row r="9778" spans="14:15" x14ac:dyDescent="0.25">
      <c r="N9778" s="4"/>
      <c r="O9778" s="4">
        <v>53607</v>
      </c>
    </row>
    <row r="9779" spans="14:15" x14ac:dyDescent="0.25">
      <c r="N9779" s="4"/>
      <c r="O9779" s="4">
        <v>53608</v>
      </c>
    </row>
    <row r="9780" spans="14:15" x14ac:dyDescent="0.25">
      <c r="N9780" s="4"/>
      <c r="O9780" s="4">
        <v>53609</v>
      </c>
    </row>
    <row r="9781" spans="14:15" x14ac:dyDescent="0.25">
      <c r="N9781" s="4"/>
      <c r="O9781" s="4">
        <v>53610</v>
      </c>
    </row>
    <row r="9782" spans="14:15" x14ac:dyDescent="0.25">
      <c r="N9782" s="4"/>
      <c r="O9782" s="4">
        <v>53611</v>
      </c>
    </row>
    <row r="9783" spans="14:15" x14ac:dyDescent="0.25">
      <c r="N9783" s="4"/>
      <c r="O9783" s="4">
        <v>53612</v>
      </c>
    </row>
    <row r="9784" spans="14:15" x14ac:dyDescent="0.25">
      <c r="N9784" s="4"/>
      <c r="O9784" s="4">
        <v>53613</v>
      </c>
    </row>
    <row r="9785" spans="14:15" x14ac:dyDescent="0.25">
      <c r="N9785" s="4"/>
      <c r="O9785" s="4">
        <v>53614</v>
      </c>
    </row>
    <row r="9786" spans="14:15" x14ac:dyDescent="0.25">
      <c r="N9786" s="4"/>
      <c r="O9786" s="4">
        <v>53615</v>
      </c>
    </row>
    <row r="9787" spans="14:15" x14ac:dyDescent="0.25">
      <c r="N9787" s="4"/>
      <c r="O9787" s="4">
        <v>53616</v>
      </c>
    </row>
    <row r="9788" spans="14:15" x14ac:dyDescent="0.25">
      <c r="N9788" s="4"/>
      <c r="O9788" s="4">
        <v>53617</v>
      </c>
    </row>
    <row r="9789" spans="14:15" x14ac:dyDescent="0.25">
      <c r="N9789" s="4"/>
      <c r="O9789" s="4">
        <v>53618</v>
      </c>
    </row>
    <row r="9790" spans="14:15" x14ac:dyDescent="0.25">
      <c r="N9790" s="4"/>
      <c r="O9790" s="4">
        <v>53619</v>
      </c>
    </row>
    <row r="9791" spans="14:15" x14ac:dyDescent="0.25">
      <c r="N9791" s="4"/>
      <c r="O9791" s="4">
        <v>53620</v>
      </c>
    </row>
    <row r="9792" spans="14:15" x14ac:dyDescent="0.25">
      <c r="N9792" s="4"/>
      <c r="O9792" s="4">
        <v>53621</v>
      </c>
    </row>
    <row r="9793" spans="14:15" x14ac:dyDescent="0.25">
      <c r="N9793" s="4"/>
      <c r="O9793" s="4">
        <v>53622</v>
      </c>
    </row>
    <row r="9794" spans="14:15" x14ac:dyDescent="0.25">
      <c r="N9794" s="4"/>
      <c r="O9794" s="4">
        <v>53623</v>
      </c>
    </row>
    <row r="9795" spans="14:15" x14ac:dyDescent="0.25">
      <c r="N9795" s="4"/>
      <c r="O9795" s="4">
        <v>53624</v>
      </c>
    </row>
    <row r="9796" spans="14:15" x14ac:dyDescent="0.25">
      <c r="N9796" s="4"/>
      <c r="O9796" s="4">
        <v>53625</v>
      </c>
    </row>
    <row r="9797" spans="14:15" x14ac:dyDescent="0.25">
      <c r="N9797" s="4"/>
      <c r="O9797" s="4">
        <v>53626</v>
      </c>
    </row>
    <row r="9798" spans="14:15" x14ac:dyDescent="0.25">
      <c r="N9798" s="4"/>
      <c r="O9798" s="4">
        <v>53627</v>
      </c>
    </row>
    <row r="9799" spans="14:15" x14ac:dyDescent="0.25">
      <c r="N9799" s="4"/>
      <c r="O9799" s="4">
        <v>53628</v>
      </c>
    </row>
    <row r="9800" spans="14:15" x14ac:dyDescent="0.25">
      <c r="N9800" s="4"/>
      <c r="O9800" s="4">
        <v>53629</v>
      </c>
    </row>
    <row r="9801" spans="14:15" x14ac:dyDescent="0.25">
      <c r="N9801" s="4"/>
      <c r="O9801" s="4">
        <v>53630</v>
      </c>
    </row>
    <row r="9802" spans="14:15" x14ac:dyDescent="0.25">
      <c r="N9802" s="4"/>
      <c r="O9802" s="4">
        <v>53631</v>
      </c>
    </row>
    <row r="9803" spans="14:15" x14ac:dyDescent="0.25">
      <c r="N9803" s="4"/>
      <c r="O9803" s="4">
        <v>53632</v>
      </c>
    </row>
    <row r="9804" spans="14:15" x14ac:dyDescent="0.25">
      <c r="N9804" s="4"/>
      <c r="O9804" s="4">
        <v>53633</v>
      </c>
    </row>
    <row r="9805" spans="14:15" x14ac:dyDescent="0.25">
      <c r="N9805" s="4"/>
      <c r="O9805" s="4">
        <v>53634</v>
      </c>
    </row>
    <row r="9806" spans="14:15" x14ac:dyDescent="0.25">
      <c r="N9806" s="4"/>
      <c r="O9806" s="4">
        <v>53635</v>
      </c>
    </row>
    <row r="9807" spans="14:15" x14ac:dyDescent="0.25">
      <c r="N9807" s="4"/>
      <c r="O9807" s="4">
        <v>53636</v>
      </c>
    </row>
    <row r="9808" spans="14:15" x14ac:dyDescent="0.25">
      <c r="N9808" s="4"/>
      <c r="O9808" s="4">
        <v>53637</v>
      </c>
    </row>
    <row r="9809" spans="14:15" x14ac:dyDescent="0.25">
      <c r="N9809" s="4"/>
      <c r="O9809" s="4">
        <v>53638</v>
      </c>
    </row>
    <row r="9810" spans="14:15" x14ac:dyDescent="0.25">
      <c r="N9810" s="4"/>
      <c r="O9810" s="4">
        <v>53639</v>
      </c>
    </row>
    <row r="9811" spans="14:15" x14ac:dyDescent="0.25">
      <c r="N9811" s="4"/>
      <c r="O9811" s="4">
        <v>53640</v>
      </c>
    </row>
    <row r="9812" spans="14:15" x14ac:dyDescent="0.25">
      <c r="N9812" s="4"/>
      <c r="O9812" s="4">
        <v>53641</v>
      </c>
    </row>
    <row r="9813" spans="14:15" x14ac:dyDescent="0.25">
      <c r="N9813" s="4"/>
      <c r="O9813" s="4">
        <v>53642</v>
      </c>
    </row>
    <row r="9814" spans="14:15" x14ac:dyDescent="0.25">
      <c r="N9814" s="4"/>
      <c r="O9814" s="4">
        <v>53643</v>
      </c>
    </row>
    <row r="9815" spans="14:15" x14ac:dyDescent="0.25">
      <c r="N9815" s="4"/>
      <c r="O9815" s="4">
        <v>53644</v>
      </c>
    </row>
    <row r="9816" spans="14:15" x14ac:dyDescent="0.25">
      <c r="N9816" s="4"/>
      <c r="O9816" s="4">
        <v>53645</v>
      </c>
    </row>
    <row r="9817" spans="14:15" x14ac:dyDescent="0.25">
      <c r="N9817" s="4"/>
      <c r="O9817" s="4">
        <v>53646</v>
      </c>
    </row>
    <row r="9818" spans="14:15" x14ac:dyDescent="0.25">
      <c r="N9818" s="4"/>
      <c r="O9818" s="4">
        <v>53647</v>
      </c>
    </row>
    <row r="9819" spans="14:15" x14ac:dyDescent="0.25">
      <c r="N9819" s="4"/>
      <c r="O9819" s="4">
        <v>53648</v>
      </c>
    </row>
    <row r="9820" spans="14:15" x14ac:dyDescent="0.25">
      <c r="N9820" s="4"/>
      <c r="O9820" s="4">
        <v>53649</v>
      </c>
    </row>
    <row r="9821" spans="14:15" x14ac:dyDescent="0.25">
      <c r="N9821" s="4"/>
      <c r="O9821" s="4">
        <v>53650</v>
      </c>
    </row>
    <row r="9822" spans="14:15" x14ac:dyDescent="0.25">
      <c r="N9822" s="4"/>
      <c r="O9822" s="4">
        <v>53651</v>
      </c>
    </row>
    <row r="9823" spans="14:15" x14ac:dyDescent="0.25">
      <c r="N9823" s="4"/>
      <c r="O9823" s="4">
        <v>53652</v>
      </c>
    </row>
    <row r="9824" spans="14:15" x14ac:dyDescent="0.25">
      <c r="N9824" s="4"/>
      <c r="O9824" s="4">
        <v>53653</v>
      </c>
    </row>
    <row r="9825" spans="14:15" x14ac:dyDescent="0.25">
      <c r="N9825" s="4"/>
      <c r="O9825" s="4">
        <v>53654</v>
      </c>
    </row>
    <row r="9826" spans="14:15" x14ac:dyDescent="0.25">
      <c r="N9826" s="4"/>
      <c r="O9826" s="4">
        <v>53655</v>
      </c>
    </row>
    <row r="9827" spans="14:15" x14ac:dyDescent="0.25">
      <c r="N9827" s="4"/>
      <c r="O9827" s="4">
        <v>53656</v>
      </c>
    </row>
    <row r="9828" spans="14:15" x14ac:dyDescent="0.25">
      <c r="N9828" s="4"/>
      <c r="O9828" s="4">
        <v>53657</v>
      </c>
    </row>
    <row r="9829" spans="14:15" x14ac:dyDescent="0.25">
      <c r="N9829" s="4"/>
      <c r="O9829" s="4">
        <v>53658</v>
      </c>
    </row>
    <row r="9830" spans="14:15" x14ac:dyDescent="0.25">
      <c r="N9830" s="4"/>
      <c r="O9830" s="4">
        <v>53659</v>
      </c>
    </row>
    <row r="9831" spans="14:15" x14ac:dyDescent="0.25">
      <c r="N9831" s="4"/>
      <c r="O9831" s="4">
        <v>53660</v>
      </c>
    </row>
    <row r="9832" spans="14:15" x14ac:dyDescent="0.25">
      <c r="N9832" s="4"/>
      <c r="O9832" s="4">
        <v>53661</v>
      </c>
    </row>
    <row r="9833" spans="14:15" x14ac:dyDescent="0.25">
      <c r="N9833" s="4"/>
      <c r="O9833" s="4">
        <v>53662</v>
      </c>
    </row>
    <row r="9834" spans="14:15" x14ac:dyDescent="0.25">
      <c r="N9834" s="4"/>
      <c r="O9834" s="4">
        <v>53663</v>
      </c>
    </row>
    <row r="9835" spans="14:15" x14ac:dyDescent="0.25">
      <c r="N9835" s="4"/>
      <c r="O9835" s="4">
        <v>53664</v>
      </c>
    </row>
    <row r="9836" spans="14:15" x14ac:dyDescent="0.25">
      <c r="N9836" s="4"/>
      <c r="O9836" s="4">
        <v>53665</v>
      </c>
    </row>
    <row r="9837" spans="14:15" x14ac:dyDescent="0.25">
      <c r="N9837" s="4"/>
      <c r="O9837" s="4">
        <v>53666</v>
      </c>
    </row>
    <row r="9838" spans="14:15" x14ac:dyDescent="0.25">
      <c r="N9838" s="4"/>
      <c r="O9838" s="4">
        <v>53667</v>
      </c>
    </row>
    <row r="9839" spans="14:15" x14ac:dyDescent="0.25">
      <c r="N9839" s="4"/>
      <c r="O9839" s="4">
        <v>53668</v>
      </c>
    </row>
    <row r="9840" spans="14:15" x14ac:dyDescent="0.25">
      <c r="N9840" s="4"/>
      <c r="O9840" s="4">
        <v>53669</v>
      </c>
    </row>
    <row r="9841" spans="14:15" x14ac:dyDescent="0.25">
      <c r="N9841" s="4"/>
      <c r="O9841" s="4">
        <v>53670</v>
      </c>
    </row>
    <row r="9842" spans="14:15" x14ac:dyDescent="0.25">
      <c r="N9842" s="4"/>
      <c r="O9842" s="4">
        <v>53671</v>
      </c>
    </row>
    <row r="9843" spans="14:15" x14ac:dyDescent="0.25">
      <c r="N9843" s="4"/>
      <c r="O9843" s="4">
        <v>53672</v>
      </c>
    </row>
    <row r="9844" spans="14:15" x14ac:dyDescent="0.25">
      <c r="N9844" s="4"/>
      <c r="O9844" s="4">
        <v>53673</v>
      </c>
    </row>
    <row r="9845" spans="14:15" x14ac:dyDescent="0.25">
      <c r="N9845" s="4"/>
      <c r="O9845" s="4">
        <v>53674</v>
      </c>
    </row>
    <row r="9846" spans="14:15" x14ac:dyDescent="0.25">
      <c r="N9846" s="4"/>
      <c r="O9846" s="4">
        <v>53675</v>
      </c>
    </row>
    <row r="9847" spans="14:15" x14ac:dyDescent="0.25">
      <c r="N9847" s="4"/>
      <c r="O9847" s="4">
        <v>53676</v>
      </c>
    </row>
    <row r="9848" spans="14:15" x14ac:dyDescent="0.25">
      <c r="N9848" s="4"/>
      <c r="O9848" s="4">
        <v>53677</v>
      </c>
    </row>
    <row r="9849" spans="14:15" x14ac:dyDescent="0.25">
      <c r="N9849" s="4"/>
      <c r="O9849" s="4">
        <v>53678</v>
      </c>
    </row>
    <row r="9850" spans="14:15" x14ac:dyDescent="0.25">
      <c r="N9850" s="4"/>
      <c r="O9850" s="4">
        <v>53679</v>
      </c>
    </row>
    <row r="9851" spans="14:15" x14ac:dyDescent="0.25">
      <c r="N9851" s="4"/>
      <c r="O9851" s="4">
        <v>53680</v>
      </c>
    </row>
    <row r="9852" spans="14:15" x14ac:dyDescent="0.25">
      <c r="N9852" s="4"/>
      <c r="O9852" s="4">
        <v>53681</v>
      </c>
    </row>
    <row r="9853" spans="14:15" x14ac:dyDescent="0.25">
      <c r="N9853" s="4"/>
      <c r="O9853" s="4">
        <v>53682</v>
      </c>
    </row>
    <row r="9854" spans="14:15" x14ac:dyDescent="0.25">
      <c r="N9854" s="4"/>
      <c r="O9854" s="4">
        <v>53683</v>
      </c>
    </row>
    <row r="9855" spans="14:15" x14ac:dyDescent="0.25">
      <c r="N9855" s="4"/>
      <c r="O9855" s="4">
        <v>53684</v>
      </c>
    </row>
    <row r="9856" spans="14:15" x14ac:dyDescent="0.25">
      <c r="N9856" s="4"/>
      <c r="O9856" s="4">
        <v>53685</v>
      </c>
    </row>
    <row r="9857" spans="14:15" x14ac:dyDescent="0.25">
      <c r="N9857" s="4"/>
      <c r="O9857" s="4">
        <v>53686</v>
      </c>
    </row>
    <row r="9858" spans="14:15" x14ac:dyDescent="0.25">
      <c r="N9858" s="4"/>
      <c r="O9858" s="4">
        <v>53687</v>
      </c>
    </row>
    <row r="9859" spans="14:15" x14ac:dyDescent="0.25">
      <c r="N9859" s="4"/>
      <c r="O9859" s="4">
        <v>53688</v>
      </c>
    </row>
    <row r="9860" spans="14:15" x14ac:dyDescent="0.25">
      <c r="N9860" s="4"/>
      <c r="O9860" s="4">
        <v>53689</v>
      </c>
    </row>
    <row r="9861" spans="14:15" x14ac:dyDescent="0.25">
      <c r="N9861" s="4"/>
      <c r="O9861" s="4">
        <v>53690</v>
      </c>
    </row>
    <row r="9862" spans="14:15" x14ac:dyDescent="0.25">
      <c r="N9862" s="4"/>
      <c r="O9862" s="4">
        <v>53691</v>
      </c>
    </row>
    <row r="9863" spans="14:15" x14ac:dyDescent="0.25">
      <c r="N9863" s="4"/>
      <c r="O9863" s="4">
        <v>53692</v>
      </c>
    </row>
    <row r="9864" spans="14:15" x14ac:dyDescent="0.25">
      <c r="N9864" s="4"/>
      <c r="O9864" s="4">
        <v>53693</v>
      </c>
    </row>
    <row r="9865" spans="14:15" x14ac:dyDescent="0.25">
      <c r="N9865" s="4"/>
      <c r="O9865" s="4">
        <v>53694</v>
      </c>
    </row>
    <row r="9866" spans="14:15" x14ac:dyDescent="0.25">
      <c r="N9866" s="4"/>
      <c r="O9866" s="4">
        <v>53695</v>
      </c>
    </row>
    <row r="9867" spans="14:15" x14ac:dyDescent="0.25">
      <c r="N9867" s="4"/>
      <c r="O9867" s="4">
        <v>53696</v>
      </c>
    </row>
    <row r="9868" spans="14:15" x14ac:dyDescent="0.25">
      <c r="N9868" s="4"/>
      <c r="O9868" s="4">
        <v>53697</v>
      </c>
    </row>
    <row r="9869" spans="14:15" x14ac:dyDescent="0.25">
      <c r="N9869" s="4"/>
      <c r="O9869" s="4">
        <v>53698</v>
      </c>
    </row>
    <row r="9870" spans="14:15" x14ac:dyDescent="0.25">
      <c r="N9870" s="4"/>
      <c r="O9870" s="4">
        <v>53699</v>
      </c>
    </row>
    <row r="9871" spans="14:15" x14ac:dyDescent="0.25">
      <c r="N9871" s="4"/>
      <c r="O9871" s="4">
        <v>53700</v>
      </c>
    </row>
    <row r="9872" spans="14:15" x14ac:dyDescent="0.25">
      <c r="N9872" s="4"/>
      <c r="O9872" s="4">
        <v>53701</v>
      </c>
    </row>
    <row r="9873" spans="14:15" x14ac:dyDescent="0.25">
      <c r="N9873" s="4"/>
      <c r="O9873" s="4">
        <v>53702</v>
      </c>
    </row>
    <row r="9874" spans="14:15" x14ac:dyDescent="0.25">
      <c r="N9874" s="4"/>
      <c r="O9874" s="4">
        <v>53703</v>
      </c>
    </row>
    <row r="9875" spans="14:15" x14ac:dyDescent="0.25">
      <c r="N9875" s="4"/>
      <c r="O9875" s="4">
        <v>53704</v>
      </c>
    </row>
    <row r="9876" spans="14:15" x14ac:dyDescent="0.25">
      <c r="N9876" s="4"/>
      <c r="O9876" s="4">
        <v>53705</v>
      </c>
    </row>
    <row r="9877" spans="14:15" x14ac:dyDescent="0.25">
      <c r="N9877" s="4"/>
      <c r="O9877" s="4">
        <v>53706</v>
      </c>
    </row>
    <row r="9878" spans="14:15" x14ac:dyDescent="0.25">
      <c r="N9878" s="4"/>
      <c r="O9878" s="4">
        <v>53707</v>
      </c>
    </row>
    <row r="9879" spans="14:15" x14ac:dyDescent="0.25">
      <c r="N9879" s="4"/>
      <c r="O9879" s="4">
        <v>53708</v>
      </c>
    </row>
    <row r="9880" spans="14:15" x14ac:dyDescent="0.25">
      <c r="N9880" s="4"/>
      <c r="O9880" s="4">
        <v>53709</v>
      </c>
    </row>
    <row r="9881" spans="14:15" x14ac:dyDescent="0.25">
      <c r="N9881" s="4"/>
      <c r="O9881" s="4">
        <v>53710</v>
      </c>
    </row>
    <row r="9882" spans="14:15" x14ac:dyDescent="0.25">
      <c r="N9882" s="4"/>
      <c r="O9882" s="4">
        <v>53711</v>
      </c>
    </row>
    <row r="9883" spans="14:15" x14ac:dyDescent="0.25">
      <c r="N9883" s="4"/>
      <c r="O9883" s="4">
        <v>53712</v>
      </c>
    </row>
    <row r="9884" spans="14:15" x14ac:dyDescent="0.25">
      <c r="N9884" s="4"/>
      <c r="O9884" s="4">
        <v>53713</v>
      </c>
    </row>
    <row r="9885" spans="14:15" x14ac:dyDescent="0.25">
      <c r="N9885" s="4"/>
      <c r="O9885" s="4">
        <v>53714</v>
      </c>
    </row>
    <row r="9886" spans="14:15" x14ac:dyDescent="0.25">
      <c r="N9886" s="4"/>
      <c r="O9886" s="4">
        <v>53715</v>
      </c>
    </row>
    <row r="9887" spans="14:15" x14ac:dyDescent="0.25">
      <c r="N9887" s="4"/>
      <c r="O9887" s="4">
        <v>53716</v>
      </c>
    </row>
    <row r="9888" spans="14:15" x14ac:dyDescent="0.25">
      <c r="N9888" s="4"/>
      <c r="O9888" s="4">
        <v>53717</v>
      </c>
    </row>
    <row r="9889" spans="14:15" x14ac:dyDescent="0.25">
      <c r="N9889" s="4"/>
      <c r="O9889" s="4">
        <v>53718</v>
      </c>
    </row>
    <row r="9890" spans="14:15" x14ac:dyDescent="0.25">
      <c r="N9890" s="4"/>
      <c r="O9890" s="4">
        <v>53719</v>
      </c>
    </row>
    <row r="9891" spans="14:15" x14ac:dyDescent="0.25">
      <c r="N9891" s="4"/>
      <c r="O9891" s="4">
        <v>53720</v>
      </c>
    </row>
    <row r="9892" spans="14:15" x14ac:dyDescent="0.25">
      <c r="N9892" s="4"/>
      <c r="O9892" s="4">
        <v>53721</v>
      </c>
    </row>
    <row r="9893" spans="14:15" x14ac:dyDescent="0.25">
      <c r="N9893" s="4"/>
      <c r="O9893" s="4">
        <v>53722</v>
      </c>
    </row>
    <row r="9894" spans="14:15" x14ac:dyDescent="0.25">
      <c r="N9894" s="4"/>
      <c r="O9894" s="4">
        <v>53723</v>
      </c>
    </row>
    <row r="9895" spans="14:15" x14ac:dyDescent="0.25">
      <c r="N9895" s="4"/>
      <c r="O9895" s="4">
        <v>53724</v>
      </c>
    </row>
    <row r="9896" spans="14:15" x14ac:dyDescent="0.25">
      <c r="N9896" s="4"/>
      <c r="O9896" s="4">
        <v>53725</v>
      </c>
    </row>
    <row r="9897" spans="14:15" x14ac:dyDescent="0.25">
      <c r="N9897" s="4"/>
      <c r="O9897" s="4">
        <v>53726</v>
      </c>
    </row>
    <row r="9898" spans="14:15" x14ac:dyDescent="0.25">
      <c r="N9898" s="4"/>
      <c r="O9898" s="4">
        <v>53727</v>
      </c>
    </row>
    <row r="9899" spans="14:15" x14ac:dyDescent="0.25">
      <c r="N9899" s="4"/>
      <c r="O9899" s="4">
        <v>53728</v>
      </c>
    </row>
    <row r="9900" spans="14:15" x14ac:dyDescent="0.25">
      <c r="N9900" s="4"/>
      <c r="O9900" s="4">
        <v>53729</v>
      </c>
    </row>
    <row r="9901" spans="14:15" x14ac:dyDescent="0.25">
      <c r="N9901" s="4"/>
      <c r="O9901" s="4">
        <v>53730</v>
      </c>
    </row>
    <row r="9902" spans="14:15" x14ac:dyDescent="0.25">
      <c r="N9902" s="4"/>
      <c r="O9902" s="4">
        <v>53731</v>
      </c>
    </row>
    <row r="9903" spans="14:15" x14ac:dyDescent="0.25">
      <c r="N9903" s="4"/>
      <c r="O9903" s="4">
        <v>53732</v>
      </c>
    </row>
    <row r="9904" spans="14:15" x14ac:dyDescent="0.25">
      <c r="N9904" s="4"/>
      <c r="O9904" s="4">
        <v>53733</v>
      </c>
    </row>
    <row r="9905" spans="14:15" x14ac:dyDescent="0.25">
      <c r="N9905" s="4"/>
      <c r="O9905" s="4">
        <v>53734</v>
      </c>
    </row>
    <row r="9906" spans="14:15" x14ac:dyDescent="0.25">
      <c r="N9906" s="4"/>
      <c r="O9906" s="4">
        <v>53735</v>
      </c>
    </row>
    <row r="9907" spans="14:15" x14ac:dyDescent="0.25">
      <c r="N9907" s="4"/>
      <c r="O9907" s="4">
        <v>53736</v>
      </c>
    </row>
    <row r="9908" spans="14:15" x14ac:dyDescent="0.25">
      <c r="N9908" s="4"/>
      <c r="O9908" s="4">
        <v>53737</v>
      </c>
    </row>
    <row r="9909" spans="14:15" x14ac:dyDescent="0.25">
      <c r="N9909" s="4"/>
      <c r="O9909" s="4">
        <v>53738</v>
      </c>
    </row>
    <row r="9910" spans="14:15" x14ac:dyDescent="0.25">
      <c r="N9910" s="4"/>
      <c r="O9910" s="4">
        <v>53739</v>
      </c>
    </row>
    <row r="9911" spans="14:15" x14ac:dyDescent="0.25">
      <c r="N9911" s="4"/>
      <c r="O9911" s="4">
        <v>53740</v>
      </c>
    </row>
    <row r="9912" spans="14:15" x14ac:dyDescent="0.25">
      <c r="N9912" s="4"/>
      <c r="O9912" s="4">
        <v>53741</v>
      </c>
    </row>
    <row r="9913" spans="14:15" x14ac:dyDescent="0.25">
      <c r="N9913" s="4"/>
      <c r="O9913" s="4">
        <v>53742</v>
      </c>
    </row>
    <row r="9914" spans="14:15" x14ac:dyDescent="0.25">
      <c r="N9914" s="4"/>
      <c r="O9914" s="4">
        <v>53743</v>
      </c>
    </row>
    <row r="9915" spans="14:15" x14ac:dyDescent="0.25">
      <c r="N9915" s="4"/>
      <c r="O9915" s="4">
        <v>53744</v>
      </c>
    </row>
    <row r="9916" spans="14:15" x14ac:dyDescent="0.25">
      <c r="N9916" s="4"/>
      <c r="O9916" s="4">
        <v>53745</v>
      </c>
    </row>
    <row r="9917" spans="14:15" x14ac:dyDescent="0.25">
      <c r="N9917" s="4"/>
      <c r="O9917" s="4">
        <v>53746</v>
      </c>
    </row>
    <row r="9918" spans="14:15" x14ac:dyDescent="0.25">
      <c r="N9918" s="4"/>
      <c r="O9918" s="4">
        <v>53747</v>
      </c>
    </row>
    <row r="9919" spans="14:15" x14ac:dyDescent="0.25">
      <c r="N9919" s="4"/>
      <c r="O9919" s="4">
        <v>53748</v>
      </c>
    </row>
    <row r="9920" spans="14:15" x14ac:dyDescent="0.25">
      <c r="N9920" s="4"/>
      <c r="O9920" s="4">
        <v>53749</v>
      </c>
    </row>
    <row r="9921" spans="14:15" x14ac:dyDescent="0.25">
      <c r="N9921" s="4"/>
      <c r="O9921" s="4">
        <v>53750</v>
      </c>
    </row>
    <row r="9922" spans="14:15" x14ac:dyDescent="0.25">
      <c r="N9922" s="4"/>
      <c r="O9922" s="4">
        <v>53751</v>
      </c>
    </row>
    <row r="9923" spans="14:15" x14ac:dyDescent="0.25">
      <c r="N9923" s="4"/>
      <c r="O9923" s="4">
        <v>53752</v>
      </c>
    </row>
    <row r="9924" spans="14:15" x14ac:dyDescent="0.25">
      <c r="N9924" s="4"/>
      <c r="O9924" s="4">
        <v>53753</v>
      </c>
    </row>
    <row r="9925" spans="14:15" x14ac:dyDescent="0.25">
      <c r="N9925" s="4"/>
      <c r="O9925" s="4">
        <v>53754</v>
      </c>
    </row>
    <row r="9926" spans="14:15" x14ac:dyDescent="0.25">
      <c r="N9926" s="4"/>
      <c r="O9926" s="4">
        <v>53755</v>
      </c>
    </row>
    <row r="9927" spans="14:15" x14ac:dyDescent="0.25">
      <c r="N9927" s="4"/>
      <c r="O9927" s="4">
        <v>53756</v>
      </c>
    </row>
    <row r="9928" spans="14:15" x14ac:dyDescent="0.25">
      <c r="N9928" s="4"/>
      <c r="O9928" s="4">
        <v>53757</v>
      </c>
    </row>
    <row r="9929" spans="14:15" x14ac:dyDescent="0.25">
      <c r="N9929" s="4"/>
      <c r="O9929" s="4">
        <v>53758</v>
      </c>
    </row>
    <row r="9930" spans="14:15" x14ac:dyDescent="0.25">
      <c r="N9930" s="4"/>
      <c r="O9930" s="4">
        <v>53759</v>
      </c>
    </row>
    <row r="9931" spans="14:15" x14ac:dyDescent="0.25">
      <c r="N9931" s="4"/>
      <c r="O9931" s="4">
        <v>53760</v>
      </c>
    </row>
    <row r="9932" spans="14:15" x14ac:dyDescent="0.25">
      <c r="N9932" s="4"/>
      <c r="O9932" s="4">
        <v>53761</v>
      </c>
    </row>
    <row r="9933" spans="14:15" x14ac:dyDescent="0.25">
      <c r="N9933" s="4"/>
      <c r="O9933" s="4">
        <v>53762</v>
      </c>
    </row>
    <row r="9934" spans="14:15" x14ac:dyDescent="0.25">
      <c r="N9934" s="4"/>
      <c r="O9934" s="4">
        <v>53763</v>
      </c>
    </row>
    <row r="9935" spans="14:15" x14ac:dyDescent="0.25">
      <c r="N9935" s="4"/>
      <c r="O9935" s="4">
        <v>53764</v>
      </c>
    </row>
    <row r="9936" spans="14:15" x14ac:dyDescent="0.25">
      <c r="N9936" s="4"/>
      <c r="O9936" s="4">
        <v>53765</v>
      </c>
    </row>
    <row r="9937" spans="14:15" x14ac:dyDescent="0.25">
      <c r="N9937" s="4"/>
      <c r="O9937" s="4">
        <v>53766</v>
      </c>
    </row>
    <row r="9938" spans="14:15" x14ac:dyDescent="0.25">
      <c r="N9938" s="4"/>
      <c r="O9938" s="4">
        <v>53767</v>
      </c>
    </row>
    <row r="9939" spans="14:15" x14ac:dyDescent="0.25">
      <c r="N9939" s="4"/>
      <c r="O9939" s="4">
        <v>53768</v>
      </c>
    </row>
    <row r="9940" spans="14:15" x14ac:dyDescent="0.25">
      <c r="N9940" s="4"/>
      <c r="O9940" s="4">
        <v>53769</v>
      </c>
    </row>
    <row r="9941" spans="14:15" x14ac:dyDescent="0.25">
      <c r="N9941" s="4"/>
      <c r="O9941" s="4">
        <v>53770</v>
      </c>
    </row>
    <row r="9942" spans="14:15" x14ac:dyDescent="0.25">
      <c r="N9942" s="4"/>
      <c r="O9942" s="4">
        <v>53771</v>
      </c>
    </row>
    <row r="9943" spans="14:15" x14ac:dyDescent="0.25">
      <c r="N9943" s="4"/>
      <c r="O9943" s="4">
        <v>53772</v>
      </c>
    </row>
    <row r="9944" spans="14:15" x14ac:dyDescent="0.25">
      <c r="N9944" s="4"/>
      <c r="O9944" s="4">
        <v>53773</v>
      </c>
    </row>
    <row r="9945" spans="14:15" x14ac:dyDescent="0.25">
      <c r="N9945" s="4"/>
      <c r="O9945" s="4">
        <v>53774</v>
      </c>
    </row>
    <row r="9946" spans="14:15" x14ac:dyDescent="0.25">
      <c r="N9946" s="4"/>
      <c r="O9946" s="4">
        <v>53775</v>
      </c>
    </row>
    <row r="9947" spans="14:15" x14ac:dyDescent="0.25">
      <c r="N9947" s="4"/>
      <c r="O9947" s="4">
        <v>53776</v>
      </c>
    </row>
    <row r="9948" spans="14:15" x14ac:dyDescent="0.25">
      <c r="N9948" s="4"/>
      <c r="O9948" s="4">
        <v>53777</v>
      </c>
    </row>
    <row r="9949" spans="14:15" x14ac:dyDescent="0.25">
      <c r="N9949" s="4"/>
      <c r="O9949" s="4">
        <v>53778</v>
      </c>
    </row>
    <row r="9950" spans="14:15" x14ac:dyDescent="0.25">
      <c r="N9950" s="4"/>
      <c r="O9950" s="4">
        <v>53779</v>
      </c>
    </row>
    <row r="9951" spans="14:15" x14ac:dyDescent="0.25">
      <c r="N9951" s="4"/>
      <c r="O9951" s="4">
        <v>53780</v>
      </c>
    </row>
    <row r="9952" spans="14:15" x14ac:dyDescent="0.25">
      <c r="N9952" s="4"/>
      <c r="O9952" s="4">
        <v>53781</v>
      </c>
    </row>
    <row r="9953" spans="14:15" x14ac:dyDescent="0.25">
      <c r="N9953" s="4"/>
      <c r="O9953" s="4">
        <v>53782</v>
      </c>
    </row>
    <row r="9954" spans="14:15" x14ac:dyDescent="0.25">
      <c r="N9954" s="4"/>
      <c r="O9954" s="4">
        <v>53783</v>
      </c>
    </row>
    <row r="9955" spans="14:15" x14ac:dyDescent="0.25">
      <c r="N9955" s="4"/>
      <c r="O9955" s="4">
        <v>53784</v>
      </c>
    </row>
    <row r="9956" spans="14:15" x14ac:dyDescent="0.25">
      <c r="N9956" s="4"/>
      <c r="O9956" s="4">
        <v>53785</v>
      </c>
    </row>
    <row r="9957" spans="14:15" x14ac:dyDescent="0.25">
      <c r="N9957" s="4"/>
      <c r="O9957" s="4">
        <v>53786</v>
      </c>
    </row>
    <row r="9958" spans="14:15" x14ac:dyDescent="0.25">
      <c r="N9958" s="4"/>
      <c r="O9958" s="4">
        <v>53787</v>
      </c>
    </row>
    <row r="9959" spans="14:15" x14ac:dyDescent="0.25">
      <c r="N9959" s="4"/>
      <c r="O9959" s="4">
        <v>53788</v>
      </c>
    </row>
    <row r="9960" spans="14:15" x14ac:dyDescent="0.25">
      <c r="N9960" s="4"/>
      <c r="O9960" s="4">
        <v>53789</v>
      </c>
    </row>
    <row r="9961" spans="14:15" x14ac:dyDescent="0.25">
      <c r="N9961" s="4"/>
      <c r="O9961" s="4">
        <v>53790</v>
      </c>
    </row>
    <row r="9962" spans="14:15" x14ac:dyDescent="0.25">
      <c r="N9962" s="4"/>
      <c r="O9962" s="4">
        <v>53791</v>
      </c>
    </row>
    <row r="9963" spans="14:15" x14ac:dyDescent="0.25">
      <c r="N9963" s="4"/>
      <c r="O9963" s="4">
        <v>53792</v>
      </c>
    </row>
    <row r="9964" spans="14:15" x14ac:dyDescent="0.25">
      <c r="N9964" s="4"/>
      <c r="O9964" s="4">
        <v>53793</v>
      </c>
    </row>
    <row r="9965" spans="14:15" x14ac:dyDescent="0.25">
      <c r="N9965" s="4"/>
      <c r="O9965" s="4">
        <v>53794</v>
      </c>
    </row>
    <row r="9966" spans="14:15" x14ac:dyDescent="0.25">
      <c r="N9966" s="4"/>
      <c r="O9966" s="4">
        <v>53795</v>
      </c>
    </row>
    <row r="9967" spans="14:15" x14ac:dyDescent="0.25">
      <c r="N9967" s="4"/>
      <c r="O9967" s="4">
        <v>53796</v>
      </c>
    </row>
    <row r="9968" spans="14:15" x14ac:dyDescent="0.25">
      <c r="N9968" s="4"/>
      <c r="O9968" s="4">
        <v>53797</v>
      </c>
    </row>
    <row r="9969" spans="14:15" x14ac:dyDescent="0.25">
      <c r="N9969" s="4"/>
      <c r="O9969" s="4">
        <v>53798</v>
      </c>
    </row>
    <row r="9970" spans="14:15" x14ac:dyDescent="0.25">
      <c r="N9970" s="4"/>
      <c r="O9970" s="4">
        <v>53799</v>
      </c>
    </row>
    <row r="9971" spans="14:15" x14ac:dyDescent="0.25">
      <c r="N9971" s="4"/>
      <c r="O9971" s="4">
        <v>53800</v>
      </c>
    </row>
    <row r="9972" spans="14:15" x14ac:dyDescent="0.25">
      <c r="N9972" s="4"/>
      <c r="O9972" s="4">
        <v>53801</v>
      </c>
    </row>
    <row r="9973" spans="14:15" x14ac:dyDescent="0.25">
      <c r="N9973" s="4"/>
      <c r="O9973" s="4">
        <v>53802</v>
      </c>
    </row>
    <row r="9974" spans="14:15" x14ac:dyDescent="0.25">
      <c r="N9974" s="4"/>
      <c r="O9974" s="4">
        <v>53803</v>
      </c>
    </row>
    <row r="9975" spans="14:15" x14ac:dyDescent="0.25">
      <c r="N9975" s="4"/>
      <c r="O9975" s="4">
        <v>53804</v>
      </c>
    </row>
    <row r="9976" spans="14:15" x14ac:dyDescent="0.25">
      <c r="N9976" s="4"/>
      <c r="O9976" s="4">
        <v>53805</v>
      </c>
    </row>
    <row r="9977" spans="14:15" x14ac:dyDescent="0.25">
      <c r="N9977" s="4"/>
      <c r="O9977" s="4">
        <v>53806</v>
      </c>
    </row>
    <row r="9978" spans="14:15" x14ac:dyDescent="0.25">
      <c r="N9978" s="4"/>
      <c r="O9978" s="4">
        <v>53807</v>
      </c>
    </row>
    <row r="9979" spans="14:15" x14ac:dyDescent="0.25">
      <c r="N9979" s="4"/>
      <c r="O9979" s="4">
        <v>53808</v>
      </c>
    </row>
    <row r="9980" spans="14:15" x14ac:dyDescent="0.25">
      <c r="N9980" s="4"/>
      <c r="O9980" s="4">
        <v>53809</v>
      </c>
    </row>
    <row r="9981" spans="14:15" x14ac:dyDescent="0.25">
      <c r="N9981" s="4"/>
      <c r="O9981" s="4">
        <v>53810</v>
      </c>
    </row>
    <row r="9982" spans="14:15" x14ac:dyDescent="0.25">
      <c r="N9982" s="4"/>
      <c r="O9982" s="4">
        <v>53811</v>
      </c>
    </row>
    <row r="9983" spans="14:15" x14ac:dyDescent="0.25">
      <c r="N9983" s="4"/>
      <c r="O9983" s="4">
        <v>53812</v>
      </c>
    </row>
    <row r="9984" spans="14:15" x14ac:dyDescent="0.25">
      <c r="N9984" s="4"/>
      <c r="O9984" s="4">
        <v>53813</v>
      </c>
    </row>
    <row r="9985" spans="14:15" x14ac:dyDescent="0.25">
      <c r="N9985" s="4"/>
      <c r="O9985" s="4">
        <v>53814</v>
      </c>
    </row>
    <row r="9986" spans="14:15" x14ac:dyDescent="0.25">
      <c r="N9986" s="4"/>
      <c r="O9986" s="4">
        <v>53815</v>
      </c>
    </row>
    <row r="9987" spans="14:15" x14ac:dyDescent="0.25">
      <c r="N9987" s="4"/>
      <c r="O9987" s="4">
        <v>53816</v>
      </c>
    </row>
    <row r="9988" spans="14:15" x14ac:dyDescent="0.25">
      <c r="N9988" s="4"/>
      <c r="O9988" s="4">
        <v>53817</v>
      </c>
    </row>
    <row r="9989" spans="14:15" x14ac:dyDescent="0.25">
      <c r="N9989" s="4"/>
      <c r="O9989" s="4">
        <v>53818</v>
      </c>
    </row>
    <row r="9990" spans="14:15" x14ac:dyDescent="0.25">
      <c r="N9990" s="4"/>
      <c r="O9990" s="4">
        <v>53819</v>
      </c>
    </row>
    <row r="9991" spans="14:15" x14ac:dyDescent="0.25">
      <c r="N9991" s="4"/>
      <c r="O9991" s="4">
        <v>53820</v>
      </c>
    </row>
    <row r="9992" spans="14:15" x14ac:dyDescent="0.25">
      <c r="N9992" s="4"/>
      <c r="O9992" s="4">
        <v>53821</v>
      </c>
    </row>
    <row r="9993" spans="14:15" x14ac:dyDescent="0.25">
      <c r="N9993" s="4"/>
      <c r="O9993" s="4">
        <v>53822</v>
      </c>
    </row>
    <row r="9994" spans="14:15" x14ac:dyDescent="0.25">
      <c r="N9994" s="4"/>
      <c r="O9994" s="4">
        <v>53823</v>
      </c>
    </row>
    <row r="9995" spans="14:15" x14ac:dyDescent="0.25">
      <c r="N9995" s="4"/>
      <c r="O9995" s="4">
        <v>53824</v>
      </c>
    </row>
    <row r="9996" spans="14:15" x14ac:dyDescent="0.25">
      <c r="N9996" s="4"/>
      <c r="O9996" s="4">
        <v>53825</v>
      </c>
    </row>
    <row r="9997" spans="14:15" x14ac:dyDescent="0.25">
      <c r="N9997" s="4"/>
      <c r="O9997" s="4">
        <v>53826</v>
      </c>
    </row>
    <row r="9998" spans="14:15" x14ac:dyDescent="0.25">
      <c r="N9998" s="4"/>
      <c r="O9998" s="4">
        <v>53827</v>
      </c>
    </row>
    <row r="9999" spans="14:15" x14ac:dyDescent="0.25">
      <c r="N9999" s="4"/>
      <c r="O9999" s="4">
        <v>53828</v>
      </c>
    </row>
    <row r="10000" spans="14:15" x14ac:dyDescent="0.25">
      <c r="N10000" s="4"/>
      <c r="O10000" s="4">
        <v>53829</v>
      </c>
    </row>
    <row r="10001" spans="14:15" x14ac:dyDescent="0.25">
      <c r="N10001" s="4"/>
      <c r="O10001" s="4">
        <v>53830</v>
      </c>
    </row>
    <row r="10002" spans="14:15" x14ac:dyDescent="0.25">
      <c r="N10002" s="4"/>
      <c r="O10002" s="4">
        <v>53831</v>
      </c>
    </row>
    <row r="10003" spans="14:15" x14ac:dyDescent="0.25">
      <c r="N10003" s="4"/>
      <c r="O10003" s="4">
        <v>53832</v>
      </c>
    </row>
    <row r="10004" spans="14:15" x14ac:dyDescent="0.25">
      <c r="N10004" s="4"/>
      <c r="O10004" s="4">
        <v>53833</v>
      </c>
    </row>
    <row r="10005" spans="14:15" x14ac:dyDescent="0.25">
      <c r="N10005" s="4"/>
      <c r="O10005" s="4">
        <v>53834</v>
      </c>
    </row>
    <row r="10006" spans="14:15" x14ac:dyDescent="0.25">
      <c r="N10006" s="4"/>
      <c r="O10006" s="4">
        <v>53835</v>
      </c>
    </row>
    <row r="10007" spans="14:15" x14ac:dyDescent="0.25">
      <c r="N10007" s="4"/>
      <c r="O10007" s="4">
        <v>53836</v>
      </c>
    </row>
    <row r="10008" spans="14:15" x14ac:dyDescent="0.25">
      <c r="N10008" s="4"/>
      <c r="O10008" s="4">
        <v>53837</v>
      </c>
    </row>
    <row r="10009" spans="14:15" x14ac:dyDescent="0.25">
      <c r="N10009" s="4"/>
      <c r="O10009" s="4">
        <v>53838</v>
      </c>
    </row>
    <row r="10010" spans="14:15" x14ac:dyDescent="0.25">
      <c r="N10010" s="4"/>
      <c r="O10010" s="4">
        <v>53839</v>
      </c>
    </row>
    <row r="10011" spans="14:15" x14ac:dyDescent="0.25">
      <c r="N10011" s="4"/>
      <c r="O10011" s="4">
        <v>53840</v>
      </c>
    </row>
    <row r="10012" spans="14:15" x14ac:dyDescent="0.25">
      <c r="N10012" s="4"/>
      <c r="O10012" s="4">
        <v>53841</v>
      </c>
    </row>
    <row r="10013" spans="14:15" x14ac:dyDescent="0.25">
      <c r="N10013" s="4"/>
      <c r="O10013" s="4">
        <v>53842</v>
      </c>
    </row>
    <row r="10014" spans="14:15" x14ac:dyDescent="0.25">
      <c r="N10014" s="4"/>
      <c r="O10014" s="4">
        <v>53843</v>
      </c>
    </row>
    <row r="10015" spans="14:15" x14ac:dyDescent="0.25">
      <c r="N10015" s="4"/>
      <c r="O10015" s="4">
        <v>53844</v>
      </c>
    </row>
    <row r="10016" spans="14:15" x14ac:dyDescent="0.25">
      <c r="N10016" s="4"/>
      <c r="O10016" s="4">
        <v>53845</v>
      </c>
    </row>
    <row r="10017" spans="14:15" x14ac:dyDescent="0.25">
      <c r="N10017" s="4"/>
      <c r="O10017" s="4">
        <v>53846</v>
      </c>
    </row>
    <row r="10018" spans="14:15" x14ac:dyDescent="0.25">
      <c r="N10018" s="4"/>
      <c r="O10018" s="4">
        <v>53847</v>
      </c>
    </row>
    <row r="10019" spans="14:15" x14ac:dyDescent="0.25">
      <c r="N10019" s="4"/>
      <c r="O10019" s="4">
        <v>53848</v>
      </c>
    </row>
    <row r="10020" spans="14:15" x14ac:dyDescent="0.25">
      <c r="N10020" s="4"/>
      <c r="O10020" s="4">
        <v>53849</v>
      </c>
    </row>
    <row r="10021" spans="14:15" x14ac:dyDescent="0.25">
      <c r="N10021" s="4"/>
      <c r="O10021" s="4">
        <v>53850</v>
      </c>
    </row>
    <row r="10022" spans="14:15" x14ac:dyDescent="0.25">
      <c r="N10022" s="4"/>
      <c r="O10022" s="4">
        <v>53851</v>
      </c>
    </row>
    <row r="10023" spans="14:15" x14ac:dyDescent="0.25">
      <c r="N10023" s="4"/>
      <c r="O10023" s="4">
        <v>53852</v>
      </c>
    </row>
    <row r="10024" spans="14:15" x14ac:dyDescent="0.25">
      <c r="N10024" s="4"/>
      <c r="O10024" s="4">
        <v>53853</v>
      </c>
    </row>
    <row r="10025" spans="14:15" x14ac:dyDescent="0.25">
      <c r="N10025" s="4"/>
      <c r="O10025" s="4">
        <v>53854</v>
      </c>
    </row>
    <row r="10026" spans="14:15" x14ac:dyDescent="0.25">
      <c r="N10026" s="4"/>
      <c r="O10026" s="4">
        <v>53855</v>
      </c>
    </row>
    <row r="10027" spans="14:15" x14ac:dyDescent="0.25">
      <c r="N10027" s="4"/>
      <c r="O10027" s="4">
        <v>53856</v>
      </c>
    </row>
    <row r="10028" spans="14:15" x14ac:dyDescent="0.25">
      <c r="N10028" s="4"/>
      <c r="O10028" s="4">
        <v>53857</v>
      </c>
    </row>
    <row r="10029" spans="14:15" x14ac:dyDescent="0.25">
      <c r="N10029" s="4"/>
      <c r="O10029" s="4">
        <v>53858</v>
      </c>
    </row>
    <row r="10030" spans="14:15" x14ac:dyDescent="0.25">
      <c r="N10030" s="4"/>
      <c r="O10030" s="4">
        <v>53859</v>
      </c>
    </row>
    <row r="10031" spans="14:15" x14ac:dyDescent="0.25">
      <c r="N10031" s="4"/>
      <c r="O10031" s="4">
        <v>53860</v>
      </c>
    </row>
    <row r="10032" spans="14:15" x14ac:dyDescent="0.25">
      <c r="N10032" s="4"/>
      <c r="O10032" s="4">
        <v>53861</v>
      </c>
    </row>
    <row r="10033" spans="14:15" x14ac:dyDescent="0.25">
      <c r="N10033" s="4"/>
      <c r="O10033" s="4">
        <v>53862</v>
      </c>
    </row>
    <row r="10034" spans="14:15" x14ac:dyDescent="0.25">
      <c r="N10034" s="4"/>
      <c r="O10034" s="4">
        <v>53863</v>
      </c>
    </row>
    <row r="10035" spans="14:15" x14ac:dyDescent="0.25">
      <c r="N10035" s="4"/>
      <c r="O10035" s="4">
        <v>53864</v>
      </c>
    </row>
    <row r="10036" spans="14:15" x14ac:dyDescent="0.25">
      <c r="N10036" s="4"/>
      <c r="O10036" s="4">
        <v>53865</v>
      </c>
    </row>
    <row r="10037" spans="14:15" x14ac:dyDescent="0.25">
      <c r="N10037" s="4"/>
      <c r="O10037" s="4">
        <v>53866</v>
      </c>
    </row>
    <row r="10038" spans="14:15" x14ac:dyDescent="0.25">
      <c r="N10038" s="4"/>
      <c r="O10038" s="4">
        <v>53867</v>
      </c>
    </row>
    <row r="10039" spans="14:15" x14ac:dyDescent="0.25">
      <c r="N10039" s="4"/>
      <c r="O10039" s="4">
        <v>53868</v>
      </c>
    </row>
    <row r="10040" spans="14:15" x14ac:dyDescent="0.25">
      <c r="N10040" s="4"/>
      <c r="O10040" s="4">
        <v>53869</v>
      </c>
    </row>
    <row r="10041" spans="14:15" x14ac:dyDescent="0.25">
      <c r="N10041" s="4"/>
      <c r="O10041" s="4">
        <v>53870</v>
      </c>
    </row>
    <row r="10042" spans="14:15" x14ac:dyDescent="0.25">
      <c r="N10042" s="4"/>
      <c r="O10042" s="4">
        <v>53871</v>
      </c>
    </row>
    <row r="10043" spans="14:15" x14ac:dyDescent="0.25">
      <c r="N10043" s="4"/>
      <c r="O10043" s="4">
        <v>53872</v>
      </c>
    </row>
    <row r="10044" spans="14:15" x14ac:dyDescent="0.25">
      <c r="N10044" s="4"/>
      <c r="O10044" s="4">
        <v>53873</v>
      </c>
    </row>
    <row r="10045" spans="14:15" x14ac:dyDescent="0.25">
      <c r="N10045" s="4"/>
      <c r="O10045" s="4">
        <v>53874</v>
      </c>
    </row>
    <row r="10046" spans="14:15" x14ac:dyDescent="0.25">
      <c r="N10046" s="4"/>
      <c r="O10046" s="4">
        <v>53875</v>
      </c>
    </row>
    <row r="10047" spans="14:15" x14ac:dyDescent="0.25">
      <c r="N10047" s="4"/>
      <c r="O10047" s="4">
        <v>53876</v>
      </c>
    </row>
    <row r="10048" spans="14:15" x14ac:dyDescent="0.25">
      <c r="N10048" s="4"/>
      <c r="O10048" s="4">
        <v>53877</v>
      </c>
    </row>
    <row r="10049" spans="14:15" x14ac:dyDescent="0.25">
      <c r="N10049" s="4"/>
      <c r="O10049" s="4">
        <v>53878</v>
      </c>
    </row>
    <row r="10050" spans="14:15" x14ac:dyDescent="0.25">
      <c r="N10050" s="4"/>
      <c r="O10050" s="4">
        <v>53879</v>
      </c>
    </row>
    <row r="10051" spans="14:15" x14ac:dyDescent="0.25">
      <c r="N10051" s="4"/>
      <c r="O10051" s="4">
        <v>53880</v>
      </c>
    </row>
    <row r="10052" spans="14:15" x14ac:dyDescent="0.25">
      <c r="N10052" s="4"/>
      <c r="O10052" s="4">
        <v>53881</v>
      </c>
    </row>
    <row r="10053" spans="14:15" x14ac:dyDescent="0.25">
      <c r="N10053" s="4"/>
      <c r="O10053" s="4">
        <v>53882</v>
      </c>
    </row>
    <row r="10054" spans="14:15" x14ac:dyDescent="0.25">
      <c r="N10054" s="4"/>
      <c r="O10054" s="4">
        <v>53883</v>
      </c>
    </row>
    <row r="10055" spans="14:15" x14ac:dyDescent="0.25">
      <c r="N10055" s="4"/>
      <c r="O10055" s="4">
        <v>53884</v>
      </c>
    </row>
    <row r="10056" spans="14:15" x14ac:dyDescent="0.25">
      <c r="N10056" s="4"/>
      <c r="O10056" s="4">
        <v>53885</v>
      </c>
    </row>
    <row r="10057" spans="14:15" x14ac:dyDescent="0.25">
      <c r="N10057" s="4"/>
      <c r="O10057" s="4">
        <v>53886</v>
      </c>
    </row>
    <row r="10058" spans="14:15" x14ac:dyDescent="0.25">
      <c r="N10058" s="4"/>
      <c r="O10058" s="4">
        <v>53887</v>
      </c>
    </row>
    <row r="10059" spans="14:15" x14ac:dyDescent="0.25">
      <c r="N10059" s="4"/>
      <c r="O10059" s="4">
        <v>53888</v>
      </c>
    </row>
    <row r="10060" spans="14:15" x14ac:dyDescent="0.25">
      <c r="N10060" s="4"/>
      <c r="O10060" s="4">
        <v>53889</v>
      </c>
    </row>
    <row r="10061" spans="14:15" x14ac:dyDescent="0.25">
      <c r="N10061" s="4"/>
      <c r="O10061" s="4">
        <v>53890</v>
      </c>
    </row>
    <row r="10062" spans="14:15" x14ac:dyDescent="0.25">
      <c r="N10062" s="4"/>
      <c r="O10062" s="4">
        <v>53891</v>
      </c>
    </row>
    <row r="10063" spans="14:15" x14ac:dyDescent="0.25">
      <c r="N10063" s="4"/>
      <c r="O10063" s="4">
        <v>53892</v>
      </c>
    </row>
    <row r="10064" spans="14:15" x14ac:dyDescent="0.25">
      <c r="N10064" s="4"/>
      <c r="O10064" s="4">
        <v>53893</v>
      </c>
    </row>
    <row r="10065" spans="14:15" x14ac:dyDescent="0.25">
      <c r="N10065" s="4"/>
      <c r="O10065" s="4">
        <v>53894</v>
      </c>
    </row>
    <row r="10066" spans="14:15" x14ac:dyDescent="0.25">
      <c r="N10066" s="4"/>
      <c r="O10066" s="4">
        <v>53895</v>
      </c>
    </row>
    <row r="10067" spans="14:15" x14ac:dyDescent="0.25">
      <c r="N10067" s="4"/>
      <c r="O10067" s="4">
        <v>53896</v>
      </c>
    </row>
    <row r="10068" spans="14:15" x14ac:dyDescent="0.25">
      <c r="N10068" s="4"/>
      <c r="O10068" s="4">
        <v>53897</v>
      </c>
    </row>
    <row r="10069" spans="14:15" x14ac:dyDescent="0.25">
      <c r="N10069" s="4"/>
      <c r="O10069" s="4">
        <v>53898</v>
      </c>
    </row>
    <row r="10070" spans="14:15" x14ac:dyDescent="0.25">
      <c r="N10070" s="4"/>
      <c r="O10070" s="4">
        <v>53899</v>
      </c>
    </row>
    <row r="10071" spans="14:15" x14ac:dyDescent="0.25">
      <c r="N10071" s="4"/>
      <c r="O10071" s="4">
        <v>53900</v>
      </c>
    </row>
    <row r="10072" spans="14:15" x14ac:dyDescent="0.25">
      <c r="N10072" s="4"/>
      <c r="O10072" s="4">
        <v>53901</v>
      </c>
    </row>
    <row r="10073" spans="14:15" x14ac:dyDescent="0.25">
      <c r="N10073" s="4"/>
      <c r="O10073" s="4">
        <v>53902</v>
      </c>
    </row>
    <row r="10074" spans="14:15" x14ac:dyDescent="0.25">
      <c r="N10074" s="4"/>
      <c r="O10074" s="4">
        <v>53903</v>
      </c>
    </row>
    <row r="10075" spans="14:15" x14ac:dyDescent="0.25">
      <c r="N10075" s="4"/>
      <c r="O10075" s="4">
        <v>53904</v>
      </c>
    </row>
    <row r="10076" spans="14:15" x14ac:dyDescent="0.25">
      <c r="N10076" s="4"/>
      <c r="O10076" s="4">
        <v>53905</v>
      </c>
    </row>
    <row r="10077" spans="14:15" x14ac:dyDescent="0.25">
      <c r="N10077" s="4"/>
      <c r="O10077" s="4">
        <v>53906</v>
      </c>
    </row>
    <row r="10078" spans="14:15" x14ac:dyDescent="0.25">
      <c r="N10078" s="4"/>
      <c r="O10078" s="4">
        <v>53907</v>
      </c>
    </row>
    <row r="10079" spans="14:15" x14ac:dyDescent="0.25">
      <c r="N10079" s="4"/>
      <c r="O10079" s="4">
        <v>53908</v>
      </c>
    </row>
    <row r="10080" spans="14:15" x14ac:dyDescent="0.25">
      <c r="N10080" s="4"/>
      <c r="O10080" s="4">
        <v>53909</v>
      </c>
    </row>
    <row r="10081" spans="14:15" x14ac:dyDescent="0.25">
      <c r="N10081" s="4"/>
      <c r="O10081" s="4">
        <v>53910</v>
      </c>
    </row>
    <row r="10082" spans="14:15" x14ac:dyDescent="0.25">
      <c r="N10082" s="4"/>
      <c r="O10082" s="4">
        <v>53911</v>
      </c>
    </row>
    <row r="10083" spans="14:15" x14ac:dyDescent="0.25">
      <c r="N10083" s="4"/>
      <c r="O10083" s="4">
        <v>53912</v>
      </c>
    </row>
    <row r="10084" spans="14:15" x14ac:dyDescent="0.25">
      <c r="N10084" s="4"/>
      <c r="O10084" s="4">
        <v>53913</v>
      </c>
    </row>
    <row r="10085" spans="14:15" x14ac:dyDescent="0.25">
      <c r="N10085" s="4"/>
      <c r="O10085" s="4">
        <v>53914</v>
      </c>
    </row>
    <row r="10086" spans="14:15" x14ac:dyDescent="0.25">
      <c r="N10086" s="4"/>
      <c r="O10086" s="4">
        <v>53915</v>
      </c>
    </row>
    <row r="10087" spans="14:15" x14ac:dyDescent="0.25">
      <c r="N10087" s="4"/>
      <c r="O10087" s="4">
        <v>53916</v>
      </c>
    </row>
    <row r="10088" spans="14:15" x14ac:dyDescent="0.25">
      <c r="N10088" s="4"/>
      <c r="O10088" s="4">
        <v>53917</v>
      </c>
    </row>
    <row r="10089" spans="14:15" x14ac:dyDescent="0.25">
      <c r="N10089" s="4"/>
      <c r="O10089" s="4">
        <v>53918</v>
      </c>
    </row>
    <row r="10090" spans="14:15" x14ac:dyDescent="0.25">
      <c r="N10090" s="4"/>
      <c r="O10090" s="4">
        <v>53919</v>
      </c>
    </row>
    <row r="10091" spans="14:15" x14ac:dyDescent="0.25">
      <c r="N10091" s="4"/>
      <c r="O10091" s="4">
        <v>53920</v>
      </c>
    </row>
    <row r="10092" spans="14:15" x14ac:dyDescent="0.25">
      <c r="N10092" s="4"/>
      <c r="O10092" s="4">
        <v>53921</v>
      </c>
    </row>
    <row r="10093" spans="14:15" x14ac:dyDescent="0.25">
      <c r="N10093" s="4"/>
      <c r="O10093" s="4">
        <v>53922</v>
      </c>
    </row>
    <row r="10094" spans="14:15" x14ac:dyDescent="0.25">
      <c r="N10094" s="4"/>
      <c r="O10094" s="4">
        <v>53923</v>
      </c>
    </row>
    <row r="10095" spans="14:15" x14ac:dyDescent="0.25">
      <c r="N10095" s="4"/>
      <c r="O10095" s="4">
        <v>53924</v>
      </c>
    </row>
    <row r="10096" spans="14:15" x14ac:dyDescent="0.25">
      <c r="N10096" s="4"/>
      <c r="O10096" s="4">
        <v>53925</v>
      </c>
    </row>
    <row r="10097" spans="14:15" x14ac:dyDescent="0.25">
      <c r="N10097" s="4"/>
      <c r="O10097" s="4">
        <v>53926</v>
      </c>
    </row>
    <row r="10098" spans="14:15" x14ac:dyDescent="0.25">
      <c r="N10098" s="4"/>
      <c r="O10098" s="4">
        <v>53927</v>
      </c>
    </row>
    <row r="10099" spans="14:15" x14ac:dyDescent="0.25">
      <c r="N10099" s="4"/>
      <c r="O10099" s="4">
        <v>53928</v>
      </c>
    </row>
    <row r="10100" spans="14:15" x14ac:dyDescent="0.25">
      <c r="N10100" s="4"/>
      <c r="O10100" s="4">
        <v>53929</v>
      </c>
    </row>
    <row r="10101" spans="14:15" x14ac:dyDescent="0.25">
      <c r="N10101" s="4"/>
      <c r="O10101" s="4">
        <v>53930</v>
      </c>
    </row>
    <row r="10102" spans="14:15" x14ac:dyDescent="0.25">
      <c r="N10102" s="4"/>
      <c r="O10102" s="4">
        <v>53931</v>
      </c>
    </row>
    <row r="10103" spans="14:15" x14ac:dyDescent="0.25">
      <c r="N10103" s="4"/>
      <c r="O10103" s="4">
        <v>53932</v>
      </c>
    </row>
    <row r="10104" spans="14:15" x14ac:dyDescent="0.25">
      <c r="N10104" s="4"/>
      <c r="O10104" s="4">
        <v>53933</v>
      </c>
    </row>
    <row r="10105" spans="14:15" x14ac:dyDescent="0.25">
      <c r="N10105" s="4"/>
      <c r="O10105" s="4">
        <v>53934</v>
      </c>
    </row>
    <row r="10106" spans="14:15" x14ac:dyDescent="0.25">
      <c r="N10106" s="4"/>
      <c r="O10106" s="4">
        <v>53935</v>
      </c>
    </row>
    <row r="10107" spans="14:15" x14ac:dyDescent="0.25">
      <c r="N10107" s="4"/>
      <c r="O10107" s="4">
        <v>53936</v>
      </c>
    </row>
    <row r="10108" spans="14:15" x14ac:dyDescent="0.25">
      <c r="N10108" s="4"/>
      <c r="O10108" s="4">
        <v>53937</v>
      </c>
    </row>
    <row r="10109" spans="14:15" x14ac:dyDescent="0.25">
      <c r="N10109" s="4"/>
      <c r="O10109" s="4">
        <v>53938</v>
      </c>
    </row>
    <row r="10110" spans="14:15" x14ac:dyDescent="0.25">
      <c r="N10110" s="4"/>
      <c r="O10110" s="4">
        <v>53939</v>
      </c>
    </row>
    <row r="10111" spans="14:15" x14ac:dyDescent="0.25">
      <c r="N10111" s="4"/>
      <c r="O10111" s="4">
        <v>53940</v>
      </c>
    </row>
    <row r="10112" spans="14:15" x14ac:dyDescent="0.25">
      <c r="N10112" s="4"/>
      <c r="O10112" s="4">
        <v>53941</v>
      </c>
    </row>
    <row r="10113" spans="14:15" x14ac:dyDescent="0.25">
      <c r="N10113" s="4"/>
      <c r="O10113" s="4">
        <v>53942</v>
      </c>
    </row>
    <row r="10114" spans="14:15" x14ac:dyDescent="0.25">
      <c r="N10114" s="4"/>
      <c r="O10114" s="4">
        <v>53943</v>
      </c>
    </row>
    <row r="10115" spans="14:15" x14ac:dyDescent="0.25">
      <c r="N10115" s="4"/>
      <c r="O10115" s="4">
        <v>53944</v>
      </c>
    </row>
    <row r="10116" spans="14:15" x14ac:dyDescent="0.25">
      <c r="N10116" s="4"/>
      <c r="O10116" s="4">
        <v>53945</v>
      </c>
    </row>
    <row r="10117" spans="14:15" x14ac:dyDescent="0.25">
      <c r="N10117" s="4"/>
      <c r="O10117" s="4">
        <v>53946</v>
      </c>
    </row>
    <row r="10118" spans="14:15" x14ac:dyDescent="0.25">
      <c r="N10118" s="4"/>
      <c r="O10118" s="4">
        <v>53947</v>
      </c>
    </row>
    <row r="10119" spans="14:15" x14ac:dyDescent="0.25">
      <c r="N10119" s="4"/>
      <c r="O10119" s="4">
        <v>53948</v>
      </c>
    </row>
    <row r="10120" spans="14:15" x14ac:dyDescent="0.25">
      <c r="N10120" s="4"/>
      <c r="O10120" s="4">
        <v>53949</v>
      </c>
    </row>
    <row r="10121" spans="14:15" x14ac:dyDescent="0.25">
      <c r="N10121" s="4"/>
      <c r="O10121" s="4">
        <v>53950</v>
      </c>
    </row>
    <row r="10122" spans="14:15" x14ac:dyDescent="0.25">
      <c r="N10122" s="4"/>
      <c r="O10122" s="4">
        <v>53951</v>
      </c>
    </row>
    <row r="10123" spans="14:15" x14ac:dyDescent="0.25">
      <c r="N10123" s="4"/>
      <c r="O10123" s="4">
        <v>53952</v>
      </c>
    </row>
    <row r="10124" spans="14:15" x14ac:dyDescent="0.25">
      <c r="N10124" s="4"/>
      <c r="O10124" s="4">
        <v>53953</v>
      </c>
    </row>
    <row r="10125" spans="14:15" x14ac:dyDescent="0.25">
      <c r="N10125" s="4"/>
      <c r="O10125" s="4">
        <v>53954</v>
      </c>
    </row>
    <row r="10126" spans="14:15" x14ac:dyDescent="0.25">
      <c r="N10126" s="4"/>
      <c r="O10126" s="4">
        <v>53955</v>
      </c>
    </row>
    <row r="10127" spans="14:15" x14ac:dyDescent="0.25">
      <c r="N10127" s="4"/>
      <c r="O10127" s="4">
        <v>53956</v>
      </c>
    </row>
    <row r="10128" spans="14:15" x14ac:dyDescent="0.25">
      <c r="N10128" s="4"/>
      <c r="O10128" s="4">
        <v>53957</v>
      </c>
    </row>
    <row r="10129" spans="14:15" x14ac:dyDescent="0.25">
      <c r="N10129" s="4"/>
      <c r="O10129" s="4">
        <v>53958</v>
      </c>
    </row>
    <row r="10130" spans="14:15" x14ac:dyDescent="0.25">
      <c r="N10130" s="4"/>
      <c r="O10130" s="4">
        <v>53959</v>
      </c>
    </row>
    <row r="10131" spans="14:15" x14ac:dyDescent="0.25">
      <c r="N10131" s="4"/>
      <c r="O10131" s="4">
        <v>53960</v>
      </c>
    </row>
    <row r="10132" spans="14:15" x14ac:dyDescent="0.25">
      <c r="N10132" s="4"/>
      <c r="O10132" s="4">
        <v>53961</v>
      </c>
    </row>
    <row r="10133" spans="14:15" x14ac:dyDescent="0.25">
      <c r="N10133" s="4"/>
      <c r="O10133" s="4">
        <v>53962</v>
      </c>
    </row>
    <row r="10134" spans="14:15" x14ac:dyDescent="0.25">
      <c r="N10134" s="4"/>
      <c r="O10134" s="4">
        <v>53963</v>
      </c>
    </row>
    <row r="10135" spans="14:15" x14ac:dyDescent="0.25">
      <c r="N10135" s="4"/>
      <c r="O10135" s="4">
        <v>53964</v>
      </c>
    </row>
    <row r="10136" spans="14:15" x14ac:dyDescent="0.25">
      <c r="N10136" s="4"/>
      <c r="O10136" s="4">
        <v>53965</v>
      </c>
    </row>
    <row r="10137" spans="14:15" x14ac:dyDescent="0.25">
      <c r="N10137" s="4"/>
      <c r="O10137" s="4">
        <v>53966</v>
      </c>
    </row>
    <row r="10138" spans="14:15" x14ac:dyDescent="0.25">
      <c r="N10138" s="4"/>
      <c r="O10138" s="4">
        <v>53967</v>
      </c>
    </row>
    <row r="10139" spans="14:15" x14ac:dyDescent="0.25">
      <c r="N10139" s="4"/>
      <c r="O10139" s="4">
        <v>53968</v>
      </c>
    </row>
    <row r="10140" spans="14:15" x14ac:dyDescent="0.25">
      <c r="N10140" s="4"/>
      <c r="O10140" s="4">
        <v>53969</v>
      </c>
    </row>
    <row r="10141" spans="14:15" x14ac:dyDescent="0.25">
      <c r="N10141" s="4"/>
      <c r="O10141" s="4">
        <v>53970</v>
      </c>
    </row>
    <row r="10142" spans="14:15" x14ac:dyDescent="0.25">
      <c r="N10142" s="4"/>
      <c r="O10142" s="4">
        <v>53971</v>
      </c>
    </row>
    <row r="10143" spans="14:15" x14ac:dyDescent="0.25">
      <c r="N10143" s="4"/>
      <c r="O10143" s="4">
        <v>53972</v>
      </c>
    </row>
    <row r="10144" spans="14:15" x14ac:dyDescent="0.25">
      <c r="N10144" s="4"/>
      <c r="O10144" s="4">
        <v>53973</v>
      </c>
    </row>
    <row r="10145" spans="14:15" x14ac:dyDescent="0.25">
      <c r="N10145" s="4"/>
      <c r="O10145" s="4">
        <v>53974</v>
      </c>
    </row>
    <row r="10146" spans="14:15" x14ac:dyDescent="0.25">
      <c r="N10146" s="4"/>
      <c r="O10146" s="4">
        <v>53975</v>
      </c>
    </row>
    <row r="10147" spans="14:15" x14ac:dyDescent="0.25">
      <c r="N10147" s="4"/>
      <c r="O10147" s="4">
        <v>53976</v>
      </c>
    </row>
    <row r="10148" spans="14:15" x14ac:dyDescent="0.25">
      <c r="N10148" s="4"/>
      <c r="O10148" s="4">
        <v>53977</v>
      </c>
    </row>
    <row r="10149" spans="14:15" x14ac:dyDescent="0.25">
      <c r="N10149" s="4"/>
      <c r="O10149" s="4">
        <v>53978</v>
      </c>
    </row>
    <row r="10150" spans="14:15" x14ac:dyDescent="0.25">
      <c r="N10150" s="4"/>
      <c r="O10150" s="4">
        <v>53979</v>
      </c>
    </row>
    <row r="10151" spans="14:15" x14ac:dyDescent="0.25">
      <c r="N10151" s="4"/>
      <c r="O10151" s="4">
        <v>53980</v>
      </c>
    </row>
    <row r="10152" spans="14:15" x14ac:dyDescent="0.25">
      <c r="N10152" s="4"/>
      <c r="O10152" s="4">
        <v>53981</v>
      </c>
    </row>
    <row r="10153" spans="14:15" x14ac:dyDescent="0.25">
      <c r="N10153" s="4"/>
      <c r="O10153" s="4">
        <v>53982</v>
      </c>
    </row>
    <row r="10154" spans="14:15" x14ac:dyDescent="0.25">
      <c r="N10154" s="4"/>
      <c r="O10154" s="4">
        <v>53983</v>
      </c>
    </row>
    <row r="10155" spans="14:15" x14ac:dyDescent="0.25">
      <c r="N10155" s="4"/>
      <c r="O10155" s="4">
        <v>53984</v>
      </c>
    </row>
    <row r="10156" spans="14:15" x14ac:dyDescent="0.25">
      <c r="N10156" s="4"/>
      <c r="O10156" s="4">
        <v>53985</v>
      </c>
    </row>
    <row r="10157" spans="14:15" x14ac:dyDescent="0.25">
      <c r="N10157" s="4"/>
      <c r="O10157" s="4">
        <v>53986</v>
      </c>
    </row>
    <row r="10158" spans="14:15" x14ac:dyDescent="0.25">
      <c r="N10158" s="4"/>
      <c r="O10158" s="4">
        <v>53987</v>
      </c>
    </row>
    <row r="10159" spans="14:15" x14ac:dyDescent="0.25">
      <c r="N10159" s="4"/>
      <c r="O10159" s="4">
        <v>53988</v>
      </c>
    </row>
    <row r="10160" spans="14:15" x14ac:dyDescent="0.25">
      <c r="N10160" s="4"/>
      <c r="O10160" s="4">
        <v>53989</v>
      </c>
    </row>
    <row r="10161" spans="14:15" x14ac:dyDescent="0.25">
      <c r="N10161" s="4"/>
      <c r="O10161" s="4">
        <v>53990</v>
      </c>
    </row>
    <row r="10162" spans="14:15" x14ac:dyDescent="0.25">
      <c r="N10162" s="4"/>
      <c r="O10162" s="4">
        <v>53991</v>
      </c>
    </row>
    <row r="10163" spans="14:15" x14ac:dyDescent="0.25">
      <c r="N10163" s="4"/>
      <c r="O10163" s="4">
        <v>53992</v>
      </c>
    </row>
    <row r="10164" spans="14:15" x14ac:dyDescent="0.25">
      <c r="N10164" s="4"/>
      <c r="O10164" s="4">
        <v>53993</v>
      </c>
    </row>
    <row r="10165" spans="14:15" x14ac:dyDescent="0.25">
      <c r="N10165" s="4"/>
      <c r="O10165" s="4">
        <v>53994</v>
      </c>
    </row>
    <row r="10166" spans="14:15" x14ac:dyDescent="0.25">
      <c r="N10166" s="4"/>
      <c r="O10166" s="4">
        <v>53995</v>
      </c>
    </row>
    <row r="10167" spans="14:15" x14ac:dyDescent="0.25">
      <c r="N10167" s="4"/>
      <c r="O10167" s="4">
        <v>53996</v>
      </c>
    </row>
    <row r="10168" spans="14:15" x14ac:dyDescent="0.25">
      <c r="N10168" s="4"/>
      <c r="O10168" s="4">
        <v>53997</v>
      </c>
    </row>
    <row r="10169" spans="14:15" x14ac:dyDescent="0.25">
      <c r="N10169" s="4"/>
      <c r="O10169" s="4">
        <v>53998</v>
      </c>
    </row>
    <row r="10170" spans="14:15" x14ac:dyDescent="0.25">
      <c r="N10170" s="4"/>
      <c r="O10170" s="4">
        <v>53999</v>
      </c>
    </row>
    <row r="10171" spans="14:15" x14ac:dyDescent="0.25">
      <c r="N10171" s="4"/>
      <c r="O10171" s="4">
        <v>54000</v>
      </c>
    </row>
    <row r="10172" spans="14:15" x14ac:dyDescent="0.25">
      <c r="N10172" s="4"/>
      <c r="O10172" s="4">
        <v>54001</v>
      </c>
    </row>
    <row r="10173" spans="14:15" x14ac:dyDescent="0.25">
      <c r="N10173" s="4"/>
      <c r="O10173" s="4">
        <v>54002</v>
      </c>
    </row>
    <row r="10174" spans="14:15" x14ac:dyDescent="0.25">
      <c r="N10174" s="4"/>
      <c r="O10174" s="4">
        <v>54003</v>
      </c>
    </row>
    <row r="10175" spans="14:15" x14ac:dyDescent="0.25">
      <c r="N10175" s="4"/>
      <c r="O10175" s="4">
        <v>54004</v>
      </c>
    </row>
    <row r="10176" spans="14:15" x14ac:dyDescent="0.25">
      <c r="N10176" s="4"/>
      <c r="O10176" s="4">
        <v>54005</v>
      </c>
    </row>
    <row r="10177" spans="14:15" x14ac:dyDescent="0.25">
      <c r="N10177" s="4"/>
      <c r="O10177" s="4">
        <v>54006</v>
      </c>
    </row>
    <row r="10178" spans="14:15" x14ac:dyDescent="0.25">
      <c r="N10178" s="4"/>
      <c r="O10178" s="4">
        <v>54007</v>
      </c>
    </row>
    <row r="10179" spans="14:15" x14ac:dyDescent="0.25">
      <c r="N10179" s="4"/>
      <c r="O10179" s="4">
        <v>54008</v>
      </c>
    </row>
    <row r="10180" spans="14:15" x14ac:dyDescent="0.25">
      <c r="N10180" s="4"/>
      <c r="O10180" s="4">
        <v>54009</v>
      </c>
    </row>
    <row r="10181" spans="14:15" x14ac:dyDescent="0.25">
      <c r="N10181" s="4"/>
      <c r="O10181" s="4">
        <v>54010</v>
      </c>
    </row>
    <row r="10182" spans="14:15" x14ac:dyDescent="0.25">
      <c r="N10182" s="4"/>
      <c r="O10182" s="4">
        <v>54011</v>
      </c>
    </row>
    <row r="10183" spans="14:15" x14ac:dyDescent="0.25">
      <c r="N10183" s="4"/>
      <c r="O10183" s="4">
        <v>54012</v>
      </c>
    </row>
    <row r="10184" spans="14:15" x14ac:dyDescent="0.25">
      <c r="N10184" s="4"/>
      <c r="O10184" s="4">
        <v>54013</v>
      </c>
    </row>
    <row r="10185" spans="14:15" x14ac:dyDescent="0.25">
      <c r="N10185" s="4"/>
      <c r="O10185" s="4">
        <v>54014</v>
      </c>
    </row>
    <row r="10186" spans="14:15" x14ac:dyDescent="0.25">
      <c r="N10186" s="4"/>
      <c r="O10186" s="4">
        <v>54015</v>
      </c>
    </row>
    <row r="10187" spans="14:15" x14ac:dyDescent="0.25">
      <c r="N10187" s="4"/>
      <c r="O10187" s="4">
        <v>54016</v>
      </c>
    </row>
    <row r="10188" spans="14:15" x14ac:dyDescent="0.25">
      <c r="N10188" s="4"/>
      <c r="O10188" s="4">
        <v>54017</v>
      </c>
    </row>
    <row r="10189" spans="14:15" x14ac:dyDescent="0.25">
      <c r="N10189" s="4"/>
      <c r="O10189" s="4">
        <v>54018</v>
      </c>
    </row>
    <row r="10190" spans="14:15" x14ac:dyDescent="0.25">
      <c r="N10190" s="4"/>
      <c r="O10190" s="4">
        <v>54019</v>
      </c>
    </row>
    <row r="10191" spans="14:15" x14ac:dyDescent="0.25">
      <c r="N10191" s="4"/>
      <c r="O10191" s="4">
        <v>54020</v>
      </c>
    </row>
    <row r="10192" spans="14:15" x14ac:dyDescent="0.25">
      <c r="N10192" s="4"/>
      <c r="O10192" s="4">
        <v>54021</v>
      </c>
    </row>
    <row r="10193" spans="14:15" x14ac:dyDescent="0.25">
      <c r="N10193" s="4"/>
      <c r="O10193" s="4">
        <v>54022</v>
      </c>
    </row>
    <row r="10194" spans="14:15" x14ac:dyDescent="0.25">
      <c r="N10194" s="4"/>
      <c r="O10194" s="4">
        <v>54023</v>
      </c>
    </row>
    <row r="10195" spans="14:15" x14ac:dyDescent="0.25">
      <c r="N10195" s="4"/>
      <c r="O10195" s="4">
        <v>54024</v>
      </c>
    </row>
    <row r="10196" spans="14:15" x14ac:dyDescent="0.25">
      <c r="N10196" s="4"/>
      <c r="O10196" s="4">
        <v>54025</v>
      </c>
    </row>
    <row r="10197" spans="14:15" x14ac:dyDescent="0.25">
      <c r="N10197" s="4"/>
      <c r="O10197" s="4">
        <v>54026</v>
      </c>
    </row>
    <row r="10198" spans="14:15" x14ac:dyDescent="0.25">
      <c r="N10198" s="4"/>
      <c r="O10198" s="4">
        <v>54027</v>
      </c>
    </row>
    <row r="10199" spans="14:15" x14ac:dyDescent="0.25">
      <c r="N10199" s="4"/>
      <c r="O10199" s="4">
        <v>54028</v>
      </c>
    </row>
    <row r="10200" spans="14:15" x14ac:dyDescent="0.25">
      <c r="N10200" s="4"/>
      <c r="O10200" s="4">
        <v>54029</v>
      </c>
    </row>
    <row r="10201" spans="14:15" x14ac:dyDescent="0.25">
      <c r="N10201" s="4"/>
      <c r="O10201" s="4">
        <v>54030</v>
      </c>
    </row>
    <row r="10202" spans="14:15" x14ac:dyDescent="0.25">
      <c r="N10202" s="4"/>
      <c r="O10202" s="4">
        <v>54031</v>
      </c>
    </row>
    <row r="10203" spans="14:15" x14ac:dyDescent="0.25">
      <c r="N10203" s="4"/>
      <c r="O10203" s="4">
        <v>54032</v>
      </c>
    </row>
    <row r="10204" spans="14:15" x14ac:dyDescent="0.25">
      <c r="N10204" s="4"/>
      <c r="O10204" s="4">
        <v>54033</v>
      </c>
    </row>
    <row r="10205" spans="14:15" x14ac:dyDescent="0.25">
      <c r="N10205" s="4"/>
      <c r="O10205" s="4">
        <v>54034</v>
      </c>
    </row>
    <row r="10206" spans="14:15" x14ac:dyDescent="0.25">
      <c r="N10206" s="4"/>
      <c r="O10206" s="4">
        <v>54035</v>
      </c>
    </row>
    <row r="10207" spans="14:15" x14ac:dyDescent="0.25">
      <c r="N10207" s="4"/>
      <c r="O10207" s="4">
        <v>54036</v>
      </c>
    </row>
    <row r="10208" spans="14:15" x14ac:dyDescent="0.25">
      <c r="N10208" s="4"/>
      <c r="O10208" s="4">
        <v>54037</v>
      </c>
    </row>
    <row r="10209" spans="14:15" x14ac:dyDescent="0.25">
      <c r="N10209" s="4"/>
      <c r="O10209" s="4">
        <v>54038</v>
      </c>
    </row>
    <row r="10210" spans="14:15" x14ac:dyDescent="0.25">
      <c r="N10210" s="4"/>
      <c r="O10210" s="4">
        <v>54039</v>
      </c>
    </row>
    <row r="10211" spans="14:15" x14ac:dyDescent="0.25">
      <c r="N10211" s="4"/>
      <c r="O10211" s="4">
        <v>54040</v>
      </c>
    </row>
    <row r="10212" spans="14:15" x14ac:dyDescent="0.25">
      <c r="N10212" s="4"/>
      <c r="O10212" s="4">
        <v>54041</v>
      </c>
    </row>
    <row r="10213" spans="14:15" x14ac:dyDescent="0.25">
      <c r="N10213" s="4"/>
      <c r="O10213" s="4">
        <v>54042</v>
      </c>
    </row>
    <row r="10214" spans="14:15" x14ac:dyDescent="0.25">
      <c r="N10214" s="4"/>
      <c r="O10214" s="4">
        <v>54043</v>
      </c>
    </row>
    <row r="10215" spans="14:15" x14ac:dyDescent="0.25">
      <c r="N10215" s="4"/>
      <c r="O10215" s="4">
        <v>54044</v>
      </c>
    </row>
    <row r="10216" spans="14:15" x14ac:dyDescent="0.25">
      <c r="N10216" s="4"/>
      <c r="O10216" s="4">
        <v>54045</v>
      </c>
    </row>
    <row r="10217" spans="14:15" x14ac:dyDescent="0.25">
      <c r="N10217" s="4"/>
      <c r="O10217" s="4">
        <v>54046</v>
      </c>
    </row>
    <row r="10218" spans="14:15" x14ac:dyDescent="0.25">
      <c r="N10218" s="4"/>
      <c r="O10218" s="4">
        <v>54047</v>
      </c>
    </row>
    <row r="10219" spans="14:15" x14ac:dyDescent="0.25">
      <c r="N10219" s="4"/>
      <c r="O10219" s="4">
        <v>54048</v>
      </c>
    </row>
    <row r="10220" spans="14:15" x14ac:dyDescent="0.25">
      <c r="N10220" s="4"/>
      <c r="O10220" s="4">
        <v>54049</v>
      </c>
    </row>
    <row r="10221" spans="14:15" x14ac:dyDescent="0.25">
      <c r="N10221" s="4"/>
      <c r="O10221" s="4">
        <v>54050</v>
      </c>
    </row>
    <row r="10222" spans="14:15" x14ac:dyDescent="0.25">
      <c r="N10222" s="4"/>
      <c r="O10222" s="4">
        <v>54051</v>
      </c>
    </row>
    <row r="10223" spans="14:15" x14ac:dyDescent="0.25">
      <c r="N10223" s="4"/>
      <c r="O10223" s="4">
        <v>54052</v>
      </c>
    </row>
    <row r="10224" spans="14:15" x14ac:dyDescent="0.25">
      <c r="N10224" s="4"/>
      <c r="O10224" s="4">
        <v>54053</v>
      </c>
    </row>
    <row r="10225" spans="14:15" x14ac:dyDescent="0.25">
      <c r="N10225" s="4"/>
      <c r="O10225" s="4">
        <v>54054</v>
      </c>
    </row>
    <row r="10226" spans="14:15" x14ac:dyDescent="0.25">
      <c r="N10226" s="4"/>
      <c r="O10226" s="4">
        <v>54055</v>
      </c>
    </row>
    <row r="10227" spans="14:15" x14ac:dyDescent="0.25">
      <c r="N10227" s="4"/>
      <c r="O10227" s="4">
        <v>54056</v>
      </c>
    </row>
    <row r="10228" spans="14:15" x14ac:dyDescent="0.25">
      <c r="N10228" s="4"/>
      <c r="O10228" s="4">
        <v>54057</v>
      </c>
    </row>
    <row r="10229" spans="14:15" x14ac:dyDescent="0.25">
      <c r="N10229" s="4"/>
      <c r="O10229" s="4">
        <v>54058</v>
      </c>
    </row>
    <row r="10230" spans="14:15" x14ac:dyDescent="0.25">
      <c r="N10230" s="4"/>
      <c r="O10230" s="4">
        <v>54059</v>
      </c>
    </row>
    <row r="10231" spans="14:15" x14ac:dyDescent="0.25">
      <c r="N10231" s="4"/>
      <c r="O10231" s="4">
        <v>54060</v>
      </c>
    </row>
    <row r="10232" spans="14:15" x14ac:dyDescent="0.25">
      <c r="N10232" s="4"/>
      <c r="O10232" s="4">
        <v>54061</v>
      </c>
    </row>
    <row r="10233" spans="14:15" x14ac:dyDescent="0.25">
      <c r="N10233" s="4"/>
      <c r="O10233" s="4">
        <v>54062</v>
      </c>
    </row>
    <row r="10234" spans="14:15" x14ac:dyDescent="0.25">
      <c r="N10234" s="4"/>
      <c r="O10234" s="4">
        <v>54063</v>
      </c>
    </row>
    <row r="10235" spans="14:15" x14ac:dyDescent="0.25">
      <c r="N10235" s="4"/>
      <c r="O10235" s="4">
        <v>54064</v>
      </c>
    </row>
    <row r="10236" spans="14:15" x14ac:dyDescent="0.25">
      <c r="N10236" s="4"/>
      <c r="O10236" s="4">
        <v>54065</v>
      </c>
    </row>
    <row r="10237" spans="14:15" x14ac:dyDescent="0.25">
      <c r="N10237" s="4"/>
      <c r="O10237" s="4">
        <v>54066</v>
      </c>
    </row>
    <row r="10238" spans="14:15" x14ac:dyDescent="0.25">
      <c r="N10238" s="4"/>
      <c r="O10238" s="4">
        <v>54067</v>
      </c>
    </row>
    <row r="10239" spans="14:15" x14ac:dyDescent="0.25">
      <c r="N10239" s="4"/>
      <c r="O10239" s="4">
        <v>54068</v>
      </c>
    </row>
    <row r="10240" spans="14:15" x14ac:dyDescent="0.25">
      <c r="N10240" s="4"/>
      <c r="O10240" s="4">
        <v>54069</v>
      </c>
    </row>
    <row r="10241" spans="14:15" x14ac:dyDescent="0.25">
      <c r="N10241" s="4"/>
      <c r="O10241" s="4">
        <v>54070</v>
      </c>
    </row>
    <row r="10242" spans="14:15" x14ac:dyDescent="0.25">
      <c r="N10242" s="4"/>
      <c r="O10242" s="4">
        <v>54071</v>
      </c>
    </row>
    <row r="10243" spans="14:15" x14ac:dyDescent="0.25">
      <c r="N10243" s="4"/>
      <c r="O10243" s="4">
        <v>54072</v>
      </c>
    </row>
    <row r="10244" spans="14:15" x14ac:dyDescent="0.25">
      <c r="N10244" s="4"/>
      <c r="O10244" s="4">
        <v>54073</v>
      </c>
    </row>
    <row r="10245" spans="14:15" x14ac:dyDescent="0.25">
      <c r="N10245" s="4"/>
      <c r="O10245" s="4">
        <v>54074</v>
      </c>
    </row>
    <row r="10246" spans="14:15" x14ac:dyDescent="0.25">
      <c r="N10246" s="4"/>
      <c r="O10246" s="4">
        <v>54075</v>
      </c>
    </row>
    <row r="10247" spans="14:15" x14ac:dyDescent="0.25">
      <c r="N10247" s="4"/>
      <c r="O10247" s="4">
        <v>54076</v>
      </c>
    </row>
    <row r="10248" spans="14:15" x14ac:dyDescent="0.25">
      <c r="N10248" s="4"/>
      <c r="O10248" s="4">
        <v>54077</v>
      </c>
    </row>
    <row r="10249" spans="14:15" x14ac:dyDescent="0.25">
      <c r="N10249" s="4"/>
      <c r="O10249" s="4">
        <v>54078</v>
      </c>
    </row>
    <row r="10250" spans="14:15" x14ac:dyDescent="0.25">
      <c r="N10250" s="4"/>
      <c r="O10250" s="4">
        <v>54079</v>
      </c>
    </row>
    <row r="10251" spans="14:15" x14ac:dyDescent="0.25">
      <c r="N10251" s="4"/>
      <c r="O10251" s="4">
        <v>54080</v>
      </c>
    </row>
    <row r="10252" spans="14:15" x14ac:dyDescent="0.25">
      <c r="N10252" s="4"/>
      <c r="O10252" s="4">
        <v>54081</v>
      </c>
    </row>
    <row r="10253" spans="14:15" x14ac:dyDescent="0.25">
      <c r="N10253" s="4"/>
      <c r="O10253" s="4">
        <v>54082</v>
      </c>
    </row>
    <row r="10254" spans="14:15" x14ac:dyDescent="0.25">
      <c r="N10254" s="4"/>
      <c r="O10254" s="4">
        <v>54083</v>
      </c>
    </row>
    <row r="10255" spans="14:15" x14ac:dyDescent="0.25">
      <c r="N10255" s="4"/>
      <c r="O10255" s="4">
        <v>54084</v>
      </c>
    </row>
    <row r="10256" spans="14:15" x14ac:dyDescent="0.25">
      <c r="N10256" s="4"/>
      <c r="O10256" s="4">
        <v>54085</v>
      </c>
    </row>
    <row r="10257" spans="14:15" x14ac:dyDescent="0.25">
      <c r="N10257" s="4"/>
      <c r="O10257" s="4">
        <v>54086</v>
      </c>
    </row>
    <row r="10258" spans="14:15" x14ac:dyDescent="0.25">
      <c r="N10258" s="4"/>
      <c r="O10258" s="4">
        <v>54087</v>
      </c>
    </row>
    <row r="10259" spans="14:15" x14ac:dyDescent="0.25">
      <c r="N10259" s="4"/>
      <c r="O10259" s="4">
        <v>54088</v>
      </c>
    </row>
    <row r="10260" spans="14:15" x14ac:dyDescent="0.25">
      <c r="N10260" s="4"/>
      <c r="O10260" s="4">
        <v>54089</v>
      </c>
    </row>
    <row r="10261" spans="14:15" x14ac:dyDescent="0.25">
      <c r="N10261" s="4"/>
      <c r="O10261" s="4">
        <v>54090</v>
      </c>
    </row>
    <row r="10262" spans="14:15" x14ac:dyDescent="0.25">
      <c r="N10262" s="4"/>
      <c r="O10262" s="4">
        <v>54091</v>
      </c>
    </row>
    <row r="10263" spans="14:15" x14ac:dyDescent="0.25">
      <c r="N10263" s="4"/>
      <c r="O10263" s="4">
        <v>54092</v>
      </c>
    </row>
    <row r="10264" spans="14:15" x14ac:dyDescent="0.25">
      <c r="N10264" s="4"/>
      <c r="O10264" s="4">
        <v>54093</v>
      </c>
    </row>
    <row r="10265" spans="14:15" x14ac:dyDescent="0.25">
      <c r="N10265" s="4"/>
      <c r="O10265" s="4">
        <v>54094</v>
      </c>
    </row>
    <row r="10266" spans="14:15" x14ac:dyDescent="0.25">
      <c r="N10266" s="4"/>
      <c r="O10266" s="4">
        <v>54095</v>
      </c>
    </row>
    <row r="10267" spans="14:15" x14ac:dyDescent="0.25">
      <c r="N10267" s="4"/>
      <c r="O10267" s="4">
        <v>54096</v>
      </c>
    </row>
    <row r="10268" spans="14:15" x14ac:dyDescent="0.25">
      <c r="N10268" s="4"/>
      <c r="O10268" s="4">
        <v>54097</v>
      </c>
    </row>
    <row r="10269" spans="14:15" x14ac:dyDescent="0.25">
      <c r="N10269" s="4"/>
      <c r="O10269" s="4">
        <v>54098</v>
      </c>
    </row>
    <row r="10270" spans="14:15" x14ac:dyDescent="0.25">
      <c r="N10270" s="4"/>
      <c r="O10270" s="4">
        <v>54099</v>
      </c>
    </row>
    <row r="10271" spans="14:15" x14ac:dyDescent="0.25">
      <c r="N10271" s="4"/>
      <c r="O10271" s="4">
        <v>54100</v>
      </c>
    </row>
    <row r="10272" spans="14:15" x14ac:dyDescent="0.25">
      <c r="N10272" s="4"/>
      <c r="O10272" s="4">
        <v>54101</v>
      </c>
    </row>
    <row r="10273" spans="14:15" x14ac:dyDescent="0.25">
      <c r="N10273" s="4"/>
      <c r="O10273" s="4">
        <v>54102</v>
      </c>
    </row>
    <row r="10274" spans="14:15" x14ac:dyDescent="0.25">
      <c r="N10274" s="4"/>
      <c r="O10274" s="4">
        <v>54103</v>
      </c>
    </row>
    <row r="10275" spans="14:15" x14ac:dyDescent="0.25">
      <c r="N10275" s="4"/>
      <c r="O10275" s="4">
        <v>54104</v>
      </c>
    </row>
    <row r="10276" spans="14:15" x14ac:dyDescent="0.25">
      <c r="N10276" s="4"/>
      <c r="O10276" s="4">
        <v>54105</v>
      </c>
    </row>
    <row r="10277" spans="14:15" x14ac:dyDescent="0.25">
      <c r="N10277" s="4"/>
      <c r="O10277" s="4">
        <v>54106</v>
      </c>
    </row>
    <row r="10278" spans="14:15" x14ac:dyDescent="0.25">
      <c r="N10278" s="4"/>
      <c r="O10278" s="4">
        <v>54107</v>
      </c>
    </row>
    <row r="10279" spans="14:15" x14ac:dyDescent="0.25">
      <c r="N10279" s="4"/>
      <c r="O10279" s="4">
        <v>54108</v>
      </c>
    </row>
    <row r="10280" spans="14:15" x14ac:dyDescent="0.25">
      <c r="N10280" s="4"/>
      <c r="O10280" s="4">
        <v>54109</v>
      </c>
    </row>
    <row r="10281" spans="14:15" x14ac:dyDescent="0.25">
      <c r="N10281" s="4"/>
      <c r="O10281" s="4">
        <v>54110</v>
      </c>
    </row>
    <row r="10282" spans="14:15" x14ac:dyDescent="0.25">
      <c r="N10282" s="4"/>
      <c r="O10282" s="4">
        <v>54111</v>
      </c>
    </row>
    <row r="10283" spans="14:15" x14ac:dyDescent="0.25">
      <c r="N10283" s="4"/>
      <c r="O10283" s="4">
        <v>54112</v>
      </c>
    </row>
    <row r="10284" spans="14:15" x14ac:dyDescent="0.25">
      <c r="N10284" s="4"/>
      <c r="O10284" s="4">
        <v>54113</v>
      </c>
    </row>
    <row r="10285" spans="14:15" x14ac:dyDescent="0.25">
      <c r="N10285" s="4"/>
      <c r="O10285" s="4">
        <v>54114</v>
      </c>
    </row>
    <row r="10286" spans="14:15" x14ac:dyDescent="0.25">
      <c r="N10286" s="4"/>
      <c r="O10286" s="4">
        <v>54115</v>
      </c>
    </row>
    <row r="10287" spans="14:15" x14ac:dyDescent="0.25">
      <c r="N10287" s="4"/>
      <c r="O10287" s="4">
        <v>54116</v>
      </c>
    </row>
    <row r="10288" spans="14:15" x14ac:dyDescent="0.25">
      <c r="N10288" s="4"/>
      <c r="O10288" s="4">
        <v>54117</v>
      </c>
    </row>
    <row r="10289" spans="14:15" x14ac:dyDescent="0.25">
      <c r="N10289" s="4"/>
      <c r="O10289" s="4">
        <v>54118</v>
      </c>
    </row>
    <row r="10290" spans="14:15" x14ac:dyDescent="0.25">
      <c r="N10290" s="4"/>
      <c r="O10290" s="4">
        <v>54119</v>
      </c>
    </row>
    <row r="10291" spans="14:15" x14ac:dyDescent="0.25">
      <c r="N10291" s="4"/>
      <c r="O10291" s="4">
        <v>54120</v>
      </c>
    </row>
    <row r="10292" spans="14:15" x14ac:dyDescent="0.25">
      <c r="N10292" s="4"/>
      <c r="O10292" s="4">
        <v>54121</v>
      </c>
    </row>
    <row r="10293" spans="14:15" x14ac:dyDescent="0.25">
      <c r="N10293" s="4"/>
      <c r="O10293" s="4">
        <v>54122</v>
      </c>
    </row>
    <row r="10294" spans="14:15" x14ac:dyDescent="0.25">
      <c r="N10294" s="4"/>
      <c r="O10294" s="4">
        <v>54123</v>
      </c>
    </row>
    <row r="10295" spans="14:15" x14ac:dyDescent="0.25">
      <c r="N10295" s="4"/>
      <c r="O10295" s="4">
        <v>54124</v>
      </c>
    </row>
    <row r="10296" spans="14:15" x14ac:dyDescent="0.25">
      <c r="N10296" s="4"/>
      <c r="O10296" s="4">
        <v>54125</v>
      </c>
    </row>
    <row r="10297" spans="14:15" x14ac:dyDescent="0.25">
      <c r="N10297" s="4"/>
      <c r="O10297" s="4">
        <v>54126</v>
      </c>
    </row>
    <row r="10298" spans="14:15" x14ac:dyDescent="0.25">
      <c r="N10298" s="4"/>
      <c r="O10298" s="4">
        <v>54127</v>
      </c>
    </row>
    <row r="10299" spans="14:15" x14ac:dyDescent="0.25">
      <c r="N10299" s="4"/>
      <c r="O10299" s="4">
        <v>54128</v>
      </c>
    </row>
    <row r="10300" spans="14:15" x14ac:dyDescent="0.25">
      <c r="N10300" s="4"/>
      <c r="O10300" s="4">
        <v>54129</v>
      </c>
    </row>
    <row r="10301" spans="14:15" x14ac:dyDescent="0.25">
      <c r="N10301" s="4"/>
      <c r="O10301" s="4">
        <v>54130</v>
      </c>
    </row>
    <row r="10302" spans="14:15" x14ac:dyDescent="0.25">
      <c r="N10302" s="4"/>
      <c r="O10302" s="4">
        <v>54131</v>
      </c>
    </row>
    <row r="10303" spans="14:15" x14ac:dyDescent="0.25">
      <c r="N10303" s="4"/>
      <c r="O10303" s="4">
        <v>54132</v>
      </c>
    </row>
    <row r="10304" spans="14:15" x14ac:dyDescent="0.25">
      <c r="N10304" s="4"/>
      <c r="O10304" s="4">
        <v>54133</v>
      </c>
    </row>
    <row r="10305" spans="14:15" x14ac:dyDescent="0.25">
      <c r="N10305" s="4"/>
      <c r="O10305" s="4">
        <v>54134</v>
      </c>
    </row>
    <row r="10306" spans="14:15" x14ac:dyDescent="0.25">
      <c r="N10306" s="4"/>
      <c r="O10306" s="4">
        <v>54135</v>
      </c>
    </row>
    <row r="10307" spans="14:15" x14ac:dyDescent="0.25">
      <c r="N10307" s="4"/>
      <c r="O10307" s="4">
        <v>54136</v>
      </c>
    </row>
    <row r="10308" spans="14:15" x14ac:dyDescent="0.25">
      <c r="N10308" s="4"/>
      <c r="O10308" s="4">
        <v>54137</v>
      </c>
    </row>
    <row r="10309" spans="14:15" x14ac:dyDescent="0.25">
      <c r="N10309" s="4"/>
      <c r="O10309" s="4">
        <v>54138</v>
      </c>
    </row>
    <row r="10310" spans="14:15" x14ac:dyDescent="0.25">
      <c r="N10310" s="4"/>
      <c r="O10310" s="4">
        <v>54139</v>
      </c>
    </row>
    <row r="10311" spans="14:15" x14ac:dyDescent="0.25">
      <c r="N10311" s="4"/>
      <c r="O10311" s="4">
        <v>54140</v>
      </c>
    </row>
    <row r="10312" spans="14:15" x14ac:dyDescent="0.25">
      <c r="N10312" s="4"/>
      <c r="O10312" s="4">
        <v>54141</v>
      </c>
    </row>
    <row r="10313" spans="14:15" x14ac:dyDescent="0.25">
      <c r="N10313" s="4"/>
      <c r="O10313" s="4">
        <v>54142</v>
      </c>
    </row>
    <row r="10314" spans="14:15" x14ac:dyDescent="0.25">
      <c r="N10314" s="4"/>
      <c r="O10314" s="4">
        <v>54143</v>
      </c>
    </row>
    <row r="10315" spans="14:15" x14ac:dyDescent="0.25">
      <c r="N10315" s="4"/>
      <c r="O10315" s="4">
        <v>54144</v>
      </c>
    </row>
    <row r="10316" spans="14:15" x14ac:dyDescent="0.25">
      <c r="N10316" s="4"/>
      <c r="O10316" s="4">
        <v>54145</v>
      </c>
    </row>
    <row r="10317" spans="14:15" x14ac:dyDescent="0.25">
      <c r="N10317" s="4"/>
      <c r="O10317" s="4">
        <v>54146</v>
      </c>
    </row>
    <row r="10318" spans="14:15" x14ac:dyDescent="0.25">
      <c r="N10318" s="4"/>
      <c r="O10318" s="4">
        <v>54147</v>
      </c>
    </row>
    <row r="10319" spans="14:15" x14ac:dyDescent="0.25">
      <c r="N10319" s="4"/>
      <c r="O10319" s="4">
        <v>54148</v>
      </c>
    </row>
    <row r="10320" spans="14:15" x14ac:dyDescent="0.25">
      <c r="N10320" s="4"/>
      <c r="O10320" s="4">
        <v>54149</v>
      </c>
    </row>
    <row r="10321" spans="14:15" x14ac:dyDescent="0.25">
      <c r="N10321" s="4"/>
      <c r="O10321" s="4">
        <v>54150</v>
      </c>
    </row>
    <row r="10322" spans="14:15" x14ac:dyDescent="0.25">
      <c r="N10322" s="4"/>
      <c r="O10322" s="4">
        <v>54151</v>
      </c>
    </row>
    <row r="10323" spans="14:15" x14ac:dyDescent="0.25">
      <c r="N10323" s="4"/>
      <c r="O10323" s="4">
        <v>54152</v>
      </c>
    </row>
    <row r="10324" spans="14:15" x14ac:dyDescent="0.25">
      <c r="N10324" s="4"/>
      <c r="O10324" s="4">
        <v>54153</v>
      </c>
    </row>
    <row r="10325" spans="14:15" x14ac:dyDescent="0.25">
      <c r="N10325" s="4"/>
      <c r="O10325" s="4">
        <v>54154</v>
      </c>
    </row>
    <row r="10326" spans="14:15" x14ac:dyDescent="0.25">
      <c r="N10326" s="4"/>
      <c r="O10326" s="4">
        <v>54155</v>
      </c>
    </row>
    <row r="10327" spans="14:15" x14ac:dyDescent="0.25">
      <c r="N10327" s="4"/>
      <c r="O10327" s="4">
        <v>54156</v>
      </c>
    </row>
    <row r="10328" spans="14:15" x14ac:dyDescent="0.25">
      <c r="N10328" s="4"/>
      <c r="O10328" s="4">
        <v>54157</v>
      </c>
    </row>
    <row r="10329" spans="14:15" x14ac:dyDescent="0.25">
      <c r="N10329" s="4"/>
      <c r="O10329" s="4">
        <v>54158</v>
      </c>
    </row>
    <row r="10330" spans="14:15" x14ac:dyDescent="0.25">
      <c r="N10330" s="4"/>
      <c r="O10330" s="4">
        <v>54159</v>
      </c>
    </row>
    <row r="10331" spans="14:15" x14ac:dyDescent="0.25">
      <c r="N10331" s="4"/>
      <c r="O10331" s="4">
        <v>54160</v>
      </c>
    </row>
    <row r="10332" spans="14:15" x14ac:dyDescent="0.25">
      <c r="N10332" s="4"/>
      <c r="O10332" s="4">
        <v>54161</v>
      </c>
    </row>
    <row r="10333" spans="14:15" x14ac:dyDescent="0.25">
      <c r="N10333" s="4"/>
      <c r="O10333" s="4">
        <v>54162</v>
      </c>
    </row>
    <row r="10334" spans="14:15" x14ac:dyDescent="0.25">
      <c r="N10334" s="4"/>
      <c r="O10334" s="4">
        <v>54163</v>
      </c>
    </row>
    <row r="10335" spans="14:15" x14ac:dyDescent="0.25">
      <c r="N10335" s="4"/>
      <c r="O10335" s="4">
        <v>54164</v>
      </c>
    </row>
    <row r="10336" spans="14:15" x14ac:dyDescent="0.25">
      <c r="N10336" s="4"/>
      <c r="O10336" s="4">
        <v>54165</v>
      </c>
    </row>
    <row r="10337" spans="14:15" x14ac:dyDescent="0.25">
      <c r="N10337" s="4"/>
      <c r="O10337" s="4">
        <v>54166</v>
      </c>
    </row>
    <row r="10338" spans="14:15" x14ac:dyDescent="0.25">
      <c r="N10338" s="4"/>
      <c r="O10338" s="4">
        <v>54167</v>
      </c>
    </row>
    <row r="10339" spans="14:15" x14ac:dyDescent="0.25">
      <c r="N10339" s="4"/>
      <c r="O10339" s="4">
        <v>54168</v>
      </c>
    </row>
    <row r="10340" spans="14:15" x14ac:dyDescent="0.25">
      <c r="N10340" s="4"/>
      <c r="O10340" s="4">
        <v>54169</v>
      </c>
    </row>
    <row r="10341" spans="14:15" x14ac:dyDescent="0.25">
      <c r="N10341" s="4"/>
      <c r="O10341" s="4">
        <v>54170</v>
      </c>
    </row>
    <row r="10342" spans="14:15" x14ac:dyDescent="0.25">
      <c r="N10342" s="4"/>
      <c r="O10342" s="4">
        <v>54171</v>
      </c>
    </row>
    <row r="10343" spans="14:15" x14ac:dyDescent="0.25">
      <c r="N10343" s="4"/>
      <c r="O10343" s="4">
        <v>54172</v>
      </c>
    </row>
    <row r="10344" spans="14:15" x14ac:dyDescent="0.25">
      <c r="N10344" s="4"/>
      <c r="O10344" s="4">
        <v>54173</v>
      </c>
    </row>
    <row r="10345" spans="14:15" x14ac:dyDescent="0.25">
      <c r="N10345" s="4"/>
      <c r="O10345" s="4">
        <v>54174</v>
      </c>
    </row>
    <row r="10346" spans="14:15" x14ac:dyDescent="0.25">
      <c r="N10346" s="4"/>
      <c r="O10346" s="4">
        <v>54175</v>
      </c>
    </row>
    <row r="10347" spans="14:15" x14ac:dyDescent="0.25">
      <c r="N10347" s="4"/>
      <c r="O10347" s="4">
        <v>54176</v>
      </c>
    </row>
    <row r="10348" spans="14:15" x14ac:dyDescent="0.25">
      <c r="N10348" s="4"/>
      <c r="O10348" s="4">
        <v>54177</v>
      </c>
    </row>
    <row r="10349" spans="14:15" x14ac:dyDescent="0.25">
      <c r="N10349" s="4"/>
      <c r="O10349" s="4">
        <v>54178</v>
      </c>
    </row>
    <row r="10350" spans="14:15" x14ac:dyDescent="0.25">
      <c r="N10350" s="4"/>
      <c r="O10350" s="4">
        <v>54179</v>
      </c>
    </row>
    <row r="10351" spans="14:15" x14ac:dyDescent="0.25">
      <c r="N10351" s="4"/>
      <c r="O10351" s="4">
        <v>54180</v>
      </c>
    </row>
    <row r="10352" spans="14:15" x14ac:dyDescent="0.25">
      <c r="N10352" s="4"/>
      <c r="O10352" s="4">
        <v>54181</v>
      </c>
    </row>
    <row r="10353" spans="14:15" x14ac:dyDescent="0.25">
      <c r="N10353" s="4"/>
      <c r="O10353" s="4">
        <v>54182</v>
      </c>
    </row>
    <row r="10354" spans="14:15" x14ac:dyDescent="0.25">
      <c r="N10354" s="4"/>
      <c r="O10354" s="4">
        <v>54183</v>
      </c>
    </row>
    <row r="10355" spans="14:15" x14ac:dyDescent="0.25">
      <c r="N10355" s="4"/>
      <c r="O10355" s="4">
        <v>54184</v>
      </c>
    </row>
    <row r="10356" spans="14:15" x14ac:dyDescent="0.25">
      <c r="N10356" s="4"/>
      <c r="O10356" s="4">
        <v>54185</v>
      </c>
    </row>
    <row r="10357" spans="14:15" x14ac:dyDescent="0.25">
      <c r="N10357" s="4"/>
      <c r="O10357" s="4">
        <v>54186</v>
      </c>
    </row>
    <row r="10358" spans="14:15" x14ac:dyDescent="0.25">
      <c r="N10358" s="4"/>
      <c r="O10358" s="4">
        <v>54187</v>
      </c>
    </row>
    <row r="10359" spans="14:15" x14ac:dyDescent="0.25">
      <c r="N10359" s="4"/>
      <c r="O10359" s="4">
        <v>54188</v>
      </c>
    </row>
    <row r="10360" spans="14:15" x14ac:dyDescent="0.25">
      <c r="N10360" s="4"/>
      <c r="O10360" s="4">
        <v>54189</v>
      </c>
    </row>
    <row r="10361" spans="14:15" x14ac:dyDescent="0.25">
      <c r="N10361" s="4"/>
      <c r="O10361" s="4">
        <v>54190</v>
      </c>
    </row>
    <row r="10362" spans="14:15" x14ac:dyDescent="0.25">
      <c r="N10362" s="4"/>
      <c r="O10362" s="4">
        <v>54191</v>
      </c>
    </row>
    <row r="10363" spans="14:15" x14ac:dyDescent="0.25">
      <c r="N10363" s="4"/>
      <c r="O10363" s="4">
        <v>54192</v>
      </c>
    </row>
    <row r="10364" spans="14:15" x14ac:dyDescent="0.25">
      <c r="N10364" s="4"/>
      <c r="O10364" s="4">
        <v>54193</v>
      </c>
    </row>
    <row r="10365" spans="14:15" x14ac:dyDescent="0.25">
      <c r="N10365" s="4"/>
      <c r="O10365" s="4">
        <v>54194</v>
      </c>
    </row>
    <row r="10366" spans="14:15" x14ac:dyDescent="0.25">
      <c r="N10366" s="4"/>
      <c r="O10366" s="4">
        <v>54195</v>
      </c>
    </row>
    <row r="10367" spans="14:15" x14ac:dyDescent="0.25">
      <c r="N10367" s="4"/>
      <c r="O10367" s="4">
        <v>54196</v>
      </c>
    </row>
    <row r="10368" spans="14:15" x14ac:dyDescent="0.25">
      <c r="N10368" s="4"/>
      <c r="O10368" s="4">
        <v>54197</v>
      </c>
    </row>
    <row r="10369" spans="14:15" x14ac:dyDescent="0.25">
      <c r="N10369" s="4"/>
      <c r="O10369" s="4">
        <v>54198</v>
      </c>
    </row>
    <row r="10370" spans="14:15" x14ac:dyDescent="0.25">
      <c r="N10370" s="4"/>
      <c r="O10370" s="4">
        <v>54199</v>
      </c>
    </row>
    <row r="10371" spans="14:15" x14ac:dyDescent="0.25">
      <c r="N10371" s="4"/>
      <c r="O10371" s="4">
        <v>54200</v>
      </c>
    </row>
    <row r="10372" spans="14:15" x14ac:dyDescent="0.25">
      <c r="N10372" s="4"/>
      <c r="O10372" s="4">
        <v>54201</v>
      </c>
    </row>
    <row r="10373" spans="14:15" x14ac:dyDescent="0.25">
      <c r="N10373" s="4"/>
      <c r="O10373" s="4">
        <v>54202</v>
      </c>
    </row>
    <row r="10374" spans="14:15" x14ac:dyDescent="0.25">
      <c r="N10374" s="4"/>
      <c r="O10374" s="4">
        <v>54203</v>
      </c>
    </row>
    <row r="10375" spans="14:15" x14ac:dyDescent="0.25">
      <c r="N10375" s="4"/>
      <c r="O10375" s="4">
        <v>54204</v>
      </c>
    </row>
    <row r="10376" spans="14:15" x14ac:dyDescent="0.25">
      <c r="N10376" s="4"/>
      <c r="O10376" s="4">
        <v>54205</v>
      </c>
    </row>
    <row r="10377" spans="14:15" x14ac:dyDescent="0.25">
      <c r="N10377" s="4"/>
      <c r="O10377" s="4">
        <v>54206</v>
      </c>
    </row>
    <row r="10378" spans="14:15" x14ac:dyDescent="0.25">
      <c r="N10378" s="4"/>
      <c r="O10378" s="4">
        <v>54207</v>
      </c>
    </row>
    <row r="10379" spans="14:15" x14ac:dyDescent="0.25">
      <c r="N10379" s="4"/>
      <c r="O10379" s="4">
        <v>54208</v>
      </c>
    </row>
    <row r="10380" spans="14:15" x14ac:dyDescent="0.25">
      <c r="N10380" s="4"/>
      <c r="O10380" s="4">
        <v>54209</v>
      </c>
    </row>
    <row r="10381" spans="14:15" x14ac:dyDescent="0.25">
      <c r="N10381" s="4"/>
      <c r="O10381" s="4">
        <v>54210</v>
      </c>
    </row>
    <row r="10382" spans="14:15" x14ac:dyDescent="0.25">
      <c r="N10382" s="4"/>
      <c r="O10382" s="4">
        <v>54211</v>
      </c>
    </row>
    <row r="10383" spans="14:15" x14ac:dyDescent="0.25">
      <c r="N10383" s="4"/>
      <c r="O10383" s="4">
        <v>54212</v>
      </c>
    </row>
    <row r="10384" spans="14:15" x14ac:dyDescent="0.25">
      <c r="N10384" s="4"/>
      <c r="O10384" s="4">
        <v>54213</v>
      </c>
    </row>
    <row r="10385" spans="14:15" x14ac:dyDescent="0.25">
      <c r="N10385" s="4"/>
      <c r="O10385" s="4">
        <v>54214</v>
      </c>
    </row>
    <row r="10386" spans="14:15" x14ac:dyDescent="0.25">
      <c r="N10386" s="4"/>
      <c r="O10386" s="4">
        <v>54215</v>
      </c>
    </row>
    <row r="10387" spans="14:15" x14ac:dyDescent="0.25">
      <c r="N10387" s="4"/>
      <c r="O10387" s="4">
        <v>54216</v>
      </c>
    </row>
    <row r="10388" spans="14:15" x14ac:dyDescent="0.25">
      <c r="N10388" s="4"/>
      <c r="O10388" s="4">
        <v>54217</v>
      </c>
    </row>
    <row r="10389" spans="14:15" x14ac:dyDescent="0.25">
      <c r="N10389" s="4"/>
      <c r="O10389" s="4">
        <v>54218</v>
      </c>
    </row>
    <row r="10390" spans="14:15" x14ac:dyDescent="0.25">
      <c r="N10390" s="4"/>
      <c r="O10390" s="4">
        <v>54219</v>
      </c>
    </row>
    <row r="10391" spans="14:15" x14ac:dyDescent="0.25">
      <c r="N10391" s="4"/>
      <c r="O10391" s="4">
        <v>54220</v>
      </c>
    </row>
    <row r="10392" spans="14:15" x14ac:dyDescent="0.25">
      <c r="N10392" s="4"/>
      <c r="O10392" s="4">
        <v>54221</v>
      </c>
    </row>
    <row r="10393" spans="14:15" x14ac:dyDescent="0.25">
      <c r="N10393" s="4"/>
      <c r="O10393" s="4">
        <v>54222</v>
      </c>
    </row>
    <row r="10394" spans="14:15" x14ac:dyDescent="0.25">
      <c r="N10394" s="4"/>
      <c r="O10394" s="4">
        <v>54223</v>
      </c>
    </row>
    <row r="10395" spans="14:15" x14ac:dyDescent="0.25">
      <c r="N10395" s="4"/>
      <c r="O10395" s="4">
        <v>54224</v>
      </c>
    </row>
    <row r="10396" spans="14:15" x14ac:dyDescent="0.25">
      <c r="N10396" s="4"/>
      <c r="O10396" s="4">
        <v>54225</v>
      </c>
    </row>
    <row r="10397" spans="14:15" x14ac:dyDescent="0.25">
      <c r="N10397" s="4"/>
      <c r="O10397" s="4">
        <v>54226</v>
      </c>
    </row>
    <row r="10398" spans="14:15" x14ac:dyDescent="0.25">
      <c r="N10398" s="4"/>
      <c r="O10398" s="4">
        <v>54227</v>
      </c>
    </row>
    <row r="10399" spans="14:15" x14ac:dyDescent="0.25">
      <c r="N10399" s="4"/>
      <c r="O10399" s="4">
        <v>54228</v>
      </c>
    </row>
    <row r="10400" spans="14:15" x14ac:dyDescent="0.25">
      <c r="N10400" s="4"/>
      <c r="O10400" s="4">
        <v>54229</v>
      </c>
    </row>
    <row r="10401" spans="14:15" x14ac:dyDescent="0.25">
      <c r="N10401" s="4"/>
      <c r="O10401" s="4">
        <v>54230</v>
      </c>
    </row>
    <row r="10402" spans="14:15" x14ac:dyDescent="0.25">
      <c r="N10402" s="4"/>
      <c r="O10402" s="4">
        <v>54231</v>
      </c>
    </row>
    <row r="10403" spans="14:15" x14ac:dyDescent="0.25">
      <c r="N10403" s="4"/>
      <c r="O10403" s="4">
        <v>54232</v>
      </c>
    </row>
    <row r="10404" spans="14:15" x14ac:dyDescent="0.25">
      <c r="N10404" s="4"/>
      <c r="O10404" s="4">
        <v>54233</v>
      </c>
    </row>
    <row r="10405" spans="14:15" x14ac:dyDescent="0.25">
      <c r="N10405" s="4"/>
      <c r="O10405" s="4">
        <v>54234</v>
      </c>
    </row>
    <row r="10406" spans="14:15" x14ac:dyDescent="0.25">
      <c r="N10406" s="4"/>
      <c r="O10406" s="4">
        <v>54235</v>
      </c>
    </row>
    <row r="10407" spans="14:15" x14ac:dyDescent="0.25">
      <c r="N10407" s="4"/>
      <c r="O10407" s="4">
        <v>54236</v>
      </c>
    </row>
    <row r="10408" spans="14:15" x14ac:dyDescent="0.25">
      <c r="N10408" s="4"/>
      <c r="O10408" s="4">
        <v>54237</v>
      </c>
    </row>
    <row r="10409" spans="14:15" x14ac:dyDescent="0.25">
      <c r="N10409" s="4"/>
      <c r="O10409" s="4">
        <v>54238</v>
      </c>
    </row>
    <row r="10410" spans="14:15" x14ac:dyDescent="0.25">
      <c r="N10410" s="4"/>
      <c r="O10410" s="4">
        <v>54239</v>
      </c>
    </row>
    <row r="10411" spans="14:15" x14ac:dyDescent="0.25">
      <c r="N10411" s="4"/>
      <c r="O10411" s="4">
        <v>54240</v>
      </c>
    </row>
    <row r="10412" spans="14:15" x14ac:dyDescent="0.25">
      <c r="N10412" s="4"/>
      <c r="O10412" s="4">
        <v>54241</v>
      </c>
    </row>
    <row r="10413" spans="14:15" x14ac:dyDescent="0.25">
      <c r="N10413" s="4"/>
      <c r="O10413" s="4">
        <v>54242</v>
      </c>
    </row>
    <row r="10414" spans="14:15" x14ac:dyDescent="0.25">
      <c r="N10414" s="4"/>
      <c r="O10414" s="4">
        <v>54243</v>
      </c>
    </row>
    <row r="10415" spans="14:15" x14ac:dyDescent="0.25">
      <c r="N10415" s="4"/>
      <c r="O10415" s="4">
        <v>54244</v>
      </c>
    </row>
    <row r="10416" spans="14:15" x14ac:dyDescent="0.25">
      <c r="N10416" s="4"/>
      <c r="O10416" s="4">
        <v>54245</v>
      </c>
    </row>
    <row r="10417" spans="14:15" x14ac:dyDescent="0.25">
      <c r="N10417" s="4"/>
      <c r="O10417" s="4">
        <v>54246</v>
      </c>
    </row>
    <row r="10418" spans="14:15" x14ac:dyDescent="0.25">
      <c r="N10418" s="4"/>
      <c r="O10418" s="4">
        <v>54247</v>
      </c>
    </row>
    <row r="10419" spans="14:15" x14ac:dyDescent="0.25">
      <c r="N10419" s="4"/>
      <c r="O10419" s="4">
        <v>54248</v>
      </c>
    </row>
    <row r="10420" spans="14:15" x14ac:dyDescent="0.25">
      <c r="N10420" s="4"/>
      <c r="O10420" s="4">
        <v>54249</v>
      </c>
    </row>
    <row r="10421" spans="14:15" x14ac:dyDescent="0.25">
      <c r="N10421" s="4"/>
      <c r="O10421" s="4">
        <v>54250</v>
      </c>
    </row>
    <row r="10422" spans="14:15" x14ac:dyDescent="0.25">
      <c r="N10422" s="4"/>
      <c r="O10422" s="4">
        <v>54251</v>
      </c>
    </row>
    <row r="10423" spans="14:15" x14ac:dyDescent="0.25">
      <c r="N10423" s="4"/>
      <c r="O10423" s="4">
        <v>54252</v>
      </c>
    </row>
    <row r="10424" spans="14:15" x14ac:dyDescent="0.25">
      <c r="N10424" s="4"/>
      <c r="O10424" s="4">
        <v>54253</v>
      </c>
    </row>
    <row r="10425" spans="14:15" x14ac:dyDescent="0.25">
      <c r="N10425" s="4"/>
      <c r="O10425" s="4">
        <v>54254</v>
      </c>
    </row>
    <row r="10426" spans="14:15" x14ac:dyDescent="0.25">
      <c r="N10426" s="4"/>
      <c r="O10426" s="4">
        <v>54255</v>
      </c>
    </row>
    <row r="10427" spans="14:15" x14ac:dyDescent="0.25">
      <c r="N10427" s="4"/>
      <c r="O10427" s="4">
        <v>54256</v>
      </c>
    </row>
    <row r="10428" spans="14:15" x14ac:dyDescent="0.25">
      <c r="N10428" s="4"/>
      <c r="O10428" s="4">
        <v>54257</v>
      </c>
    </row>
    <row r="10429" spans="14:15" x14ac:dyDescent="0.25">
      <c r="N10429" s="4"/>
      <c r="O10429" s="4">
        <v>54258</v>
      </c>
    </row>
    <row r="10430" spans="14:15" x14ac:dyDescent="0.25">
      <c r="N10430" s="4"/>
      <c r="O10430" s="4">
        <v>54259</v>
      </c>
    </row>
    <row r="10431" spans="14:15" x14ac:dyDescent="0.25">
      <c r="N10431" s="4"/>
      <c r="O10431" s="4">
        <v>54260</v>
      </c>
    </row>
    <row r="10432" spans="14:15" x14ac:dyDescent="0.25">
      <c r="N10432" s="4"/>
      <c r="O10432" s="4">
        <v>54261</v>
      </c>
    </row>
    <row r="10433" spans="14:15" x14ac:dyDescent="0.25">
      <c r="N10433" s="4"/>
      <c r="O10433" s="4">
        <v>54262</v>
      </c>
    </row>
    <row r="10434" spans="14:15" x14ac:dyDescent="0.25">
      <c r="N10434" s="4"/>
      <c r="O10434" s="4">
        <v>54263</v>
      </c>
    </row>
    <row r="10435" spans="14:15" x14ac:dyDescent="0.25">
      <c r="N10435" s="4"/>
      <c r="O10435" s="4">
        <v>54264</v>
      </c>
    </row>
    <row r="10436" spans="14:15" x14ac:dyDescent="0.25">
      <c r="N10436" s="4"/>
      <c r="O10436" s="4">
        <v>54265</v>
      </c>
    </row>
    <row r="10437" spans="14:15" x14ac:dyDescent="0.25">
      <c r="N10437" s="4"/>
      <c r="O10437" s="4">
        <v>54266</v>
      </c>
    </row>
    <row r="10438" spans="14:15" x14ac:dyDescent="0.25">
      <c r="N10438" s="4"/>
      <c r="O10438" s="4">
        <v>54267</v>
      </c>
    </row>
    <row r="10439" spans="14:15" x14ac:dyDescent="0.25">
      <c r="N10439" s="4"/>
      <c r="O10439" s="4">
        <v>54268</v>
      </c>
    </row>
    <row r="10440" spans="14:15" x14ac:dyDescent="0.25">
      <c r="N10440" s="4"/>
      <c r="O10440" s="4">
        <v>54269</v>
      </c>
    </row>
    <row r="10441" spans="14:15" x14ac:dyDescent="0.25">
      <c r="N10441" s="4"/>
      <c r="O10441" s="4">
        <v>54270</v>
      </c>
    </row>
    <row r="10442" spans="14:15" x14ac:dyDescent="0.25">
      <c r="N10442" s="4"/>
      <c r="O10442" s="4">
        <v>54271</v>
      </c>
    </row>
    <row r="10443" spans="14:15" x14ac:dyDescent="0.25">
      <c r="N10443" s="4"/>
      <c r="O10443" s="4">
        <v>54272</v>
      </c>
    </row>
    <row r="10444" spans="14:15" x14ac:dyDescent="0.25">
      <c r="N10444" s="4"/>
      <c r="O10444" s="4">
        <v>54273</v>
      </c>
    </row>
    <row r="10445" spans="14:15" x14ac:dyDescent="0.25">
      <c r="N10445" s="4"/>
      <c r="O10445" s="4">
        <v>54274</v>
      </c>
    </row>
    <row r="10446" spans="14:15" x14ac:dyDescent="0.25">
      <c r="N10446" s="4"/>
      <c r="O10446" s="4">
        <v>54275</v>
      </c>
    </row>
    <row r="10447" spans="14:15" x14ac:dyDescent="0.25">
      <c r="N10447" s="4"/>
      <c r="O10447" s="4">
        <v>54276</v>
      </c>
    </row>
    <row r="10448" spans="14:15" x14ac:dyDescent="0.25">
      <c r="N10448" s="4"/>
      <c r="O10448" s="4">
        <v>54277</v>
      </c>
    </row>
    <row r="10449" spans="14:15" x14ac:dyDescent="0.25">
      <c r="N10449" s="4"/>
      <c r="O10449" s="4">
        <v>54278</v>
      </c>
    </row>
    <row r="10450" spans="14:15" x14ac:dyDescent="0.25">
      <c r="N10450" s="4"/>
      <c r="O10450" s="4">
        <v>54279</v>
      </c>
    </row>
    <row r="10451" spans="14:15" x14ac:dyDescent="0.25">
      <c r="N10451" s="4"/>
      <c r="O10451" s="4">
        <v>54280</v>
      </c>
    </row>
    <row r="10452" spans="14:15" x14ac:dyDescent="0.25">
      <c r="N10452" s="4"/>
      <c r="O10452" s="4">
        <v>54281</v>
      </c>
    </row>
    <row r="10453" spans="14:15" x14ac:dyDescent="0.25">
      <c r="N10453" s="4"/>
      <c r="O10453" s="4">
        <v>54282</v>
      </c>
    </row>
    <row r="10454" spans="14:15" x14ac:dyDescent="0.25">
      <c r="N10454" s="4"/>
      <c r="O10454" s="4">
        <v>54283</v>
      </c>
    </row>
    <row r="10455" spans="14:15" x14ac:dyDescent="0.25">
      <c r="N10455" s="4"/>
      <c r="O10455" s="4">
        <v>54284</v>
      </c>
    </row>
    <row r="10456" spans="14:15" x14ac:dyDescent="0.25">
      <c r="N10456" s="4"/>
      <c r="O10456" s="4">
        <v>54285</v>
      </c>
    </row>
    <row r="10457" spans="14:15" x14ac:dyDescent="0.25">
      <c r="N10457" s="4"/>
      <c r="O10457" s="4">
        <v>54286</v>
      </c>
    </row>
    <row r="10458" spans="14:15" x14ac:dyDescent="0.25">
      <c r="N10458" s="4"/>
      <c r="O10458" s="4">
        <v>54287</v>
      </c>
    </row>
    <row r="10459" spans="14:15" x14ac:dyDescent="0.25">
      <c r="N10459" s="4"/>
      <c r="O10459" s="4">
        <v>54288</v>
      </c>
    </row>
    <row r="10460" spans="14:15" x14ac:dyDescent="0.25">
      <c r="N10460" s="4"/>
      <c r="O10460" s="4">
        <v>54289</v>
      </c>
    </row>
    <row r="10461" spans="14:15" x14ac:dyDescent="0.25">
      <c r="N10461" s="4"/>
      <c r="O10461" s="4">
        <v>54290</v>
      </c>
    </row>
    <row r="10462" spans="14:15" x14ac:dyDescent="0.25">
      <c r="N10462" s="4"/>
      <c r="O10462" s="4">
        <v>54291</v>
      </c>
    </row>
    <row r="10463" spans="14:15" x14ac:dyDescent="0.25">
      <c r="N10463" s="4"/>
      <c r="O10463" s="4">
        <v>54292</v>
      </c>
    </row>
    <row r="10464" spans="14:15" x14ac:dyDescent="0.25">
      <c r="N10464" s="4"/>
      <c r="O10464" s="4">
        <v>54293</v>
      </c>
    </row>
    <row r="10465" spans="14:15" x14ac:dyDescent="0.25">
      <c r="N10465" s="4"/>
      <c r="O10465" s="4">
        <v>54294</v>
      </c>
    </row>
    <row r="10466" spans="14:15" x14ac:dyDescent="0.25">
      <c r="N10466" s="4"/>
      <c r="O10466" s="4">
        <v>54295</v>
      </c>
    </row>
    <row r="10467" spans="14:15" x14ac:dyDescent="0.25">
      <c r="N10467" s="4"/>
      <c r="O10467" s="4">
        <v>54296</v>
      </c>
    </row>
    <row r="10468" spans="14:15" x14ac:dyDescent="0.25">
      <c r="N10468" s="4"/>
      <c r="O10468" s="4">
        <v>54297</v>
      </c>
    </row>
    <row r="10469" spans="14:15" x14ac:dyDescent="0.25">
      <c r="N10469" s="4"/>
      <c r="O10469" s="4">
        <v>54298</v>
      </c>
    </row>
    <row r="10470" spans="14:15" x14ac:dyDescent="0.25">
      <c r="N10470" s="4"/>
      <c r="O10470" s="4">
        <v>54299</v>
      </c>
    </row>
    <row r="10471" spans="14:15" x14ac:dyDescent="0.25">
      <c r="N10471" s="4"/>
      <c r="O10471" s="4">
        <v>54300</v>
      </c>
    </row>
    <row r="10472" spans="14:15" x14ac:dyDescent="0.25">
      <c r="N10472" s="4"/>
      <c r="O10472" s="4">
        <v>54301</v>
      </c>
    </row>
    <row r="10473" spans="14:15" x14ac:dyDescent="0.25">
      <c r="N10473" s="4"/>
      <c r="O10473" s="4">
        <v>54302</v>
      </c>
    </row>
    <row r="10474" spans="14:15" x14ac:dyDescent="0.25">
      <c r="N10474" s="4"/>
      <c r="O10474" s="4">
        <v>54303</v>
      </c>
    </row>
    <row r="10475" spans="14:15" x14ac:dyDescent="0.25">
      <c r="N10475" s="4"/>
      <c r="O10475" s="4">
        <v>54304</v>
      </c>
    </row>
    <row r="10476" spans="14:15" x14ac:dyDescent="0.25">
      <c r="N10476" s="4"/>
      <c r="O10476" s="4">
        <v>54305</v>
      </c>
    </row>
    <row r="10477" spans="14:15" x14ac:dyDescent="0.25">
      <c r="N10477" s="4"/>
      <c r="O10477" s="4">
        <v>54306</v>
      </c>
    </row>
    <row r="10478" spans="14:15" x14ac:dyDescent="0.25">
      <c r="N10478" s="4"/>
      <c r="O10478" s="4">
        <v>54307</v>
      </c>
    </row>
    <row r="10479" spans="14:15" x14ac:dyDescent="0.25">
      <c r="N10479" s="4"/>
      <c r="O10479" s="4">
        <v>54308</v>
      </c>
    </row>
    <row r="10480" spans="14:15" x14ac:dyDescent="0.25">
      <c r="N10480" s="4"/>
      <c r="O10480" s="4">
        <v>54309</v>
      </c>
    </row>
    <row r="10481" spans="14:15" x14ac:dyDescent="0.25">
      <c r="N10481" s="4"/>
      <c r="O10481" s="4">
        <v>54310</v>
      </c>
    </row>
    <row r="10482" spans="14:15" x14ac:dyDescent="0.25">
      <c r="N10482" s="4"/>
      <c r="O10482" s="4">
        <v>54311</v>
      </c>
    </row>
    <row r="10483" spans="14:15" x14ac:dyDescent="0.25">
      <c r="N10483" s="4"/>
      <c r="O10483" s="4">
        <v>54312</v>
      </c>
    </row>
    <row r="10484" spans="14:15" x14ac:dyDescent="0.25">
      <c r="N10484" s="4"/>
      <c r="O10484" s="4">
        <v>54313</v>
      </c>
    </row>
    <row r="10485" spans="14:15" x14ac:dyDescent="0.25">
      <c r="N10485" s="4"/>
      <c r="O10485" s="4">
        <v>54314</v>
      </c>
    </row>
    <row r="10486" spans="14:15" x14ac:dyDescent="0.25">
      <c r="N10486" s="4"/>
      <c r="O10486" s="4">
        <v>54315</v>
      </c>
    </row>
    <row r="10487" spans="14:15" x14ac:dyDescent="0.25">
      <c r="N10487" s="4"/>
      <c r="O10487" s="4">
        <v>54316</v>
      </c>
    </row>
    <row r="10488" spans="14:15" x14ac:dyDescent="0.25">
      <c r="N10488" s="4"/>
      <c r="O10488" s="4">
        <v>54317</v>
      </c>
    </row>
    <row r="10489" spans="14:15" x14ac:dyDescent="0.25">
      <c r="N10489" s="4"/>
      <c r="O10489" s="4">
        <v>54318</v>
      </c>
    </row>
    <row r="10490" spans="14:15" x14ac:dyDescent="0.25">
      <c r="N10490" s="4"/>
      <c r="O10490" s="4">
        <v>54319</v>
      </c>
    </row>
    <row r="10491" spans="14:15" x14ac:dyDescent="0.25">
      <c r="N10491" s="4"/>
      <c r="O10491" s="4">
        <v>54320</v>
      </c>
    </row>
    <row r="10492" spans="14:15" x14ac:dyDescent="0.25">
      <c r="N10492" s="4"/>
      <c r="O10492" s="4">
        <v>54321</v>
      </c>
    </row>
    <row r="10493" spans="14:15" x14ac:dyDescent="0.25">
      <c r="N10493" s="4"/>
      <c r="O10493" s="4">
        <v>54322</v>
      </c>
    </row>
    <row r="10494" spans="14:15" x14ac:dyDescent="0.25">
      <c r="N10494" s="4"/>
      <c r="O10494" s="4">
        <v>54323</v>
      </c>
    </row>
    <row r="10495" spans="14:15" x14ac:dyDescent="0.25">
      <c r="N10495" s="4"/>
      <c r="O10495" s="4">
        <v>54324</v>
      </c>
    </row>
    <row r="10496" spans="14:15" x14ac:dyDescent="0.25">
      <c r="N10496" s="4"/>
      <c r="O10496" s="4">
        <v>54325</v>
      </c>
    </row>
    <row r="10497" spans="14:15" x14ac:dyDescent="0.25">
      <c r="N10497" s="4"/>
      <c r="O10497" s="4">
        <v>54326</v>
      </c>
    </row>
    <row r="10498" spans="14:15" x14ac:dyDescent="0.25">
      <c r="N10498" s="4"/>
      <c r="O10498" s="4">
        <v>54327</v>
      </c>
    </row>
    <row r="10499" spans="14:15" x14ac:dyDescent="0.25">
      <c r="N10499" s="4"/>
      <c r="O10499" s="4">
        <v>54328</v>
      </c>
    </row>
    <row r="10500" spans="14:15" x14ac:dyDescent="0.25">
      <c r="N10500" s="4"/>
      <c r="O10500" s="4">
        <v>54329</v>
      </c>
    </row>
    <row r="10501" spans="14:15" x14ac:dyDescent="0.25">
      <c r="N10501" s="4"/>
      <c r="O10501" s="4">
        <v>54330</v>
      </c>
    </row>
    <row r="10502" spans="14:15" x14ac:dyDescent="0.25">
      <c r="N10502" s="4"/>
      <c r="O10502" s="4">
        <v>54331</v>
      </c>
    </row>
    <row r="10503" spans="14:15" x14ac:dyDescent="0.25">
      <c r="N10503" s="4"/>
      <c r="O10503" s="4">
        <v>54332</v>
      </c>
    </row>
    <row r="10504" spans="14:15" x14ac:dyDescent="0.25">
      <c r="N10504" s="4"/>
      <c r="O10504" s="4">
        <v>54333</v>
      </c>
    </row>
    <row r="10505" spans="14:15" x14ac:dyDescent="0.25">
      <c r="N10505" s="4"/>
      <c r="O10505" s="4">
        <v>54334</v>
      </c>
    </row>
    <row r="10506" spans="14:15" x14ac:dyDescent="0.25">
      <c r="N10506" s="4"/>
      <c r="O10506" s="4">
        <v>54335</v>
      </c>
    </row>
    <row r="10507" spans="14:15" x14ac:dyDescent="0.25">
      <c r="N10507" s="4"/>
      <c r="O10507" s="4">
        <v>54336</v>
      </c>
    </row>
    <row r="10508" spans="14:15" x14ac:dyDescent="0.25">
      <c r="N10508" s="4"/>
      <c r="O10508" s="4">
        <v>54337</v>
      </c>
    </row>
    <row r="10509" spans="14:15" x14ac:dyDescent="0.25">
      <c r="N10509" s="4"/>
      <c r="O10509" s="4">
        <v>54338</v>
      </c>
    </row>
    <row r="10510" spans="14:15" x14ac:dyDescent="0.25">
      <c r="N10510" s="4"/>
      <c r="O10510" s="4">
        <v>54339</v>
      </c>
    </row>
    <row r="10511" spans="14:15" x14ac:dyDescent="0.25">
      <c r="N10511" s="4"/>
      <c r="O10511" s="4">
        <v>54340</v>
      </c>
    </row>
    <row r="10512" spans="14:15" x14ac:dyDescent="0.25">
      <c r="N10512" s="4"/>
      <c r="O10512" s="4">
        <v>54341</v>
      </c>
    </row>
    <row r="10513" spans="14:15" x14ac:dyDescent="0.25">
      <c r="N10513" s="4"/>
      <c r="O10513" s="4">
        <v>54342</v>
      </c>
    </row>
    <row r="10514" spans="14:15" x14ac:dyDescent="0.25">
      <c r="N10514" s="4"/>
      <c r="O10514" s="4">
        <v>54343</v>
      </c>
    </row>
    <row r="10515" spans="14:15" x14ac:dyDescent="0.25">
      <c r="N10515" s="4"/>
      <c r="O10515" s="4">
        <v>54344</v>
      </c>
    </row>
    <row r="10516" spans="14:15" x14ac:dyDescent="0.25">
      <c r="N10516" s="4"/>
      <c r="O10516" s="4">
        <v>54345</v>
      </c>
    </row>
    <row r="10517" spans="14:15" x14ac:dyDescent="0.25">
      <c r="N10517" s="4"/>
      <c r="O10517" s="4">
        <v>54346</v>
      </c>
    </row>
    <row r="10518" spans="14:15" x14ac:dyDescent="0.25">
      <c r="N10518" s="4"/>
      <c r="O10518" s="4">
        <v>54347</v>
      </c>
    </row>
    <row r="10519" spans="14:15" x14ac:dyDescent="0.25">
      <c r="N10519" s="4"/>
      <c r="O10519" s="4">
        <v>54348</v>
      </c>
    </row>
    <row r="10520" spans="14:15" x14ac:dyDescent="0.25">
      <c r="N10520" s="4"/>
      <c r="O10520" s="4">
        <v>54349</v>
      </c>
    </row>
    <row r="10521" spans="14:15" x14ac:dyDescent="0.25">
      <c r="N10521" s="4"/>
      <c r="O10521" s="4">
        <v>54350</v>
      </c>
    </row>
    <row r="10522" spans="14:15" x14ac:dyDescent="0.25">
      <c r="N10522" s="4"/>
      <c r="O10522" s="4">
        <v>54351</v>
      </c>
    </row>
    <row r="10523" spans="14:15" x14ac:dyDescent="0.25">
      <c r="N10523" s="4"/>
      <c r="O10523" s="4">
        <v>54352</v>
      </c>
    </row>
    <row r="10524" spans="14:15" x14ac:dyDescent="0.25">
      <c r="N10524" s="4"/>
      <c r="O10524" s="4">
        <v>54353</v>
      </c>
    </row>
    <row r="10525" spans="14:15" x14ac:dyDescent="0.25">
      <c r="N10525" s="4"/>
      <c r="O10525" s="4">
        <v>54354</v>
      </c>
    </row>
    <row r="10526" spans="14:15" x14ac:dyDescent="0.25">
      <c r="N10526" s="4"/>
      <c r="O10526" s="4">
        <v>54355</v>
      </c>
    </row>
    <row r="10527" spans="14:15" x14ac:dyDescent="0.25">
      <c r="N10527" s="4"/>
      <c r="O10527" s="4">
        <v>54356</v>
      </c>
    </row>
    <row r="10528" spans="14:15" x14ac:dyDescent="0.25">
      <c r="N10528" s="4"/>
      <c r="O10528" s="4">
        <v>54357</v>
      </c>
    </row>
    <row r="10529" spans="14:15" x14ac:dyDescent="0.25">
      <c r="N10529" s="4"/>
      <c r="O10529" s="4">
        <v>54358</v>
      </c>
    </row>
    <row r="10530" spans="14:15" x14ac:dyDescent="0.25">
      <c r="N10530" s="4"/>
      <c r="O10530" s="4">
        <v>54359</v>
      </c>
    </row>
    <row r="10531" spans="14:15" x14ac:dyDescent="0.25">
      <c r="N10531" s="4"/>
      <c r="O10531" s="4">
        <v>54360</v>
      </c>
    </row>
    <row r="10532" spans="14:15" x14ac:dyDescent="0.25">
      <c r="N10532" s="4"/>
      <c r="O10532" s="4">
        <v>54361</v>
      </c>
    </row>
    <row r="10533" spans="14:15" x14ac:dyDescent="0.25">
      <c r="N10533" s="4"/>
      <c r="O10533" s="4">
        <v>54362</v>
      </c>
    </row>
    <row r="10534" spans="14:15" x14ac:dyDescent="0.25">
      <c r="N10534" s="4"/>
      <c r="O10534" s="4">
        <v>54363</v>
      </c>
    </row>
    <row r="10535" spans="14:15" x14ac:dyDescent="0.25">
      <c r="N10535" s="4"/>
      <c r="O10535" s="4">
        <v>54364</v>
      </c>
    </row>
    <row r="10536" spans="14:15" x14ac:dyDescent="0.25">
      <c r="N10536" s="4"/>
      <c r="O10536" s="4">
        <v>54365</v>
      </c>
    </row>
    <row r="10537" spans="14:15" x14ac:dyDescent="0.25">
      <c r="N10537" s="4"/>
      <c r="O10537" s="4">
        <v>54366</v>
      </c>
    </row>
    <row r="10538" spans="14:15" x14ac:dyDescent="0.25">
      <c r="N10538" s="4"/>
      <c r="O10538" s="4">
        <v>54367</v>
      </c>
    </row>
    <row r="10539" spans="14:15" x14ac:dyDescent="0.25">
      <c r="N10539" s="4"/>
      <c r="O10539" s="4">
        <v>54368</v>
      </c>
    </row>
    <row r="10540" spans="14:15" x14ac:dyDescent="0.25">
      <c r="N10540" s="4"/>
      <c r="O10540" s="4">
        <v>54369</v>
      </c>
    </row>
    <row r="10541" spans="14:15" x14ac:dyDescent="0.25">
      <c r="N10541" s="4"/>
      <c r="O10541" s="4">
        <v>54370</v>
      </c>
    </row>
    <row r="10542" spans="14:15" x14ac:dyDescent="0.25">
      <c r="N10542" s="4"/>
      <c r="O10542" s="4">
        <v>54371</v>
      </c>
    </row>
    <row r="10543" spans="14:15" x14ac:dyDescent="0.25">
      <c r="N10543" s="4"/>
      <c r="O10543" s="4">
        <v>54372</v>
      </c>
    </row>
    <row r="10544" spans="14:15" x14ac:dyDescent="0.25">
      <c r="N10544" s="4"/>
      <c r="O10544" s="4">
        <v>54373</v>
      </c>
    </row>
    <row r="10545" spans="14:15" x14ac:dyDescent="0.25">
      <c r="N10545" s="4"/>
      <c r="O10545" s="4">
        <v>54374</v>
      </c>
    </row>
    <row r="10546" spans="14:15" x14ac:dyDescent="0.25">
      <c r="N10546" s="4"/>
      <c r="O10546" s="4">
        <v>54375</v>
      </c>
    </row>
    <row r="10547" spans="14:15" x14ac:dyDescent="0.25">
      <c r="N10547" s="4"/>
      <c r="O10547" s="4">
        <v>54376</v>
      </c>
    </row>
    <row r="10548" spans="14:15" x14ac:dyDescent="0.25">
      <c r="N10548" s="4"/>
      <c r="O10548" s="4">
        <v>54377</v>
      </c>
    </row>
    <row r="10549" spans="14:15" x14ac:dyDescent="0.25">
      <c r="N10549" s="4"/>
      <c r="O10549" s="4">
        <v>54378</v>
      </c>
    </row>
    <row r="10550" spans="14:15" x14ac:dyDescent="0.25">
      <c r="N10550" s="4"/>
      <c r="O10550" s="4">
        <v>54379</v>
      </c>
    </row>
    <row r="10551" spans="14:15" x14ac:dyDescent="0.25">
      <c r="N10551" s="4"/>
      <c r="O10551" s="4">
        <v>54380</v>
      </c>
    </row>
    <row r="10552" spans="14:15" x14ac:dyDescent="0.25">
      <c r="N10552" s="4"/>
      <c r="O10552" s="4">
        <v>54381</v>
      </c>
    </row>
    <row r="10553" spans="14:15" x14ac:dyDescent="0.25">
      <c r="N10553" s="4"/>
      <c r="O10553" s="4">
        <v>54382</v>
      </c>
    </row>
    <row r="10554" spans="14:15" x14ac:dyDescent="0.25">
      <c r="N10554" s="4"/>
      <c r="O10554" s="4">
        <v>54383</v>
      </c>
    </row>
    <row r="10555" spans="14:15" x14ac:dyDescent="0.25">
      <c r="N10555" s="4"/>
      <c r="O10555" s="4">
        <v>54384</v>
      </c>
    </row>
    <row r="10556" spans="14:15" x14ac:dyDescent="0.25">
      <c r="N10556" s="4"/>
      <c r="O10556" s="4">
        <v>54385</v>
      </c>
    </row>
    <row r="10557" spans="14:15" x14ac:dyDescent="0.25">
      <c r="N10557" s="4"/>
      <c r="O10557" s="4">
        <v>54386</v>
      </c>
    </row>
    <row r="10558" spans="14:15" x14ac:dyDescent="0.25">
      <c r="N10558" s="4"/>
      <c r="O10558" s="4">
        <v>54387</v>
      </c>
    </row>
    <row r="10559" spans="14:15" x14ac:dyDescent="0.25">
      <c r="N10559" s="4"/>
      <c r="O10559" s="4">
        <v>54388</v>
      </c>
    </row>
    <row r="10560" spans="14:15" x14ac:dyDescent="0.25">
      <c r="N10560" s="4"/>
      <c r="O10560" s="4">
        <v>54389</v>
      </c>
    </row>
    <row r="10561" spans="14:15" x14ac:dyDescent="0.25">
      <c r="N10561" s="4"/>
      <c r="O10561" s="4">
        <v>54390</v>
      </c>
    </row>
    <row r="10562" spans="14:15" x14ac:dyDescent="0.25">
      <c r="N10562" s="4"/>
      <c r="O10562" s="4">
        <v>54391</v>
      </c>
    </row>
    <row r="10563" spans="14:15" x14ac:dyDescent="0.25">
      <c r="N10563" s="4"/>
      <c r="O10563" s="4">
        <v>54392</v>
      </c>
    </row>
    <row r="10564" spans="14:15" x14ac:dyDescent="0.25">
      <c r="N10564" s="4"/>
      <c r="O10564" s="4">
        <v>54393</v>
      </c>
    </row>
    <row r="10565" spans="14:15" x14ac:dyDescent="0.25">
      <c r="N10565" s="4"/>
      <c r="O10565" s="4">
        <v>54394</v>
      </c>
    </row>
    <row r="10566" spans="14:15" x14ac:dyDescent="0.25">
      <c r="N10566" s="4"/>
      <c r="O10566" s="4">
        <v>54395</v>
      </c>
    </row>
    <row r="10567" spans="14:15" x14ac:dyDescent="0.25">
      <c r="N10567" s="4"/>
      <c r="O10567" s="4">
        <v>54396</v>
      </c>
    </row>
    <row r="10568" spans="14:15" x14ac:dyDescent="0.25">
      <c r="N10568" s="4"/>
      <c r="O10568" s="4">
        <v>54397</v>
      </c>
    </row>
    <row r="10569" spans="14:15" x14ac:dyDescent="0.25">
      <c r="N10569" s="4"/>
      <c r="O10569" s="4">
        <v>54398</v>
      </c>
    </row>
    <row r="10570" spans="14:15" x14ac:dyDescent="0.25">
      <c r="N10570" s="4"/>
      <c r="O10570" s="4">
        <v>54399</v>
      </c>
    </row>
    <row r="10571" spans="14:15" x14ac:dyDescent="0.25">
      <c r="N10571" s="4"/>
      <c r="O10571" s="4">
        <v>54400</v>
      </c>
    </row>
    <row r="10572" spans="14:15" x14ac:dyDescent="0.25">
      <c r="N10572" s="4"/>
      <c r="O10572" s="4">
        <v>54401</v>
      </c>
    </row>
    <row r="10573" spans="14:15" x14ac:dyDescent="0.25">
      <c r="N10573" s="4"/>
      <c r="O10573" s="4">
        <v>54402</v>
      </c>
    </row>
    <row r="10574" spans="14:15" x14ac:dyDescent="0.25">
      <c r="N10574" s="4"/>
      <c r="O10574" s="4">
        <v>54403</v>
      </c>
    </row>
    <row r="10575" spans="14:15" x14ac:dyDescent="0.25">
      <c r="N10575" s="4"/>
      <c r="O10575" s="4">
        <v>54404</v>
      </c>
    </row>
    <row r="10576" spans="14:15" x14ac:dyDescent="0.25">
      <c r="N10576" s="4"/>
      <c r="O10576" s="4">
        <v>54405</v>
      </c>
    </row>
    <row r="10577" spans="14:15" x14ac:dyDescent="0.25">
      <c r="N10577" s="4"/>
      <c r="O10577" s="4">
        <v>54406</v>
      </c>
    </row>
    <row r="10578" spans="14:15" x14ac:dyDescent="0.25">
      <c r="N10578" s="4"/>
      <c r="O10578" s="4">
        <v>54407</v>
      </c>
    </row>
    <row r="10579" spans="14:15" x14ac:dyDescent="0.25">
      <c r="N10579" s="4"/>
      <c r="O10579" s="4">
        <v>54408</v>
      </c>
    </row>
    <row r="10580" spans="14:15" x14ac:dyDescent="0.25">
      <c r="N10580" s="4"/>
      <c r="O10580" s="4">
        <v>54409</v>
      </c>
    </row>
    <row r="10581" spans="14:15" x14ac:dyDescent="0.25">
      <c r="N10581" s="4"/>
      <c r="O10581" s="4">
        <v>54410</v>
      </c>
    </row>
    <row r="10582" spans="14:15" x14ac:dyDescent="0.25">
      <c r="N10582" s="4"/>
      <c r="O10582" s="4">
        <v>54411</v>
      </c>
    </row>
    <row r="10583" spans="14:15" x14ac:dyDescent="0.25">
      <c r="N10583" s="4"/>
      <c r="O10583" s="4">
        <v>54412</v>
      </c>
    </row>
    <row r="10584" spans="14:15" x14ac:dyDescent="0.25">
      <c r="N10584" s="4"/>
      <c r="O10584" s="4">
        <v>54413</v>
      </c>
    </row>
    <row r="10585" spans="14:15" x14ac:dyDescent="0.25">
      <c r="N10585" s="4"/>
      <c r="O10585" s="4">
        <v>54414</v>
      </c>
    </row>
    <row r="10586" spans="14:15" x14ac:dyDescent="0.25">
      <c r="N10586" s="4"/>
      <c r="O10586" s="4">
        <v>54415</v>
      </c>
    </row>
    <row r="10587" spans="14:15" x14ac:dyDescent="0.25">
      <c r="N10587" s="4"/>
      <c r="O10587" s="4">
        <v>54416</v>
      </c>
    </row>
    <row r="10588" spans="14:15" x14ac:dyDescent="0.25">
      <c r="N10588" s="4"/>
      <c r="O10588" s="4">
        <v>54417</v>
      </c>
    </row>
    <row r="10589" spans="14:15" x14ac:dyDescent="0.25">
      <c r="N10589" s="4"/>
      <c r="O10589" s="4">
        <v>54418</v>
      </c>
    </row>
    <row r="10590" spans="14:15" x14ac:dyDescent="0.25">
      <c r="N10590" s="4"/>
      <c r="O10590" s="4">
        <v>54419</v>
      </c>
    </row>
    <row r="10591" spans="14:15" x14ac:dyDescent="0.25">
      <c r="N10591" s="4"/>
      <c r="O10591" s="4">
        <v>54420</v>
      </c>
    </row>
    <row r="10592" spans="14:15" x14ac:dyDescent="0.25">
      <c r="N10592" s="4"/>
      <c r="O10592" s="4">
        <v>54421</v>
      </c>
    </row>
    <row r="10593" spans="14:15" x14ac:dyDescent="0.25">
      <c r="N10593" s="4"/>
      <c r="O10593" s="4">
        <v>54422</v>
      </c>
    </row>
    <row r="10594" spans="14:15" x14ac:dyDescent="0.25">
      <c r="N10594" s="4"/>
      <c r="O10594" s="4">
        <v>54423</v>
      </c>
    </row>
    <row r="10595" spans="14:15" x14ac:dyDescent="0.25">
      <c r="N10595" s="4"/>
      <c r="O10595" s="4">
        <v>54424</v>
      </c>
    </row>
    <row r="10596" spans="14:15" x14ac:dyDescent="0.25">
      <c r="N10596" s="4"/>
      <c r="O10596" s="4">
        <v>54425</v>
      </c>
    </row>
    <row r="10597" spans="14:15" x14ac:dyDescent="0.25">
      <c r="N10597" s="4"/>
      <c r="O10597" s="4">
        <v>54426</v>
      </c>
    </row>
    <row r="10598" spans="14:15" x14ac:dyDescent="0.25">
      <c r="N10598" s="4"/>
      <c r="O10598" s="4">
        <v>54427</v>
      </c>
    </row>
    <row r="10599" spans="14:15" x14ac:dyDescent="0.25">
      <c r="N10599" s="4"/>
      <c r="O10599" s="4">
        <v>54428</v>
      </c>
    </row>
    <row r="10600" spans="14:15" x14ac:dyDescent="0.25">
      <c r="N10600" s="4"/>
      <c r="O10600" s="4">
        <v>54429</v>
      </c>
    </row>
    <row r="10601" spans="14:15" x14ac:dyDescent="0.25">
      <c r="N10601" s="4"/>
      <c r="O10601" s="4">
        <v>54430</v>
      </c>
    </row>
    <row r="10602" spans="14:15" x14ac:dyDescent="0.25">
      <c r="N10602" s="4"/>
      <c r="O10602" s="4">
        <v>54431</v>
      </c>
    </row>
    <row r="10603" spans="14:15" x14ac:dyDescent="0.25">
      <c r="N10603" s="4"/>
      <c r="O10603" s="4">
        <v>54432</v>
      </c>
    </row>
    <row r="10604" spans="14:15" x14ac:dyDescent="0.25">
      <c r="N10604" s="4"/>
      <c r="O10604" s="4">
        <v>54433</v>
      </c>
    </row>
    <row r="10605" spans="14:15" x14ac:dyDescent="0.25">
      <c r="N10605" s="4"/>
      <c r="O10605" s="4">
        <v>54434</v>
      </c>
    </row>
    <row r="10606" spans="14:15" x14ac:dyDescent="0.25">
      <c r="N10606" s="4"/>
      <c r="O10606" s="4">
        <v>54435</v>
      </c>
    </row>
    <row r="10607" spans="14:15" x14ac:dyDescent="0.25">
      <c r="N10607" s="4"/>
      <c r="O10607" s="4">
        <v>54436</v>
      </c>
    </row>
    <row r="10608" spans="14:15" x14ac:dyDescent="0.25">
      <c r="N10608" s="4"/>
      <c r="O10608" s="4">
        <v>54437</v>
      </c>
    </row>
    <row r="10609" spans="14:15" x14ac:dyDescent="0.25">
      <c r="N10609" s="4"/>
      <c r="O10609" s="4">
        <v>54438</v>
      </c>
    </row>
    <row r="10610" spans="14:15" x14ac:dyDescent="0.25">
      <c r="N10610" s="4"/>
      <c r="O10610" s="4">
        <v>54439</v>
      </c>
    </row>
    <row r="10611" spans="14:15" x14ac:dyDescent="0.25">
      <c r="N10611" s="4"/>
      <c r="O10611" s="4">
        <v>54440</v>
      </c>
    </row>
    <row r="10612" spans="14:15" x14ac:dyDescent="0.25">
      <c r="N10612" s="4"/>
      <c r="O10612" s="4">
        <v>54441</v>
      </c>
    </row>
    <row r="10613" spans="14:15" x14ac:dyDescent="0.25">
      <c r="N10613" s="4"/>
      <c r="O10613" s="4">
        <v>54442</v>
      </c>
    </row>
    <row r="10614" spans="14:15" x14ac:dyDescent="0.25">
      <c r="N10614" s="4"/>
      <c r="O10614" s="4">
        <v>54443</v>
      </c>
    </row>
    <row r="10615" spans="14:15" x14ac:dyDescent="0.25">
      <c r="N10615" s="4"/>
      <c r="O10615" s="4">
        <v>54444</v>
      </c>
    </row>
    <row r="10616" spans="14:15" x14ac:dyDescent="0.25">
      <c r="N10616" s="4"/>
      <c r="O10616" s="4">
        <v>54445</v>
      </c>
    </row>
    <row r="10617" spans="14:15" x14ac:dyDescent="0.25">
      <c r="N10617" s="4"/>
      <c r="O10617" s="4">
        <v>54446</v>
      </c>
    </row>
    <row r="10618" spans="14:15" x14ac:dyDescent="0.25">
      <c r="N10618" s="4"/>
      <c r="O10618" s="4">
        <v>54447</v>
      </c>
    </row>
    <row r="10619" spans="14:15" x14ac:dyDescent="0.25">
      <c r="N10619" s="4"/>
      <c r="O10619" s="4">
        <v>54448</v>
      </c>
    </row>
    <row r="10620" spans="14:15" x14ac:dyDescent="0.25">
      <c r="N10620" s="4"/>
      <c r="O10620" s="4">
        <v>54449</v>
      </c>
    </row>
    <row r="10621" spans="14:15" x14ac:dyDescent="0.25">
      <c r="N10621" s="4"/>
      <c r="O10621" s="4">
        <v>54450</v>
      </c>
    </row>
    <row r="10622" spans="14:15" x14ac:dyDescent="0.25">
      <c r="N10622" s="4"/>
      <c r="O10622" s="4">
        <v>54451</v>
      </c>
    </row>
    <row r="10623" spans="14:15" x14ac:dyDescent="0.25">
      <c r="N10623" s="4"/>
      <c r="O10623" s="4">
        <v>54452</v>
      </c>
    </row>
    <row r="10624" spans="14:15" x14ac:dyDescent="0.25">
      <c r="N10624" s="4"/>
      <c r="O10624" s="4">
        <v>54453</v>
      </c>
    </row>
    <row r="10625" spans="14:15" x14ac:dyDescent="0.25">
      <c r="N10625" s="4"/>
      <c r="O10625" s="4">
        <v>54454</v>
      </c>
    </row>
    <row r="10626" spans="14:15" x14ac:dyDescent="0.25">
      <c r="N10626" s="4"/>
      <c r="O10626" s="4">
        <v>54455</v>
      </c>
    </row>
    <row r="10627" spans="14:15" x14ac:dyDescent="0.25">
      <c r="N10627" s="4"/>
      <c r="O10627" s="4">
        <v>54456</v>
      </c>
    </row>
    <row r="10628" spans="14:15" x14ac:dyDescent="0.25">
      <c r="N10628" s="4"/>
      <c r="O10628" s="4">
        <v>54457</v>
      </c>
    </row>
    <row r="10629" spans="14:15" x14ac:dyDescent="0.25">
      <c r="N10629" s="4"/>
      <c r="O10629" s="4">
        <v>54458</v>
      </c>
    </row>
    <row r="10630" spans="14:15" x14ac:dyDescent="0.25">
      <c r="N10630" s="4"/>
      <c r="O10630" s="4">
        <v>54459</v>
      </c>
    </row>
    <row r="10631" spans="14:15" x14ac:dyDescent="0.25">
      <c r="N10631" s="4"/>
      <c r="O10631" s="4">
        <v>54460</v>
      </c>
    </row>
    <row r="10632" spans="14:15" x14ac:dyDescent="0.25">
      <c r="N10632" s="4"/>
      <c r="O10632" s="4">
        <v>54461</v>
      </c>
    </row>
    <row r="10633" spans="14:15" x14ac:dyDescent="0.25">
      <c r="N10633" s="4"/>
      <c r="O10633" s="4">
        <v>54462</v>
      </c>
    </row>
    <row r="10634" spans="14:15" x14ac:dyDescent="0.25">
      <c r="N10634" s="4"/>
      <c r="O10634" s="4">
        <v>54463</v>
      </c>
    </row>
    <row r="10635" spans="14:15" x14ac:dyDescent="0.25">
      <c r="N10635" s="4"/>
      <c r="O10635" s="4">
        <v>54464</v>
      </c>
    </row>
    <row r="10636" spans="14:15" x14ac:dyDescent="0.25">
      <c r="N10636" s="4"/>
      <c r="O10636" s="4">
        <v>54465</v>
      </c>
    </row>
    <row r="10637" spans="14:15" x14ac:dyDescent="0.25">
      <c r="N10637" s="4"/>
      <c r="O10637" s="4">
        <v>54466</v>
      </c>
    </row>
    <row r="10638" spans="14:15" x14ac:dyDescent="0.25">
      <c r="N10638" s="4"/>
      <c r="O10638" s="4">
        <v>54467</v>
      </c>
    </row>
    <row r="10639" spans="14:15" x14ac:dyDescent="0.25">
      <c r="N10639" s="4"/>
      <c r="O10639" s="4">
        <v>54468</v>
      </c>
    </row>
    <row r="10640" spans="14:15" x14ac:dyDescent="0.25">
      <c r="N10640" s="4"/>
      <c r="O10640" s="4">
        <v>54469</v>
      </c>
    </row>
    <row r="10641" spans="14:15" x14ac:dyDescent="0.25">
      <c r="N10641" s="4"/>
      <c r="O10641" s="4">
        <v>54470</v>
      </c>
    </row>
    <row r="10642" spans="14:15" x14ac:dyDescent="0.25">
      <c r="N10642" s="4"/>
      <c r="O10642" s="4">
        <v>54471</v>
      </c>
    </row>
    <row r="10643" spans="14:15" x14ac:dyDescent="0.25">
      <c r="N10643" s="4"/>
      <c r="O10643" s="4">
        <v>54472</v>
      </c>
    </row>
    <row r="10644" spans="14:15" x14ac:dyDescent="0.25">
      <c r="N10644" s="4"/>
      <c r="O10644" s="4">
        <v>54473</v>
      </c>
    </row>
    <row r="10645" spans="14:15" x14ac:dyDescent="0.25">
      <c r="N10645" s="4"/>
      <c r="O10645" s="4">
        <v>54474</v>
      </c>
    </row>
    <row r="10646" spans="14:15" x14ac:dyDescent="0.25">
      <c r="N10646" s="4"/>
      <c r="O10646" s="4">
        <v>54475</v>
      </c>
    </row>
    <row r="10647" spans="14:15" x14ac:dyDescent="0.25">
      <c r="N10647" s="4"/>
      <c r="O10647" s="4">
        <v>54476</v>
      </c>
    </row>
    <row r="10648" spans="14:15" x14ac:dyDescent="0.25">
      <c r="N10648" s="4"/>
      <c r="O10648" s="4">
        <v>54477</v>
      </c>
    </row>
    <row r="10649" spans="14:15" x14ac:dyDescent="0.25">
      <c r="N10649" s="4"/>
      <c r="O10649" s="4">
        <v>54478</v>
      </c>
    </row>
    <row r="10650" spans="14:15" x14ac:dyDescent="0.25">
      <c r="N10650" s="4"/>
      <c r="O10650" s="4">
        <v>54479</v>
      </c>
    </row>
    <row r="10651" spans="14:15" x14ac:dyDescent="0.25">
      <c r="N10651" s="4"/>
      <c r="O10651" s="4">
        <v>54480</v>
      </c>
    </row>
    <row r="10652" spans="14:15" x14ac:dyDescent="0.25">
      <c r="N10652" s="4"/>
      <c r="O10652" s="4">
        <v>54481</v>
      </c>
    </row>
    <row r="10653" spans="14:15" x14ac:dyDescent="0.25">
      <c r="N10653" s="4"/>
      <c r="O10653" s="4">
        <v>54482</v>
      </c>
    </row>
    <row r="10654" spans="14:15" x14ac:dyDescent="0.25">
      <c r="N10654" s="4"/>
      <c r="O10654" s="4">
        <v>54483</v>
      </c>
    </row>
    <row r="10655" spans="14:15" x14ac:dyDescent="0.25">
      <c r="N10655" s="4"/>
      <c r="O10655" s="4">
        <v>54484</v>
      </c>
    </row>
    <row r="10656" spans="14:15" x14ac:dyDescent="0.25">
      <c r="N10656" s="4"/>
      <c r="O10656" s="4">
        <v>54485</v>
      </c>
    </row>
    <row r="10657" spans="14:15" x14ac:dyDescent="0.25">
      <c r="N10657" s="4"/>
      <c r="O10657" s="4">
        <v>54486</v>
      </c>
    </row>
    <row r="10658" spans="14:15" x14ac:dyDescent="0.25">
      <c r="N10658" s="4"/>
      <c r="O10658" s="4">
        <v>54487</v>
      </c>
    </row>
    <row r="10659" spans="14:15" x14ac:dyDescent="0.25">
      <c r="N10659" s="4"/>
      <c r="O10659" s="4">
        <v>54488</v>
      </c>
    </row>
    <row r="10660" spans="14:15" x14ac:dyDescent="0.25">
      <c r="N10660" s="4"/>
      <c r="O10660" s="4">
        <v>54489</v>
      </c>
    </row>
    <row r="10661" spans="14:15" x14ac:dyDescent="0.25">
      <c r="N10661" s="4"/>
      <c r="O10661" s="4">
        <v>54490</v>
      </c>
    </row>
    <row r="10662" spans="14:15" x14ac:dyDescent="0.25">
      <c r="N10662" s="4"/>
      <c r="O10662" s="4">
        <v>54491</v>
      </c>
    </row>
    <row r="10663" spans="14:15" x14ac:dyDescent="0.25">
      <c r="N10663" s="4"/>
      <c r="O10663" s="4">
        <v>54492</v>
      </c>
    </row>
    <row r="10664" spans="14:15" x14ac:dyDescent="0.25">
      <c r="N10664" s="4"/>
      <c r="O10664" s="4">
        <v>54493</v>
      </c>
    </row>
    <row r="10665" spans="14:15" x14ac:dyDescent="0.25">
      <c r="N10665" s="4"/>
      <c r="O10665" s="4">
        <v>54494</v>
      </c>
    </row>
    <row r="10666" spans="14:15" x14ac:dyDescent="0.25">
      <c r="N10666" s="4"/>
      <c r="O10666" s="4">
        <v>54495</v>
      </c>
    </row>
    <row r="10667" spans="14:15" x14ac:dyDescent="0.25">
      <c r="N10667" s="4"/>
      <c r="O10667" s="4">
        <v>54496</v>
      </c>
    </row>
    <row r="10668" spans="14:15" x14ac:dyDescent="0.25">
      <c r="N10668" s="4"/>
      <c r="O10668" s="4">
        <v>54497</v>
      </c>
    </row>
    <row r="10669" spans="14:15" x14ac:dyDescent="0.25">
      <c r="N10669" s="4"/>
      <c r="O10669" s="4">
        <v>54498</v>
      </c>
    </row>
    <row r="10670" spans="14:15" x14ac:dyDescent="0.25">
      <c r="N10670" s="4"/>
      <c r="O10670" s="4">
        <v>54499</v>
      </c>
    </row>
    <row r="10671" spans="14:15" x14ac:dyDescent="0.25">
      <c r="N10671" s="4"/>
      <c r="O10671" s="4">
        <v>54500</v>
      </c>
    </row>
    <row r="10672" spans="14:15" x14ac:dyDescent="0.25">
      <c r="N10672" s="4"/>
      <c r="O10672" s="4">
        <v>54501</v>
      </c>
    </row>
    <row r="10673" spans="14:15" x14ac:dyDescent="0.25">
      <c r="N10673" s="4"/>
      <c r="O10673" s="4">
        <v>54502</v>
      </c>
    </row>
    <row r="10674" spans="14:15" x14ac:dyDescent="0.25">
      <c r="N10674" s="4"/>
      <c r="O10674" s="4">
        <v>54503</v>
      </c>
    </row>
    <row r="10675" spans="14:15" x14ac:dyDescent="0.25">
      <c r="N10675" s="4"/>
      <c r="O10675" s="4">
        <v>54504</v>
      </c>
    </row>
    <row r="10676" spans="14:15" x14ac:dyDescent="0.25">
      <c r="N10676" s="4"/>
      <c r="O10676" s="4">
        <v>54505</v>
      </c>
    </row>
    <row r="10677" spans="14:15" x14ac:dyDescent="0.25">
      <c r="N10677" s="4"/>
      <c r="O10677" s="4">
        <v>54506</v>
      </c>
    </row>
    <row r="10678" spans="14:15" x14ac:dyDescent="0.25">
      <c r="N10678" s="4"/>
      <c r="O10678" s="4">
        <v>54507</v>
      </c>
    </row>
    <row r="10679" spans="14:15" x14ac:dyDescent="0.25">
      <c r="N10679" s="4"/>
      <c r="O10679" s="4">
        <v>54508</v>
      </c>
    </row>
    <row r="10680" spans="14:15" x14ac:dyDescent="0.25">
      <c r="N10680" s="4"/>
      <c r="O10680" s="4">
        <v>54509</v>
      </c>
    </row>
    <row r="10681" spans="14:15" x14ac:dyDescent="0.25">
      <c r="N10681" s="4"/>
      <c r="O10681" s="4">
        <v>54510</v>
      </c>
    </row>
    <row r="10682" spans="14:15" x14ac:dyDescent="0.25">
      <c r="N10682" s="4"/>
      <c r="O10682" s="4">
        <v>54511</v>
      </c>
    </row>
    <row r="10683" spans="14:15" x14ac:dyDescent="0.25">
      <c r="N10683" s="4"/>
      <c r="O10683" s="4">
        <v>54512</v>
      </c>
    </row>
    <row r="10684" spans="14:15" x14ac:dyDescent="0.25">
      <c r="N10684" s="4"/>
      <c r="O10684" s="4">
        <v>54513</v>
      </c>
    </row>
    <row r="10685" spans="14:15" x14ac:dyDescent="0.25">
      <c r="N10685" s="4"/>
      <c r="O10685" s="4">
        <v>54514</v>
      </c>
    </row>
    <row r="10686" spans="14:15" x14ac:dyDescent="0.25">
      <c r="N10686" s="4"/>
      <c r="O10686" s="4">
        <v>54515</v>
      </c>
    </row>
    <row r="10687" spans="14:15" x14ac:dyDescent="0.25">
      <c r="N10687" s="4"/>
      <c r="O10687" s="4">
        <v>54516</v>
      </c>
    </row>
    <row r="10688" spans="14:15" x14ac:dyDescent="0.25">
      <c r="N10688" s="4"/>
      <c r="O10688" s="4">
        <v>54517</v>
      </c>
    </row>
    <row r="10689" spans="14:15" x14ac:dyDescent="0.25">
      <c r="N10689" s="4"/>
      <c r="O10689" s="4">
        <v>54518</v>
      </c>
    </row>
    <row r="10690" spans="14:15" x14ac:dyDescent="0.25">
      <c r="N10690" s="4"/>
      <c r="O10690" s="4">
        <v>54519</v>
      </c>
    </row>
    <row r="10691" spans="14:15" x14ac:dyDescent="0.25">
      <c r="N10691" s="4"/>
      <c r="O10691" s="4">
        <v>54520</v>
      </c>
    </row>
    <row r="10692" spans="14:15" x14ac:dyDescent="0.25">
      <c r="N10692" s="4"/>
      <c r="O10692" s="4">
        <v>54521</v>
      </c>
    </row>
    <row r="10693" spans="14:15" x14ac:dyDescent="0.25">
      <c r="N10693" s="4"/>
      <c r="O10693" s="4">
        <v>54522</v>
      </c>
    </row>
    <row r="10694" spans="14:15" x14ac:dyDescent="0.25">
      <c r="N10694" s="4"/>
      <c r="O10694" s="4">
        <v>54523</v>
      </c>
    </row>
    <row r="10695" spans="14:15" x14ac:dyDescent="0.25">
      <c r="N10695" s="4"/>
      <c r="O10695" s="4">
        <v>54524</v>
      </c>
    </row>
    <row r="10696" spans="14:15" x14ac:dyDescent="0.25">
      <c r="N10696" s="4"/>
      <c r="O10696" s="4">
        <v>54525</v>
      </c>
    </row>
    <row r="10697" spans="14:15" x14ac:dyDescent="0.25">
      <c r="N10697" s="4"/>
      <c r="O10697" s="4">
        <v>54526</v>
      </c>
    </row>
    <row r="10698" spans="14:15" x14ac:dyDescent="0.25">
      <c r="N10698" s="4"/>
      <c r="O10698" s="4">
        <v>54527</v>
      </c>
    </row>
    <row r="10699" spans="14:15" x14ac:dyDescent="0.25">
      <c r="N10699" s="4"/>
      <c r="O10699" s="4">
        <v>54528</v>
      </c>
    </row>
    <row r="10700" spans="14:15" x14ac:dyDescent="0.25">
      <c r="N10700" s="4"/>
      <c r="O10700" s="4">
        <v>54529</v>
      </c>
    </row>
    <row r="10701" spans="14:15" x14ac:dyDescent="0.25">
      <c r="N10701" s="4"/>
      <c r="O10701" s="4">
        <v>54530</v>
      </c>
    </row>
    <row r="10702" spans="14:15" x14ac:dyDescent="0.25">
      <c r="N10702" s="4"/>
      <c r="O10702" s="4">
        <v>54531</v>
      </c>
    </row>
    <row r="10703" spans="14:15" x14ac:dyDescent="0.25">
      <c r="N10703" s="4"/>
      <c r="O10703" s="4">
        <v>54532</v>
      </c>
    </row>
    <row r="10704" spans="14:15" x14ac:dyDescent="0.25">
      <c r="N10704" s="4"/>
      <c r="O10704" s="4">
        <v>54533</v>
      </c>
    </row>
    <row r="10705" spans="14:15" x14ac:dyDescent="0.25">
      <c r="N10705" s="4"/>
      <c r="O10705" s="4">
        <v>54534</v>
      </c>
    </row>
    <row r="10706" spans="14:15" x14ac:dyDescent="0.25">
      <c r="N10706" s="4"/>
      <c r="O10706" s="4">
        <v>54535</v>
      </c>
    </row>
    <row r="10707" spans="14:15" x14ac:dyDescent="0.25">
      <c r="N10707" s="4"/>
      <c r="O10707" s="4">
        <v>54536</v>
      </c>
    </row>
    <row r="10708" spans="14:15" x14ac:dyDescent="0.25">
      <c r="N10708" s="4"/>
      <c r="O10708" s="4">
        <v>54537</v>
      </c>
    </row>
    <row r="10709" spans="14:15" x14ac:dyDescent="0.25">
      <c r="N10709" s="4"/>
      <c r="O10709" s="4">
        <v>54538</v>
      </c>
    </row>
    <row r="10710" spans="14:15" x14ac:dyDescent="0.25">
      <c r="N10710" s="4"/>
      <c r="O10710" s="4">
        <v>54539</v>
      </c>
    </row>
    <row r="10711" spans="14:15" x14ac:dyDescent="0.25">
      <c r="N10711" s="4"/>
      <c r="O10711" s="4">
        <v>54540</v>
      </c>
    </row>
    <row r="10712" spans="14:15" x14ac:dyDescent="0.25">
      <c r="N10712" s="4"/>
      <c r="O10712" s="4">
        <v>54541</v>
      </c>
    </row>
    <row r="10713" spans="14:15" x14ac:dyDescent="0.25">
      <c r="N10713" s="4"/>
      <c r="O10713" s="4">
        <v>54542</v>
      </c>
    </row>
    <row r="10714" spans="14:15" x14ac:dyDescent="0.25">
      <c r="N10714" s="4"/>
      <c r="O10714" s="4">
        <v>54543</v>
      </c>
    </row>
    <row r="10715" spans="14:15" x14ac:dyDescent="0.25">
      <c r="N10715" s="4"/>
      <c r="O10715" s="4">
        <v>54544</v>
      </c>
    </row>
    <row r="10716" spans="14:15" x14ac:dyDescent="0.25">
      <c r="N10716" s="4"/>
      <c r="O10716" s="4">
        <v>54545</v>
      </c>
    </row>
    <row r="10717" spans="14:15" x14ac:dyDescent="0.25">
      <c r="N10717" s="4"/>
      <c r="O10717" s="4">
        <v>54546</v>
      </c>
    </row>
    <row r="10718" spans="14:15" x14ac:dyDescent="0.25">
      <c r="N10718" s="4"/>
      <c r="O10718" s="4">
        <v>54547</v>
      </c>
    </row>
    <row r="10719" spans="14:15" x14ac:dyDescent="0.25">
      <c r="N10719" s="4"/>
      <c r="O10719" s="4">
        <v>54548</v>
      </c>
    </row>
    <row r="10720" spans="14:15" x14ac:dyDescent="0.25">
      <c r="N10720" s="4"/>
      <c r="O10720" s="4">
        <v>54549</v>
      </c>
    </row>
    <row r="10721" spans="14:15" x14ac:dyDescent="0.25">
      <c r="N10721" s="4"/>
      <c r="O10721" s="4">
        <v>54550</v>
      </c>
    </row>
    <row r="10722" spans="14:15" x14ac:dyDescent="0.25">
      <c r="N10722" s="4"/>
      <c r="O10722" s="4">
        <v>54551</v>
      </c>
    </row>
    <row r="10723" spans="14:15" x14ac:dyDescent="0.25">
      <c r="N10723" s="4"/>
      <c r="O10723" s="4">
        <v>54552</v>
      </c>
    </row>
    <row r="10724" spans="14:15" x14ac:dyDescent="0.25">
      <c r="N10724" s="4"/>
      <c r="O10724" s="4">
        <v>54553</v>
      </c>
    </row>
    <row r="10725" spans="14:15" x14ac:dyDescent="0.25">
      <c r="N10725" s="4"/>
      <c r="O10725" s="4">
        <v>54554</v>
      </c>
    </row>
    <row r="10726" spans="14:15" x14ac:dyDescent="0.25">
      <c r="N10726" s="4"/>
      <c r="O10726" s="4">
        <v>54555</v>
      </c>
    </row>
    <row r="10727" spans="14:15" x14ac:dyDescent="0.25">
      <c r="N10727" s="4"/>
      <c r="O10727" s="4">
        <v>54556</v>
      </c>
    </row>
    <row r="10728" spans="14:15" x14ac:dyDescent="0.25">
      <c r="N10728" s="4"/>
      <c r="O10728" s="4">
        <v>54557</v>
      </c>
    </row>
    <row r="10729" spans="14:15" x14ac:dyDescent="0.25">
      <c r="N10729" s="4"/>
      <c r="O10729" s="4">
        <v>54558</v>
      </c>
    </row>
    <row r="10730" spans="14:15" x14ac:dyDescent="0.25">
      <c r="N10730" s="4"/>
      <c r="O10730" s="4">
        <v>54559</v>
      </c>
    </row>
    <row r="10731" spans="14:15" x14ac:dyDescent="0.25">
      <c r="N10731" s="4"/>
      <c r="O10731" s="4">
        <v>54560</v>
      </c>
    </row>
    <row r="10732" spans="14:15" x14ac:dyDescent="0.25">
      <c r="N10732" s="4"/>
      <c r="O10732" s="4">
        <v>54561</v>
      </c>
    </row>
    <row r="10733" spans="14:15" x14ac:dyDescent="0.25">
      <c r="N10733" s="4"/>
      <c r="O10733" s="4">
        <v>54562</v>
      </c>
    </row>
    <row r="10734" spans="14:15" x14ac:dyDescent="0.25">
      <c r="N10734" s="4"/>
      <c r="O10734" s="4">
        <v>54563</v>
      </c>
    </row>
    <row r="10735" spans="14:15" x14ac:dyDescent="0.25">
      <c r="N10735" s="4"/>
      <c r="O10735" s="4">
        <v>54564</v>
      </c>
    </row>
    <row r="10736" spans="14:15" x14ac:dyDescent="0.25">
      <c r="N10736" s="4"/>
      <c r="O10736" s="4">
        <v>54565</v>
      </c>
    </row>
    <row r="10737" spans="14:15" x14ac:dyDescent="0.25">
      <c r="N10737" s="4"/>
      <c r="O10737" s="4">
        <v>54566</v>
      </c>
    </row>
    <row r="10738" spans="14:15" x14ac:dyDescent="0.25">
      <c r="N10738" s="4"/>
      <c r="O10738" s="4">
        <v>54567</v>
      </c>
    </row>
    <row r="10739" spans="14:15" x14ac:dyDescent="0.25">
      <c r="N10739" s="4"/>
      <c r="O10739" s="4">
        <v>54568</v>
      </c>
    </row>
    <row r="10740" spans="14:15" x14ac:dyDescent="0.25">
      <c r="N10740" s="4"/>
      <c r="O10740" s="4">
        <v>54569</v>
      </c>
    </row>
    <row r="10741" spans="14:15" x14ac:dyDescent="0.25">
      <c r="N10741" s="4"/>
      <c r="O10741" s="4">
        <v>54570</v>
      </c>
    </row>
    <row r="10742" spans="14:15" x14ac:dyDescent="0.25">
      <c r="N10742" s="4"/>
      <c r="O10742" s="4">
        <v>54571</v>
      </c>
    </row>
    <row r="10743" spans="14:15" x14ac:dyDescent="0.25">
      <c r="N10743" s="4"/>
      <c r="O10743" s="4">
        <v>54572</v>
      </c>
    </row>
    <row r="10744" spans="14:15" x14ac:dyDescent="0.25">
      <c r="N10744" s="4"/>
      <c r="O10744" s="4">
        <v>54573</v>
      </c>
    </row>
    <row r="10745" spans="14:15" x14ac:dyDescent="0.25">
      <c r="N10745" s="4"/>
      <c r="O10745" s="4">
        <v>54574</v>
      </c>
    </row>
    <row r="10746" spans="14:15" x14ac:dyDescent="0.25">
      <c r="N10746" s="4"/>
      <c r="O10746" s="4">
        <v>54575</v>
      </c>
    </row>
    <row r="10747" spans="14:15" x14ac:dyDescent="0.25">
      <c r="N10747" s="4"/>
      <c r="O10747" s="4">
        <v>54576</v>
      </c>
    </row>
    <row r="10748" spans="14:15" x14ac:dyDescent="0.25">
      <c r="N10748" s="4"/>
      <c r="O10748" s="4">
        <v>54577</v>
      </c>
    </row>
    <row r="10749" spans="14:15" x14ac:dyDescent="0.25">
      <c r="N10749" s="4"/>
      <c r="O10749" s="4">
        <v>54578</v>
      </c>
    </row>
    <row r="10750" spans="14:15" x14ac:dyDescent="0.25">
      <c r="N10750" s="4"/>
      <c r="O10750" s="4">
        <v>54579</v>
      </c>
    </row>
    <row r="10751" spans="14:15" x14ac:dyDescent="0.25">
      <c r="N10751" s="4"/>
      <c r="O10751" s="4">
        <v>54580</v>
      </c>
    </row>
    <row r="10752" spans="14:15" x14ac:dyDescent="0.25">
      <c r="N10752" s="4"/>
      <c r="O10752" s="4">
        <v>54581</v>
      </c>
    </row>
    <row r="10753" spans="14:15" x14ac:dyDescent="0.25">
      <c r="N10753" s="4"/>
      <c r="O10753" s="4">
        <v>54582</v>
      </c>
    </row>
    <row r="10754" spans="14:15" x14ac:dyDescent="0.25">
      <c r="N10754" s="4"/>
      <c r="O10754" s="4">
        <v>54583</v>
      </c>
    </row>
    <row r="10755" spans="14:15" x14ac:dyDescent="0.25">
      <c r="N10755" s="4"/>
      <c r="O10755" s="4">
        <v>54584</v>
      </c>
    </row>
    <row r="10756" spans="14:15" x14ac:dyDescent="0.25">
      <c r="N10756" s="4"/>
      <c r="O10756" s="4">
        <v>54585</v>
      </c>
    </row>
    <row r="10757" spans="14:15" x14ac:dyDescent="0.25">
      <c r="N10757" s="4"/>
      <c r="O10757" s="4">
        <v>54586</v>
      </c>
    </row>
    <row r="10758" spans="14:15" x14ac:dyDescent="0.25">
      <c r="N10758" s="4"/>
      <c r="O10758" s="4">
        <v>54587</v>
      </c>
    </row>
    <row r="10759" spans="14:15" x14ac:dyDescent="0.25">
      <c r="N10759" s="4"/>
      <c r="O10759" s="4">
        <v>54588</v>
      </c>
    </row>
    <row r="10760" spans="14:15" x14ac:dyDescent="0.25">
      <c r="N10760" s="4"/>
      <c r="O10760" s="4">
        <v>54589</v>
      </c>
    </row>
    <row r="10761" spans="14:15" x14ac:dyDescent="0.25">
      <c r="N10761" s="4"/>
      <c r="O10761" s="4">
        <v>54590</v>
      </c>
    </row>
    <row r="10762" spans="14:15" x14ac:dyDescent="0.25">
      <c r="N10762" s="4"/>
      <c r="O10762" s="4">
        <v>54591</v>
      </c>
    </row>
    <row r="10763" spans="14:15" x14ac:dyDescent="0.25">
      <c r="N10763" s="4"/>
      <c r="O10763" s="4">
        <v>54592</v>
      </c>
    </row>
    <row r="10764" spans="14:15" x14ac:dyDescent="0.25">
      <c r="N10764" s="4"/>
      <c r="O10764" s="4">
        <v>54593</v>
      </c>
    </row>
    <row r="10765" spans="14:15" x14ac:dyDescent="0.25">
      <c r="N10765" s="4"/>
      <c r="O10765" s="4">
        <v>54594</v>
      </c>
    </row>
    <row r="10766" spans="14:15" x14ac:dyDescent="0.25">
      <c r="N10766" s="4"/>
      <c r="O10766" s="4">
        <v>54595</v>
      </c>
    </row>
    <row r="10767" spans="14:15" x14ac:dyDescent="0.25">
      <c r="N10767" s="4"/>
      <c r="O10767" s="4">
        <v>54596</v>
      </c>
    </row>
    <row r="10768" spans="14:15" x14ac:dyDescent="0.25">
      <c r="N10768" s="4"/>
      <c r="O10768" s="4">
        <v>54597</v>
      </c>
    </row>
    <row r="10769" spans="14:15" x14ac:dyDescent="0.25">
      <c r="N10769" s="4"/>
      <c r="O10769" s="4">
        <v>54598</v>
      </c>
    </row>
    <row r="10770" spans="14:15" x14ac:dyDescent="0.25">
      <c r="N10770" s="4"/>
      <c r="O10770" s="4">
        <v>54599</v>
      </c>
    </row>
    <row r="10771" spans="14:15" x14ac:dyDescent="0.25">
      <c r="N10771" s="4"/>
      <c r="O10771" s="4">
        <v>54600</v>
      </c>
    </row>
    <row r="10772" spans="14:15" x14ac:dyDescent="0.25">
      <c r="N10772" s="4"/>
      <c r="O10772" s="4">
        <v>54601</v>
      </c>
    </row>
    <row r="10773" spans="14:15" x14ac:dyDescent="0.25">
      <c r="N10773" s="4"/>
      <c r="O10773" s="4">
        <v>54602</v>
      </c>
    </row>
    <row r="10774" spans="14:15" x14ac:dyDescent="0.25">
      <c r="N10774" s="4"/>
      <c r="O10774" s="4">
        <v>54603</v>
      </c>
    </row>
    <row r="10775" spans="14:15" x14ac:dyDescent="0.25">
      <c r="N10775" s="4"/>
      <c r="O10775" s="4">
        <v>54604</v>
      </c>
    </row>
    <row r="10776" spans="14:15" x14ac:dyDescent="0.25">
      <c r="N10776" s="4"/>
      <c r="O10776" s="4">
        <v>54605</v>
      </c>
    </row>
    <row r="10777" spans="14:15" x14ac:dyDescent="0.25">
      <c r="N10777" s="4"/>
      <c r="O10777" s="4">
        <v>54606</v>
      </c>
    </row>
    <row r="10778" spans="14:15" x14ac:dyDescent="0.25">
      <c r="N10778" s="4"/>
      <c r="O10778" s="4">
        <v>54607</v>
      </c>
    </row>
    <row r="10779" spans="14:15" x14ac:dyDescent="0.25">
      <c r="N10779" s="4"/>
      <c r="O10779" s="4">
        <v>54608</v>
      </c>
    </row>
    <row r="10780" spans="14:15" x14ac:dyDescent="0.25">
      <c r="N10780" s="4"/>
      <c r="O10780" s="4">
        <v>54609</v>
      </c>
    </row>
    <row r="10781" spans="14:15" x14ac:dyDescent="0.25">
      <c r="N10781" s="4"/>
      <c r="O10781" s="4">
        <v>54610</v>
      </c>
    </row>
    <row r="10782" spans="14:15" x14ac:dyDescent="0.25">
      <c r="N10782" s="4"/>
      <c r="O10782" s="4">
        <v>54611</v>
      </c>
    </row>
    <row r="10783" spans="14:15" x14ac:dyDescent="0.25">
      <c r="N10783" s="4"/>
      <c r="O10783" s="4">
        <v>54612</v>
      </c>
    </row>
    <row r="10784" spans="14:15" x14ac:dyDescent="0.25">
      <c r="N10784" s="4"/>
      <c r="O10784" s="4">
        <v>54613</v>
      </c>
    </row>
    <row r="10785" spans="14:15" x14ac:dyDescent="0.25">
      <c r="N10785" s="4"/>
      <c r="O10785" s="4">
        <v>54614</v>
      </c>
    </row>
    <row r="10786" spans="14:15" x14ac:dyDescent="0.25">
      <c r="N10786" s="4"/>
      <c r="O10786" s="4">
        <v>54615</v>
      </c>
    </row>
    <row r="10787" spans="14:15" x14ac:dyDescent="0.25">
      <c r="N10787" s="4"/>
      <c r="O10787" s="4">
        <v>54616</v>
      </c>
    </row>
    <row r="10788" spans="14:15" x14ac:dyDescent="0.25">
      <c r="N10788" s="4"/>
      <c r="O10788" s="4">
        <v>54617</v>
      </c>
    </row>
    <row r="10789" spans="14:15" x14ac:dyDescent="0.25">
      <c r="N10789" s="4"/>
      <c r="O10789" s="4">
        <v>54618</v>
      </c>
    </row>
    <row r="10790" spans="14:15" x14ac:dyDescent="0.25">
      <c r="N10790" s="4"/>
      <c r="O10790" s="4">
        <v>54619</v>
      </c>
    </row>
    <row r="10791" spans="14:15" x14ac:dyDescent="0.25">
      <c r="N10791" s="4"/>
      <c r="O10791" s="4">
        <v>54620</v>
      </c>
    </row>
    <row r="10792" spans="14:15" x14ac:dyDescent="0.25">
      <c r="N10792" s="4"/>
      <c r="O10792" s="4">
        <v>54621</v>
      </c>
    </row>
    <row r="10793" spans="14:15" x14ac:dyDescent="0.25">
      <c r="N10793" s="4"/>
      <c r="O10793" s="4">
        <v>54622</v>
      </c>
    </row>
    <row r="10794" spans="14:15" x14ac:dyDescent="0.25">
      <c r="N10794" s="4"/>
      <c r="O10794" s="4">
        <v>54623</v>
      </c>
    </row>
    <row r="10795" spans="14:15" x14ac:dyDescent="0.25">
      <c r="N10795" s="4"/>
      <c r="O10795" s="4">
        <v>54624</v>
      </c>
    </row>
    <row r="10796" spans="14:15" x14ac:dyDescent="0.25">
      <c r="N10796" s="4"/>
      <c r="O10796" s="4">
        <v>54625</v>
      </c>
    </row>
    <row r="10797" spans="14:15" x14ac:dyDescent="0.25">
      <c r="N10797" s="4"/>
      <c r="O10797" s="4">
        <v>54626</v>
      </c>
    </row>
    <row r="10798" spans="14:15" x14ac:dyDescent="0.25">
      <c r="N10798" s="4"/>
      <c r="O10798" s="4">
        <v>54627</v>
      </c>
    </row>
    <row r="10799" spans="14:15" x14ac:dyDescent="0.25">
      <c r="N10799" s="4"/>
      <c r="O10799" s="4">
        <v>54628</v>
      </c>
    </row>
    <row r="10800" spans="14:15" x14ac:dyDescent="0.25">
      <c r="N10800" s="4"/>
      <c r="O10800" s="4">
        <v>54629</v>
      </c>
    </row>
    <row r="10801" spans="14:15" x14ac:dyDescent="0.25">
      <c r="N10801" s="4"/>
      <c r="O10801" s="4">
        <v>54630</v>
      </c>
    </row>
    <row r="10802" spans="14:15" x14ac:dyDescent="0.25">
      <c r="N10802" s="4"/>
      <c r="O10802" s="4">
        <v>54631</v>
      </c>
    </row>
    <row r="10803" spans="14:15" x14ac:dyDescent="0.25">
      <c r="N10803" s="4"/>
      <c r="O10803" s="4">
        <v>54632</v>
      </c>
    </row>
    <row r="10804" spans="14:15" x14ac:dyDescent="0.25">
      <c r="N10804" s="4"/>
      <c r="O10804" s="4">
        <v>54633</v>
      </c>
    </row>
    <row r="10805" spans="14:15" x14ac:dyDescent="0.25">
      <c r="N10805" s="4"/>
      <c r="O10805" s="4">
        <v>54634</v>
      </c>
    </row>
    <row r="10806" spans="14:15" x14ac:dyDescent="0.25">
      <c r="N10806" s="4"/>
      <c r="O10806" s="4">
        <v>54635</v>
      </c>
    </row>
    <row r="10807" spans="14:15" x14ac:dyDescent="0.25">
      <c r="N10807" s="4"/>
      <c r="O10807" s="4">
        <v>54636</v>
      </c>
    </row>
    <row r="10808" spans="14:15" x14ac:dyDescent="0.25">
      <c r="N10808" s="4"/>
      <c r="O10808" s="4">
        <v>54637</v>
      </c>
    </row>
    <row r="10809" spans="14:15" x14ac:dyDescent="0.25">
      <c r="N10809" s="4"/>
      <c r="O10809" s="4">
        <v>54638</v>
      </c>
    </row>
    <row r="10810" spans="14:15" x14ac:dyDescent="0.25">
      <c r="N10810" s="4"/>
      <c r="O10810" s="4">
        <v>54639</v>
      </c>
    </row>
    <row r="10811" spans="14:15" x14ac:dyDescent="0.25">
      <c r="N10811" s="4"/>
      <c r="O10811" s="4">
        <v>54640</v>
      </c>
    </row>
    <row r="10812" spans="14:15" x14ac:dyDescent="0.25">
      <c r="N10812" s="4"/>
      <c r="O10812" s="4">
        <v>54641</v>
      </c>
    </row>
    <row r="10813" spans="14:15" x14ac:dyDescent="0.25">
      <c r="N10813" s="4"/>
      <c r="O10813" s="4">
        <v>54642</v>
      </c>
    </row>
    <row r="10814" spans="14:15" x14ac:dyDescent="0.25">
      <c r="N10814" s="4"/>
      <c r="O10814" s="4">
        <v>54643</v>
      </c>
    </row>
    <row r="10815" spans="14:15" x14ac:dyDescent="0.25">
      <c r="N10815" s="4"/>
      <c r="O10815" s="4">
        <v>54644</v>
      </c>
    </row>
    <row r="10816" spans="14:15" x14ac:dyDescent="0.25">
      <c r="N10816" s="4"/>
      <c r="O10816" s="4">
        <v>54645</v>
      </c>
    </row>
    <row r="10817" spans="14:15" x14ac:dyDescent="0.25">
      <c r="N10817" s="4"/>
      <c r="O10817" s="4">
        <v>54646</v>
      </c>
    </row>
    <row r="10818" spans="14:15" x14ac:dyDescent="0.25">
      <c r="N10818" s="4"/>
      <c r="O10818" s="4">
        <v>54647</v>
      </c>
    </row>
    <row r="10819" spans="14:15" x14ac:dyDescent="0.25">
      <c r="N10819" s="4"/>
      <c r="O10819" s="4">
        <v>54648</v>
      </c>
    </row>
    <row r="10820" spans="14:15" x14ac:dyDescent="0.25">
      <c r="N10820" s="4"/>
      <c r="O10820" s="4">
        <v>54649</v>
      </c>
    </row>
    <row r="10821" spans="14:15" x14ac:dyDescent="0.25">
      <c r="N10821" s="4"/>
      <c r="O10821" s="4">
        <v>54650</v>
      </c>
    </row>
    <row r="10822" spans="14:15" x14ac:dyDescent="0.25">
      <c r="N10822" s="4"/>
      <c r="O10822" s="4">
        <v>54651</v>
      </c>
    </row>
    <row r="10823" spans="14:15" x14ac:dyDescent="0.25">
      <c r="N10823" s="4"/>
      <c r="O10823" s="4">
        <v>54652</v>
      </c>
    </row>
    <row r="10824" spans="14:15" x14ac:dyDescent="0.25">
      <c r="N10824" s="4"/>
      <c r="O10824" s="4">
        <v>54653</v>
      </c>
    </row>
    <row r="10825" spans="14:15" x14ac:dyDescent="0.25">
      <c r="N10825" s="4"/>
      <c r="O10825" s="4">
        <v>54654</v>
      </c>
    </row>
    <row r="10826" spans="14:15" x14ac:dyDescent="0.25">
      <c r="N10826" s="4"/>
      <c r="O10826" s="4">
        <v>54655</v>
      </c>
    </row>
    <row r="10827" spans="14:15" x14ac:dyDescent="0.25">
      <c r="N10827" s="4"/>
      <c r="O10827" s="4">
        <v>54656</v>
      </c>
    </row>
    <row r="10828" spans="14:15" x14ac:dyDescent="0.25">
      <c r="N10828" s="4"/>
      <c r="O10828" s="4">
        <v>54657</v>
      </c>
    </row>
    <row r="10829" spans="14:15" x14ac:dyDescent="0.25">
      <c r="N10829" s="4"/>
      <c r="O10829" s="4">
        <v>54658</v>
      </c>
    </row>
    <row r="10830" spans="14:15" x14ac:dyDescent="0.25">
      <c r="N10830" s="4"/>
      <c r="O10830" s="4">
        <v>54659</v>
      </c>
    </row>
    <row r="10831" spans="14:15" x14ac:dyDescent="0.25">
      <c r="N10831" s="4"/>
      <c r="O10831" s="4">
        <v>54660</v>
      </c>
    </row>
    <row r="10832" spans="14:15" x14ac:dyDescent="0.25">
      <c r="N10832" s="4"/>
      <c r="O10832" s="4">
        <v>54661</v>
      </c>
    </row>
    <row r="10833" spans="14:15" x14ac:dyDescent="0.25">
      <c r="N10833" s="4"/>
      <c r="O10833" s="4">
        <v>54662</v>
      </c>
    </row>
    <row r="10834" spans="14:15" x14ac:dyDescent="0.25">
      <c r="N10834" s="4"/>
      <c r="O10834" s="4">
        <v>54663</v>
      </c>
    </row>
    <row r="10835" spans="14:15" x14ac:dyDescent="0.25">
      <c r="N10835" s="4"/>
      <c r="O10835" s="4">
        <v>54664</v>
      </c>
    </row>
    <row r="10836" spans="14:15" x14ac:dyDescent="0.25">
      <c r="N10836" s="4"/>
      <c r="O10836" s="4">
        <v>54665</v>
      </c>
    </row>
    <row r="10837" spans="14:15" x14ac:dyDescent="0.25">
      <c r="N10837" s="4"/>
      <c r="O10837" s="4">
        <v>54666</v>
      </c>
    </row>
    <row r="10838" spans="14:15" x14ac:dyDescent="0.25">
      <c r="N10838" s="4"/>
      <c r="O10838" s="4">
        <v>54667</v>
      </c>
    </row>
    <row r="10839" spans="14:15" x14ac:dyDescent="0.25">
      <c r="N10839" s="4"/>
      <c r="O10839" s="4">
        <v>54668</v>
      </c>
    </row>
    <row r="10840" spans="14:15" x14ac:dyDescent="0.25">
      <c r="N10840" s="4"/>
      <c r="O10840" s="4">
        <v>54669</v>
      </c>
    </row>
    <row r="10841" spans="14:15" x14ac:dyDescent="0.25">
      <c r="N10841" s="4"/>
      <c r="O10841" s="4">
        <v>54670</v>
      </c>
    </row>
    <row r="10842" spans="14:15" x14ac:dyDescent="0.25">
      <c r="N10842" s="4"/>
      <c r="O10842" s="4">
        <v>54671</v>
      </c>
    </row>
    <row r="10843" spans="14:15" x14ac:dyDescent="0.25">
      <c r="N10843" s="4"/>
      <c r="O10843" s="4">
        <v>54672</v>
      </c>
    </row>
    <row r="10844" spans="14:15" x14ac:dyDescent="0.25">
      <c r="N10844" s="4"/>
      <c r="O10844" s="4">
        <v>54673</v>
      </c>
    </row>
    <row r="10845" spans="14:15" x14ac:dyDescent="0.25">
      <c r="N10845" s="4"/>
      <c r="O10845" s="4">
        <v>54674</v>
      </c>
    </row>
    <row r="10846" spans="14:15" x14ac:dyDescent="0.25">
      <c r="N10846" s="4"/>
      <c r="O10846" s="4">
        <v>54675</v>
      </c>
    </row>
    <row r="10847" spans="14:15" x14ac:dyDescent="0.25">
      <c r="N10847" s="4"/>
      <c r="O10847" s="4">
        <v>54676</v>
      </c>
    </row>
    <row r="10848" spans="14:15" x14ac:dyDescent="0.25">
      <c r="N10848" s="4"/>
      <c r="O10848" s="4">
        <v>54677</v>
      </c>
    </row>
    <row r="10849" spans="14:15" x14ac:dyDescent="0.25">
      <c r="N10849" s="4"/>
      <c r="O10849" s="4">
        <v>54678</v>
      </c>
    </row>
    <row r="10850" spans="14:15" x14ac:dyDescent="0.25">
      <c r="N10850" s="4"/>
      <c r="O10850" s="4">
        <v>54679</v>
      </c>
    </row>
    <row r="10851" spans="14:15" x14ac:dyDescent="0.25">
      <c r="N10851" s="4"/>
      <c r="O10851" s="4">
        <v>54680</v>
      </c>
    </row>
    <row r="10852" spans="14:15" x14ac:dyDescent="0.25">
      <c r="N10852" s="4"/>
      <c r="O10852" s="4">
        <v>54681</v>
      </c>
    </row>
    <row r="10853" spans="14:15" x14ac:dyDescent="0.25">
      <c r="N10853" s="4"/>
      <c r="O10853" s="4">
        <v>54682</v>
      </c>
    </row>
    <row r="10854" spans="14:15" x14ac:dyDescent="0.25">
      <c r="N10854" s="4"/>
      <c r="O10854" s="4">
        <v>54683</v>
      </c>
    </row>
    <row r="10855" spans="14:15" x14ac:dyDescent="0.25">
      <c r="N10855" s="4"/>
      <c r="O10855" s="4">
        <v>54684</v>
      </c>
    </row>
    <row r="10856" spans="14:15" x14ac:dyDescent="0.25">
      <c r="N10856" s="4"/>
      <c r="O10856" s="4">
        <v>54685</v>
      </c>
    </row>
    <row r="10857" spans="14:15" x14ac:dyDescent="0.25">
      <c r="N10857" s="4"/>
      <c r="O10857" s="4">
        <v>54686</v>
      </c>
    </row>
    <row r="10858" spans="14:15" x14ac:dyDescent="0.25">
      <c r="N10858" s="4"/>
      <c r="O10858" s="4">
        <v>54687</v>
      </c>
    </row>
    <row r="10859" spans="14:15" x14ac:dyDescent="0.25">
      <c r="N10859" s="4"/>
      <c r="O10859" s="4">
        <v>54688</v>
      </c>
    </row>
    <row r="10860" spans="14:15" x14ac:dyDescent="0.25">
      <c r="N10860" s="4"/>
      <c r="O10860" s="4">
        <v>54689</v>
      </c>
    </row>
    <row r="10861" spans="14:15" x14ac:dyDescent="0.25">
      <c r="N10861" s="4"/>
      <c r="O10861" s="4">
        <v>54690</v>
      </c>
    </row>
    <row r="10862" spans="14:15" x14ac:dyDescent="0.25">
      <c r="N10862" s="4"/>
      <c r="O10862" s="4">
        <v>54691</v>
      </c>
    </row>
    <row r="10863" spans="14:15" x14ac:dyDescent="0.25">
      <c r="N10863" s="4"/>
      <c r="O10863" s="4">
        <v>54692</v>
      </c>
    </row>
    <row r="10864" spans="14:15" x14ac:dyDescent="0.25">
      <c r="N10864" s="4"/>
      <c r="O10864" s="4">
        <v>54693</v>
      </c>
    </row>
    <row r="10865" spans="14:15" x14ac:dyDescent="0.25">
      <c r="N10865" s="4"/>
      <c r="O10865" s="4">
        <v>54694</v>
      </c>
    </row>
    <row r="10866" spans="14:15" x14ac:dyDescent="0.25">
      <c r="N10866" s="4"/>
      <c r="O10866" s="4">
        <v>54695</v>
      </c>
    </row>
    <row r="10867" spans="14:15" x14ac:dyDescent="0.25">
      <c r="N10867" s="4"/>
      <c r="O10867" s="4">
        <v>54696</v>
      </c>
    </row>
    <row r="10868" spans="14:15" x14ac:dyDescent="0.25">
      <c r="N10868" s="4"/>
      <c r="O10868" s="4">
        <v>54697</v>
      </c>
    </row>
    <row r="10869" spans="14:15" x14ac:dyDescent="0.25">
      <c r="N10869" s="4"/>
      <c r="O10869" s="4">
        <v>54698</v>
      </c>
    </row>
    <row r="10870" spans="14:15" x14ac:dyDescent="0.25">
      <c r="N10870" s="4"/>
      <c r="O10870" s="4">
        <v>54699</v>
      </c>
    </row>
    <row r="10871" spans="14:15" x14ac:dyDescent="0.25">
      <c r="N10871" s="4"/>
      <c r="O10871" s="4">
        <v>54700</v>
      </c>
    </row>
    <row r="10872" spans="14:15" x14ac:dyDescent="0.25">
      <c r="N10872" s="4"/>
      <c r="O10872" s="4">
        <v>54701</v>
      </c>
    </row>
    <row r="10873" spans="14:15" x14ac:dyDescent="0.25">
      <c r="N10873" s="4"/>
      <c r="O10873" s="4">
        <v>54702</v>
      </c>
    </row>
    <row r="10874" spans="14:15" x14ac:dyDescent="0.25">
      <c r="N10874" s="4"/>
      <c r="O10874" s="4">
        <v>54703</v>
      </c>
    </row>
    <row r="10875" spans="14:15" x14ac:dyDescent="0.25">
      <c r="N10875" s="4"/>
      <c r="O10875" s="4">
        <v>54704</v>
      </c>
    </row>
    <row r="10876" spans="14:15" x14ac:dyDescent="0.25">
      <c r="N10876" s="4"/>
      <c r="O10876" s="4">
        <v>54705</v>
      </c>
    </row>
    <row r="10877" spans="14:15" x14ac:dyDescent="0.25">
      <c r="N10877" s="4"/>
      <c r="O10877" s="4">
        <v>54706</v>
      </c>
    </row>
    <row r="10878" spans="14:15" x14ac:dyDescent="0.25">
      <c r="N10878" s="4"/>
      <c r="O10878" s="4">
        <v>54707</v>
      </c>
    </row>
    <row r="10879" spans="14:15" x14ac:dyDescent="0.25">
      <c r="N10879" s="4"/>
      <c r="O10879" s="4">
        <v>54708</v>
      </c>
    </row>
    <row r="10880" spans="14:15" x14ac:dyDescent="0.25">
      <c r="N10880" s="4"/>
      <c r="O10880" s="4">
        <v>54709</v>
      </c>
    </row>
    <row r="10881" spans="14:15" x14ac:dyDescent="0.25">
      <c r="N10881" s="4"/>
      <c r="O10881" s="4">
        <v>54710</v>
      </c>
    </row>
    <row r="10882" spans="14:15" x14ac:dyDescent="0.25">
      <c r="N10882" s="4"/>
      <c r="O10882" s="4">
        <v>54711</v>
      </c>
    </row>
    <row r="10883" spans="14:15" x14ac:dyDescent="0.25">
      <c r="N10883" s="4"/>
      <c r="O10883" s="4">
        <v>54712</v>
      </c>
    </row>
    <row r="10884" spans="14:15" x14ac:dyDescent="0.25">
      <c r="N10884" s="4"/>
      <c r="O10884" s="4">
        <v>54713</v>
      </c>
    </row>
    <row r="10885" spans="14:15" x14ac:dyDescent="0.25">
      <c r="N10885" s="4"/>
      <c r="O10885" s="4">
        <v>54714</v>
      </c>
    </row>
    <row r="10886" spans="14:15" x14ac:dyDescent="0.25">
      <c r="N10886" s="4"/>
      <c r="O10886" s="4">
        <v>54715</v>
      </c>
    </row>
    <row r="10887" spans="14:15" x14ac:dyDescent="0.25">
      <c r="N10887" s="4"/>
      <c r="O10887" s="4">
        <v>54716</v>
      </c>
    </row>
    <row r="10888" spans="14:15" x14ac:dyDescent="0.25">
      <c r="N10888" s="4"/>
      <c r="O10888" s="4">
        <v>54717</v>
      </c>
    </row>
    <row r="10889" spans="14:15" x14ac:dyDescent="0.25">
      <c r="N10889" s="4"/>
      <c r="O10889" s="4">
        <v>54718</v>
      </c>
    </row>
    <row r="10890" spans="14:15" x14ac:dyDescent="0.25">
      <c r="N10890" s="4"/>
      <c r="O10890" s="4">
        <v>54719</v>
      </c>
    </row>
    <row r="10891" spans="14:15" x14ac:dyDescent="0.25">
      <c r="N10891" s="4"/>
      <c r="O10891" s="4">
        <v>54720</v>
      </c>
    </row>
    <row r="10892" spans="14:15" x14ac:dyDescent="0.25">
      <c r="N10892" s="4"/>
      <c r="O10892" s="4">
        <v>54721</v>
      </c>
    </row>
    <row r="10893" spans="14:15" x14ac:dyDescent="0.25">
      <c r="N10893" s="4"/>
      <c r="O10893" s="4">
        <v>54722</v>
      </c>
    </row>
    <row r="10894" spans="14:15" x14ac:dyDescent="0.25">
      <c r="N10894" s="4"/>
      <c r="O10894" s="4">
        <v>54723</v>
      </c>
    </row>
    <row r="10895" spans="14:15" x14ac:dyDescent="0.25">
      <c r="N10895" s="4"/>
      <c r="O10895" s="4">
        <v>54724</v>
      </c>
    </row>
    <row r="10896" spans="14:15" x14ac:dyDescent="0.25">
      <c r="N10896" s="4"/>
      <c r="O10896" s="4">
        <v>54725</v>
      </c>
    </row>
    <row r="10897" spans="14:15" x14ac:dyDescent="0.25">
      <c r="N10897" s="4"/>
      <c r="O10897" s="4">
        <v>54726</v>
      </c>
    </row>
    <row r="10898" spans="14:15" x14ac:dyDescent="0.25">
      <c r="N10898" s="4"/>
      <c r="O10898" s="4">
        <v>54727</v>
      </c>
    </row>
    <row r="10899" spans="14:15" x14ac:dyDescent="0.25">
      <c r="N10899" s="4"/>
      <c r="O10899" s="4">
        <v>54728</v>
      </c>
    </row>
    <row r="10900" spans="14:15" x14ac:dyDescent="0.25">
      <c r="N10900" s="4"/>
      <c r="O10900" s="4">
        <v>54729</v>
      </c>
    </row>
    <row r="10901" spans="14:15" x14ac:dyDescent="0.25">
      <c r="N10901" s="4"/>
      <c r="O10901" s="4">
        <v>54730</v>
      </c>
    </row>
    <row r="10902" spans="14:15" x14ac:dyDescent="0.25">
      <c r="N10902" s="4"/>
      <c r="O10902" s="4">
        <v>54731</v>
      </c>
    </row>
    <row r="10903" spans="14:15" x14ac:dyDescent="0.25">
      <c r="N10903" s="4"/>
      <c r="O10903" s="4">
        <v>54732</v>
      </c>
    </row>
    <row r="10904" spans="14:15" x14ac:dyDescent="0.25">
      <c r="N10904" s="4"/>
      <c r="O10904" s="4">
        <v>54733</v>
      </c>
    </row>
    <row r="10905" spans="14:15" x14ac:dyDescent="0.25">
      <c r="N10905" s="4"/>
      <c r="O10905" s="4">
        <v>54734</v>
      </c>
    </row>
    <row r="10906" spans="14:15" x14ac:dyDescent="0.25">
      <c r="N10906" s="4"/>
      <c r="O10906" s="4">
        <v>54735</v>
      </c>
    </row>
    <row r="10907" spans="14:15" x14ac:dyDescent="0.25">
      <c r="N10907" s="4"/>
      <c r="O10907" s="4">
        <v>54736</v>
      </c>
    </row>
    <row r="10908" spans="14:15" x14ac:dyDescent="0.25">
      <c r="N10908" s="4"/>
      <c r="O10908" s="4">
        <v>54737</v>
      </c>
    </row>
    <row r="10909" spans="14:15" x14ac:dyDescent="0.25">
      <c r="N10909" s="4"/>
      <c r="O10909" s="4">
        <v>54738</v>
      </c>
    </row>
    <row r="10910" spans="14:15" x14ac:dyDescent="0.25">
      <c r="N10910" s="4"/>
      <c r="O10910" s="4">
        <v>54739</v>
      </c>
    </row>
    <row r="10911" spans="14:15" x14ac:dyDescent="0.25">
      <c r="N10911" s="4"/>
      <c r="O10911" s="4">
        <v>54740</v>
      </c>
    </row>
    <row r="10912" spans="14:15" x14ac:dyDescent="0.25">
      <c r="N10912" s="4"/>
      <c r="O10912" s="4">
        <v>54741</v>
      </c>
    </row>
    <row r="10913" spans="14:15" x14ac:dyDescent="0.25">
      <c r="N10913" s="4"/>
      <c r="O10913" s="4">
        <v>54742</v>
      </c>
    </row>
    <row r="10914" spans="14:15" x14ac:dyDescent="0.25">
      <c r="N10914" s="4"/>
      <c r="O10914" s="4">
        <v>54743</v>
      </c>
    </row>
    <row r="10915" spans="14:15" x14ac:dyDescent="0.25">
      <c r="N10915" s="4"/>
      <c r="O10915" s="4">
        <v>54744</v>
      </c>
    </row>
    <row r="10916" spans="14:15" x14ac:dyDescent="0.25">
      <c r="N10916" s="4"/>
      <c r="O10916" s="4">
        <v>54745</v>
      </c>
    </row>
    <row r="10917" spans="14:15" x14ac:dyDescent="0.25">
      <c r="N10917" s="4"/>
      <c r="O10917" s="4">
        <v>54746</v>
      </c>
    </row>
    <row r="10918" spans="14:15" x14ac:dyDescent="0.25">
      <c r="N10918" s="4"/>
      <c r="O10918" s="4">
        <v>54747</v>
      </c>
    </row>
    <row r="10919" spans="14:15" x14ac:dyDescent="0.25">
      <c r="N10919" s="4"/>
      <c r="O10919" s="4">
        <v>54748</v>
      </c>
    </row>
    <row r="10920" spans="14:15" x14ac:dyDescent="0.25">
      <c r="N10920" s="4"/>
      <c r="O10920" s="4">
        <v>54749</v>
      </c>
    </row>
    <row r="10921" spans="14:15" x14ac:dyDescent="0.25">
      <c r="N10921" s="4"/>
      <c r="O10921" s="4">
        <v>54750</v>
      </c>
    </row>
    <row r="10922" spans="14:15" x14ac:dyDescent="0.25">
      <c r="N10922" s="4"/>
      <c r="O10922" s="4">
        <v>54751</v>
      </c>
    </row>
    <row r="10923" spans="14:15" x14ac:dyDescent="0.25">
      <c r="N10923" s="4"/>
      <c r="O10923" s="4">
        <v>54752</v>
      </c>
    </row>
    <row r="10924" spans="14:15" x14ac:dyDescent="0.25">
      <c r="N10924" s="4"/>
      <c r="O10924" s="4">
        <v>54753</v>
      </c>
    </row>
    <row r="10925" spans="14:15" x14ac:dyDescent="0.25">
      <c r="N10925" s="4"/>
      <c r="O10925" s="4">
        <v>54754</v>
      </c>
    </row>
    <row r="10926" spans="14:15" x14ac:dyDescent="0.25">
      <c r="N10926" s="4"/>
      <c r="O10926" s="4">
        <v>54755</v>
      </c>
    </row>
    <row r="10927" spans="14:15" x14ac:dyDescent="0.25">
      <c r="N10927" s="4"/>
      <c r="O10927" s="4">
        <v>54756</v>
      </c>
    </row>
    <row r="10928" spans="14:15" x14ac:dyDescent="0.25">
      <c r="N10928" s="4"/>
      <c r="O10928" s="4">
        <v>54757</v>
      </c>
    </row>
    <row r="10929" spans="14:15" x14ac:dyDescent="0.25">
      <c r="N10929" s="4"/>
      <c r="O10929" s="4">
        <v>54758</v>
      </c>
    </row>
    <row r="10930" spans="14:15" x14ac:dyDescent="0.25">
      <c r="N10930" s="4"/>
      <c r="O10930" s="4">
        <v>54759</v>
      </c>
    </row>
    <row r="10931" spans="14:15" x14ac:dyDescent="0.25">
      <c r="N10931" s="4"/>
      <c r="O10931" s="4">
        <v>54760</v>
      </c>
    </row>
    <row r="10932" spans="14:15" x14ac:dyDescent="0.25">
      <c r="N10932" s="4"/>
      <c r="O10932" s="4">
        <v>54761</v>
      </c>
    </row>
    <row r="10933" spans="14:15" x14ac:dyDescent="0.25">
      <c r="N10933" s="4"/>
      <c r="O10933" s="4">
        <v>54762</v>
      </c>
    </row>
    <row r="10934" spans="14:15" x14ac:dyDescent="0.25">
      <c r="N10934" s="4"/>
      <c r="O10934" s="4">
        <v>54763</v>
      </c>
    </row>
    <row r="10935" spans="14:15" x14ac:dyDescent="0.25">
      <c r="N10935" s="4"/>
      <c r="O10935" s="4">
        <v>54764</v>
      </c>
    </row>
    <row r="10936" spans="14:15" x14ac:dyDescent="0.25">
      <c r="N10936" s="4"/>
      <c r="O10936" s="4">
        <v>54765</v>
      </c>
    </row>
    <row r="10937" spans="14:15" x14ac:dyDescent="0.25">
      <c r="N10937" s="4"/>
      <c r="O10937" s="4">
        <v>54766</v>
      </c>
    </row>
    <row r="10938" spans="14:15" x14ac:dyDescent="0.25">
      <c r="N10938" s="4"/>
      <c r="O10938" s="4">
        <v>54767</v>
      </c>
    </row>
    <row r="10939" spans="14:15" x14ac:dyDescent="0.25">
      <c r="N10939" s="4"/>
      <c r="O10939" s="4">
        <v>54768</v>
      </c>
    </row>
    <row r="10940" spans="14:15" x14ac:dyDescent="0.25">
      <c r="N10940" s="4"/>
      <c r="O10940" s="4">
        <v>54769</v>
      </c>
    </row>
    <row r="10941" spans="14:15" x14ac:dyDescent="0.25">
      <c r="N10941" s="4"/>
      <c r="O10941" s="4">
        <v>54770</v>
      </c>
    </row>
    <row r="10942" spans="14:15" x14ac:dyDescent="0.25">
      <c r="N10942" s="4"/>
      <c r="O10942" s="4">
        <v>54771</v>
      </c>
    </row>
    <row r="10943" spans="14:15" x14ac:dyDescent="0.25">
      <c r="N10943" s="4"/>
      <c r="O10943" s="4">
        <v>54772</v>
      </c>
    </row>
    <row r="10944" spans="14:15" x14ac:dyDescent="0.25">
      <c r="N10944" s="4"/>
      <c r="O10944" s="4">
        <v>54773</v>
      </c>
    </row>
    <row r="10945" spans="14:15" x14ac:dyDescent="0.25">
      <c r="N10945" s="4"/>
      <c r="O10945" s="4">
        <v>54774</v>
      </c>
    </row>
    <row r="10946" spans="14:15" x14ac:dyDescent="0.25">
      <c r="N10946" s="4"/>
      <c r="O10946" s="4">
        <v>54775</v>
      </c>
    </row>
    <row r="10947" spans="14:15" x14ac:dyDescent="0.25">
      <c r="N10947" s="4"/>
      <c r="O10947" s="4">
        <v>54776</v>
      </c>
    </row>
    <row r="10948" spans="14:15" x14ac:dyDescent="0.25">
      <c r="N10948" s="4"/>
      <c r="O10948" s="4">
        <v>54777</v>
      </c>
    </row>
    <row r="10949" spans="14:15" x14ac:dyDescent="0.25">
      <c r="N10949" s="4"/>
      <c r="O10949" s="4">
        <v>54778</v>
      </c>
    </row>
    <row r="10950" spans="14:15" x14ac:dyDescent="0.25">
      <c r="N10950" s="4"/>
      <c r="O10950" s="4">
        <v>54779</v>
      </c>
    </row>
    <row r="10951" spans="14:15" x14ac:dyDescent="0.25">
      <c r="N10951" s="4"/>
      <c r="O10951" s="4">
        <v>54780</v>
      </c>
    </row>
    <row r="10952" spans="14:15" x14ac:dyDescent="0.25">
      <c r="N10952" s="4"/>
      <c r="O10952" s="4">
        <v>54781</v>
      </c>
    </row>
    <row r="10953" spans="14:15" x14ac:dyDescent="0.25">
      <c r="N10953" s="4"/>
      <c r="O10953" s="4">
        <v>54782</v>
      </c>
    </row>
    <row r="10954" spans="14:15" x14ac:dyDescent="0.25">
      <c r="N10954" s="4"/>
      <c r="O10954" s="4">
        <v>54783</v>
      </c>
    </row>
    <row r="10955" spans="14:15" x14ac:dyDescent="0.25">
      <c r="N10955" s="4"/>
      <c r="O10955" s="4">
        <v>54784</v>
      </c>
    </row>
    <row r="10956" spans="14:15" x14ac:dyDescent="0.25">
      <c r="N10956" s="4"/>
      <c r="O10956" s="4">
        <v>54785</v>
      </c>
    </row>
    <row r="10957" spans="14:15" x14ac:dyDescent="0.25">
      <c r="N10957" s="4"/>
      <c r="O10957" s="4">
        <v>54786</v>
      </c>
    </row>
    <row r="10958" spans="14:15" x14ac:dyDescent="0.25">
      <c r="N10958" s="4"/>
      <c r="O10958" s="4">
        <v>54787</v>
      </c>
    </row>
    <row r="10959" spans="14:15" x14ac:dyDescent="0.25">
      <c r="N10959" s="4"/>
      <c r="O10959" s="4">
        <v>54788</v>
      </c>
    </row>
    <row r="10960" spans="14:15" x14ac:dyDescent="0.25">
      <c r="N10960" s="4"/>
      <c r="O10960" s="4">
        <v>54789</v>
      </c>
    </row>
    <row r="10961" spans="14:15" x14ac:dyDescent="0.25">
      <c r="N10961" s="4"/>
      <c r="O10961" s="4">
        <v>54790</v>
      </c>
    </row>
    <row r="10962" spans="14:15" x14ac:dyDescent="0.25">
      <c r="N10962" s="4"/>
      <c r="O10962" s="4">
        <v>54791</v>
      </c>
    </row>
    <row r="10963" spans="14:15" x14ac:dyDescent="0.25">
      <c r="N10963" s="4"/>
      <c r="O10963" s="4">
        <v>54792</v>
      </c>
    </row>
    <row r="10964" spans="14:15" x14ac:dyDescent="0.25">
      <c r="N10964" s="4"/>
      <c r="O10964" s="4">
        <v>54793</v>
      </c>
    </row>
    <row r="10965" spans="14:15" x14ac:dyDescent="0.25">
      <c r="N10965" s="4"/>
      <c r="O10965" s="4">
        <v>54794</v>
      </c>
    </row>
    <row r="10966" spans="14:15" x14ac:dyDescent="0.25">
      <c r="N10966" s="4"/>
      <c r="O10966" s="4">
        <v>54795</v>
      </c>
    </row>
    <row r="10967" spans="14:15" x14ac:dyDescent="0.25">
      <c r="N10967" s="4"/>
      <c r="O10967" s="4">
        <v>54796</v>
      </c>
    </row>
    <row r="10968" spans="14:15" x14ac:dyDescent="0.25">
      <c r="N10968" s="4"/>
      <c r="O10968" s="4">
        <v>54797</v>
      </c>
    </row>
    <row r="10969" spans="14:15" x14ac:dyDescent="0.25">
      <c r="N10969" s="4"/>
      <c r="O10969" s="4">
        <v>54798</v>
      </c>
    </row>
    <row r="10970" spans="14:15" x14ac:dyDescent="0.25">
      <c r="N10970" s="4"/>
      <c r="O10970" s="4">
        <v>54799</v>
      </c>
    </row>
    <row r="10971" spans="14:15" x14ac:dyDescent="0.25">
      <c r="N10971" s="4"/>
      <c r="O10971" s="4">
        <v>54800</v>
      </c>
    </row>
    <row r="10972" spans="14:15" x14ac:dyDescent="0.25">
      <c r="N10972" s="4"/>
      <c r="O10972" s="4">
        <v>54801</v>
      </c>
    </row>
    <row r="10973" spans="14:15" x14ac:dyDescent="0.25">
      <c r="N10973" s="4"/>
      <c r="O10973" s="4">
        <v>54802</v>
      </c>
    </row>
    <row r="10974" spans="14:15" x14ac:dyDescent="0.25">
      <c r="N10974" s="4"/>
      <c r="O10974" s="4">
        <v>54803</v>
      </c>
    </row>
    <row r="10975" spans="14:15" x14ac:dyDescent="0.25">
      <c r="N10975" s="4"/>
      <c r="O10975" s="4">
        <v>54804</v>
      </c>
    </row>
    <row r="10976" spans="14:15" x14ac:dyDescent="0.25">
      <c r="N10976" s="4"/>
      <c r="O10976" s="4">
        <v>54805</v>
      </c>
    </row>
    <row r="10977" spans="14:15" x14ac:dyDescent="0.25">
      <c r="N10977" s="4"/>
      <c r="O10977" s="4">
        <v>54806</v>
      </c>
    </row>
    <row r="10978" spans="14:15" x14ac:dyDescent="0.25">
      <c r="N10978" s="4"/>
      <c r="O10978" s="4">
        <v>54807</v>
      </c>
    </row>
    <row r="10979" spans="14:15" x14ac:dyDescent="0.25">
      <c r="N10979" s="4"/>
      <c r="O10979" s="4">
        <v>54808</v>
      </c>
    </row>
    <row r="10980" spans="14:15" x14ac:dyDescent="0.25">
      <c r="N10980" s="4"/>
      <c r="O10980" s="4">
        <v>54809</v>
      </c>
    </row>
    <row r="10981" spans="14:15" x14ac:dyDescent="0.25">
      <c r="N10981" s="4"/>
      <c r="O10981" s="4">
        <v>54810</v>
      </c>
    </row>
    <row r="10982" spans="14:15" x14ac:dyDescent="0.25">
      <c r="N10982" s="4"/>
      <c r="O10982" s="4">
        <v>54811</v>
      </c>
    </row>
    <row r="10983" spans="14:15" x14ac:dyDescent="0.25">
      <c r="N10983" s="4"/>
      <c r="O10983" s="4">
        <v>54812</v>
      </c>
    </row>
    <row r="10984" spans="14:15" x14ac:dyDescent="0.25">
      <c r="N10984" s="4"/>
      <c r="O10984" s="4">
        <v>54813</v>
      </c>
    </row>
    <row r="10985" spans="14:15" x14ac:dyDescent="0.25">
      <c r="N10985" s="4"/>
      <c r="O10985" s="4">
        <v>54814</v>
      </c>
    </row>
    <row r="10986" spans="14:15" x14ac:dyDescent="0.25">
      <c r="N10986" s="4"/>
      <c r="O10986" s="4">
        <v>54815</v>
      </c>
    </row>
    <row r="10987" spans="14:15" x14ac:dyDescent="0.25">
      <c r="N10987" s="4"/>
      <c r="O10987" s="4">
        <v>54816</v>
      </c>
    </row>
    <row r="10988" spans="14:15" x14ac:dyDescent="0.25">
      <c r="N10988" s="4"/>
      <c r="O10988" s="4">
        <v>54817</v>
      </c>
    </row>
    <row r="10989" spans="14:15" x14ac:dyDescent="0.25">
      <c r="N10989" s="4"/>
      <c r="O10989" s="4">
        <v>54818</v>
      </c>
    </row>
    <row r="10990" spans="14:15" x14ac:dyDescent="0.25">
      <c r="N10990" s="4"/>
      <c r="O10990" s="4">
        <v>54819</v>
      </c>
    </row>
    <row r="10991" spans="14:15" x14ac:dyDescent="0.25">
      <c r="N10991" s="4"/>
      <c r="O10991" s="4">
        <v>54820</v>
      </c>
    </row>
    <row r="10992" spans="14:15" x14ac:dyDescent="0.25">
      <c r="N10992" s="4"/>
      <c r="O10992" s="4">
        <v>54821</v>
      </c>
    </row>
    <row r="10993" spans="14:15" x14ac:dyDescent="0.25">
      <c r="N10993" s="4"/>
      <c r="O10993" s="4">
        <v>54822</v>
      </c>
    </row>
    <row r="10994" spans="14:15" x14ac:dyDescent="0.25">
      <c r="N10994" s="4"/>
      <c r="O10994" s="4">
        <v>54823</v>
      </c>
    </row>
    <row r="10995" spans="14:15" x14ac:dyDescent="0.25">
      <c r="N10995" s="4"/>
      <c r="O10995" s="4">
        <v>54824</v>
      </c>
    </row>
    <row r="10996" spans="14:15" x14ac:dyDescent="0.25">
      <c r="N10996" s="4"/>
      <c r="O10996" s="4">
        <v>54825</v>
      </c>
    </row>
    <row r="10997" spans="14:15" x14ac:dyDescent="0.25">
      <c r="N10997" s="4"/>
      <c r="O10997" s="4">
        <v>54826</v>
      </c>
    </row>
    <row r="10998" spans="14:15" x14ac:dyDescent="0.25">
      <c r="N10998" s="4"/>
      <c r="O10998" s="4">
        <v>54827</v>
      </c>
    </row>
    <row r="10999" spans="14:15" x14ac:dyDescent="0.25">
      <c r="N10999" s="4"/>
      <c r="O10999" s="4">
        <v>54828</v>
      </c>
    </row>
    <row r="11000" spans="14:15" x14ac:dyDescent="0.25">
      <c r="N11000" s="4"/>
      <c r="O11000" s="4">
        <v>54829</v>
      </c>
    </row>
    <row r="11001" spans="14:15" x14ac:dyDescent="0.25">
      <c r="N11001" s="4"/>
      <c r="O11001" s="4">
        <v>54830</v>
      </c>
    </row>
    <row r="11002" spans="14:15" x14ac:dyDescent="0.25">
      <c r="N11002" s="4"/>
      <c r="O11002" s="4">
        <v>54831</v>
      </c>
    </row>
    <row r="11003" spans="14:15" x14ac:dyDescent="0.25">
      <c r="N11003" s="4"/>
      <c r="O11003" s="4">
        <v>54832</v>
      </c>
    </row>
    <row r="11004" spans="14:15" x14ac:dyDescent="0.25">
      <c r="N11004" s="4"/>
      <c r="O11004" s="4">
        <v>54833</v>
      </c>
    </row>
    <row r="11005" spans="14:15" x14ac:dyDescent="0.25">
      <c r="N11005" s="4"/>
      <c r="O11005" s="4">
        <v>54834</v>
      </c>
    </row>
    <row r="11006" spans="14:15" x14ac:dyDescent="0.25">
      <c r="N11006" s="4"/>
      <c r="O11006" s="4">
        <v>54835</v>
      </c>
    </row>
    <row r="11007" spans="14:15" x14ac:dyDescent="0.25">
      <c r="N11007" s="4"/>
      <c r="O11007" s="4">
        <v>54836</v>
      </c>
    </row>
    <row r="11008" spans="14:15" x14ac:dyDescent="0.25">
      <c r="N11008" s="4"/>
      <c r="O11008" s="4">
        <v>54837</v>
      </c>
    </row>
    <row r="11009" spans="14:15" x14ac:dyDescent="0.25">
      <c r="N11009" s="4"/>
      <c r="O11009" s="4">
        <v>54838</v>
      </c>
    </row>
    <row r="11010" spans="14:15" x14ac:dyDescent="0.25">
      <c r="N11010" s="4"/>
      <c r="O11010" s="4">
        <v>54839</v>
      </c>
    </row>
    <row r="11011" spans="14:15" x14ac:dyDescent="0.25">
      <c r="N11011" s="4"/>
      <c r="O11011" s="4">
        <v>54840</v>
      </c>
    </row>
    <row r="11012" spans="14:15" x14ac:dyDescent="0.25">
      <c r="N11012" s="4"/>
      <c r="O11012" s="4">
        <v>54841</v>
      </c>
    </row>
    <row r="11013" spans="14:15" x14ac:dyDescent="0.25">
      <c r="N11013" s="4"/>
      <c r="O11013" s="4">
        <v>54842</v>
      </c>
    </row>
    <row r="11014" spans="14:15" x14ac:dyDescent="0.25">
      <c r="N11014" s="4"/>
      <c r="O11014" s="4">
        <v>54843</v>
      </c>
    </row>
    <row r="11015" spans="14:15" x14ac:dyDescent="0.25">
      <c r="N11015" s="4"/>
      <c r="O11015" s="4">
        <v>54844</v>
      </c>
    </row>
    <row r="11016" spans="14:15" x14ac:dyDescent="0.25">
      <c r="N11016" s="4"/>
      <c r="O11016" s="4">
        <v>54845</v>
      </c>
    </row>
    <row r="11017" spans="14:15" x14ac:dyDescent="0.25">
      <c r="N11017" s="4"/>
      <c r="O11017" s="4">
        <v>54846</v>
      </c>
    </row>
    <row r="11018" spans="14:15" x14ac:dyDescent="0.25">
      <c r="N11018" s="4"/>
      <c r="O11018" s="4">
        <v>54847</v>
      </c>
    </row>
    <row r="11019" spans="14:15" x14ac:dyDescent="0.25">
      <c r="N11019" s="4"/>
      <c r="O11019" s="4">
        <v>54848</v>
      </c>
    </row>
    <row r="11020" spans="14:15" x14ac:dyDescent="0.25">
      <c r="N11020" s="4"/>
      <c r="O11020" s="4">
        <v>54849</v>
      </c>
    </row>
    <row r="11021" spans="14:15" x14ac:dyDescent="0.25">
      <c r="N11021" s="4"/>
      <c r="O11021" s="4">
        <v>54850</v>
      </c>
    </row>
    <row r="11022" spans="14:15" x14ac:dyDescent="0.25">
      <c r="N11022" s="4"/>
      <c r="O11022" s="4">
        <v>54851</v>
      </c>
    </row>
    <row r="11023" spans="14:15" x14ac:dyDescent="0.25">
      <c r="N11023" s="4"/>
      <c r="O11023" s="4">
        <v>54852</v>
      </c>
    </row>
    <row r="11024" spans="14:15" x14ac:dyDescent="0.25">
      <c r="N11024" s="4"/>
      <c r="O11024" s="4">
        <v>54853</v>
      </c>
    </row>
    <row r="11025" spans="14:15" x14ac:dyDescent="0.25">
      <c r="N11025" s="4"/>
      <c r="O11025" s="4">
        <v>54854</v>
      </c>
    </row>
    <row r="11026" spans="14:15" x14ac:dyDescent="0.25">
      <c r="N11026" s="4"/>
      <c r="O11026" s="4">
        <v>54855</v>
      </c>
    </row>
    <row r="11027" spans="14:15" x14ac:dyDescent="0.25">
      <c r="N11027" s="4"/>
      <c r="O11027" s="4">
        <v>54856</v>
      </c>
    </row>
    <row r="11028" spans="14:15" x14ac:dyDescent="0.25">
      <c r="N11028" s="4"/>
      <c r="O11028" s="4">
        <v>54857</v>
      </c>
    </row>
    <row r="11029" spans="14:15" x14ac:dyDescent="0.25">
      <c r="N11029" s="4"/>
      <c r="O11029" s="4">
        <v>54858</v>
      </c>
    </row>
    <row r="11030" spans="14:15" x14ac:dyDescent="0.25">
      <c r="N11030" s="4"/>
      <c r="O11030" s="4">
        <v>54859</v>
      </c>
    </row>
    <row r="11031" spans="14:15" x14ac:dyDescent="0.25">
      <c r="N11031" s="4"/>
      <c r="O11031" s="4">
        <v>54860</v>
      </c>
    </row>
    <row r="11032" spans="14:15" x14ac:dyDescent="0.25">
      <c r="N11032" s="4"/>
      <c r="O11032" s="4">
        <v>54861</v>
      </c>
    </row>
    <row r="11033" spans="14:15" x14ac:dyDescent="0.25">
      <c r="N11033" s="4"/>
      <c r="O11033" s="4">
        <v>54862</v>
      </c>
    </row>
    <row r="11034" spans="14:15" x14ac:dyDescent="0.25">
      <c r="N11034" s="4"/>
      <c r="O11034" s="4">
        <v>54863</v>
      </c>
    </row>
    <row r="11035" spans="14:15" x14ac:dyDescent="0.25">
      <c r="N11035" s="4"/>
      <c r="O11035" s="4">
        <v>54864</v>
      </c>
    </row>
    <row r="11036" spans="14:15" x14ac:dyDescent="0.25">
      <c r="N11036" s="4"/>
      <c r="O11036" s="4">
        <v>54865</v>
      </c>
    </row>
    <row r="11037" spans="14:15" x14ac:dyDescent="0.25">
      <c r="N11037" s="4"/>
      <c r="O11037" s="4">
        <v>54866</v>
      </c>
    </row>
    <row r="11038" spans="14:15" x14ac:dyDescent="0.25">
      <c r="N11038" s="4"/>
      <c r="O11038" s="4">
        <v>54867</v>
      </c>
    </row>
    <row r="11039" spans="14:15" x14ac:dyDescent="0.25">
      <c r="N11039" s="4"/>
      <c r="O11039" s="4">
        <v>54868</v>
      </c>
    </row>
    <row r="11040" spans="14:15" x14ac:dyDescent="0.25">
      <c r="N11040" s="4"/>
      <c r="O11040" s="4">
        <v>54869</v>
      </c>
    </row>
    <row r="11041" spans="14:15" x14ac:dyDescent="0.25">
      <c r="N11041" s="4"/>
      <c r="O11041" s="4">
        <v>54870</v>
      </c>
    </row>
    <row r="11042" spans="14:15" x14ac:dyDescent="0.25">
      <c r="N11042" s="4"/>
      <c r="O11042" s="4">
        <v>54871</v>
      </c>
    </row>
    <row r="11043" spans="14:15" x14ac:dyDescent="0.25">
      <c r="N11043" s="4"/>
      <c r="O11043" s="4">
        <v>54872</v>
      </c>
    </row>
    <row r="11044" spans="14:15" x14ac:dyDescent="0.25">
      <c r="N11044" s="4"/>
      <c r="O11044" s="4">
        <v>54873</v>
      </c>
    </row>
    <row r="11045" spans="14:15" x14ac:dyDescent="0.25">
      <c r="N11045" s="4"/>
      <c r="O11045" s="4">
        <v>54874</v>
      </c>
    </row>
    <row r="11046" spans="14:15" x14ac:dyDescent="0.25">
      <c r="N11046" s="4"/>
      <c r="O11046" s="4">
        <v>54875</v>
      </c>
    </row>
    <row r="11047" spans="14:15" x14ac:dyDescent="0.25">
      <c r="N11047" s="4"/>
      <c r="O11047" s="4">
        <v>54876</v>
      </c>
    </row>
    <row r="11048" spans="14:15" x14ac:dyDescent="0.25">
      <c r="N11048" s="4"/>
      <c r="O11048" s="4">
        <v>54877</v>
      </c>
    </row>
    <row r="11049" spans="14:15" x14ac:dyDescent="0.25">
      <c r="N11049" s="4"/>
      <c r="O11049" s="4">
        <v>54878</v>
      </c>
    </row>
    <row r="11050" spans="14:15" x14ac:dyDescent="0.25">
      <c r="N11050" s="4"/>
      <c r="O11050" s="4">
        <v>54879</v>
      </c>
    </row>
    <row r="11051" spans="14:15" x14ac:dyDescent="0.25">
      <c r="N11051" s="4"/>
      <c r="O11051" s="4">
        <v>54880</v>
      </c>
    </row>
    <row r="11052" spans="14:15" x14ac:dyDescent="0.25">
      <c r="N11052" s="4"/>
      <c r="O11052" s="4">
        <v>54881</v>
      </c>
    </row>
    <row r="11053" spans="14:15" x14ac:dyDescent="0.25">
      <c r="N11053" s="4"/>
      <c r="O11053" s="4">
        <v>54882</v>
      </c>
    </row>
    <row r="11054" spans="14:15" x14ac:dyDescent="0.25">
      <c r="N11054" s="4"/>
      <c r="O11054" s="4">
        <v>54883</v>
      </c>
    </row>
    <row r="11055" spans="14:15" x14ac:dyDescent="0.25">
      <c r="N11055" s="4"/>
      <c r="O11055" s="4">
        <v>54884</v>
      </c>
    </row>
    <row r="11056" spans="14:15" x14ac:dyDescent="0.25">
      <c r="N11056" s="4"/>
      <c r="O11056" s="4">
        <v>54885</v>
      </c>
    </row>
    <row r="11057" spans="14:15" x14ac:dyDescent="0.25">
      <c r="N11057" s="4"/>
      <c r="O11057" s="4">
        <v>54886</v>
      </c>
    </row>
    <row r="11058" spans="14:15" x14ac:dyDescent="0.25">
      <c r="N11058" s="4"/>
      <c r="O11058" s="4">
        <v>54887</v>
      </c>
    </row>
    <row r="11059" spans="14:15" x14ac:dyDescent="0.25">
      <c r="N11059" s="4"/>
      <c r="O11059" s="4">
        <v>54888</v>
      </c>
    </row>
    <row r="11060" spans="14:15" x14ac:dyDescent="0.25">
      <c r="N11060" s="4"/>
      <c r="O11060" s="4">
        <v>54889</v>
      </c>
    </row>
    <row r="11061" spans="14:15" x14ac:dyDescent="0.25">
      <c r="N11061" s="4"/>
      <c r="O11061" s="4">
        <v>54890</v>
      </c>
    </row>
    <row r="11062" spans="14:15" x14ac:dyDescent="0.25">
      <c r="N11062" s="4"/>
      <c r="O11062" s="4">
        <v>54891</v>
      </c>
    </row>
    <row r="11063" spans="14:15" x14ac:dyDescent="0.25">
      <c r="N11063" s="4"/>
      <c r="O11063" s="4">
        <v>54892</v>
      </c>
    </row>
    <row r="11064" spans="14:15" x14ac:dyDescent="0.25">
      <c r="N11064" s="4"/>
      <c r="O11064" s="4">
        <v>54893</v>
      </c>
    </row>
    <row r="11065" spans="14:15" x14ac:dyDescent="0.25">
      <c r="N11065" s="4"/>
      <c r="O11065" s="4">
        <v>54894</v>
      </c>
    </row>
    <row r="11066" spans="14:15" x14ac:dyDescent="0.25">
      <c r="N11066" s="4"/>
      <c r="O11066" s="4">
        <v>54895</v>
      </c>
    </row>
    <row r="11067" spans="14:15" x14ac:dyDescent="0.25">
      <c r="N11067" s="4"/>
      <c r="O11067" s="4">
        <v>54896</v>
      </c>
    </row>
    <row r="11068" spans="14:15" x14ac:dyDescent="0.25">
      <c r="N11068" s="4"/>
      <c r="O11068" s="4">
        <v>54897</v>
      </c>
    </row>
    <row r="11069" spans="14:15" x14ac:dyDescent="0.25">
      <c r="N11069" s="4"/>
      <c r="O11069" s="4">
        <v>54898</v>
      </c>
    </row>
    <row r="11070" spans="14:15" x14ac:dyDescent="0.25">
      <c r="N11070" s="4"/>
      <c r="O11070" s="4">
        <v>54899</v>
      </c>
    </row>
    <row r="11071" spans="14:15" x14ac:dyDescent="0.25">
      <c r="N11071" s="4"/>
      <c r="O11071" s="4">
        <v>54900</v>
      </c>
    </row>
    <row r="11072" spans="14:15" x14ac:dyDescent="0.25">
      <c r="N11072" s="4"/>
      <c r="O11072" s="4">
        <v>54901</v>
      </c>
    </row>
    <row r="11073" spans="14:15" x14ac:dyDescent="0.25">
      <c r="N11073" s="4"/>
      <c r="O11073" s="4">
        <v>54902</v>
      </c>
    </row>
    <row r="11074" spans="14:15" x14ac:dyDescent="0.25">
      <c r="N11074" s="4"/>
      <c r="O11074" s="4">
        <v>54903</v>
      </c>
    </row>
    <row r="11075" spans="14:15" x14ac:dyDescent="0.25">
      <c r="N11075" s="4"/>
      <c r="O11075" s="4">
        <v>54904</v>
      </c>
    </row>
    <row r="11076" spans="14:15" x14ac:dyDescent="0.25">
      <c r="N11076" s="4"/>
      <c r="O11076" s="4">
        <v>54905</v>
      </c>
    </row>
    <row r="11077" spans="14:15" x14ac:dyDescent="0.25">
      <c r="N11077" s="4"/>
      <c r="O11077" s="4">
        <v>54906</v>
      </c>
    </row>
    <row r="11078" spans="14:15" x14ac:dyDescent="0.25">
      <c r="N11078" s="4"/>
      <c r="O11078" s="4">
        <v>54907</v>
      </c>
    </row>
    <row r="11079" spans="14:15" x14ac:dyDescent="0.25">
      <c r="N11079" s="4"/>
      <c r="O11079" s="4">
        <v>54908</v>
      </c>
    </row>
    <row r="11080" spans="14:15" x14ac:dyDescent="0.25">
      <c r="N11080" s="4"/>
      <c r="O11080" s="4">
        <v>54909</v>
      </c>
    </row>
    <row r="11081" spans="14:15" x14ac:dyDescent="0.25">
      <c r="N11081" s="4"/>
      <c r="O11081" s="4">
        <v>54910</v>
      </c>
    </row>
    <row r="11082" spans="14:15" x14ac:dyDescent="0.25">
      <c r="N11082" s="4"/>
      <c r="O11082" s="4">
        <v>54911</v>
      </c>
    </row>
    <row r="11083" spans="14:15" x14ac:dyDescent="0.25">
      <c r="N11083" s="4"/>
      <c r="O11083" s="4">
        <v>54912</v>
      </c>
    </row>
    <row r="11084" spans="14:15" x14ac:dyDescent="0.25">
      <c r="N11084" s="4"/>
      <c r="O11084" s="4">
        <v>54913</v>
      </c>
    </row>
    <row r="11085" spans="14:15" x14ac:dyDescent="0.25">
      <c r="N11085" s="4"/>
      <c r="O11085" s="4">
        <v>54914</v>
      </c>
    </row>
    <row r="11086" spans="14:15" x14ac:dyDescent="0.25">
      <c r="N11086" s="4"/>
      <c r="O11086" s="4">
        <v>54915</v>
      </c>
    </row>
    <row r="11087" spans="14:15" x14ac:dyDescent="0.25">
      <c r="N11087" s="4"/>
      <c r="O11087" s="4">
        <v>54916</v>
      </c>
    </row>
    <row r="11088" spans="14:15" x14ac:dyDescent="0.25">
      <c r="N11088" s="4"/>
      <c r="O11088" s="4">
        <v>54917</v>
      </c>
    </row>
    <row r="11089" spans="14:15" x14ac:dyDescent="0.25">
      <c r="N11089" s="4"/>
      <c r="O11089" s="4">
        <v>54918</v>
      </c>
    </row>
    <row r="11090" spans="14:15" x14ac:dyDescent="0.25">
      <c r="N11090" s="4"/>
      <c r="O11090" s="4">
        <v>54919</v>
      </c>
    </row>
    <row r="11091" spans="14:15" x14ac:dyDescent="0.25">
      <c r="N11091" s="4"/>
      <c r="O11091" s="4">
        <v>54920</v>
      </c>
    </row>
    <row r="11092" spans="14:15" x14ac:dyDescent="0.25">
      <c r="N11092" s="4"/>
      <c r="O11092" s="4">
        <v>54921</v>
      </c>
    </row>
    <row r="11093" spans="14:15" x14ac:dyDescent="0.25">
      <c r="N11093" s="4"/>
      <c r="O11093" s="4">
        <v>54922</v>
      </c>
    </row>
    <row r="11094" spans="14:15" x14ac:dyDescent="0.25">
      <c r="N11094" s="4"/>
      <c r="O11094" s="4">
        <v>54923</v>
      </c>
    </row>
    <row r="11095" spans="14:15" x14ac:dyDescent="0.25">
      <c r="N11095" s="4"/>
      <c r="O11095" s="4">
        <v>54924</v>
      </c>
    </row>
    <row r="11096" spans="14:15" x14ac:dyDescent="0.25">
      <c r="N11096" s="4"/>
      <c r="O11096" s="4">
        <v>54925</v>
      </c>
    </row>
    <row r="11097" spans="14:15" x14ac:dyDescent="0.25">
      <c r="N11097" s="4"/>
      <c r="O11097" s="4">
        <v>54926</v>
      </c>
    </row>
    <row r="11098" spans="14:15" x14ac:dyDescent="0.25">
      <c r="N11098" s="4"/>
      <c r="O11098" s="4">
        <v>54927</v>
      </c>
    </row>
    <row r="11099" spans="14:15" x14ac:dyDescent="0.25">
      <c r="N11099" s="4"/>
      <c r="O11099" s="4">
        <v>54928</v>
      </c>
    </row>
    <row r="11100" spans="14:15" x14ac:dyDescent="0.25">
      <c r="N11100" s="4"/>
      <c r="O11100" s="4">
        <v>54929</v>
      </c>
    </row>
    <row r="11101" spans="14:15" x14ac:dyDescent="0.25">
      <c r="N11101" s="4"/>
      <c r="O11101" s="4">
        <v>54930</v>
      </c>
    </row>
    <row r="11102" spans="14:15" x14ac:dyDescent="0.25">
      <c r="N11102" s="4"/>
      <c r="O11102" s="4">
        <v>54931</v>
      </c>
    </row>
    <row r="11103" spans="14:15" x14ac:dyDescent="0.25">
      <c r="N11103" s="4"/>
      <c r="O11103" s="4">
        <v>54932</v>
      </c>
    </row>
    <row r="11104" spans="14:15" x14ac:dyDescent="0.25">
      <c r="N11104" s="4"/>
      <c r="O11104" s="4">
        <v>54933</v>
      </c>
    </row>
    <row r="11105" spans="14:15" x14ac:dyDescent="0.25">
      <c r="N11105" s="4"/>
      <c r="O11105" s="4">
        <v>54934</v>
      </c>
    </row>
    <row r="11106" spans="14:15" x14ac:dyDescent="0.25">
      <c r="N11106" s="4"/>
      <c r="O11106" s="4">
        <v>54935</v>
      </c>
    </row>
    <row r="11107" spans="14:15" x14ac:dyDescent="0.25">
      <c r="N11107" s="4"/>
      <c r="O11107" s="4">
        <v>54936</v>
      </c>
    </row>
    <row r="11108" spans="14:15" x14ac:dyDescent="0.25">
      <c r="N11108" s="4"/>
      <c r="O11108" s="4">
        <v>54937</v>
      </c>
    </row>
    <row r="11109" spans="14:15" x14ac:dyDescent="0.25">
      <c r="N11109" s="4"/>
      <c r="O11109" s="4">
        <v>54938</v>
      </c>
    </row>
    <row r="11110" spans="14:15" x14ac:dyDescent="0.25">
      <c r="N11110" s="4"/>
      <c r="O11110" s="4">
        <v>54939</v>
      </c>
    </row>
    <row r="11111" spans="14:15" x14ac:dyDescent="0.25">
      <c r="N11111" s="4"/>
      <c r="O11111" s="4">
        <v>54940</v>
      </c>
    </row>
    <row r="11112" spans="14:15" x14ac:dyDescent="0.25">
      <c r="N11112" s="4"/>
      <c r="O11112" s="4">
        <v>54941</v>
      </c>
    </row>
    <row r="11113" spans="14:15" x14ac:dyDescent="0.25">
      <c r="N11113" s="4"/>
      <c r="O11113" s="4">
        <v>54942</v>
      </c>
    </row>
    <row r="11114" spans="14:15" x14ac:dyDescent="0.25">
      <c r="N11114" s="4"/>
      <c r="O11114" s="4">
        <v>54943</v>
      </c>
    </row>
    <row r="11115" spans="14:15" x14ac:dyDescent="0.25">
      <c r="N11115" s="4"/>
      <c r="O11115" s="4">
        <v>54944</v>
      </c>
    </row>
    <row r="11116" spans="14:15" x14ac:dyDescent="0.25">
      <c r="N11116" s="4"/>
      <c r="O11116" s="4">
        <v>54945</v>
      </c>
    </row>
    <row r="11117" spans="14:15" x14ac:dyDescent="0.25">
      <c r="N11117" s="4"/>
      <c r="O11117" s="4">
        <v>54946</v>
      </c>
    </row>
    <row r="11118" spans="14:15" x14ac:dyDescent="0.25">
      <c r="N11118" s="4"/>
      <c r="O11118" s="4">
        <v>54947</v>
      </c>
    </row>
    <row r="11119" spans="14:15" x14ac:dyDescent="0.25">
      <c r="N11119" s="4"/>
      <c r="O11119" s="4">
        <v>54948</v>
      </c>
    </row>
    <row r="11120" spans="14:15" x14ac:dyDescent="0.25">
      <c r="N11120" s="4"/>
      <c r="O11120" s="4">
        <v>54949</v>
      </c>
    </row>
    <row r="11121" spans="14:15" x14ac:dyDescent="0.25">
      <c r="N11121" s="4"/>
      <c r="O11121" s="4">
        <v>54950</v>
      </c>
    </row>
    <row r="11122" spans="14:15" x14ac:dyDescent="0.25">
      <c r="N11122" s="4"/>
      <c r="O11122" s="4">
        <v>54951</v>
      </c>
    </row>
    <row r="11123" spans="14:15" x14ac:dyDescent="0.25">
      <c r="N11123" s="4"/>
      <c r="O11123" s="4">
        <v>54952</v>
      </c>
    </row>
    <row r="11124" spans="14:15" x14ac:dyDescent="0.25">
      <c r="N11124" s="4"/>
      <c r="O11124" s="4">
        <v>54953</v>
      </c>
    </row>
    <row r="11125" spans="14:15" x14ac:dyDescent="0.25">
      <c r="N11125" s="4"/>
      <c r="O11125" s="4">
        <v>54954</v>
      </c>
    </row>
    <row r="11126" spans="14:15" x14ac:dyDescent="0.25">
      <c r="N11126" s="4"/>
      <c r="O11126" s="4">
        <v>54955</v>
      </c>
    </row>
    <row r="11127" spans="14:15" x14ac:dyDescent="0.25">
      <c r="N11127" s="4"/>
      <c r="O11127" s="4">
        <v>54956</v>
      </c>
    </row>
    <row r="11128" spans="14:15" x14ac:dyDescent="0.25">
      <c r="N11128" s="4"/>
      <c r="O11128" s="4">
        <v>54957</v>
      </c>
    </row>
    <row r="11129" spans="14:15" x14ac:dyDescent="0.25">
      <c r="N11129" s="4"/>
      <c r="O11129" s="4">
        <v>54958</v>
      </c>
    </row>
    <row r="11130" spans="14:15" x14ac:dyDescent="0.25">
      <c r="N11130" s="4"/>
      <c r="O11130" s="4">
        <v>54959</v>
      </c>
    </row>
    <row r="11131" spans="14:15" x14ac:dyDescent="0.25">
      <c r="N11131" s="4"/>
      <c r="O11131" s="4">
        <v>54960</v>
      </c>
    </row>
    <row r="11132" spans="14:15" x14ac:dyDescent="0.25">
      <c r="N11132" s="4"/>
      <c r="O11132" s="4">
        <v>54961</v>
      </c>
    </row>
    <row r="11133" spans="14:15" x14ac:dyDescent="0.25">
      <c r="N11133" s="4"/>
      <c r="O11133" s="4">
        <v>54962</v>
      </c>
    </row>
    <row r="11134" spans="14:15" x14ac:dyDescent="0.25">
      <c r="N11134" s="4"/>
      <c r="O11134" s="4">
        <v>54963</v>
      </c>
    </row>
    <row r="11135" spans="14:15" x14ac:dyDescent="0.25">
      <c r="N11135" s="4"/>
      <c r="O11135" s="4">
        <v>54964</v>
      </c>
    </row>
    <row r="11136" spans="14:15" x14ac:dyDescent="0.25">
      <c r="N11136" s="4"/>
      <c r="O11136" s="4">
        <v>54965</v>
      </c>
    </row>
    <row r="11137" spans="14:15" x14ac:dyDescent="0.25">
      <c r="N11137" s="4"/>
      <c r="O11137" s="4">
        <v>54966</v>
      </c>
    </row>
    <row r="11138" spans="14:15" x14ac:dyDescent="0.25">
      <c r="N11138" s="4"/>
      <c r="O11138" s="4">
        <v>54967</v>
      </c>
    </row>
    <row r="11139" spans="14:15" x14ac:dyDescent="0.25">
      <c r="N11139" s="4"/>
      <c r="O11139" s="4">
        <v>54968</v>
      </c>
    </row>
    <row r="11140" spans="14:15" x14ac:dyDescent="0.25">
      <c r="N11140" s="4"/>
      <c r="O11140" s="4">
        <v>54969</v>
      </c>
    </row>
    <row r="11141" spans="14:15" x14ac:dyDescent="0.25">
      <c r="N11141" s="4"/>
      <c r="O11141" s="4">
        <v>54970</v>
      </c>
    </row>
    <row r="11142" spans="14:15" x14ac:dyDescent="0.25">
      <c r="N11142" s="4"/>
      <c r="O11142" s="4">
        <v>54971</v>
      </c>
    </row>
    <row r="11143" spans="14:15" x14ac:dyDescent="0.25">
      <c r="N11143" s="4"/>
      <c r="O11143" s="4">
        <v>54972</v>
      </c>
    </row>
    <row r="11144" spans="14:15" x14ac:dyDescent="0.25">
      <c r="N11144" s="4"/>
      <c r="O11144" s="4">
        <v>54973</v>
      </c>
    </row>
    <row r="11145" spans="14:15" x14ac:dyDescent="0.25">
      <c r="N11145" s="4"/>
      <c r="O11145" s="4">
        <v>54974</v>
      </c>
    </row>
    <row r="11146" spans="14:15" x14ac:dyDescent="0.25">
      <c r="N11146" s="4"/>
      <c r="O11146" s="4">
        <v>54975</v>
      </c>
    </row>
    <row r="11147" spans="14:15" x14ac:dyDescent="0.25">
      <c r="N11147" s="4"/>
      <c r="O11147" s="4">
        <v>54976</v>
      </c>
    </row>
    <row r="11148" spans="14:15" x14ac:dyDescent="0.25">
      <c r="N11148" s="4"/>
      <c r="O11148" s="4">
        <v>54977</v>
      </c>
    </row>
    <row r="11149" spans="14:15" x14ac:dyDescent="0.25">
      <c r="N11149" s="4"/>
      <c r="O11149" s="4">
        <v>54978</v>
      </c>
    </row>
    <row r="11150" spans="14:15" x14ac:dyDescent="0.25">
      <c r="N11150" s="4"/>
      <c r="O11150" s="4">
        <v>54979</v>
      </c>
    </row>
    <row r="11151" spans="14:15" x14ac:dyDescent="0.25">
      <c r="N11151" s="4"/>
      <c r="O11151" s="4">
        <v>54980</v>
      </c>
    </row>
    <row r="11152" spans="14:15" x14ac:dyDescent="0.25">
      <c r="N11152" s="4"/>
      <c r="O11152" s="4">
        <v>54981</v>
      </c>
    </row>
    <row r="11153" spans="14:15" x14ac:dyDescent="0.25">
      <c r="N11153" s="4"/>
      <c r="O11153" s="4">
        <v>54982</v>
      </c>
    </row>
    <row r="11154" spans="14:15" x14ac:dyDescent="0.25">
      <c r="N11154" s="4"/>
      <c r="O11154" s="4">
        <v>54983</v>
      </c>
    </row>
    <row r="11155" spans="14:15" x14ac:dyDescent="0.25">
      <c r="N11155" s="4"/>
      <c r="O11155" s="4">
        <v>54984</v>
      </c>
    </row>
    <row r="11156" spans="14:15" x14ac:dyDescent="0.25">
      <c r="N11156" s="4"/>
      <c r="O11156" s="4">
        <v>54985</v>
      </c>
    </row>
    <row r="11157" spans="14:15" x14ac:dyDescent="0.25">
      <c r="N11157" s="4"/>
      <c r="O11157" s="4">
        <v>54986</v>
      </c>
    </row>
    <row r="11158" spans="14:15" x14ac:dyDescent="0.25">
      <c r="N11158" s="4"/>
      <c r="O11158" s="4">
        <v>54987</v>
      </c>
    </row>
    <row r="11159" spans="14:15" x14ac:dyDescent="0.25">
      <c r="N11159" s="4"/>
      <c r="O11159" s="4">
        <v>54988</v>
      </c>
    </row>
    <row r="11160" spans="14:15" x14ac:dyDescent="0.25">
      <c r="N11160" s="4"/>
      <c r="O11160" s="4">
        <v>54989</v>
      </c>
    </row>
    <row r="11161" spans="14:15" x14ac:dyDescent="0.25">
      <c r="N11161" s="4"/>
      <c r="O11161" s="4">
        <v>54990</v>
      </c>
    </row>
    <row r="11162" spans="14:15" x14ac:dyDescent="0.25">
      <c r="N11162" s="4"/>
      <c r="O11162" s="4">
        <v>54991</v>
      </c>
    </row>
    <row r="11163" spans="14:15" x14ac:dyDescent="0.25">
      <c r="N11163" s="4"/>
      <c r="O11163" s="4">
        <v>54992</v>
      </c>
    </row>
    <row r="11164" spans="14:15" x14ac:dyDescent="0.25">
      <c r="N11164" s="4"/>
      <c r="O11164" s="4">
        <v>54993</v>
      </c>
    </row>
    <row r="11165" spans="14:15" x14ac:dyDescent="0.25">
      <c r="N11165" s="4"/>
      <c r="O11165" s="4">
        <v>54994</v>
      </c>
    </row>
    <row r="11166" spans="14:15" x14ac:dyDescent="0.25">
      <c r="N11166" s="4"/>
      <c r="O11166" s="4">
        <v>54995</v>
      </c>
    </row>
    <row r="11167" spans="14:15" x14ac:dyDescent="0.25">
      <c r="N11167" s="4"/>
      <c r="O11167" s="4">
        <v>54996</v>
      </c>
    </row>
    <row r="11168" spans="14:15" x14ac:dyDescent="0.25">
      <c r="N11168" s="4"/>
      <c r="O11168" s="4">
        <v>54997</v>
      </c>
    </row>
    <row r="11169" spans="14:15" x14ac:dyDescent="0.25">
      <c r="N11169" s="4"/>
      <c r="O11169" s="4">
        <v>54998</v>
      </c>
    </row>
    <row r="11170" spans="14:15" x14ac:dyDescent="0.25">
      <c r="N11170" s="4"/>
      <c r="O11170" s="4">
        <v>54999</v>
      </c>
    </row>
    <row r="11171" spans="14:15" x14ac:dyDescent="0.25">
      <c r="N11171" s="4"/>
      <c r="O11171" s="4">
        <v>55000</v>
      </c>
    </row>
    <row r="11172" spans="14:15" x14ac:dyDescent="0.25">
      <c r="N11172" s="4"/>
      <c r="O11172" s="4">
        <v>55001</v>
      </c>
    </row>
    <row r="11173" spans="14:15" x14ac:dyDescent="0.25">
      <c r="N11173" s="4"/>
      <c r="O11173" s="4">
        <v>55002</v>
      </c>
    </row>
    <row r="11174" spans="14:15" x14ac:dyDescent="0.25">
      <c r="N11174" s="4"/>
      <c r="O11174" s="4">
        <v>55003</v>
      </c>
    </row>
    <row r="11175" spans="14:15" x14ac:dyDescent="0.25">
      <c r="N11175" s="4"/>
      <c r="O11175" s="4">
        <v>55004</v>
      </c>
    </row>
    <row r="11176" spans="14:15" x14ac:dyDescent="0.25">
      <c r="N11176" s="4"/>
      <c r="O11176" s="4">
        <v>55005</v>
      </c>
    </row>
    <row r="11177" spans="14:15" x14ac:dyDescent="0.25">
      <c r="N11177" s="4"/>
      <c r="O11177" s="4">
        <v>55006</v>
      </c>
    </row>
    <row r="11178" spans="14:15" x14ac:dyDescent="0.25">
      <c r="N11178" s="4"/>
      <c r="O11178" s="4">
        <v>55007</v>
      </c>
    </row>
    <row r="11179" spans="14:15" x14ac:dyDescent="0.25">
      <c r="N11179" s="4"/>
      <c r="O11179" s="4">
        <v>55008</v>
      </c>
    </row>
    <row r="11180" spans="14:15" x14ac:dyDescent="0.25">
      <c r="N11180" s="4"/>
      <c r="O11180" s="4">
        <v>55009</v>
      </c>
    </row>
    <row r="11181" spans="14:15" x14ac:dyDescent="0.25">
      <c r="N11181" s="4"/>
      <c r="O11181" s="4">
        <v>55010</v>
      </c>
    </row>
    <row r="11182" spans="14:15" x14ac:dyDescent="0.25">
      <c r="N11182" s="4"/>
      <c r="O11182" s="4">
        <v>55011</v>
      </c>
    </row>
    <row r="11183" spans="14:15" x14ac:dyDescent="0.25">
      <c r="N11183" s="4"/>
      <c r="O11183" s="4">
        <v>55012</v>
      </c>
    </row>
    <row r="11184" spans="14:15" x14ac:dyDescent="0.25">
      <c r="N11184" s="4"/>
      <c r="O11184" s="4">
        <v>55013</v>
      </c>
    </row>
    <row r="11185" spans="14:15" x14ac:dyDescent="0.25">
      <c r="N11185" s="4"/>
      <c r="O11185" s="4">
        <v>55014</v>
      </c>
    </row>
    <row r="11186" spans="14:15" x14ac:dyDescent="0.25">
      <c r="N11186" s="4"/>
      <c r="O11186" s="4">
        <v>55015</v>
      </c>
    </row>
    <row r="11187" spans="14:15" x14ac:dyDescent="0.25">
      <c r="N11187" s="4"/>
      <c r="O11187" s="4">
        <v>55016</v>
      </c>
    </row>
    <row r="11188" spans="14:15" x14ac:dyDescent="0.25">
      <c r="N11188" s="4"/>
      <c r="O11188" s="4">
        <v>55017</v>
      </c>
    </row>
    <row r="11189" spans="14:15" x14ac:dyDescent="0.25">
      <c r="N11189" s="4"/>
      <c r="O11189" s="4">
        <v>55018</v>
      </c>
    </row>
    <row r="11190" spans="14:15" x14ac:dyDescent="0.25">
      <c r="N11190" s="4"/>
      <c r="O11190" s="4">
        <v>55019</v>
      </c>
    </row>
    <row r="11191" spans="14:15" x14ac:dyDescent="0.25">
      <c r="N11191" s="4"/>
      <c r="O11191" s="4">
        <v>55020</v>
      </c>
    </row>
    <row r="11192" spans="14:15" x14ac:dyDescent="0.25">
      <c r="N11192" s="4"/>
      <c r="O11192" s="4">
        <v>55021</v>
      </c>
    </row>
    <row r="11193" spans="14:15" x14ac:dyDescent="0.25">
      <c r="N11193" s="4"/>
      <c r="O11193" s="4">
        <v>55022</v>
      </c>
    </row>
    <row r="11194" spans="14:15" x14ac:dyDescent="0.25">
      <c r="N11194" s="4"/>
      <c r="O11194" s="4">
        <v>55023</v>
      </c>
    </row>
    <row r="11195" spans="14:15" x14ac:dyDescent="0.25">
      <c r="N11195" s="4"/>
      <c r="O11195" s="4">
        <v>55024</v>
      </c>
    </row>
    <row r="11196" spans="14:15" x14ac:dyDescent="0.25">
      <c r="N11196" s="4"/>
      <c r="O11196" s="4">
        <v>55025</v>
      </c>
    </row>
    <row r="11197" spans="14:15" x14ac:dyDescent="0.25">
      <c r="N11197" s="4"/>
      <c r="O11197" s="4">
        <v>55026</v>
      </c>
    </row>
    <row r="11198" spans="14:15" x14ac:dyDescent="0.25">
      <c r="N11198" s="4"/>
      <c r="O11198" s="4">
        <v>55027</v>
      </c>
    </row>
    <row r="11199" spans="14:15" x14ac:dyDescent="0.25">
      <c r="N11199" s="4"/>
      <c r="O11199" s="4">
        <v>55028</v>
      </c>
    </row>
    <row r="11200" spans="14:15" x14ac:dyDescent="0.25">
      <c r="N11200" s="4"/>
      <c r="O11200" s="4">
        <v>55029</v>
      </c>
    </row>
    <row r="11201" spans="14:15" x14ac:dyDescent="0.25">
      <c r="N11201" s="4"/>
      <c r="O11201" s="4">
        <v>55030</v>
      </c>
    </row>
    <row r="11202" spans="14:15" x14ac:dyDescent="0.25">
      <c r="N11202" s="4"/>
      <c r="O11202" s="4">
        <v>55031</v>
      </c>
    </row>
    <row r="11203" spans="14:15" x14ac:dyDescent="0.25">
      <c r="N11203" s="4"/>
      <c r="O11203" s="4">
        <v>55032</v>
      </c>
    </row>
    <row r="11204" spans="14:15" x14ac:dyDescent="0.25">
      <c r="N11204" s="4"/>
      <c r="O11204" s="4">
        <v>55033</v>
      </c>
    </row>
    <row r="11205" spans="14:15" x14ac:dyDescent="0.25">
      <c r="N11205" s="4"/>
      <c r="O11205" s="4">
        <v>55034</v>
      </c>
    </row>
    <row r="11206" spans="14:15" x14ac:dyDescent="0.25">
      <c r="N11206" s="4"/>
      <c r="O11206" s="4">
        <v>55035</v>
      </c>
    </row>
    <row r="11207" spans="14:15" x14ac:dyDescent="0.25">
      <c r="N11207" s="4"/>
      <c r="O11207" s="4">
        <v>55036</v>
      </c>
    </row>
    <row r="11208" spans="14:15" x14ac:dyDescent="0.25">
      <c r="N11208" s="4"/>
      <c r="O11208" s="4">
        <v>55037</v>
      </c>
    </row>
    <row r="11209" spans="14:15" x14ac:dyDescent="0.25">
      <c r="N11209" s="4"/>
      <c r="O11209" s="4">
        <v>55038</v>
      </c>
    </row>
    <row r="11210" spans="14:15" x14ac:dyDescent="0.25">
      <c r="N11210" s="4"/>
      <c r="O11210" s="4">
        <v>55039</v>
      </c>
    </row>
    <row r="11211" spans="14:15" x14ac:dyDescent="0.25">
      <c r="N11211" s="4"/>
      <c r="O11211" s="4">
        <v>55040</v>
      </c>
    </row>
    <row r="11212" spans="14:15" x14ac:dyDescent="0.25">
      <c r="N11212" s="4"/>
      <c r="O11212" s="4">
        <v>55041</v>
      </c>
    </row>
    <row r="11213" spans="14:15" x14ac:dyDescent="0.25">
      <c r="N11213" s="4"/>
      <c r="O11213" s="4">
        <v>55042</v>
      </c>
    </row>
    <row r="11214" spans="14:15" x14ac:dyDescent="0.25">
      <c r="N11214" s="4"/>
      <c r="O11214" s="4">
        <v>55043</v>
      </c>
    </row>
    <row r="11215" spans="14:15" x14ac:dyDescent="0.25">
      <c r="N11215" s="4"/>
      <c r="O11215" s="4">
        <v>55044</v>
      </c>
    </row>
    <row r="11216" spans="14:15" x14ac:dyDescent="0.25">
      <c r="N11216" s="4"/>
      <c r="O11216" s="4">
        <v>55045</v>
      </c>
    </row>
    <row r="11217" spans="14:15" x14ac:dyDescent="0.25">
      <c r="N11217" s="4"/>
      <c r="O11217" s="4">
        <v>55046</v>
      </c>
    </row>
    <row r="11218" spans="14:15" x14ac:dyDescent="0.25">
      <c r="N11218" s="4"/>
      <c r="O11218" s="4">
        <v>55047</v>
      </c>
    </row>
    <row r="11219" spans="14:15" x14ac:dyDescent="0.25">
      <c r="N11219" s="4"/>
      <c r="O11219" s="4">
        <v>55048</v>
      </c>
    </row>
    <row r="11220" spans="14:15" x14ac:dyDescent="0.25">
      <c r="N11220" s="4"/>
      <c r="O11220" s="4">
        <v>55049</v>
      </c>
    </row>
    <row r="11221" spans="14:15" x14ac:dyDescent="0.25">
      <c r="N11221" s="4"/>
      <c r="O11221" s="4">
        <v>55050</v>
      </c>
    </row>
    <row r="11222" spans="14:15" x14ac:dyDescent="0.25">
      <c r="N11222" s="4"/>
      <c r="O11222" s="4">
        <v>55051</v>
      </c>
    </row>
    <row r="11223" spans="14:15" x14ac:dyDescent="0.25">
      <c r="N11223" s="4"/>
      <c r="O11223" s="4">
        <v>55052</v>
      </c>
    </row>
    <row r="11224" spans="14:15" x14ac:dyDescent="0.25">
      <c r="N11224" s="4"/>
      <c r="O11224" s="4">
        <v>55053</v>
      </c>
    </row>
    <row r="11225" spans="14:15" x14ac:dyDescent="0.25">
      <c r="N11225" s="4"/>
      <c r="O11225" s="4">
        <v>55054</v>
      </c>
    </row>
    <row r="11226" spans="14:15" x14ac:dyDescent="0.25">
      <c r="N11226" s="4"/>
      <c r="O11226" s="4">
        <v>55055</v>
      </c>
    </row>
    <row r="11227" spans="14:15" x14ac:dyDescent="0.25">
      <c r="N11227" s="4"/>
      <c r="O11227" s="4">
        <v>55056</v>
      </c>
    </row>
    <row r="11228" spans="14:15" x14ac:dyDescent="0.25">
      <c r="N11228" s="4"/>
      <c r="O11228" s="4">
        <v>55057</v>
      </c>
    </row>
    <row r="11229" spans="14:15" x14ac:dyDescent="0.25">
      <c r="N11229" s="4"/>
      <c r="O11229" s="4">
        <v>55058</v>
      </c>
    </row>
    <row r="11230" spans="14:15" x14ac:dyDescent="0.25">
      <c r="N11230" s="4"/>
      <c r="O11230" s="4">
        <v>55059</v>
      </c>
    </row>
    <row r="11231" spans="14:15" x14ac:dyDescent="0.25">
      <c r="N11231" s="4"/>
      <c r="O11231" s="4">
        <v>55060</v>
      </c>
    </row>
    <row r="11232" spans="14:15" x14ac:dyDescent="0.25">
      <c r="N11232" s="4"/>
      <c r="O11232" s="4">
        <v>55061</v>
      </c>
    </row>
    <row r="11233" spans="14:15" x14ac:dyDescent="0.25">
      <c r="N11233" s="4"/>
      <c r="O11233" s="4">
        <v>55062</v>
      </c>
    </row>
    <row r="11234" spans="14:15" x14ac:dyDescent="0.25">
      <c r="N11234" s="4"/>
      <c r="O11234" s="4">
        <v>55063</v>
      </c>
    </row>
    <row r="11235" spans="14:15" x14ac:dyDescent="0.25">
      <c r="N11235" s="4"/>
      <c r="O11235" s="4">
        <v>55064</v>
      </c>
    </row>
    <row r="11236" spans="14:15" x14ac:dyDescent="0.25">
      <c r="N11236" s="4"/>
      <c r="O11236" s="4">
        <v>55065</v>
      </c>
    </row>
    <row r="11237" spans="14:15" x14ac:dyDescent="0.25">
      <c r="N11237" s="4"/>
      <c r="O11237" s="4">
        <v>55066</v>
      </c>
    </row>
    <row r="11238" spans="14:15" x14ac:dyDescent="0.25">
      <c r="N11238" s="4"/>
      <c r="O11238" s="4">
        <v>55067</v>
      </c>
    </row>
    <row r="11239" spans="14:15" x14ac:dyDescent="0.25">
      <c r="N11239" s="4"/>
      <c r="O11239" s="4">
        <v>55068</v>
      </c>
    </row>
    <row r="11240" spans="14:15" x14ac:dyDescent="0.25">
      <c r="N11240" s="4"/>
      <c r="O11240" s="4">
        <v>55069</v>
      </c>
    </row>
    <row r="11241" spans="14:15" x14ac:dyDescent="0.25">
      <c r="N11241" s="4"/>
      <c r="O11241" s="4">
        <v>55070</v>
      </c>
    </row>
    <row r="11242" spans="14:15" x14ac:dyDescent="0.25">
      <c r="N11242" s="4"/>
      <c r="O11242" s="4">
        <v>55071</v>
      </c>
    </row>
    <row r="11243" spans="14:15" x14ac:dyDescent="0.25">
      <c r="N11243" s="4"/>
      <c r="O11243" s="4">
        <v>55072</v>
      </c>
    </row>
    <row r="11244" spans="14:15" x14ac:dyDescent="0.25">
      <c r="N11244" s="4"/>
      <c r="O11244" s="4">
        <v>55073</v>
      </c>
    </row>
    <row r="11245" spans="14:15" x14ac:dyDescent="0.25">
      <c r="N11245" s="4"/>
      <c r="O11245" s="4">
        <v>55074</v>
      </c>
    </row>
    <row r="11246" spans="14:15" x14ac:dyDescent="0.25">
      <c r="N11246" s="4"/>
      <c r="O11246" s="4">
        <v>55075</v>
      </c>
    </row>
    <row r="11247" spans="14:15" x14ac:dyDescent="0.25">
      <c r="N11247" s="4"/>
      <c r="O11247" s="4">
        <v>55076</v>
      </c>
    </row>
    <row r="11248" spans="14:15" x14ac:dyDescent="0.25">
      <c r="N11248" s="4"/>
      <c r="O11248" s="4">
        <v>55077</v>
      </c>
    </row>
    <row r="11249" spans="14:15" x14ac:dyDescent="0.25">
      <c r="N11249" s="4"/>
      <c r="O11249" s="4">
        <v>55078</v>
      </c>
    </row>
    <row r="11250" spans="14:15" x14ac:dyDescent="0.25">
      <c r="N11250" s="4"/>
      <c r="O11250" s="4">
        <v>55079</v>
      </c>
    </row>
    <row r="11251" spans="14:15" x14ac:dyDescent="0.25">
      <c r="N11251" s="4"/>
      <c r="O11251" s="4">
        <v>55080</v>
      </c>
    </row>
    <row r="11252" spans="14:15" x14ac:dyDescent="0.25">
      <c r="N11252" s="4"/>
      <c r="O11252" s="4">
        <v>55081</v>
      </c>
    </row>
    <row r="11253" spans="14:15" x14ac:dyDescent="0.25">
      <c r="N11253" s="4"/>
      <c r="O11253" s="4">
        <v>55082</v>
      </c>
    </row>
    <row r="11254" spans="14:15" x14ac:dyDescent="0.25">
      <c r="N11254" s="4"/>
      <c r="O11254" s="4">
        <v>55083</v>
      </c>
    </row>
    <row r="11255" spans="14:15" x14ac:dyDescent="0.25">
      <c r="N11255" s="4"/>
      <c r="O11255" s="4">
        <v>55084</v>
      </c>
    </row>
    <row r="11256" spans="14:15" x14ac:dyDescent="0.25">
      <c r="N11256" s="4"/>
      <c r="O11256" s="4">
        <v>55085</v>
      </c>
    </row>
    <row r="11257" spans="14:15" x14ac:dyDescent="0.25">
      <c r="N11257" s="4"/>
      <c r="O11257" s="4">
        <v>55086</v>
      </c>
    </row>
    <row r="11258" spans="14:15" x14ac:dyDescent="0.25">
      <c r="N11258" s="4"/>
      <c r="O11258" s="4">
        <v>55087</v>
      </c>
    </row>
    <row r="11259" spans="14:15" x14ac:dyDescent="0.25">
      <c r="N11259" s="4"/>
      <c r="O11259" s="4">
        <v>55088</v>
      </c>
    </row>
    <row r="11260" spans="14:15" x14ac:dyDescent="0.25">
      <c r="N11260" s="4"/>
      <c r="O11260" s="4">
        <v>55089</v>
      </c>
    </row>
    <row r="11261" spans="14:15" x14ac:dyDescent="0.25">
      <c r="N11261" s="4"/>
      <c r="O11261" s="4">
        <v>55090</v>
      </c>
    </row>
    <row r="11262" spans="14:15" x14ac:dyDescent="0.25">
      <c r="N11262" s="4"/>
      <c r="O11262" s="4">
        <v>55091</v>
      </c>
    </row>
    <row r="11263" spans="14:15" x14ac:dyDescent="0.25">
      <c r="N11263" s="4"/>
      <c r="O11263" s="4">
        <v>55092</v>
      </c>
    </row>
    <row r="11264" spans="14:15" x14ac:dyDescent="0.25">
      <c r="N11264" s="4"/>
      <c r="O11264" s="4">
        <v>55093</v>
      </c>
    </row>
    <row r="11265" spans="14:15" x14ac:dyDescent="0.25">
      <c r="N11265" s="4"/>
      <c r="O11265" s="4">
        <v>55094</v>
      </c>
    </row>
    <row r="11266" spans="14:15" x14ac:dyDescent="0.25">
      <c r="N11266" s="4"/>
      <c r="O11266" s="4">
        <v>55095</v>
      </c>
    </row>
    <row r="11267" spans="14:15" x14ac:dyDescent="0.25">
      <c r="N11267" s="4"/>
      <c r="O11267" s="4">
        <v>55096</v>
      </c>
    </row>
    <row r="11268" spans="14:15" x14ac:dyDescent="0.25">
      <c r="N11268" s="4"/>
      <c r="O11268" s="4">
        <v>55097</v>
      </c>
    </row>
    <row r="11269" spans="14:15" x14ac:dyDescent="0.25">
      <c r="N11269" s="4"/>
      <c r="O11269" s="4">
        <v>55098</v>
      </c>
    </row>
    <row r="11270" spans="14:15" x14ac:dyDescent="0.25">
      <c r="N11270" s="4"/>
      <c r="O11270" s="4">
        <v>55099</v>
      </c>
    </row>
    <row r="11271" spans="14:15" x14ac:dyDescent="0.25">
      <c r="N11271" s="4"/>
      <c r="O11271" s="4">
        <v>55100</v>
      </c>
    </row>
    <row r="11272" spans="14:15" x14ac:dyDescent="0.25">
      <c r="N11272" s="4"/>
      <c r="O11272" s="4">
        <v>55101</v>
      </c>
    </row>
    <row r="11273" spans="14:15" x14ac:dyDescent="0.25">
      <c r="N11273" s="4"/>
      <c r="O11273" s="4">
        <v>55102</v>
      </c>
    </row>
    <row r="11274" spans="14:15" x14ac:dyDescent="0.25">
      <c r="N11274" s="4"/>
      <c r="O11274" s="4">
        <v>55103</v>
      </c>
    </row>
    <row r="11275" spans="14:15" x14ac:dyDescent="0.25">
      <c r="N11275" s="4"/>
      <c r="O11275" s="4">
        <v>55104</v>
      </c>
    </row>
    <row r="11276" spans="14:15" x14ac:dyDescent="0.25">
      <c r="N11276" s="4"/>
      <c r="O11276" s="4">
        <v>55105</v>
      </c>
    </row>
    <row r="11277" spans="14:15" x14ac:dyDescent="0.25">
      <c r="N11277" s="4"/>
      <c r="O11277" s="4">
        <v>55106</v>
      </c>
    </row>
    <row r="11278" spans="14:15" x14ac:dyDescent="0.25">
      <c r="N11278" s="4"/>
      <c r="O11278" s="4">
        <v>55107</v>
      </c>
    </row>
    <row r="11279" spans="14:15" x14ac:dyDescent="0.25">
      <c r="N11279" s="4"/>
      <c r="O11279" s="4">
        <v>55108</v>
      </c>
    </row>
    <row r="11280" spans="14:15" x14ac:dyDescent="0.25">
      <c r="N11280" s="4"/>
      <c r="O11280" s="4">
        <v>55109</v>
      </c>
    </row>
    <row r="11281" spans="14:15" x14ac:dyDescent="0.25">
      <c r="N11281" s="4"/>
      <c r="O11281" s="4">
        <v>55110</v>
      </c>
    </row>
    <row r="11282" spans="14:15" x14ac:dyDescent="0.25">
      <c r="N11282" s="4"/>
      <c r="O11282" s="4">
        <v>55111</v>
      </c>
    </row>
    <row r="11283" spans="14:15" x14ac:dyDescent="0.25">
      <c r="N11283" s="4"/>
      <c r="O11283" s="4">
        <v>55112</v>
      </c>
    </row>
    <row r="11284" spans="14:15" x14ac:dyDescent="0.25">
      <c r="N11284" s="4"/>
      <c r="O11284" s="4">
        <v>55113</v>
      </c>
    </row>
    <row r="11285" spans="14:15" x14ac:dyDescent="0.25">
      <c r="N11285" s="4"/>
      <c r="O11285" s="4">
        <v>55114</v>
      </c>
    </row>
    <row r="11286" spans="14:15" x14ac:dyDescent="0.25">
      <c r="N11286" s="4"/>
      <c r="O11286" s="4">
        <v>55115</v>
      </c>
    </row>
    <row r="11287" spans="14:15" x14ac:dyDescent="0.25">
      <c r="N11287" s="4"/>
      <c r="O11287" s="4">
        <v>55116</v>
      </c>
    </row>
    <row r="11288" spans="14:15" x14ac:dyDescent="0.25">
      <c r="N11288" s="4"/>
      <c r="O11288" s="4">
        <v>55117</v>
      </c>
    </row>
    <row r="11289" spans="14:15" x14ac:dyDescent="0.25">
      <c r="N11289" s="4"/>
      <c r="O11289" s="4">
        <v>55118</v>
      </c>
    </row>
    <row r="11290" spans="14:15" x14ac:dyDescent="0.25">
      <c r="N11290" s="4"/>
      <c r="O11290" s="4">
        <v>55119</v>
      </c>
    </row>
    <row r="11291" spans="14:15" x14ac:dyDescent="0.25">
      <c r="N11291" s="4"/>
      <c r="O11291" s="4">
        <v>55120</v>
      </c>
    </row>
    <row r="11292" spans="14:15" x14ac:dyDescent="0.25">
      <c r="N11292" s="4"/>
      <c r="O11292" s="4">
        <v>55121</v>
      </c>
    </row>
    <row r="11293" spans="14:15" x14ac:dyDescent="0.25">
      <c r="N11293" s="4"/>
      <c r="O11293" s="4">
        <v>55122</v>
      </c>
    </row>
    <row r="11294" spans="14:15" x14ac:dyDescent="0.25">
      <c r="N11294" s="4"/>
      <c r="O11294" s="4">
        <v>55123</v>
      </c>
    </row>
    <row r="11295" spans="14:15" x14ac:dyDescent="0.25">
      <c r="N11295" s="4"/>
      <c r="O11295" s="4">
        <v>55124</v>
      </c>
    </row>
    <row r="11296" spans="14:15" x14ac:dyDescent="0.25">
      <c r="N11296" s="4"/>
      <c r="O11296" s="4">
        <v>55125</v>
      </c>
    </row>
    <row r="11297" spans="14:15" x14ac:dyDescent="0.25">
      <c r="N11297" s="4"/>
      <c r="O11297" s="4">
        <v>55126</v>
      </c>
    </row>
    <row r="11298" spans="14:15" x14ac:dyDescent="0.25">
      <c r="N11298" s="4"/>
      <c r="O11298" s="4">
        <v>55127</v>
      </c>
    </row>
    <row r="11299" spans="14:15" x14ac:dyDescent="0.25">
      <c r="N11299" s="4"/>
      <c r="O11299" s="4">
        <v>55128</v>
      </c>
    </row>
    <row r="11300" spans="14:15" x14ac:dyDescent="0.25">
      <c r="N11300" s="4"/>
      <c r="O11300" s="4">
        <v>55129</v>
      </c>
    </row>
    <row r="11301" spans="14:15" x14ac:dyDescent="0.25">
      <c r="N11301" s="4"/>
      <c r="O11301" s="4">
        <v>55130</v>
      </c>
    </row>
    <row r="11302" spans="14:15" x14ac:dyDescent="0.25">
      <c r="N11302" s="4"/>
      <c r="O11302" s="4">
        <v>55131</v>
      </c>
    </row>
    <row r="11303" spans="14:15" x14ac:dyDescent="0.25">
      <c r="N11303" s="4"/>
      <c r="O11303" s="4">
        <v>55132</v>
      </c>
    </row>
    <row r="11304" spans="14:15" x14ac:dyDescent="0.25">
      <c r="N11304" s="4"/>
      <c r="O11304" s="4">
        <v>55133</v>
      </c>
    </row>
    <row r="11305" spans="14:15" x14ac:dyDescent="0.25">
      <c r="N11305" s="4"/>
      <c r="O11305" s="4">
        <v>55134</v>
      </c>
    </row>
    <row r="11306" spans="14:15" x14ac:dyDescent="0.25">
      <c r="N11306" s="4"/>
      <c r="O11306" s="4">
        <v>55135</v>
      </c>
    </row>
    <row r="11307" spans="14:15" x14ac:dyDescent="0.25">
      <c r="N11307" s="4"/>
      <c r="O11307" s="4">
        <v>55136</v>
      </c>
    </row>
    <row r="11308" spans="14:15" x14ac:dyDescent="0.25">
      <c r="N11308" s="4"/>
      <c r="O11308" s="4">
        <v>55137</v>
      </c>
    </row>
    <row r="11309" spans="14:15" x14ac:dyDescent="0.25">
      <c r="N11309" s="4"/>
      <c r="O11309" s="4">
        <v>55138</v>
      </c>
    </row>
    <row r="11310" spans="14:15" x14ac:dyDescent="0.25">
      <c r="N11310" s="4"/>
      <c r="O11310" s="4">
        <v>55139</v>
      </c>
    </row>
    <row r="11311" spans="14:15" x14ac:dyDescent="0.25">
      <c r="N11311" s="4"/>
      <c r="O11311" s="4">
        <v>55140</v>
      </c>
    </row>
    <row r="11312" spans="14:15" x14ac:dyDescent="0.25">
      <c r="N11312" s="4"/>
      <c r="O11312" s="4">
        <v>55141</v>
      </c>
    </row>
    <row r="11313" spans="14:15" x14ac:dyDescent="0.25">
      <c r="N11313" s="4"/>
      <c r="O11313" s="4">
        <v>55142</v>
      </c>
    </row>
    <row r="11314" spans="14:15" x14ac:dyDescent="0.25">
      <c r="N11314" s="4"/>
      <c r="O11314" s="4">
        <v>55143</v>
      </c>
    </row>
    <row r="11315" spans="14:15" x14ac:dyDescent="0.25">
      <c r="N11315" s="4"/>
      <c r="O11315" s="4">
        <v>55144</v>
      </c>
    </row>
    <row r="11316" spans="14:15" x14ac:dyDescent="0.25">
      <c r="N11316" s="4"/>
      <c r="O11316" s="4">
        <v>55145</v>
      </c>
    </row>
    <row r="11317" spans="14:15" x14ac:dyDescent="0.25">
      <c r="N11317" s="4"/>
      <c r="O11317" s="4">
        <v>55146</v>
      </c>
    </row>
    <row r="11318" spans="14:15" x14ac:dyDescent="0.25">
      <c r="N11318" s="4"/>
      <c r="O11318" s="4">
        <v>55147</v>
      </c>
    </row>
    <row r="11319" spans="14:15" x14ac:dyDescent="0.25">
      <c r="N11319" s="4"/>
      <c r="O11319" s="4">
        <v>55148</v>
      </c>
    </row>
    <row r="11320" spans="14:15" x14ac:dyDescent="0.25">
      <c r="N11320" s="4"/>
      <c r="O11320" s="4">
        <v>55149</v>
      </c>
    </row>
    <row r="11321" spans="14:15" x14ac:dyDescent="0.25">
      <c r="N11321" s="4"/>
      <c r="O11321" s="4">
        <v>55150</v>
      </c>
    </row>
    <row r="11322" spans="14:15" x14ac:dyDescent="0.25">
      <c r="N11322" s="4"/>
      <c r="O11322" s="4">
        <v>55151</v>
      </c>
    </row>
    <row r="11323" spans="14:15" x14ac:dyDescent="0.25">
      <c r="N11323" s="4"/>
      <c r="O11323" s="4">
        <v>55152</v>
      </c>
    </row>
    <row r="11324" spans="14:15" x14ac:dyDescent="0.25">
      <c r="N11324" s="4"/>
      <c r="O11324" s="4">
        <v>55153</v>
      </c>
    </row>
    <row r="11325" spans="14:15" x14ac:dyDescent="0.25">
      <c r="N11325" s="4"/>
      <c r="O11325" s="4">
        <v>55154</v>
      </c>
    </row>
    <row r="11326" spans="14:15" x14ac:dyDescent="0.25">
      <c r="N11326" s="4"/>
      <c r="O11326" s="4">
        <v>55155</v>
      </c>
    </row>
    <row r="11327" spans="14:15" x14ac:dyDescent="0.25">
      <c r="N11327" s="4"/>
      <c r="O11327" s="4">
        <v>55156</v>
      </c>
    </row>
    <row r="11328" spans="14:15" x14ac:dyDescent="0.25">
      <c r="N11328" s="4"/>
      <c r="O11328" s="4">
        <v>55157</v>
      </c>
    </row>
    <row r="11329" spans="14:15" x14ac:dyDescent="0.25">
      <c r="N11329" s="4"/>
      <c r="O11329" s="4">
        <v>55158</v>
      </c>
    </row>
    <row r="11330" spans="14:15" x14ac:dyDescent="0.25">
      <c r="N11330" s="4"/>
      <c r="O11330" s="4">
        <v>55159</v>
      </c>
    </row>
    <row r="11331" spans="14:15" x14ac:dyDescent="0.25">
      <c r="N11331" s="4"/>
      <c r="O11331" s="4">
        <v>55160</v>
      </c>
    </row>
    <row r="11332" spans="14:15" x14ac:dyDescent="0.25">
      <c r="N11332" s="4"/>
      <c r="O11332" s="4">
        <v>55161</v>
      </c>
    </row>
    <row r="11333" spans="14:15" x14ac:dyDescent="0.25">
      <c r="N11333" s="4"/>
      <c r="O11333" s="4">
        <v>55162</v>
      </c>
    </row>
    <row r="11334" spans="14:15" x14ac:dyDescent="0.25">
      <c r="N11334" s="4"/>
      <c r="O11334" s="4">
        <v>55163</v>
      </c>
    </row>
    <row r="11335" spans="14:15" x14ac:dyDescent="0.25">
      <c r="N11335" s="4"/>
      <c r="O11335" s="4">
        <v>55164</v>
      </c>
    </row>
    <row r="11336" spans="14:15" x14ac:dyDescent="0.25">
      <c r="N11336" s="4"/>
      <c r="O11336" s="4">
        <v>55165</v>
      </c>
    </row>
    <row r="11337" spans="14:15" x14ac:dyDescent="0.25">
      <c r="N11337" s="4"/>
      <c r="O11337" s="4">
        <v>55166</v>
      </c>
    </row>
    <row r="11338" spans="14:15" x14ac:dyDescent="0.25">
      <c r="N11338" s="4"/>
      <c r="O11338" s="4">
        <v>55167</v>
      </c>
    </row>
    <row r="11339" spans="14:15" x14ac:dyDescent="0.25">
      <c r="N11339" s="4"/>
      <c r="O11339" s="4">
        <v>55168</v>
      </c>
    </row>
    <row r="11340" spans="14:15" x14ac:dyDescent="0.25">
      <c r="N11340" s="4"/>
      <c r="O11340" s="4">
        <v>55169</v>
      </c>
    </row>
    <row r="11341" spans="14:15" x14ac:dyDescent="0.25">
      <c r="N11341" s="4"/>
      <c r="O11341" s="4">
        <v>55170</v>
      </c>
    </row>
    <row r="11342" spans="14:15" x14ac:dyDescent="0.25">
      <c r="N11342" s="4"/>
      <c r="O11342" s="4">
        <v>55171</v>
      </c>
    </row>
    <row r="11343" spans="14:15" x14ac:dyDescent="0.25">
      <c r="N11343" s="4"/>
      <c r="O11343" s="4">
        <v>55172</v>
      </c>
    </row>
    <row r="11344" spans="14:15" x14ac:dyDescent="0.25">
      <c r="N11344" s="4"/>
      <c r="O11344" s="4">
        <v>55173</v>
      </c>
    </row>
    <row r="11345" spans="14:15" x14ac:dyDescent="0.25">
      <c r="N11345" s="4"/>
      <c r="O11345" s="4">
        <v>55174</v>
      </c>
    </row>
    <row r="11346" spans="14:15" x14ac:dyDescent="0.25">
      <c r="N11346" s="4"/>
      <c r="O11346" s="4">
        <v>55175</v>
      </c>
    </row>
    <row r="11347" spans="14:15" x14ac:dyDescent="0.25">
      <c r="N11347" s="4"/>
      <c r="O11347" s="4">
        <v>55176</v>
      </c>
    </row>
    <row r="11348" spans="14:15" x14ac:dyDescent="0.25">
      <c r="N11348" s="4"/>
      <c r="O11348" s="4">
        <v>55177</v>
      </c>
    </row>
    <row r="11349" spans="14:15" x14ac:dyDescent="0.25">
      <c r="N11349" s="4"/>
      <c r="O11349" s="4">
        <v>55178</v>
      </c>
    </row>
    <row r="11350" spans="14:15" x14ac:dyDescent="0.25">
      <c r="N11350" s="4"/>
      <c r="O11350" s="4">
        <v>55179</v>
      </c>
    </row>
    <row r="11351" spans="14:15" x14ac:dyDescent="0.25">
      <c r="N11351" s="4"/>
      <c r="O11351" s="4">
        <v>55180</v>
      </c>
    </row>
    <row r="11352" spans="14:15" x14ac:dyDescent="0.25">
      <c r="N11352" s="4"/>
      <c r="O11352" s="4">
        <v>55181</v>
      </c>
    </row>
    <row r="11353" spans="14:15" x14ac:dyDescent="0.25">
      <c r="N11353" s="4"/>
      <c r="O11353" s="4">
        <v>55182</v>
      </c>
    </row>
    <row r="11354" spans="14:15" x14ac:dyDescent="0.25">
      <c r="N11354" s="4"/>
      <c r="O11354" s="4">
        <v>55183</v>
      </c>
    </row>
    <row r="11355" spans="14:15" x14ac:dyDescent="0.25">
      <c r="N11355" s="4"/>
      <c r="O11355" s="4">
        <v>55184</v>
      </c>
    </row>
    <row r="11356" spans="14:15" x14ac:dyDescent="0.25">
      <c r="N11356" s="4"/>
      <c r="O11356" s="4">
        <v>55185</v>
      </c>
    </row>
    <row r="11357" spans="14:15" x14ac:dyDescent="0.25">
      <c r="N11357" s="4"/>
      <c r="O11357" s="4">
        <v>55186</v>
      </c>
    </row>
    <row r="11358" spans="14:15" x14ac:dyDescent="0.25">
      <c r="N11358" s="4"/>
      <c r="O11358" s="4">
        <v>55187</v>
      </c>
    </row>
    <row r="11359" spans="14:15" x14ac:dyDescent="0.25">
      <c r="N11359" s="4"/>
      <c r="O11359" s="4">
        <v>55188</v>
      </c>
    </row>
    <row r="11360" spans="14:15" x14ac:dyDescent="0.25">
      <c r="N11360" s="4"/>
      <c r="O11360" s="4">
        <v>55189</v>
      </c>
    </row>
    <row r="11361" spans="14:15" x14ac:dyDescent="0.25">
      <c r="N11361" s="4"/>
      <c r="O11361" s="4">
        <v>55190</v>
      </c>
    </row>
    <row r="11362" spans="14:15" x14ac:dyDescent="0.25">
      <c r="N11362" s="4"/>
      <c r="O11362" s="4">
        <v>55191</v>
      </c>
    </row>
    <row r="11363" spans="14:15" x14ac:dyDescent="0.25">
      <c r="N11363" s="4"/>
      <c r="O11363" s="4">
        <v>55192</v>
      </c>
    </row>
    <row r="11364" spans="14:15" x14ac:dyDescent="0.25">
      <c r="N11364" s="4"/>
      <c r="O11364" s="4">
        <v>55193</v>
      </c>
    </row>
    <row r="11365" spans="14:15" x14ac:dyDescent="0.25">
      <c r="N11365" s="4"/>
      <c r="O11365" s="4">
        <v>55194</v>
      </c>
    </row>
    <row r="11366" spans="14:15" x14ac:dyDescent="0.25">
      <c r="N11366" s="4"/>
      <c r="O11366" s="4">
        <v>55195</v>
      </c>
    </row>
    <row r="11367" spans="14:15" x14ac:dyDescent="0.25">
      <c r="N11367" s="4"/>
      <c r="O11367" s="4">
        <v>55196</v>
      </c>
    </row>
    <row r="11368" spans="14:15" x14ac:dyDescent="0.25">
      <c r="N11368" s="4"/>
      <c r="O11368" s="4">
        <v>55197</v>
      </c>
    </row>
    <row r="11369" spans="14:15" x14ac:dyDescent="0.25">
      <c r="N11369" s="4"/>
      <c r="O11369" s="4">
        <v>55198</v>
      </c>
    </row>
    <row r="11370" spans="14:15" x14ac:dyDescent="0.25">
      <c r="N11370" s="4"/>
      <c r="O11370" s="4">
        <v>55199</v>
      </c>
    </row>
    <row r="11371" spans="14:15" x14ac:dyDescent="0.25">
      <c r="N11371" s="4"/>
      <c r="O11371" s="4">
        <v>55200</v>
      </c>
    </row>
    <row r="11372" spans="14:15" x14ac:dyDescent="0.25">
      <c r="N11372" s="4"/>
      <c r="O11372" s="4">
        <v>55201</v>
      </c>
    </row>
    <row r="11373" spans="14:15" x14ac:dyDescent="0.25">
      <c r="N11373" s="4"/>
      <c r="O11373" s="4">
        <v>55202</v>
      </c>
    </row>
    <row r="11374" spans="14:15" x14ac:dyDescent="0.25">
      <c r="N11374" s="4"/>
      <c r="O11374" s="4">
        <v>55203</v>
      </c>
    </row>
    <row r="11375" spans="14:15" x14ac:dyDescent="0.25">
      <c r="N11375" s="4"/>
      <c r="O11375" s="4">
        <v>55204</v>
      </c>
    </row>
    <row r="11376" spans="14:15" x14ac:dyDescent="0.25">
      <c r="N11376" s="4"/>
      <c r="O11376" s="4">
        <v>55205</v>
      </c>
    </row>
    <row r="11377" spans="14:15" x14ac:dyDescent="0.25">
      <c r="N11377" s="4"/>
      <c r="O11377" s="4">
        <v>55206</v>
      </c>
    </row>
    <row r="11378" spans="14:15" x14ac:dyDescent="0.25">
      <c r="N11378" s="4"/>
      <c r="O11378" s="4">
        <v>55207</v>
      </c>
    </row>
    <row r="11379" spans="14:15" x14ac:dyDescent="0.25">
      <c r="N11379" s="4"/>
      <c r="O11379" s="4">
        <v>55208</v>
      </c>
    </row>
    <row r="11380" spans="14:15" x14ac:dyDescent="0.25">
      <c r="N11380" s="4"/>
      <c r="O11380" s="4">
        <v>55209</v>
      </c>
    </row>
    <row r="11381" spans="14:15" x14ac:dyDescent="0.25">
      <c r="N11381" s="4"/>
      <c r="O11381" s="4">
        <v>55210</v>
      </c>
    </row>
    <row r="11382" spans="14:15" x14ac:dyDescent="0.25">
      <c r="N11382" s="4"/>
      <c r="O11382" s="4">
        <v>55211</v>
      </c>
    </row>
    <row r="11383" spans="14:15" x14ac:dyDescent="0.25">
      <c r="N11383" s="4"/>
      <c r="O11383" s="4">
        <v>55212</v>
      </c>
    </row>
    <row r="11384" spans="14:15" x14ac:dyDescent="0.25">
      <c r="N11384" s="4"/>
      <c r="O11384" s="4">
        <v>55213</v>
      </c>
    </row>
    <row r="11385" spans="14:15" x14ac:dyDescent="0.25">
      <c r="N11385" s="4"/>
      <c r="O11385" s="4">
        <v>55214</v>
      </c>
    </row>
    <row r="11386" spans="14:15" x14ac:dyDescent="0.25">
      <c r="N11386" s="4"/>
      <c r="O11386" s="4">
        <v>55215</v>
      </c>
    </row>
    <row r="11387" spans="14:15" x14ac:dyDescent="0.25">
      <c r="N11387" s="4"/>
      <c r="O11387" s="4">
        <v>55216</v>
      </c>
    </row>
    <row r="11388" spans="14:15" x14ac:dyDescent="0.25">
      <c r="N11388" s="4"/>
      <c r="O11388" s="4">
        <v>55217</v>
      </c>
    </row>
    <row r="11389" spans="14:15" x14ac:dyDescent="0.25">
      <c r="N11389" s="4"/>
      <c r="O11389" s="4">
        <v>55218</v>
      </c>
    </row>
    <row r="11390" spans="14:15" x14ac:dyDescent="0.25">
      <c r="N11390" s="4"/>
      <c r="O11390" s="4">
        <v>55219</v>
      </c>
    </row>
    <row r="11391" spans="14:15" x14ac:dyDescent="0.25">
      <c r="N11391" s="4"/>
      <c r="O11391" s="4">
        <v>55220</v>
      </c>
    </row>
    <row r="11392" spans="14:15" x14ac:dyDescent="0.25">
      <c r="N11392" s="4"/>
      <c r="O11392" s="4">
        <v>55221</v>
      </c>
    </row>
    <row r="11393" spans="14:15" x14ac:dyDescent="0.25">
      <c r="N11393" s="4"/>
      <c r="O11393" s="4">
        <v>55222</v>
      </c>
    </row>
    <row r="11394" spans="14:15" x14ac:dyDescent="0.25">
      <c r="N11394" s="4"/>
      <c r="O11394" s="4">
        <v>55223</v>
      </c>
    </row>
    <row r="11395" spans="14:15" x14ac:dyDescent="0.25">
      <c r="N11395" s="4"/>
      <c r="O11395" s="4">
        <v>55224</v>
      </c>
    </row>
    <row r="11396" spans="14:15" x14ac:dyDescent="0.25">
      <c r="N11396" s="4"/>
      <c r="O11396" s="4">
        <v>55225</v>
      </c>
    </row>
    <row r="11397" spans="14:15" x14ac:dyDescent="0.25">
      <c r="N11397" s="4"/>
      <c r="O11397" s="4">
        <v>55226</v>
      </c>
    </row>
    <row r="11398" spans="14:15" x14ac:dyDescent="0.25">
      <c r="N11398" s="4"/>
      <c r="O11398" s="4">
        <v>55227</v>
      </c>
    </row>
    <row r="11399" spans="14:15" x14ac:dyDescent="0.25">
      <c r="N11399" s="4"/>
      <c r="O11399" s="4">
        <v>55228</v>
      </c>
    </row>
    <row r="11400" spans="14:15" x14ac:dyDescent="0.25">
      <c r="N11400" s="4"/>
      <c r="O11400" s="4">
        <v>55229</v>
      </c>
    </row>
    <row r="11401" spans="14:15" x14ac:dyDescent="0.25">
      <c r="N11401" s="4"/>
      <c r="O11401" s="4">
        <v>55230</v>
      </c>
    </row>
    <row r="11402" spans="14:15" x14ac:dyDescent="0.25">
      <c r="N11402" s="4"/>
      <c r="O11402" s="4">
        <v>55231</v>
      </c>
    </row>
    <row r="11403" spans="14:15" x14ac:dyDescent="0.25">
      <c r="N11403" s="4"/>
      <c r="O11403" s="4">
        <v>55232</v>
      </c>
    </row>
    <row r="11404" spans="14:15" x14ac:dyDescent="0.25">
      <c r="N11404" s="4"/>
      <c r="O11404" s="4">
        <v>55233</v>
      </c>
    </row>
    <row r="11405" spans="14:15" x14ac:dyDescent="0.25">
      <c r="N11405" s="4"/>
      <c r="O11405" s="4">
        <v>55234</v>
      </c>
    </row>
    <row r="11406" spans="14:15" x14ac:dyDescent="0.25">
      <c r="N11406" s="4"/>
      <c r="O11406" s="4">
        <v>55235</v>
      </c>
    </row>
    <row r="11407" spans="14:15" x14ac:dyDescent="0.25">
      <c r="N11407" s="4"/>
      <c r="O11407" s="4">
        <v>55236</v>
      </c>
    </row>
    <row r="11408" spans="14:15" x14ac:dyDescent="0.25">
      <c r="N11408" s="4"/>
      <c r="O11408" s="4">
        <v>55237</v>
      </c>
    </row>
    <row r="11409" spans="14:15" x14ac:dyDescent="0.25">
      <c r="N11409" s="4"/>
      <c r="O11409" s="4">
        <v>55238</v>
      </c>
    </row>
    <row r="11410" spans="14:15" x14ac:dyDescent="0.25">
      <c r="N11410" s="4"/>
      <c r="O11410" s="4">
        <v>55239</v>
      </c>
    </row>
    <row r="11411" spans="14:15" x14ac:dyDescent="0.25">
      <c r="N11411" s="4"/>
      <c r="O11411" s="4">
        <v>55240</v>
      </c>
    </row>
    <row r="11412" spans="14:15" x14ac:dyDescent="0.25">
      <c r="N11412" s="4"/>
      <c r="O11412" s="4">
        <v>55241</v>
      </c>
    </row>
    <row r="11413" spans="14:15" x14ac:dyDescent="0.25">
      <c r="N11413" s="4"/>
      <c r="O11413" s="4">
        <v>55242</v>
      </c>
    </row>
    <row r="11414" spans="14:15" x14ac:dyDescent="0.25">
      <c r="N11414" s="4"/>
      <c r="O11414" s="4">
        <v>55243</v>
      </c>
    </row>
    <row r="11415" spans="14:15" x14ac:dyDescent="0.25">
      <c r="N11415" s="4"/>
      <c r="O11415" s="4">
        <v>55244</v>
      </c>
    </row>
    <row r="11416" spans="14:15" x14ac:dyDescent="0.25">
      <c r="N11416" s="4"/>
      <c r="O11416" s="4">
        <v>55245</v>
      </c>
    </row>
    <row r="11417" spans="14:15" x14ac:dyDescent="0.25">
      <c r="N11417" s="4"/>
      <c r="O11417" s="4">
        <v>55246</v>
      </c>
    </row>
    <row r="11418" spans="14:15" x14ac:dyDescent="0.25">
      <c r="N11418" s="4"/>
      <c r="O11418" s="4">
        <v>55247</v>
      </c>
    </row>
    <row r="11419" spans="14:15" x14ac:dyDescent="0.25">
      <c r="N11419" s="4"/>
      <c r="O11419" s="4">
        <v>55248</v>
      </c>
    </row>
    <row r="11420" spans="14:15" x14ac:dyDescent="0.25">
      <c r="N11420" s="4"/>
      <c r="O11420" s="4">
        <v>55249</v>
      </c>
    </row>
    <row r="11421" spans="14:15" x14ac:dyDescent="0.25">
      <c r="N11421" s="4"/>
      <c r="O11421" s="4">
        <v>55250</v>
      </c>
    </row>
    <row r="11422" spans="14:15" x14ac:dyDescent="0.25">
      <c r="N11422" s="4"/>
      <c r="O11422" s="4">
        <v>55251</v>
      </c>
    </row>
    <row r="11423" spans="14:15" x14ac:dyDescent="0.25">
      <c r="N11423" s="4"/>
      <c r="O11423" s="4">
        <v>55252</v>
      </c>
    </row>
    <row r="11424" spans="14:15" x14ac:dyDescent="0.25">
      <c r="N11424" s="4"/>
      <c r="O11424" s="4">
        <v>55253</v>
      </c>
    </row>
    <row r="11425" spans="14:15" x14ac:dyDescent="0.25">
      <c r="N11425" s="4"/>
      <c r="O11425" s="4">
        <v>55254</v>
      </c>
    </row>
    <row r="11426" spans="14:15" x14ac:dyDescent="0.25">
      <c r="N11426" s="4"/>
      <c r="O11426" s="4">
        <v>55255</v>
      </c>
    </row>
    <row r="11427" spans="14:15" x14ac:dyDescent="0.25">
      <c r="N11427" s="4"/>
      <c r="O11427" s="4">
        <v>55256</v>
      </c>
    </row>
    <row r="11428" spans="14:15" x14ac:dyDescent="0.25">
      <c r="N11428" s="4"/>
      <c r="O11428" s="4">
        <v>55257</v>
      </c>
    </row>
    <row r="11429" spans="14:15" x14ac:dyDescent="0.25">
      <c r="N11429" s="4"/>
      <c r="O11429" s="4">
        <v>55258</v>
      </c>
    </row>
    <row r="11430" spans="14:15" x14ac:dyDescent="0.25">
      <c r="N11430" s="4"/>
      <c r="O11430" s="4">
        <v>55259</v>
      </c>
    </row>
    <row r="11431" spans="14:15" x14ac:dyDescent="0.25">
      <c r="N11431" s="4"/>
      <c r="O11431" s="4">
        <v>55260</v>
      </c>
    </row>
    <row r="11432" spans="14:15" x14ac:dyDescent="0.25">
      <c r="N11432" s="4"/>
      <c r="O11432" s="4">
        <v>55261</v>
      </c>
    </row>
    <row r="11433" spans="14:15" x14ac:dyDescent="0.25">
      <c r="N11433" s="4"/>
      <c r="O11433" s="4">
        <v>55262</v>
      </c>
    </row>
    <row r="11434" spans="14:15" x14ac:dyDescent="0.25">
      <c r="N11434" s="4"/>
      <c r="O11434" s="4">
        <v>55263</v>
      </c>
    </row>
    <row r="11435" spans="14:15" x14ac:dyDescent="0.25">
      <c r="N11435" s="4"/>
      <c r="O11435" s="4">
        <v>55264</v>
      </c>
    </row>
    <row r="11436" spans="14:15" x14ac:dyDescent="0.25">
      <c r="N11436" s="4"/>
      <c r="O11436" s="4">
        <v>55265</v>
      </c>
    </row>
    <row r="11437" spans="14:15" x14ac:dyDescent="0.25">
      <c r="N11437" s="4"/>
      <c r="O11437" s="4">
        <v>55266</v>
      </c>
    </row>
    <row r="11438" spans="14:15" x14ac:dyDescent="0.25">
      <c r="N11438" s="4"/>
      <c r="O11438" s="4">
        <v>55267</v>
      </c>
    </row>
    <row r="11439" spans="14:15" x14ac:dyDescent="0.25">
      <c r="N11439" s="4"/>
      <c r="O11439" s="4">
        <v>55268</v>
      </c>
    </row>
    <row r="11440" spans="14:15" x14ac:dyDescent="0.25">
      <c r="N11440" s="4"/>
      <c r="O11440" s="4">
        <v>55269</v>
      </c>
    </row>
    <row r="11441" spans="14:15" x14ac:dyDescent="0.25">
      <c r="N11441" s="4"/>
      <c r="O11441" s="4">
        <v>55270</v>
      </c>
    </row>
    <row r="11442" spans="14:15" x14ac:dyDescent="0.25">
      <c r="N11442" s="4"/>
      <c r="O11442" s="4">
        <v>55271</v>
      </c>
    </row>
    <row r="11443" spans="14:15" x14ac:dyDescent="0.25">
      <c r="N11443" s="4"/>
      <c r="O11443" s="4">
        <v>55272</v>
      </c>
    </row>
    <row r="11444" spans="14:15" x14ac:dyDescent="0.25">
      <c r="N11444" s="4"/>
      <c r="O11444" s="4">
        <v>55273</v>
      </c>
    </row>
    <row r="11445" spans="14:15" x14ac:dyDescent="0.25">
      <c r="N11445" s="4"/>
      <c r="O11445" s="4">
        <v>55274</v>
      </c>
    </row>
    <row r="11446" spans="14:15" x14ac:dyDescent="0.25">
      <c r="N11446" s="4"/>
      <c r="O11446" s="4">
        <v>55275</v>
      </c>
    </row>
    <row r="11447" spans="14:15" x14ac:dyDescent="0.25">
      <c r="N11447" s="4"/>
      <c r="O11447" s="4">
        <v>55276</v>
      </c>
    </row>
    <row r="11448" spans="14:15" x14ac:dyDescent="0.25">
      <c r="N11448" s="4"/>
      <c r="O11448" s="4">
        <v>55277</v>
      </c>
    </row>
    <row r="11449" spans="14:15" x14ac:dyDescent="0.25">
      <c r="N11449" s="4"/>
      <c r="O11449" s="4">
        <v>55278</v>
      </c>
    </row>
    <row r="11450" spans="14:15" x14ac:dyDescent="0.25">
      <c r="N11450" s="4"/>
      <c r="O11450" s="4">
        <v>55279</v>
      </c>
    </row>
    <row r="11451" spans="14:15" x14ac:dyDescent="0.25">
      <c r="N11451" s="4"/>
      <c r="O11451" s="4">
        <v>55280</v>
      </c>
    </row>
    <row r="11452" spans="14:15" x14ac:dyDescent="0.25">
      <c r="N11452" s="4"/>
      <c r="O11452" s="4">
        <v>55281</v>
      </c>
    </row>
    <row r="11453" spans="14:15" x14ac:dyDescent="0.25">
      <c r="N11453" s="4"/>
      <c r="O11453" s="4">
        <v>55282</v>
      </c>
    </row>
    <row r="11454" spans="14:15" x14ac:dyDescent="0.25">
      <c r="N11454" s="4"/>
      <c r="O11454" s="4">
        <v>55283</v>
      </c>
    </row>
    <row r="11455" spans="14:15" x14ac:dyDescent="0.25">
      <c r="N11455" s="4"/>
      <c r="O11455" s="4">
        <v>55284</v>
      </c>
    </row>
    <row r="11456" spans="14:15" x14ac:dyDescent="0.25">
      <c r="N11456" s="4"/>
      <c r="O11456" s="4">
        <v>55285</v>
      </c>
    </row>
    <row r="11457" spans="14:15" x14ac:dyDescent="0.25">
      <c r="N11457" s="4"/>
      <c r="O11457" s="4">
        <v>55286</v>
      </c>
    </row>
    <row r="11458" spans="14:15" x14ac:dyDescent="0.25">
      <c r="N11458" s="4"/>
      <c r="O11458" s="4">
        <v>55287</v>
      </c>
    </row>
    <row r="11459" spans="14:15" x14ac:dyDescent="0.25">
      <c r="N11459" s="4"/>
      <c r="O11459" s="4">
        <v>55288</v>
      </c>
    </row>
    <row r="11460" spans="14:15" x14ac:dyDescent="0.25">
      <c r="N11460" s="4"/>
      <c r="O11460" s="4">
        <v>55289</v>
      </c>
    </row>
    <row r="11461" spans="14:15" x14ac:dyDescent="0.25">
      <c r="N11461" s="4"/>
      <c r="O11461" s="4">
        <v>55290</v>
      </c>
    </row>
    <row r="11462" spans="14:15" x14ac:dyDescent="0.25">
      <c r="N11462" s="4"/>
      <c r="O11462" s="4">
        <v>55291</v>
      </c>
    </row>
    <row r="11463" spans="14:15" x14ac:dyDescent="0.25">
      <c r="N11463" s="4"/>
      <c r="O11463" s="4">
        <v>55292</v>
      </c>
    </row>
    <row r="11464" spans="14:15" x14ac:dyDescent="0.25">
      <c r="N11464" s="4"/>
      <c r="O11464" s="4">
        <v>55293</v>
      </c>
    </row>
    <row r="11465" spans="14:15" x14ac:dyDescent="0.25">
      <c r="N11465" s="4"/>
      <c r="O11465" s="4">
        <v>55294</v>
      </c>
    </row>
    <row r="11466" spans="14:15" x14ac:dyDescent="0.25">
      <c r="N11466" s="4"/>
      <c r="O11466" s="4">
        <v>55295</v>
      </c>
    </row>
    <row r="11467" spans="14:15" x14ac:dyDescent="0.25">
      <c r="N11467" s="4"/>
      <c r="O11467" s="4">
        <v>55296</v>
      </c>
    </row>
    <row r="11468" spans="14:15" x14ac:dyDescent="0.25">
      <c r="N11468" s="4"/>
      <c r="O11468" s="4">
        <v>55297</v>
      </c>
    </row>
    <row r="11469" spans="14:15" x14ac:dyDescent="0.25">
      <c r="N11469" s="4"/>
      <c r="O11469" s="4">
        <v>55298</v>
      </c>
    </row>
    <row r="11470" spans="14:15" x14ac:dyDescent="0.25">
      <c r="N11470" s="4"/>
      <c r="O11470" s="4">
        <v>55299</v>
      </c>
    </row>
    <row r="11471" spans="14:15" x14ac:dyDescent="0.25">
      <c r="N11471" s="4"/>
      <c r="O11471" s="4">
        <v>55300</v>
      </c>
    </row>
    <row r="11472" spans="14:15" x14ac:dyDescent="0.25">
      <c r="N11472" s="4"/>
      <c r="O11472" s="4">
        <v>55301</v>
      </c>
    </row>
    <row r="11473" spans="14:15" x14ac:dyDescent="0.25">
      <c r="N11473" s="4"/>
      <c r="O11473" s="4">
        <v>55302</v>
      </c>
    </row>
    <row r="11474" spans="14:15" x14ac:dyDescent="0.25">
      <c r="N11474" s="4"/>
      <c r="O11474" s="4">
        <v>55303</v>
      </c>
    </row>
    <row r="11475" spans="14:15" x14ac:dyDescent="0.25">
      <c r="N11475" s="4"/>
      <c r="O11475" s="4">
        <v>55304</v>
      </c>
    </row>
    <row r="11476" spans="14:15" x14ac:dyDescent="0.25">
      <c r="N11476" s="4"/>
      <c r="O11476" s="4">
        <v>55305</v>
      </c>
    </row>
    <row r="11477" spans="14:15" x14ac:dyDescent="0.25">
      <c r="N11477" s="4"/>
      <c r="O11477" s="4">
        <v>55306</v>
      </c>
    </row>
    <row r="11478" spans="14:15" x14ac:dyDescent="0.25">
      <c r="N11478" s="4"/>
      <c r="O11478" s="4">
        <v>55307</v>
      </c>
    </row>
    <row r="11479" spans="14:15" x14ac:dyDescent="0.25">
      <c r="N11479" s="4"/>
      <c r="O11479" s="4">
        <v>55308</v>
      </c>
    </row>
    <row r="11480" spans="14:15" x14ac:dyDescent="0.25">
      <c r="N11480" s="4"/>
      <c r="O11480" s="4">
        <v>55309</v>
      </c>
    </row>
    <row r="11481" spans="14:15" x14ac:dyDescent="0.25">
      <c r="N11481" s="4"/>
      <c r="O11481" s="4">
        <v>55310</v>
      </c>
    </row>
    <row r="11482" spans="14:15" x14ac:dyDescent="0.25">
      <c r="N11482" s="4"/>
      <c r="O11482" s="4">
        <v>55311</v>
      </c>
    </row>
    <row r="11483" spans="14:15" x14ac:dyDescent="0.25">
      <c r="N11483" s="4"/>
      <c r="O11483" s="4">
        <v>55312</v>
      </c>
    </row>
    <row r="11484" spans="14:15" x14ac:dyDescent="0.25">
      <c r="N11484" s="4"/>
      <c r="O11484" s="4">
        <v>55313</v>
      </c>
    </row>
    <row r="11485" spans="14:15" x14ac:dyDescent="0.25">
      <c r="N11485" s="4"/>
      <c r="O11485" s="4">
        <v>55314</v>
      </c>
    </row>
    <row r="11486" spans="14:15" x14ac:dyDescent="0.25">
      <c r="N11486" s="4"/>
      <c r="O11486" s="4">
        <v>55315</v>
      </c>
    </row>
    <row r="11487" spans="14:15" x14ac:dyDescent="0.25">
      <c r="N11487" s="4"/>
      <c r="O11487" s="4">
        <v>55316</v>
      </c>
    </row>
    <row r="11488" spans="14:15" x14ac:dyDescent="0.25">
      <c r="N11488" s="4"/>
      <c r="O11488" s="4">
        <v>55317</v>
      </c>
    </row>
    <row r="11489" spans="14:15" x14ac:dyDescent="0.25">
      <c r="N11489" s="4"/>
      <c r="O11489" s="4">
        <v>55318</v>
      </c>
    </row>
    <row r="11490" spans="14:15" x14ac:dyDescent="0.25">
      <c r="N11490" s="4"/>
      <c r="O11490" s="4">
        <v>55319</v>
      </c>
    </row>
    <row r="11491" spans="14:15" x14ac:dyDescent="0.25">
      <c r="N11491" s="4"/>
      <c r="O11491" s="4">
        <v>55320</v>
      </c>
    </row>
    <row r="11492" spans="14:15" x14ac:dyDescent="0.25">
      <c r="N11492" s="4"/>
      <c r="O11492" s="4">
        <v>55321</v>
      </c>
    </row>
    <row r="11493" spans="14:15" x14ac:dyDescent="0.25">
      <c r="N11493" s="4"/>
      <c r="O11493" s="4">
        <v>55322</v>
      </c>
    </row>
    <row r="11494" spans="14:15" x14ac:dyDescent="0.25">
      <c r="N11494" s="4"/>
      <c r="O11494" s="4">
        <v>55323</v>
      </c>
    </row>
    <row r="11495" spans="14:15" x14ac:dyDescent="0.25">
      <c r="N11495" s="4"/>
      <c r="O11495" s="4">
        <v>55324</v>
      </c>
    </row>
    <row r="11496" spans="14:15" x14ac:dyDescent="0.25">
      <c r="N11496" s="4"/>
      <c r="O11496" s="4">
        <v>55325</v>
      </c>
    </row>
    <row r="11497" spans="14:15" x14ac:dyDescent="0.25">
      <c r="N11497" s="4"/>
      <c r="O11497" s="4">
        <v>55326</v>
      </c>
    </row>
    <row r="11498" spans="14:15" x14ac:dyDescent="0.25">
      <c r="N11498" s="4"/>
      <c r="O11498" s="4">
        <v>55327</v>
      </c>
    </row>
    <row r="11499" spans="14:15" x14ac:dyDescent="0.25">
      <c r="N11499" s="4"/>
      <c r="O11499" s="4">
        <v>55328</v>
      </c>
    </row>
    <row r="11500" spans="14:15" x14ac:dyDescent="0.25">
      <c r="N11500" s="4"/>
      <c r="O11500" s="4">
        <v>55329</v>
      </c>
    </row>
    <row r="11501" spans="14:15" x14ac:dyDescent="0.25">
      <c r="N11501" s="4"/>
      <c r="O11501" s="4">
        <v>55330</v>
      </c>
    </row>
    <row r="11502" spans="14:15" x14ac:dyDescent="0.25">
      <c r="N11502" s="4"/>
      <c r="O11502" s="4">
        <v>55331</v>
      </c>
    </row>
    <row r="11503" spans="14:15" x14ac:dyDescent="0.25">
      <c r="N11503" s="4"/>
      <c r="O11503" s="4">
        <v>55332</v>
      </c>
    </row>
    <row r="11504" spans="14:15" x14ac:dyDescent="0.25">
      <c r="N11504" s="4"/>
      <c r="O11504" s="4">
        <v>55333</v>
      </c>
    </row>
    <row r="11505" spans="14:15" x14ac:dyDescent="0.25">
      <c r="N11505" s="4"/>
      <c r="O11505" s="4">
        <v>55334</v>
      </c>
    </row>
    <row r="11506" spans="14:15" x14ac:dyDescent="0.25">
      <c r="N11506" s="4"/>
      <c r="O11506" s="4">
        <v>55335</v>
      </c>
    </row>
    <row r="11507" spans="14:15" x14ac:dyDescent="0.25">
      <c r="N11507" s="4"/>
      <c r="O11507" s="4">
        <v>55336</v>
      </c>
    </row>
    <row r="11508" spans="14:15" x14ac:dyDescent="0.25">
      <c r="N11508" s="4"/>
      <c r="O11508" s="4">
        <v>55337</v>
      </c>
    </row>
    <row r="11509" spans="14:15" x14ac:dyDescent="0.25">
      <c r="N11509" s="4"/>
      <c r="O11509" s="4">
        <v>55338</v>
      </c>
    </row>
    <row r="11510" spans="14:15" x14ac:dyDescent="0.25">
      <c r="N11510" s="4"/>
      <c r="O11510" s="4">
        <v>55339</v>
      </c>
    </row>
    <row r="11511" spans="14:15" x14ac:dyDescent="0.25">
      <c r="N11511" s="4"/>
      <c r="O11511" s="4">
        <v>55340</v>
      </c>
    </row>
    <row r="11512" spans="14:15" x14ac:dyDescent="0.25">
      <c r="N11512" s="4"/>
      <c r="O11512" s="4">
        <v>55341</v>
      </c>
    </row>
    <row r="11513" spans="14:15" x14ac:dyDescent="0.25">
      <c r="N11513" s="4"/>
      <c r="O11513" s="4">
        <v>55342</v>
      </c>
    </row>
    <row r="11514" spans="14:15" x14ac:dyDescent="0.25">
      <c r="N11514" s="4"/>
      <c r="O11514" s="4">
        <v>55343</v>
      </c>
    </row>
    <row r="11515" spans="14:15" x14ac:dyDescent="0.25">
      <c r="N11515" s="4"/>
      <c r="O11515" s="4">
        <v>55344</v>
      </c>
    </row>
    <row r="11516" spans="14:15" x14ac:dyDescent="0.25">
      <c r="N11516" s="4"/>
      <c r="O11516" s="4">
        <v>55345</v>
      </c>
    </row>
    <row r="11517" spans="14:15" x14ac:dyDescent="0.25">
      <c r="N11517" s="4"/>
      <c r="O11517" s="4">
        <v>55346</v>
      </c>
    </row>
    <row r="11518" spans="14:15" x14ac:dyDescent="0.25">
      <c r="N11518" s="4"/>
      <c r="O11518" s="4">
        <v>55347</v>
      </c>
    </row>
    <row r="11519" spans="14:15" x14ac:dyDescent="0.25">
      <c r="N11519" s="4"/>
      <c r="O11519" s="4">
        <v>55348</v>
      </c>
    </row>
    <row r="11520" spans="14:15" x14ac:dyDescent="0.25">
      <c r="N11520" s="4"/>
      <c r="O11520" s="4">
        <v>55349</v>
      </c>
    </row>
    <row r="11521" spans="14:15" x14ac:dyDescent="0.25">
      <c r="N11521" s="4"/>
      <c r="O11521" s="4">
        <v>55350</v>
      </c>
    </row>
    <row r="11522" spans="14:15" x14ac:dyDescent="0.25">
      <c r="N11522" s="4"/>
      <c r="O11522" s="4">
        <v>55351</v>
      </c>
    </row>
    <row r="11523" spans="14:15" x14ac:dyDescent="0.25">
      <c r="N11523" s="4"/>
      <c r="O11523" s="4">
        <v>55352</v>
      </c>
    </row>
    <row r="11524" spans="14:15" x14ac:dyDescent="0.25">
      <c r="N11524" s="4"/>
      <c r="O11524" s="4">
        <v>55353</v>
      </c>
    </row>
    <row r="11525" spans="14:15" x14ac:dyDescent="0.25">
      <c r="N11525" s="4"/>
      <c r="O11525" s="4">
        <v>55354</v>
      </c>
    </row>
    <row r="11526" spans="14:15" x14ac:dyDescent="0.25">
      <c r="N11526" s="4"/>
      <c r="O11526" s="4">
        <v>55355</v>
      </c>
    </row>
    <row r="11527" spans="14:15" x14ac:dyDescent="0.25">
      <c r="N11527" s="4"/>
      <c r="O11527" s="4">
        <v>55356</v>
      </c>
    </row>
    <row r="11528" spans="14:15" x14ac:dyDescent="0.25">
      <c r="N11528" s="4"/>
      <c r="O11528" s="4">
        <v>55357</v>
      </c>
    </row>
    <row r="11529" spans="14:15" x14ac:dyDescent="0.25">
      <c r="N11529" s="4"/>
      <c r="O11529" s="4">
        <v>55358</v>
      </c>
    </row>
    <row r="11530" spans="14:15" x14ac:dyDescent="0.25">
      <c r="N11530" s="4"/>
      <c r="O11530" s="4">
        <v>55359</v>
      </c>
    </row>
    <row r="11531" spans="14:15" x14ac:dyDescent="0.25">
      <c r="N11531" s="4"/>
      <c r="O11531" s="4">
        <v>55360</v>
      </c>
    </row>
    <row r="11532" spans="14:15" x14ac:dyDescent="0.25">
      <c r="N11532" s="4"/>
      <c r="O11532" s="4">
        <v>55361</v>
      </c>
    </row>
    <row r="11533" spans="14:15" x14ac:dyDescent="0.25">
      <c r="N11533" s="4"/>
      <c r="O11533" s="4">
        <v>55362</v>
      </c>
    </row>
    <row r="11534" spans="14:15" x14ac:dyDescent="0.25">
      <c r="N11534" s="4"/>
      <c r="O11534" s="4">
        <v>55363</v>
      </c>
    </row>
    <row r="11535" spans="14:15" x14ac:dyDescent="0.25">
      <c r="N11535" s="4"/>
      <c r="O11535" s="4">
        <v>55364</v>
      </c>
    </row>
    <row r="11536" spans="14:15" x14ac:dyDescent="0.25">
      <c r="N11536" s="4"/>
      <c r="O11536" s="4">
        <v>55365</v>
      </c>
    </row>
    <row r="11537" spans="14:15" x14ac:dyDescent="0.25">
      <c r="N11537" s="4"/>
      <c r="O11537" s="4">
        <v>55366</v>
      </c>
    </row>
    <row r="11538" spans="14:15" x14ac:dyDescent="0.25">
      <c r="N11538" s="4"/>
      <c r="O11538" s="4">
        <v>55367</v>
      </c>
    </row>
    <row r="11539" spans="14:15" x14ac:dyDescent="0.25">
      <c r="N11539" s="4"/>
      <c r="O11539" s="4">
        <v>55368</v>
      </c>
    </row>
    <row r="11540" spans="14:15" x14ac:dyDescent="0.25">
      <c r="N11540" s="4"/>
      <c r="O11540" s="4">
        <v>55369</v>
      </c>
    </row>
    <row r="11541" spans="14:15" x14ac:dyDescent="0.25">
      <c r="N11541" s="4"/>
      <c r="O11541" s="4">
        <v>55370</v>
      </c>
    </row>
    <row r="11542" spans="14:15" x14ac:dyDescent="0.25">
      <c r="N11542" s="4"/>
      <c r="O11542" s="4">
        <v>55371</v>
      </c>
    </row>
    <row r="11543" spans="14:15" x14ac:dyDescent="0.25">
      <c r="N11543" s="4"/>
      <c r="O11543" s="4">
        <v>55372</v>
      </c>
    </row>
    <row r="11544" spans="14:15" x14ac:dyDescent="0.25">
      <c r="N11544" s="4"/>
      <c r="O11544" s="4">
        <v>55373</v>
      </c>
    </row>
    <row r="11545" spans="14:15" x14ac:dyDescent="0.25">
      <c r="N11545" s="4"/>
      <c r="O11545" s="4">
        <v>55374</v>
      </c>
    </row>
    <row r="11546" spans="14:15" x14ac:dyDescent="0.25">
      <c r="N11546" s="4"/>
      <c r="O11546" s="4">
        <v>55375</v>
      </c>
    </row>
    <row r="11547" spans="14:15" x14ac:dyDescent="0.25">
      <c r="N11547" s="4"/>
      <c r="O11547" s="4">
        <v>55376</v>
      </c>
    </row>
    <row r="11548" spans="14:15" x14ac:dyDescent="0.25">
      <c r="N11548" s="4"/>
      <c r="O11548" s="4">
        <v>55377</v>
      </c>
    </row>
    <row r="11549" spans="14:15" x14ac:dyDescent="0.25">
      <c r="N11549" s="4"/>
      <c r="O11549" s="4">
        <v>55378</v>
      </c>
    </row>
    <row r="11550" spans="14:15" x14ac:dyDescent="0.25">
      <c r="N11550" s="4"/>
      <c r="O11550" s="4">
        <v>55379</v>
      </c>
    </row>
    <row r="11551" spans="14:15" x14ac:dyDescent="0.25">
      <c r="N11551" s="4"/>
      <c r="O11551" s="4">
        <v>55380</v>
      </c>
    </row>
    <row r="11552" spans="14:15" x14ac:dyDescent="0.25">
      <c r="N11552" s="4"/>
      <c r="O11552" s="4">
        <v>55381</v>
      </c>
    </row>
    <row r="11553" spans="14:15" x14ac:dyDescent="0.25">
      <c r="N11553" s="4"/>
      <c r="O11553" s="4">
        <v>55382</v>
      </c>
    </row>
    <row r="11554" spans="14:15" x14ac:dyDescent="0.25">
      <c r="N11554" s="4"/>
      <c r="O11554" s="4">
        <v>55383</v>
      </c>
    </row>
    <row r="11555" spans="14:15" x14ac:dyDescent="0.25">
      <c r="N11555" s="4"/>
      <c r="O11555" s="4">
        <v>55384</v>
      </c>
    </row>
    <row r="11556" spans="14:15" x14ac:dyDescent="0.25">
      <c r="N11556" s="4"/>
      <c r="O11556" s="4">
        <v>55385</v>
      </c>
    </row>
    <row r="11557" spans="14:15" x14ac:dyDescent="0.25">
      <c r="N11557" s="4"/>
      <c r="O11557" s="4">
        <v>55386</v>
      </c>
    </row>
    <row r="11558" spans="14:15" x14ac:dyDescent="0.25">
      <c r="N11558" s="4"/>
      <c r="O11558" s="4">
        <v>55387</v>
      </c>
    </row>
    <row r="11559" spans="14:15" x14ac:dyDescent="0.25">
      <c r="N11559" s="4"/>
      <c r="O11559" s="4">
        <v>55388</v>
      </c>
    </row>
    <row r="11560" spans="14:15" x14ac:dyDescent="0.25">
      <c r="N11560" s="4"/>
      <c r="O11560" s="4">
        <v>55389</v>
      </c>
    </row>
    <row r="11561" spans="14:15" x14ac:dyDescent="0.25">
      <c r="N11561" s="4"/>
      <c r="O11561" s="4">
        <v>55390</v>
      </c>
    </row>
    <row r="11562" spans="14:15" x14ac:dyDescent="0.25">
      <c r="N11562" s="4"/>
      <c r="O11562" s="4">
        <v>55391</v>
      </c>
    </row>
    <row r="11563" spans="14:15" x14ac:dyDescent="0.25">
      <c r="N11563" s="4"/>
      <c r="O11563" s="4">
        <v>55392</v>
      </c>
    </row>
    <row r="11564" spans="14:15" x14ac:dyDescent="0.25">
      <c r="N11564" s="4"/>
      <c r="O11564" s="4">
        <v>55393</v>
      </c>
    </row>
    <row r="11565" spans="14:15" x14ac:dyDescent="0.25">
      <c r="N11565" s="4"/>
      <c r="O11565" s="4">
        <v>55394</v>
      </c>
    </row>
    <row r="11566" spans="14:15" x14ac:dyDescent="0.25">
      <c r="N11566" s="4"/>
      <c r="O11566" s="4">
        <v>55395</v>
      </c>
    </row>
    <row r="11567" spans="14:15" x14ac:dyDescent="0.25">
      <c r="N11567" s="4"/>
      <c r="O11567" s="4">
        <v>55396</v>
      </c>
    </row>
    <row r="11568" spans="14:15" x14ac:dyDescent="0.25">
      <c r="N11568" s="4"/>
      <c r="O11568" s="4">
        <v>55397</v>
      </c>
    </row>
    <row r="11569" spans="14:15" x14ac:dyDescent="0.25">
      <c r="N11569" s="4"/>
      <c r="O11569" s="4">
        <v>55398</v>
      </c>
    </row>
    <row r="11570" spans="14:15" x14ac:dyDescent="0.25">
      <c r="N11570" s="4"/>
      <c r="O11570" s="4">
        <v>55399</v>
      </c>
    </row>
    <row r="11571" spans="14:15" x14ac:dyDescent="0.25">
      <c r="N11571" s="4"/>
      <c r="O11571" s="4">
        <v>55400</v>
      </c>
    </row>
    <row r="11572" spans="14:15" x14ac:dyDescent="0.25">
      <c r="N11572" s="4"/>
      <c r="O11572" s="4">
        <v>55401</v>
      </c>
    </row>
    <row r="11573" spans="14:15" x14ac:dyDescent="0.25">
      <c r="N11573" s="4"/>
      <c r="O11573" s="4">
        <v>55402</v>
      </c>
    </row>
    <row r="11574" spans="14:15" x14ac:dyDescent="0.25">
      <c r="N11574" s="4"/>
      <c r="O11574" s="4">
        <v>55403</v>
      </c>
    </row>
    <row r="11575" spans="14:15" x14ac:dyDescent="0.25">
      <c r="N11575" s="4"/>
      <c r="O11575" s="4">
        <v>55404</v>
      </c>
    </row>
    <row r="11576" spans="14:15" x14ac:dyDescent="0.25">
      <c r="N11576" s="4"/>
      <c r="O11576" s="4">
        <v>55405</v>
      </c>
    </row>
    <row r="11577" spans="14:15" x14ac:dyDescent="0.25">
      <c r="N11577" s="4"/>
      <c r="O11577" s="4">
        <v>55406</v>
      </c>
    </row>
    <row r="11578" spans="14:15" x14ac:dyDescent="0.25">
      <c r="N11578" s="4"/>
      <c r="O11578" s="4">
        <v>55407</v>
      </c>
    </row>
    <row r="11579" spans="14:15" x14ac:dyDescent="0.25">
      <c r="N11579" s="4"/>
      <c r="O11579" s="4">
        <v>55408</v>
      </c>
    </row>
    <row r="11580" spans="14:15" x14ac:dyDescent="0.25">
      <c r="N11580" s="4"/>
      <c r="O11580" s="4">
        <v>55409</v>
      </c>
    </row>
    <row r="11581" spans="14:15" x14ac:dyDescent="0.25">
      <c r="N11581" s="4"/>
      <c r="O11581" s="4">
        <v>55410</v>
      </c>
    </row>
    <row r="11582" spans="14:15" x14ac:dyDescent="0.25">
      <c r="N11582" s="4"/>
      <c r="O11582" s="4">
        <v>55411</v>
      </c>
    </row>
    <row r="11583" spans="14:15" x14ac:dyDescent="0.25">
      <c r="N11583" s="4"/>
      <c r="O11583" s="4">
        <v>55412</v>
      </c>
    </row>
    <row r="11584" spans="14:15" x14ac:dyDescent="0.25">
      <c r="N11584" s="4"/>
      <c r="O11584" s="4">
        <v>55413</v>
      </c>
    </row>
    <row r="11585" spans="14:15" x14ac:dyDescent="0.25">
      <c r="N11585" s="4"/>
      <c r="O11585" s="4">
        <v>55414</v>
      </c>
    </row>
    <row r="11586" spans="14:15" x14ac:dyDescent="0.25">
      <c r="N11586" s="4"/>
      <c r="O11586" s="4">
        <v>55415</v>
      </c>
    </row>
    <row r="11587" spans="14:15" x14ac:dyDescent="0.25">
      <c r="N11587" s="4"/>
      <c r="O11587" s="4">
        <v>55416</v>
      </c>
    </row>
    <row r="11588" spans="14:15" x14ac:dyDescent="0.25">
      <c r="N11588" s="4"/>
      <c r="O11588" s="4">
        <v>55417</v>
      </c>
    </row>
    <row r="11589" spans="14:15" x14ac:dyDescent="0.25">
      <c r="N11589" s="4"/>
      <c r="O11589" s="4">
        <v>55418</v>
      </c>
    </row>
    <row r="11590" spans="14:15" x14ac:dyDescent="0.25">
      <c r="N11590" s="4"/>
      <c r="O11590" s="4">
        <v>55419</v>
      </c>
    </row>
    <row r="11591" spans="14:15" x14ac:dyDescent="0.25">
      <c r="N11591" s="4"/>
      <c r="O11591" s="4">
        <v>55420</v>
      </c>
    </row>
    <row r="11592" spans="14:15" x14ac:dyDescent="0.25">
      <c r="N11592" s="4"/>
      <c r="O11592" s="4">
        <v>55421</v>
      </c>
    </row>
    <row r="11593" spans="14:15" x14ac:dyDescent="0.25">
      <c r="N11593" s="4"/>
      <c r="O11593" s="4">
        <v>55422</v>
      </c>
    </row>
    <row r="11594" spans="14:15" x14ac:dyDescent="0.25">
      <c r="N11594" s="4"/>
      <c r="O11594" s="4">
        <v>55423</v>
      </c>
    </row>
    <row r="11595" spans="14:15" x14ac:dyDescent="0.25">
      <c r="N11595" s="4"/>
      <c r="O11595" s="4">
        <v>55424</v>
      </c>
    </row>
    <row r="11596" spans="14:15" x14ac:dyDescent="0.25">
      <c r="N11596" s="4"/>
      <c r="O11596" s="4">
        <v>55425</v>
      </c>
    </row>
    <row r="11597" spans="14:15" x14ac:dyDescent="0.25">
      <c r="N11597" s="4"/>
      <c r="O11597" s="4">
        <v>55426</v>
      </c>
    </row>
    <row r="11598" spans="14:15" x14ac:dyDescent="0.25">
      <c r="N11598" s="4"/>
      <c r="O11598" s="4">
        <v>55427</v>
      </c>
    </row>
    <row r="11599" spans="14:15" x14ac:dyDescent="0.25">
      <c r="N11599" s="4"/>
      <c r="O11599" s="4">
        <v>55428</v>
      </c>
    </row>
    <row r="11600" spans="14:15" x14ac:dyDescent="0.25">
      <c r="N11600" s="4"/>
      <c r="O11600" s="4">
        <v>55429</v>
      </c>
    </row>
    <row r="11601" spans="14:15" x14ac:dyDescent="0.25">
      <c r="N11601" s="4"/>
      <c r="O11601" s="4">
        <v>55430</v>
      </c>
    </row>
    <row r="11602" spans="14:15" x14ac:dyDescent="0.25">
      <c r="N11602" s="4"/>
      <c r="O11602" s="4">
        <v>55431</v>
      </c>
    </row>
    <row r="11603" spans="14:15" x14ac:dyDescent="0.25">
      <c r="N11603" s="4"/>
      <c r="O11603" s="4">
        <v>55432</v>
      </c>
    </row>
    <row r="11604" spans="14:15" x14ac:dyDescent="0.25">
      <c r="N11604" s="4"/>
      <c r="O11604" s="4">
        <v>55433</v>
      </c>
    </row>
    <row r="11605" spans="14:15" x14ac:dyDescent="0.25">
      <c r="N11605" s="4"/>
      <c r="O11605" s="4">
        <v>55434</v>
      </c>
    </row>
    <row r="11606" spans="14:15" x14ac:dyDescent="0.25">
      <c r="N11606" s="4"/>
      <c r="O11606" s="4">
        <v>55435</v>
      </c>
    </row>
    <row r="11607" spans="14:15" x14ac:dyDescent="0.25">
      <c r="N11607" s="4"/>
      <c r="O11607" s="4">
        <v>55436</v>
      </c>
    </row>
    <row r="11608" spans="14:15" x14ac:dyDescent="0.25">
      <c r="N11608" s="4"/>
      <c r="O11608" s="4">
        <v>55437</v>
      </c>
    </row>
    <row r="11609" spans="14:15" x14ac:dyDescent="0.25">
      <c r="N11609" s="4"/>
      <c r="O11609" s="4">
        <v>55438</v>
      </c>
    </row>
    <row r="11610" spans="14:15" x14ac:dyDescent="0.25">
      <c r="N11610" s="4"/>
      <c r="O11610" s="4">
        <v>55439</v>
      </c>
    </row>
    <row r="11611" spans="14:15" x14ac:dyDescent="0.25">
      <c r="N11611" s="4"/>
      <c r="O11611" s="4">
        <v>55440</v>
      </c>
    </row>
    <row r="11612" spans="14:15" x14ac:dyDescent="0.25">
      <c r="N11612" s="4"/>
      <c r="O11612" s="4">
        <v>55441</v>
      </c>
    </row>
    <row r="11613" spans="14:15" x14ac:dyDescent="0.25">
      <c r="N11613" s="4"/>
      <c r="O11613" s="4">
        <v>55442</v>
      </c>
    </row>
    <row r="11614" spans="14:15" x14ac:dyDescent="0.25">
      <c r="N11614" s="4"/>
      <c r="O11614" s="4">
        <v>55443</v>
      </c>
    </row>
    <row r="11615" spans="14:15" x14ac:dyDescent="0.25">
      <c r="N11615" s="4"/>
      <c r="O11615" s="4">
        <v>55444</v>
      </c>
    </row>
    <row r="11616" spans="14:15" x14ac:dyDescent="0.25">
      <c r="N11616" s="4"/>
      <c r="O11616" s="4">
        <v>55445</v>
      </c>
    </row>
    <row r="11617" spans="14:15" x14ac:dyDescent="0.25">
      <c r="N11617" s="4"/>
      <c r="O11617" s="4">
        <v>55446</v>
      </c>
    </row>
    <row r="11618" spans="14:15" x14ac:dyDescent="0.25">
      <c r="N11618" s="4"/>
      <c r="O11618" s="4">
        <v>55447</v>
      </c>
    </row>
    <row r="11619" spans="14:15" x14ac:dyDescent="0.25">
      <c r="N11619" s="4"/>
      <c r="O11619" s="4">
        <v>55448</v>
      </c>
    </row>
    <row r="11620" spans="14:15" x14ac:dyDescent="0.25">
      <c r="N11620" s="4"/>
      <c r="O11620" s="4">
        <v>55449</v>
      </c>
    </row>
    <row r="11621" spans="14:15" x14ac:dyDescent="0.25">
      <c r="N11621" s="4"/>
      <c r="O11621" s="4">
        <v>55450</v>
      </c>
    </row>
    <row r="11622" spans="14:15" x14ac:dyDescent="0.25">
      <c r="N11622" s="4"/>
      <c r="O11622" s="4">
        <v>55451</v>
      </c>
    </row>
    <row r="11623" spans="14:15" x14ac:dyDescent="0.25">
      <c r="N11623" s="4"/>
      <c r="O11623" s="4">
        <v>55452</v>
      </c>
    </row>
    <row r="11624" spans="14:15" x14ac:dyDescent="0.25">
      <c r="N11624" s="4"/>
      <c r="O11624" s="4">
        <v>55453</v>
      </c>
    </row>
    <row r="11625" spans="14:15" x14ac:dyDescent="0.25">
      <c r="N11625" s="4"/>
      <c r="O11625" s="4">
        <v>55454</v>
      </c>
    </row>
    <row r="11626" spans="14:15" x14ac:dyDescent="0.25">
      <c r="N11626" s="4"/>
      <c r="O11626" s="4">
        <v>55455</v>
      </c>
    </row>
    <row r="11627" spans="14:15" x14ac:dyDescent="0.25">
      <c r="N11627" s="4"/>
      <c r="O11627" s="4">
        <v>55456</v>
      </c>
    </row>
    <row r="11628" spans="14:15" x14ac:dyDescent="0.25">
      <c r="N11628" s="4"/>
      <c r="O11628" s="4">
        <v>55457</v>
      </c>
    </row>
    <row r="11629" spans="14:15" x14ac:dyDescent="0.25">
      <c r="N11629" s="4"/>
      <c r="O11629" s="4">
        <v>55458</v>
      </c>
    </row>
    <row r="11630" spans="14:15" x14ac:dyDescent="0.25">
      <c r="N11630" s="4"/>
      <c r="O11630" s="4">
        <v>55459</v>
      </c>
    </row>
    <row r="11631" spans="14:15" x14ac:dyDescent="0.25">
      <c r="N11631" s="4"/>
      <c r="O11631" s="4">
        <v>55460</v>
      </c>
    </row>
    <row r="11632" spans="14:15" x14ac:dyDescent="0.25">
      <c r="N11632" s="4"/>
      <c r="O11632" s="4">
        <v>55461</v>
      </c>
    </row>
    <row r="11633" spans="14:15" x14ac:dyDescent="0.25">
      <c r="N11633" s="4"/>
      <c r="O11633" s="4">
        <v>55462</v>
      </c>
    </row>
    <row r="11634" spans="14:15" x14ac:dyDescent="0.25">
      <c r="N11634" s="4"/>
      <c r="O11634" s="4">
        <v>55463</v>
      </c>
    </row>
    <row r="11635" spans="14:15" x14ac:dyDescent="0.25">
      <c r="N11635" s="4"/>
      <c r="O11635" s="4">
        <v>55464</v>
      </c>
    </row>
    <row r="11636" spans="14:15" x14ac:dyDescent="0.25">
      <c r="N11636" s="4"/>
      <c r="O11636" s="4">
        <v>55465</v>
      </c>
    </row>
    <row r="11637" spans="14:15" x14ac:dyDescent="0.25">
      <c r="N11637" s="4"/>
      <c r="O11637" s="4">
        <v>55466</v>
      </c>
    </row>
    <row r="11638" spans="14:15" x14ac:dyDescent="0.25">
      <c r="N11638" s="4"/>
      <c r="O11638" s="4">
        <v>55467</v>
      </c>
    </row>
    <row r="11639" spans="14:15" x14ac:dyDescent="0.25">
      <c r="N11639" s="4"/>
      <c r="O11639" s="4">
        <v>55468</v>
      </c>
    </row>
    <row r="11640" spans="14:15" x14ac:dyDescent="0.25">
      <c r="N11640" s="4"/>
      <c r="O11640" s="4">
        <v>55469</v>
      </c>
    </row>
    <row r="11641" spans="14:15" x14ac:dyDescent="0.25">
      <c r="N11641" s="4"/>
      <c r="O11641" s="4">
        <v>55470</v>
      </c>
    </row>
    <row r="11642" spans="14:15" x14ac:dyDescent="0.25">
      <c r="N11642" s="4"/>
      <c r="O11642" s="4">
        <v>55471</v>
      </c>
    </row>
    <row r="11643" spans="14:15" x14ac:dyDescent="0.25">
      <c r="N11643" s="4"/>
      <c r="O11643" s="4">
        <v>55472</v>
      </c>
    </row>
    <row r="11644" spans="14:15" x14ac:dyDescent="0.25">
      <c r="N11644" s="4"/>
      <c r="O11644" s="4">
        <v>55473</v>
      </c>
    </row>
    <row r="11645" spans="14:15" x14ac:dyDescent="0.25">
      <c r="N11645" s="4"/>
      <c r="O11645" s="4">
        <v>55474</v>
      </c>
    </row>
    <row r="11646" spans="14:15" x14ac:dyDescent="0.25">
      <c r="N11646" s="4"/>
      <c r="O11646" s="4">
        <v>55475</v>
      </c>
    </row>
    <row r="11647" spans="14:15" x14ac:dyDescent="0.25">
      <c r="N11647" s="4"/>
      <c r="O11647" s="4">
        <v>55476</v>
      </c>
    </row>
    <row r="11648" spans="14:15" x14ac:dyDescent="0.25">
      <c r="N11648" s="4"/>
      <c r="O11648" s="4">
        <v>55477</v>
      </c>
    </row>
    <row r="11649" spans="14:15" x14ac:dyDescent="0.25">
      <c r="N11649" s="4"/>
      <c r="O11649" s="4">
        <v>55478</v>
      </c>
    </row>
    <row r="11650" spans="14:15" x14ac:dyDescent="0.25">
      <c r="N11650" s="4"/>
      <c r="O11650" s="4">
        <v>55479</v>
      </c>
    </row>
    <row r="11651" spans="14:15" x14ac:dyDescent="0.25">
      <c r="N11651" s="4"/>
      <c r="O11651" s="4">
        <v>55480</v>
      </c>
    </row>
    <row r="11652" spans="14:15" x14ac:dyDescent="0.25">
      <c r="N11652" s="4"/>
      <c r="O11652" s="4">
        <v>55481</v>
      </c>
    </row>
    <row r="11653" spans="14:15" x14ac:dyDescent="0.25">
      <c r="N11653" s="4"/>
      <c r="O11653" s="4">
        <v>55482</v>
      </c>
    </row>
    <row r="11654" spans="14:15" x14ac:dyDescent="0.25">
      <c r="N11654" s="4"/>
      <c r="O11654" s="4">
        <v>55483</v>
      </c>
    </row>
    <row r="11655" spans="14:15" x14ac:dyDescent="0.25">
      <c r="N11655" s="4"/>
      <c r="O11655" s="4">
        <v>55484</v>
      </c>
    </row>
    <row r="11656" spans="14:15" x14ac:dyDescent="0.25">
      <c r="N11656" s="4"/>
      <c r="O11656" s="4">
        <v>55485</v>
      </c>
    </row>
    <row r="11657" spans="14:15" x14ac:dyDescent="0.25">
      <c r="N11657" s="4"/>
      <c r="O11657" s="4">
        <v>55486</v>
      </c>
    </row>
    <row r="11658" spans="14:15" x14ac:dyDescent="0.25">
      <c r="N11658" s="4"/>
      <c r="O11658" s="4">
        <v>55487</v>
      </c>
    </row>
    <row r="11659" spans="14:15" x14ac:dyDescent="0.25">
      <c r="N11659" s="4"/>
      <c r="O11659" s="4">
        <v>55488</v>
      </c>
    </row>
    <row r="11660" spans="14:15" x14ac:dyDescent="0.25">
      <c r="N11660" s="4"/>
      <c r="O11660" s="4">
        <v>55489</v>
      </c>
    </row>
    <row r="11661" spans="14:15" x14ac:dyDescent="0.25">
      <c r="N11661" s="4"/>
      <c r="O11661" s="4">
        <v>55490</v>
      </c>
    </row>
    <row r="11662" spans="14:15" x14ac:dyDescent="0.25">
      <c r="N11662" s="4"/>
      <c r="O11662" s="4">
        <v>55491</v>
      </c>
    </row>
    <row r="11663" spans="14:15" x14ac:dyDescent="0.25">
      <c r="N11663" s="4"/>
      <c r="O11663" s="4">
        <v>55492</v>
      </c>
    </row>
    <row r="11664" spans="14:15" x14ac:dyDescent="0.25">
      <c r="N11664" s="4"/>
      <c r="O11664" s="4">
        <v>55493</v>
      </c>
    </row>
    <row r="11665" spans="14:15" x14ac:dyDescent="0.25">
      <c r="N11665" s="4"/>
      <c r="O11665" s="4">
        <v>55494</v>
      </c>
    </row>
    <row r="11666" spans="14:15" x14ac:dyDescent="0.25">
      <c r="N11666" s="4"/>
      <c r="O11666" s="4">
        <v>55495</v>
      </c>
    </row>
    <row r="11667" spans="14:15" x14ac:dyDescent="0.25">
      <c r="N11667" s="4"/>
      <c r="O11667" s="4">
        <v>55496</v>
      </c>
    </row>
    <row r="11668" spans="14:15" x14ac:dyDescent="0.25">
      <c r="N11668" s="4"/>
      <c r="O11668" s="4">
        <v>55497</v>
      </c>
    </row>
    <row r="11669" spans="14:15" x14ac:dyDescent="0.25">
      <c r="N11669" s="4"/>
      <c r="O11669" s="4">
        <v>55498</v>
      </c>
    </row>
    <row r="11670" spans="14:15" x14ac:dyDescent="0.25">
      <c r="N11670" s="4"/>
      <c r="O11670" s="4">
        <v>55499</v>
      </c>
    </row>
    <row r="11671" spans="14:15" x14ac:dyDescent="0.25">
      <c r="N11671" s="4"/>
      <c r="O11671" s="4">
        <v>55500</v>
      </c>
    </row>
    <row r="11672" spans="14:15" x14ac:dyDescent="0.25">
      <c r="N11672" s="4"/>
      <c r="O11672" s="4">
        <v>55501</v>
      </c>
    </row>
    <row r="11673" spans="14:15" x14ac:dyDescent="0.25">
      <c r="N11673" s="4"/>
      <c r="O11673" s="4">
        <v>55502</v>
      </c>
    </row>
    <row r="11674" spans="14:15" x14ac:dyDescent="0.25">
      <c r="N11674" s="4"/>
      <c r="O11674" s="4">
        <v>55503</v>
      </c>
    </row>
    <row r="11675" spans="14:15" x14ac:dyDescent="0.25">
      <c r="N11675" s="4"/>
      <c r="O11675" s="4">
        <v>55504</v>
      </c>
    </row>
    <row r="11676" spans="14:15" x14ac:dyDescent="0.25">
      <c r="N11676" s="4"/>
      <c r="O11676" s="4">
        <v>55505</v>
      </c>
    </row>
    <row r="11677" spans="14:15" x14ac:dyDescent="0.25">
      <c r="N11677" s="4"/>
      <c r="O11677" s="4">
        <v>55506</v>
      </c>
    </row>
    <row r="11678" spans="14:15" x14ac:dyDescent="0.25">
      <c r="N11678" s="4"/>
      <c r="O11678" s="4">
        <v>55507</v>
      </c>
    </row>
    <row r="11679" spans="14:15" x14ac:dyDescent="0.25">
      <c r="N11679" s="4"/>
      <c r="O11679" s="4">
        <v>55508</v>
      </c>
    </row>
    <row r="11680" spans="14:15" x14ac:dyDescent="0.25">
      <c r="N11680" s="4"/>
      <c r="O11680" s="4">
        <v>55509</v>
      </c>
    </row>
    <row r="11681" spans="14:15" x14ac:dyDescent="0.25">
      <c r="N11681" s="4"/>
      <c r="O11681" s="4">
        <v>55510</v>
      </c>
    </row>
    <row r="11682" spans="14:15" x14ac:dyDescent="0.25">
      <c r="N11682" s="4"/>
      <c r="O11682" s="4">
        <v>55511</v>
      </c>
    </row>
    <row r="11683" spans="14:15" x14ac:dyDescent="0.25">
      <c r="N11683" s="4"/>
      <c r="O11683" s="4">
        <v>55512</v>
      </c>
    </row>
    <row r="11684" spans="14:15" x14ac:dyDescent="0.25">
      <c r="N11684" s="4"/>
      <c r="O11684" s="4">
        <v>55513</v>
      </c>
    </row>
    <row r="11685" spans="14:15" x14ac:dyDescent="0.25">
      <c r="N11685" s="4"/>
      <c r="O11685" s="4">
        <v>55514</v>
      </c>
    </row>
    <row r="11686" spans="14:15" x14ac:dyDescent="0.25">
      <c r="N11686" s="4"/>
      <c r="O11686" s="4">
        <v>55515</v>
      </c>
    </row>
    <row r="11687" spans="14:15" x14ac:dyDescent="0.25">
      <c r="N11687" s="4"/>
      <c r="O11687" s="4">
        <v>55516</v>
      </c>
    </row>
    <row r="11688" spans="14:15" x14ac:dyDescent="0.25">
      <c r="N11688" s="4"/>
      <c r="O11688" s="4">
        <v>55517</v>
      </c>
    </row>
    <row r="11689" spans="14:15" x14ac:dyDescent="0.25">
      <c r="N11689" s="4"/>
      <c r="O11689" s="4">
        <v>55518</v>
      </c>
    </row>
    <row r="11690" spans="14:15" x14ac:dyDescent="0.25">
      <c r="N11690" s="4"/>
      <c r="O11690" s="35"/>
    </row>
    <row r="11691" spans="14:15" x14ac:dyDescent="0.25">
      <c r="N11691" s="4"/>
      <c r="O11691" s="35"/>
    </row>
    <row r="11692" spans="14:15" x14ac:dyDescent="0.25">
      <c r="N11692" s="4"/>
      <c r="O11692" s="35"/>
    </row>
    <row r="11693" spans="14:15" x14ac:dyDescent="0.25">
      <c r="N11693" s="4"/>
      <c r="O11693" s="35"/>
    </row>
    <row r="11694" spans="14:15" x14ac:dyDescent="0.25">
      <c r="N11694" s="4"/>
      <c r="O11694" s="35"/>
    </row>
    <row r="11695" spans="14:15" x14ac:dyDescent="0.25">
      <c r="N11695" s="4"/>
      <c r="O11695" s="35"/>
    </row>
    <row r="11696" spans="14:15" x14ac:dyDescent="0.25">
      <c r="N11696" s="4"/>
      <c r="O11696" s="35"/>
    </row>
    <row r="11697" spans="14:15" x14ac:dyDescent="0.25">
      <c r="N11697" s="4"/>
      <c r="O11697" s="35"/>
    </row>
    <row r="11698" spans="14:15" x14ac:dyDescent="0.25">
      <c r="N11698" s="4"/>
      <c r="O11698" s="35"/>
    </row>
    <row r="11699" spans="14:15" x14ac:dyDescent="0.25">
      <c r="N11699" s="4"/>
    </row>
    <row r="11700" spans="14:15" x14ac:dyDescent="0.25">
      <c r="N11700" s="4"/>
    </row>
    <row r="11701" spans="14:15" x14ac:dyDescent="0.25">
      <c r="N11701" s="4"/>
    </row>
    <row r="11702" spans="14:15" x14ac:dyDescent="0.25">
      <c r="N11702" s="4"/>
    </row>
    <row r="11703" spans="14:15" x14ac:dyDescent="0.25">
      <c r="N11703" s="4"/>
    </row>
    <row r="11704" spans="14:15" x14ac:dyDescent="0.25">
      <c r="N11704" s="4"/>
    </row>
    <row r="11705" spans="14:15" x14ac:dyDescent="0.25">
      <c r="N11705" s="4"/>
    </row>
    <row r="11706" spans="14:15" x14ac:dyDescent="0.25">
      <c r="N11706" s="4"/>
    </row>
    <row r="11707" spans="14:15" x14ac:dyDescent="0.25">
      <c r="N11707" s="4"/>
    </row>
    <row r="11708" spans="14:15" x14ac:dyDescent="0.25">
      <c r="N11708" s="4"/>
    </row>
    <row r="11709" spans="14:15" x14ac:dyDescent="0.25">
      <c r="N11709" s="4"/>
    </row>
    <row r="11710" spans="14:15" x14ac:dyDescent="0.25">
      <c r="N11710" s="4"/>
    </row>
    <row r="11711" spans="14:15" x14ac:dyDescent="0.25">
      <c r="N11711" s="4"/>
    </row>
    <row r="11712" spans="14:15" x14ac:dyDescent="0.25">
      <c r="N11712" s="4"/>
    </row>
    <row r="11713" spans="14:14" x14ac:dyDescent="0.25">
      <c r="N11713" s="4"/>
    </row>
    <row r="11714" spans="14:14" x14ac:dyDescent="0.25">
      <c r="N11714" s="4"/>
    </row>
    <row r="11715" spans="14:14" x14ac:dyDescent="0.25">
      <c r="N11715" s="4"/>
    </row>
    <row r="11716" spans="14:14" x14ac:dyDescent="0.25">
      <c r="N11716" s="4"/>
    </row>
    <row r="11717" spans="14:14" x14ac:dyDescent="0.25">
      <c r="N11717" s="4"/>
    </row>
    <row r="11718" spans="14:14" x14ac:dyDescent="0.25">
      <c r="N11718" s="4"/>
    </row>
    <row r="11719" spans="14:14" x14ac:dyDescent="0.25">
      <c r="N11719" s="4"/>
    </row>
    <row r="11720" spans="14:14" x14ac:dyDescent="0.25">
      <c r="N11720" s="4"/>
    </row>
    <row r="11721" spans="14:14" x14ac:dyDescent="0.25">
      <c r="N11721" s="4"/>
    </row>
    <row r="11722" spans="14:14" x14ac:dyDescent="0.25">
      <c r="N11722" s="4"/>
    </row>
    <row r="11723" spans="14:14" x14ac:dyDescent="0.25">
      <c r="N11723" s="4"/>
    </row>
    <row r="11724" spans="14:14" x14ac:dyDescent="0.25">
      <c r="N11724" s="4"/>
    </row>
    <row r="11725" spans="14:14" x14ac:dyDescent="0.25">
      <c r="N11725" s="4"/>
    </row>
    <row r="11726" spans="14:14" x14ac:dyDescent="0.25">
      <c r="N11726" s="4"/>
    </row>
    <row r="11727" spans="14:14" x14ac:dyDescent="0.25">
      <c r="N11727" s="4"/>
    </row>
    <row r="11728" spans="14:14" x14ac:dyDescent="0.25">
      <c r="N11728" s="4"/>
    </row>
    <row r="11729" spans="14:14" x14ac:dyDescent="0.25">
      <c r="N11729" s="4"/>
    </row>
    <row r="11730" spans="14:14" x14ac:dyDescent="0.25">
      <c r="N11730" s="4"/>
    </row>
    <row r="11731" spans="14:14" x14ac:dyDescent="0.25">
      <c r="N11731" s="4"/>
    </row>
    <row r="11732" spans="14:14" x14ac:dyDescent="0.25">
      <c r="N11732" s="4"/>
    </row>
    <row r="11733" spans="14:14" x14ac:dyDescent="0.25">
      <c r="N11733" s="4"/>
    </row>
    <row r="11734" spans="14:14" x14ac:dyDescent="0.25">
      <c r="N11734" s="4"/>
    </row>
    <row r="11735" spans="14:14" x14ac:dyDescent="0.25">
      <c r="N11735" s="4"/>
    </row>
    <row r="11736" spans="14:14" x14ac:dyDescent="0.25">
      <c r="N11736" s="4"/>
    </row>
    <row r="11737" spans="14:14" x14ac:dyDescent="0.25">
      <c r="N11737" s="4"/>
    </row>
    <row r="11738" spans="14:14" x14ac:dyDescent="0.25">
      <c r="N11738" s="4"/>
    </row>
    <row r="11739" spans="14:14" x14ac:dyDescent="0.25">
      <c r="N11739" s="4"/>
    </row>
    <row r="11740" spans="14:14" x14ac:dyDescent="0.25">
      <c r="N11740" s="4"/>
    </row>
    <row r="11741" spans="14:14" x14ac:dyDescent="0.25">
      <c r="N11741" s="4"/>
    </row>
    <row r="11742" spans="14:14" x14ac:dyDescent="0.25">
      <c r="N11742" s="4"/>
    </row>
    <row r="11743" spans="14:14" x14ac:dyDescent="0.25">
      <c r="N11743" s="4"/>
    </row>
    <row r="11744" spans="14:14" x14ac:dyDescent="0.25">
      <c r="N11744" s="4"/>
    </row>
    <row r="11745" spans="14:14" x14ac:dyDescent="0.25">
      <c r="N11745" s="4"/>
    </row>
    <row r="11746" spans="14:14" x14ac:dyDescent="0.25">
      <c r="N11746" s="4"/>
    </row>
    <row r="11747" spans="14:14" x14ac:dyDescent="0.25">
      <c r="N11747" s="4"/>
    </row>
    <row r="11748" spans="14:14" x14ac:dyDescent="0.25">
      <c r="N11748" s="4"/>
    </row>
    <row r="11749" spans="14:14" x14ac:dyDescent="0.25">
      <c r="N11749" s="4"/>
    </row>
    <row r="11750" spans="14:14" x14ac:dyDescent="0.25">
      <c r="N11750" s="4"/>
    </row>
    <row r="11751" spans="14:14" x14ac:dyDescent="0.25">
      <c r="N11751" s="4"/>
    </row>
    <row r="11752" spans="14:14" x14ac:dyDescent="0.25">
      <c r="N11752" s="4"/>
    </row>
    <row r="11753" spans="14:14" x14ac:dyDescent="0.25">
      <c r="N11753" s="4"/>
    </row>
    <row r="11754" spans="14:14" x14ac:dyDescent="0.25">
      <c r="N11754" s="4"/>
    </row>
    <row r="11755" spans="14:14" x14ac:dyDescent="0.25">
      <c r="N11755" s="4"/>
    </row>
    <row r="11756" spans="14:14" x14ac:dyDescent="0.25">
      <c r="N11756" s="4"/>
    </row>
    <row r="11757" spans="14:14" x14ac:dyDescent="0.25">
      <c r="N11757" s="4"/>
    </row>
    <row r="11758" spans="14:14" x14ac:dyDescent="0.25">
      <c r="N11758" s="4"/>
    </row>
    <row r="11759" spans="14:14" x14ac:dyDescent="0.25">
      <c r="N11759" s="4"/>
    </row>
    <row r="11760" spans="14:14" x14ac:dyDescent="0.25">
      <c r="N11760" s="4"/>
    </row>
    <row r="11761" spans="14:14" x14ac:dyDescent="0.25">
      <c r="N11761" s="4"/>
    </row>
    <row r="11762" spans="14:14" x14ac:dyDescent="0.25">
      <c r="N11762" s="4"/>
    </row>
    <row r="11763" spans="14:14" x14ac:dyDescent="0.25">
      <c r="N11763" s="4"/>
    </row>
    <row r="11764" spans="14:14" x14ac:dyDescent="0.25">
      <c r="N11764" s="4"/>
    </row>
    <row r="11765" spans="14:14" x14ac:dyDescent="0.25">
      <c r="N11765" s="4"/>
    </row>
    <row r="11766" spans="14:14" x14ac:dyDescent="0.25">
      <c r="N11766" s="4"/>
    </row>
    <row r="11767" spans="14:14" x14ac:dyDescent="0.25">
      <c r="N11767" s="4"/>
    </row>
    <row r="11768" spans="14:14" x14ac:dyDescent="0.25">
      <c r="N11768" s="4"/>
    </row>
    <row r="11769" spans="14:14" x14ac:dyDescent="0.25">
      <c r="N11769" s="4"/>
    </row>
    <row r="11770" spans="14:14" x14ac:dyDescent="0.25">
      <c r="N11770" s="4"/>
    </row>
    <row r="11771" spans="14:14" x14ac:dyDescent="0.25">
      <c r="N11771" s="4"/>
    </row>
    <row r="11772" spans="14:14" x14ac:dyDescent="0.25">
      <c r="N11772" s="4"/>
    </row>
    <row r="11773" spans="14:14" x14ac:dyDescent="0.25">
      <c r="N11773" s="4"/>
    </row>
    <row r="11774" spans="14:14" x14ac:dyDescent="0.25">
      <c r="N11774" s="4"/>
    </row>
    <row r="11775" spans="14:14" x14ac:dyDescent="0.25">
      <c r="N11775" s="4"/>
    </row>
    <row r="11776" spans="14:14" x14ac:dyDescent="0.25">
      <c r="N11776" s="4"/>
    </row>
    <row r="11777" spans="14:14" x14ac:dyDescent="0.25">
      <c r="N11777" s="4"/>
    </row>
    <row r="11778" spans="14:14" x14ac:dyDescent="0.25">
      <c r="N11778" s="4"/>
    </row>
    <row r="11779" spans="14:14" x14ac:dyDescent="0.25">
      <c r="N11779" s="4"/>
    </row>
    <row r="11780" spans="14:14" x14ac:dyDescent="0.25">
      <c r="N11780" s="4"/>
    </row>
    <row r="11781" spans="14:14" x14ac:dyDescent="0.25">
      <c r="N11781" s="4"/>
    </row>
    <row r="11782" spans="14:14" x14ac:dyDescent="0.25">
      <c r="N11782" s="4"/>
    </row>
    <row r="11783" spans="14:14" x14ac:dyDescent="0.25">
      <c r="N11783" s="4"/>
    </row>
    <row r="11784" spans="14:14" x14ac:dyDescent="0.25">
      <c r="N11784" s="4"/>
    </row>
    <row r="11785" spans="14:14" x14ac:dyDescent="0.25">
      <c r="N11785" s="4"/>
    </row>
    <row r="11786" spans="14:14" x14ac:dyDescent="0.25">
      <c r="N11786" s="4"/>
    </row>
    <row r="11787" spans="14:14" x14ac:dyDescent="0.25">
      <c r="N11787" s="4"/>
    </row>
    <row r="11788" spans="14:14" x14ac:dyDescent="0.25">
      <c r="N11788" s="4"/>
    </row>
    <row r="11789" spans="14:14" x14ac:dyDescent="0.25">
      <c r="N11789" s="4"/>
    </row>
    <row r="11790" spans="14:14" x14ac:dyDescent="0.25">
      <c r="N11790" s="4"/>
    </row>
    <row r="11791" spans="14:14" x14ac:dyDescent="0.25">
      <c r="N11791" s="4"/>
    </row>
    <row r="11792" spans="14:14" x14ac:dyDescent="0.25">
      <c r="N11792" s="4"/>
    </row>
    <row r="11793" spans="14:14" x14ac:dyDescent="0.25">
      <c r="N11793" s="4"/>
    </row>
    <row r="11794" spans="14:14" x14ac:dyDescent="0.25">
      <c r="N11794" s="4"/>
    </row>
    <row r="11795" spans="14:14" x14ac:dyDescent="0.25">
      <c r="N11795" s="4"/>
    </row>
    <row r="11796" spans="14:14" x14ac:dyDescent="0.25">
      <c r="N11796" s="4"/>
    </row>
    <row r="11797" spans="14:14" x14ac:dyDescent="0.25">
      <c r="N11797" s="4"/>
    </row>
    <row r="11798" spans="14:14" x14ac:dyDescent="0.25">
      <c r="N11798" s="4"/>
    </row>
    <row r="11799" spans="14:14" x14ac:dyDescent="0.25">
      <c r="N11799" s="4"/>
    </row>
    <row r="11800" spans="14:14" x14ac:dyDescent="0.25">
      <c r="N11800" s="4"/>
    </row>
    <row r="11801" spans="14:14" x14ac:dyDescent="0.25">
      <c r="N11801" s="4"/>
    </row>
    <row r="11802" spans="14:14" x14ac:dyDescent="0.25">
      <c r="N11802" s="4"/>
    </row>
    <row r="11803" spans="14:14" x14ac:dyDescent="0.25">
      <c r="N11803" s="4"/>
    </row>
    <row r="11804" spans="14:14" x14ac:dyDescent="0.25">
      <c r="N11804" s="4"/>
    </row>
    <row r="11805" spans="14:14" x14ac:dyDescent="0.25">
      <c r="N11805" s="4"/>
    </row>
    <row r="11806" spans="14:14" x14ac:dyDescent="0.25">
      <c r="N11806" s="4"/>
    </row>
    <row r="11807" spans="14:14" x14ac:dyDescent="0.25">
      <c r="N11807" s="4"/>
    </row>
    <row r="11808" spans="14:14" x14ac:dyDescent="0.25">
      <c r="N11808" s="4"/>
    </row>
    <row r="11809" spans="14:14" x14ac:dyDescent="0.25">
      <c r="N11809" s="4"/>
    </row>
    <row r="11810" spans="14:14" x14ac:dyDescent="0.25">
      <c r="N11810" s="4"/>
    </row>
    <row r="11811" spans="14:14" x14ac:dyDescent="0.25">
      <c r="N11811" s="4"/>
    </row>
    <row r="11812" spans="14:14" x14ac:dyDescent="0.25">
      <c r="N11812" s="4"/>
    </row>
    <row r="11813" spans="14:14" x14ac:dyDescent="0.25">
      <c r="N11813" s="4"/>
    </row>
    <row r="11814" spans="14:14" x14ac:dyDescent="0.25">
      <c r="N11814" s="4"/>
    </row>
    <row r="11815" spans="14:14" x14ac:dyDescent="0.25">
      <c r="N11815" s="4"/>
    </row>
    <row r="11816" spans="14:14" x14ac:dyDescent="0.25">
      <c r="N11816" s="4"/>
    </row>
    <row r="11817" spans="14:14" x14ac:dyDescent="0.25">
      <c r="N11817" s="4"/>
    </row>
    <row r="11818" spans="14:14" x14ac:dyDescent="0.25">
      <c r="N11818" s="4"/>
    </row>
    <row r="11819" spans="14:14" x14ac:dyDescent="0.25">
      <c r="N11819" s="4"/>
    </row>
    <row r="11820" spans="14:14" x14ac:dyDescent="0.25">
      <c r="N11820" s="4"/>
    </row>
    <row r="11821" spans="14:14" x14ac:dyDescent="0.25">
      <c r="N11821" s="4"/>
    </row>
    <row r="11822" spans="14:14" x14ac:dyDescent="0.25">
      <c r="N11822" s="4"/>
    </row>
    <row r="11823" spans="14:14" x14ac:dyDescent="0.25">
      <c r="N11823" s="4"/>
    </row>
    <row r="11824" spans="14:14" x14ac:dyDescent="0.25">
      <c r="N11824" s="4"/>
    </row>
    <row r="11825" spans="14:14" x14ac:dyDescent="0.25">
      <c r="N11825" s="4"/>
    </row>
    <row r="11826" spans="14:14" x14ac:dyDescent="0.25">
      <c r="N11826" s="4"/>
    </row>
    <row r="11827" spans="14:14" x14ac:dyDescent="0.25">
      <c r="N11827" s="4"/>
    </row>
    <row r="11828" spans="14:14" x14ac:dyDescent="0.25">
      <c r="N11828" s="4"/>
    </row>
    <row r="11829" spans="14:14" x14ac:dyDescent="0.25">
      <c r="N11829" s="4"/>
    </row>
    <row r="11830" spans="14:14" x14ac:dyDescent="0.25">
      <c r="N11830" s="4"/>
    </row>
    <row r="11831" spans="14:14" x14ac:dyDescent="0.25">
      <c r="N11831" s="4"/>
    </row>
    <row r="11832" spans="14:14" x14ac:dyDescent="0.25">
      <c r="N11832" s="4"/>
    </row>
    <row r="11833" spans="14:14" x14ac:dyDescent="0.25">
      <c r="N11833" s="4"/>
    </row>
    <row r="11834" spans="14:14" x14ac:dyDescent="0.25">
      <c r="N11834" s="4"/>
    </row>
    <row r="11835" spans="14:14" x14ac:dyDescent="0.25">
      <c r="N11835" s="4"/>
    </row>
    <row r="11836" spans="14:14" x14ac:dyDescent="0.25">
      <c r="N11836" s="4"/>
    </row>
    <row r="11837" spans="14:14" x14ac:dyDescent="0.25">
      <c r="N11837" s="4"/>
    </row>
    <row r="11838" spans="14:14" x14ac:dyDescent="0.25">
      <c r="N11838" s="4"/>
    </row>
    <row r="11839" spans="14:14" x14ac:dyDescent="0.25">
      <c r="N11839" s="4"/>
    </row>
    <row r="11840" spans="14:14" x14ac:dyDescent="0.25">
      <c r="N11840" s="4"/>
    </row>
    <row r="11841" spans="14:14" x14ac:dyDescent="0.25">
      <c r="N11841" s="4"/>
    </row>
    <row r="11842" spans="14:14" x14ac:dyDescent="0.25">
      <c r="N11842" s="4"/>
    </row>
    <row r="11843" spans="14:14" x14ac:dyDescent="0.25">
      <c r="N11843" s="4"/>
    </row>
    <row r="11844" spans="14:14" x14ac:dyDescent="0.25">
      <c r="N11844" s="4"/>
    </row>
    <row r="11845" spans="14:14" x14ac:dyDescent="0.25">
      <c r="N11845" s="4"/>
    </row>
    <row r="11846" spans="14:14" x14ac:dyDescent="0.25">
      <c r="N11846" s="4"/>
    </row>
    <row r="11847" spans="14:14" x14ac:dyDescent="0.25">
      <c r="N11847" s="4"/>
    </row>
    <row r="11848" spans="14:14" x14ac:dyDescent="0.25">
      <c r="N11848" s="4"/>
    </row>
    <row r="11849" spans="14:14" x14ac:dyDescent="0.25">
      <c r="N11849" s="4"/>
    </row>
    <row r="11850" spans="14:14" x14ac:dyDescent="0.25">
      <c r="N11850" s="4"/>
    </row>
    <row r="11851" spans="14:14" x14ac:dyDescent="0.25">
      <c r="N11851" s="4"/>
    </row>
    <row r="11852" spans="14:14" x14ac:dyDescent="0.25">
      <c r="N11852" s="4"/>
    </row>
    <row r="11853" spans="14:14" x14ac:dyDescent="0.25">
      <c r="N11853" s="4"/>
    </row>
    <row r="11854" spans="14:14" x14ac:dyDescent="0.25">
      <c r="N11854" s="4"/>
    </row>
    <row r="11855" spans="14:14" x14ac:dyDescent="0.25">
      <c r="N11855" s="4"/>
    </row>
    <row r="11856" spans="14:14" x14ac:dyDescent="0.25">
      <c r="N11856" s="4"/>
    </row>
    <row r="11857" spans="14:14" x14ac:dyDescent="0.25">
      <c r="N11857" s="4"/>
    </row>
    <row r="11858" spans="14:14" x14ac:dyDescent="0.25">
      <c r="N11858" s="4"/>
    </row>
    <row r="11859" spans="14:14" x14ac:dyDescent="0.25">
      <c r="N11859" s="4"/>
    </row>
    <row r="11860" spans="14:14" x14ac:dyDescent="0.25">
      <c r="N11860" s="4"/>
    </row>
    <row r="11861" spans="14:14" x14ac:dyDescent="0.25">
      <c r="N11861" s="4"/>
    </row>
    <row r="11862" spans="14:14" x14ac:dyDescent="0.25">
      <c r="N11862" s="4"/>
    </row>
    <row r="11863" spans="14:14" x14ac:dyDescent="0.25">
      <c r="N11863" s="4"/>
    </row>
    <row r="11864" spans="14:14" x14ac:dyDescent="0.25">
      <c r="N11864" s="4"/>
    </row>
    <row r="11865" spans="14:14" x14ac:dyDescent="0.25">
      <c r="N11865" s="4"/>
    </row>
    <row r="11866" spans="14:14" x14ac:dyDescent="0.25">
      <c r="N11866" s="4"/>
    </row>
    <row r="11867" spans="14:14" x14ac:dyDescent="0.25">
      <c r="N11867" s="4"/>
    </row>
    <row r="11868" spans="14:14" x14ac:dyDescent="0.25">
      <c r="N11868" s="4"/>
    </row>
    <row r="11869" spans="14:14" x14ac:dyDescent="0.25">
      <c r="N11869" s="4"/>
    </row>
    <row r="11870" spans="14:14" x14ac:dyDescent="0.25">
      <c r="N11870" s="4"/>
    </row>
    <row r="11871" spans="14:14" x14ac:dyDescent="0.25">
      <c r="N11871" s="4"/>
    </row>
    <row r="11872" spans="14:14" x14ac:dyDescent="0.25">
      <c r="N11872" s="4"/>
    </row>
    <row r="11873" spans="14:14" x14ac:dyDescent="0.25">
      <c r="N11873" s="4"/>
    </row>
    <row r="11874" spans="14:14" x14ac:dyDescent="0.25">
      <c r="N11874" s="4"/>
    </row>
    <row r="11875" spans="14:14" x14ac:dyDescent="0.25">
      <c r="N11875" s="4"/>
    </row>
    <row r="11876" spans="14:14" x14ac:dyDescent="0.25">
      <c r="N11876" s="4"/>
    </row>
    <row r="11877" spans="14:14" x14ac:dyDescent="0.25">
      <c r="N11877" s="4"/>
    </row>
    <row r="11878" spans="14:14" x14ac:dyDescent="0.25">
      <c r="N11878" s="4"/>
    </row>
    <row r="11879" spans="14:14" x14ac:dyDescent="0.25">
      <c r="N11879" s="4"/>
    </row>
    <row r="11880" spans="14:14" x14ac:dyDescent="0.25">
      <c r="N11880" s="4"/>
    </row>
    <row r="11881" spans="14:14" x14ac:dyDescent="0.25">
      <c r="N11881" s="4"/>
    </row>
    <row r="11882" spans="14:14" x14ac:dyDescent="0.25">
      <c r="N11882" s="4"/>
    </row>
    <row r="11883" spans="14:14" x14ac:dyDescent="0.25">
      <c r="N11883" s="4"/>
    </row>
    <row r="11884" spans="14:14" x14ac:dyDescent="0.25">
      <c r="N11884" s="4"/>
    </row>
    <row r="11885" spans="14:14" x14ac:dyDescent="0.25">
      <c r="N11885" s="4"/>
    </row>
    <row r="11886" spans="14:14" x14ac:dyDescent="0.25">
      <c r="N11886" s="4"/>
    </row>
    <row r="11887" spans="14:14" x14ac:dyDescent="0.25">
      <c r="N11887" s="4"/>
    </row>
    <row r="11888" spans="14:14" x14ac:dyDescent="0.25">
      <c r="N11888" s="4"/>
    </row>
    <row r="11889" spans="14:14" x14ac:dyDescent="0.25">
      <c r="N11889" s="4"/>
    </row>
    <row r="11890" spans="14:14" x14ac:dyDescent="0.25">
      <c r="N11890" s="4"/>
    </row>
    <row r="11891" spans="14:14" x14ac:dyDescent="0.25">
      <c r="N11891" s="4"/>
    </row>
    <row r="11892" spans="14:14" x14ac:dyDescent="0.25">
      <c r="N11892" s="4"/>
    </row>
    <row r="11893" spans="14:14" x14ac:dyDescent="0.25">
      <c r="N11893" s="4"/>
    </row>
    <row r="11894" spans="14:14" x14ac:dyDescent="0.25">
      <c r="N11894" s="4"/>
    </row>
    <row r="11895" spans="14:14" x14ac:dyDescent="0.25">
      <c r="N11895" s="4"/>
    </row>
    <row r="11896" spans="14:14" x14ac:dyDescent="0.25">
      <c r="N11896" s="4"/>
    </row>
    <row r="11897" spans="14:14" x14ac:dyDescent="0.25">
      <c r="N11897" s="4"/>
    </row>
    <row r="11898" spans="14:14" x14ac:dyDescent="0.25">
      <c r="N11898" s="4"/>
    </row>
    <row r="11899" spans="14:14" x14ac:dyDescent="0.25">
      <c r="N11899" s="4"/>
    </row>
    <row r="11900" spans="14:14" x14ac:dyDescent="0.25">
      <c r="N11900" s="4"/>
    </row>
    <row r="11901" spans="14:14" x14ac:dyDescent="0.25">
      <c r="N11901" s="4"/>
    </row>
    <row r="11902" spans="14:14" x14ac:dyDescent="0.25">
      <c r="N11902" s="4"/>
    </row>
    <row r="11903" spans="14:14" x14ac:dyDescent="0.25">
      <c r="N11903" s="4"/>
    </row>
    <row r="11904" spans="14:14" x14ac:dyDescent="0.25">
      <c r="N11904" s="4"/>
    </row>
    <row r="11905" spans="14:14" x14ac:dyDescent="0.25">
      <c r="N11905" s="4"/>
    </row>
    <row r="11906" spans="14:14" x14ac:dyDescent="0.25">
      <c r="N11906" s="4"/>
    </row>
    <row r="11907" spans="14:14" x14ac:dyDescent="0.25">
      <c r="N11907" s="4"/>
    </row>
    <row r="11908" spans="14:14" x14ac:dyDescent="0.25">
      <c r="N11908" s="4"/>
    </row>
    <row r="11909" spans="14:14" x14ac:dyDescent="0.25">
      <c r="N11909" s="4"/>
    </row>
    <row r="11910" spans="14:14" x14ac:dyDescent="0.25">
      <c r="N11910" s="4"/>
    </row>
    <row r="11911" spans="14:14" x14ac:dyDescent="0.25">
      <c r="N11911" s="4"/>
    </row>
    <row r="11912" spans="14:14" x14ac:dyDescent="0.25">
      <c r="N11912" s="4"/>
    </row>
    <row r="11913" spans="14:14" x14ac:dyDescent="0.25">
      <c r="N11913" s="4"/>
    </row>
    <row r="11914" spans="14:14" x14ac:dyDescent="0.25">
      <c r="N11914" s="4"/>
    </row>
    <row r="11915" spans="14:14" x14ac:dyDescent="0.25">
      <c r="N11915" s="4"/>
    </row>
    <row r="11916" spans="14:14" x14ac:dyDescent="0.25">
      <c r="N11916" s="4"/>
    </row>
    <row r="11917" spans="14:14" x14ac:dyDescent="0.25">
      <c r="N11917" s="4"/>
    </row>
    <row r="11918" spans="14:14" x14ac:dyDescent="0.25">
      <c r="N11918" s="4"/>
    </row>
    <row r="11919" spans="14:14" x14ac:dyDescent="0.25">
      <c r="N11919" s="4"/>
    </row>
    <row r="11920" spans="14:14" x14ac:dyDescent="0.25">
      <c r="N11920" s="4"/>
    </row>
    <row r="11921" spans="14:14" x14ac:dyDescent="0.25">
      <c r="N11921" s="4"/>
    </row>
    <row r="11922" spans="14:14" x14ac:dyDescent="0.25">
      <c r="N11922" s="4"/>
    </row>
    <row r="11923" spans="14:14" x14ac:dyDescent="0.25">
      <c r="N11923" s="4"/>
    </row>
    <row r="11924" spans="14:14" x14ac:dyDescent="0.25">
      <c r="N11924" s="4"/>
    </row>
    <row r="11925" spans="14:14" x14ac:dyDescent="0.25">
      <c r="N11925" s="4"/>
    </row>
    <row r="11926" spans="14:14" x14ac:dyDescent="0.25">
      <c r="N11926" s="4"/>
    </row>
    <row r="11927" spans="14:14" x14ac:dyDescent="0.25">
      <c r="N11927" s="4"/>
    </row>
    <row r="11928" spans="14:14" x14ac:dyDescent="0.25">
      <c r="N11928" s="4"/>
    </row>
    <row r="11929" spans="14:14" x14ac:dyDescent="0.25">
      <c r="N11929" s="4"/>
    </row>
    <row r="11930" spans="14:14" x14ac:dyDescent="0.25">
      <c r="N11930" s="4"/>
    </row>
    <row r="11931" spans="14:14" x14ac:dyDescent="0.25">
      <c r="N11931" s="4"/>
    </row>
    <row r="11932" spans="14:14" x14ac:dyDescent="0.25">
      <c r="N11932" s="4"/>
    </row>
    <row r="11933" spans="14:14" x14ac:dyDescent="0.25">
      <c r="N11933" s="4"/>
    </row>
    <row r="11934" spans="14:14" x14ac:dyDescent="0.25">
      <c r="N11934" s="4"/>
    </row>
    <row r="11935" spans="14:14" x14ac:dyDescent="0.25">
      <c r="N11935" s="4"/>
    </row>
    <row r="11936" spans="14:14" x14ac:dyDescent="0.25">
      <c r="N11936" s="4"/>
    </row>
    <row r="11937" spans="14:14" x14ac:dyDescent="0.25">
      <c r="N11937" s="4"/>
    </row>
    <row r="11938" spans="14:14" x14ac:dyDescent="0.25">
      <c r="N11938" s="4"/>
    </row>
    <row r="11939" spans="14:14" x14ac:dyDescent="0.25">
      <c r="N11939" s="4"/>
    </row>
    <row r="11940" spans="14:14" x14ac:dyDescent="0.25">
      <c r="N11940" s="4"/>
    </row>
    <row r="11941" spans="14:14" x14ac:dyDescent="0.25">
      <c r="N11941" s="4"/>
    </row>
    <row r="11942" spans="14:14" x14ac:dyDescent="0.25">
      <c r="N11942" s="4"/>
    </row>
    <row r="11943" spans="14:14" x14ac:dyDescent="0.25">
      <c r="N11943" s="4"/>
    </row>
    <row r="11944" spans="14:14" x14ac:dyDescent="0.25">
      <c r="N11944" s="4"/>
    </row>
    <row r="11945" spans="14:14" x14ac:dyDescent="0.25">
      <c r="N11945" s="4"/>
    </row>
    <row r="11946" spans="14:14" x14ac:dyDescent="0.25">
      <c r="N11946" s="4"/>
    </row>
    <row r="11947" spans="14:14" x14ac:dyDescent="0.25">
      <c r="N11947" s="4"/>
    </row>
    <row r="11948" spans="14:14" x14ac:dyDescent="0.25">
      <c r="N11948" s="4"/>
    </row>
    <row r="11949" spans="14:14" x14ac:dyDescent="0.25">
      <c r="N11949" s="4"/>
    </row>
    <row r="11950" spans="14:14" x14ac:dyDescent="0.25">
      <c r="N11950" s="4"/>
    </row>
    <row r="11951" spans="14:14" x14ac:dyDescent="0.25">
      <c r="N11951" s="4"/>
    </row>
    <row r="11952" spans="14:14" x14ac:dyDescent="0.25">
      <c r="N11952" s="4"/>
    </row>
    <row r="11953" spans="14:14" x14ac:dyDescent="0.25">
      <c r="N11953" s="4"/>
    </row>
    <row r="11954" spans="14:14" x14ac:dyDescent="0.25">
      <c r="N11954" s="4"/>
    </row>
    <row r="11955" spans="14:14" x14ac:dyDescent="0.25">
      <c r="N11955" s="4"/>
    </row>
    <row r="11956" spans="14:14" x14ac:dyDescent="0.25">
      <c r="N11956" s="4"/>
    </row>
    <row r="11957" spans="14:14" x14ac:dyDescent="0.25">
      <c r="N11957" s="4"/>
    </row>
    <row r="11958" spans="14:14" x14ac:dyDescent="0.25">
      <c r="N11958" s="4"/>
    </row>
    <row r="11959" spans="14:14" x14ac:dyDescent="0.25">
      <c r="N11959" s="4"/>
    </row>
    <row r="11960" spans="14:14" x14ac:dyDescent="0.25">
      <c r="N11960" s="4"/>
    </row>
    <row r="11961" spans="14:14" x14ac:dyDescent="0.25">
      <c r="N11961" s="4"/>
    </row>
    <row r="11962" spans="14:14" x14ac:dyDescent="0.25">
      <c r="N11962" s="4"/>
    </row>
    <row r="11963" spans="14:14" x14ac:dyDescent="0.25">
      <c r="N11963" s="4"/>
    </row>
    <row r="11964" spans="14:14" x14ac:dyDescent="0.25">
      <c r="N11964" s="4"/>
    </row>
    <row r="11965" spans="14:14" x14ac:dyDescent="0.25">
      <c r="N11965" s="4"/>
    </row>
    <row r="11966" spans="14:14" x14ac:dyDescent="0.25">
      <c r="N11966" s="4"/>
    </row>
    <row r="11967" spans="14:14" x14ac:dyDescent="0.25">
      <c r="N11967" s="4"/>
    </row>
    <row r="11968" spans="14:14" x14ac:dyDescent="0.25">
      <c r="N11968" s="4"/>
    </row>
    <row r="11969" spans="14:14" x14ac:dyDescent="0.25">
      <c r="N11969" s="4"/>
    </row>
    <row r="11970" spans="14:14" x14ac:dyDescent="0.25">
      <c r="N11970" s="4"/>
    </row>
    <row r="11971" spans="14:14" x14ac:dyDescent="0.25">
      <c r="N11971" s="4"/>
    </row>
    <row r="11972" spans="14:14" x14ac:dyDescent="0.25">
      <c r="N11972" s="4"/>
    </row>
    <row r="11973" spans="14:14" x14ac:dyDescent="0.25">
      <c r="N11973" s="4"/>
    </row>
    <row r="11974" spans="14:14" x14ac:dyDescent="0.25">
      <c r="N11974" s="4"/>
    </row>
    <row r="11975" spans="14:14" x14ac:dyDescent="0.25">
      <c r="N11975" s="4"/>
    </row>
    <row r="11976" spans="14:14" x14ac:dyDescent="0.25">
      <c r="N11976" s="4"/>
    </row>
    <row r="11977" spans="14:14" x14ac:dyDescent="0.25">
      <c r="N11977" s="4"/>
    </row>
    <row r="11978" spans="14:14" x14ac:dyDescent="0.25">
      <c r="N11978" s="4"/>
    </row>
    <row r="11979" spans="14:14" x14ac:dyDescent="0.25">
      <c r="N11979" s="4"/>
    </row>
    <row r="11980" spans="14:14" x14ac:dyDescent="0.25">
      <c r="N11980" s="4"/>
    </row>
    <row r="11981" spans="14:14" x14ac:dyDescent="0.25">
      <c r="N11981" s="4"/>
    </row>
    <row r="11982" spans="14:14" x14ac:dyDescent="0.25">
      <c r="N11982" s="4"/>
    </row>
    <row r="11983" spans="14:14" x14ac:dyDescent="0.25">
      <c r="N11983" s="4"/>
    </row>
    <row r="11984" spans="14:14" x14ac:dyDescent="0.25">
      <c r="N11984" s="4"/>
    </row>
    <row r="11985" spans="14:14" x14ac:dyDescent="0.25">
      <c r="N11985" s="4"/>
    </row>
    <row r="11986" spans="14:14" x14ac:dyDescent="0.25">
      <c r="N11986" s="4"/>
    </row>
    <row r="11987" spans="14:14" x14ac:dyDescent="0.25">
      <c r="N11987" s="4"/>
    </row>
    <row r="11988" spans="14:14" x14ac:dyDescent="0.25">
      <c r="N11988" s="4"/>
    </row>
    <row r="11989" spans="14:14" x14ac:dyDescent="0.25">
      <c r="N11989" s="4"/>
    </row>
    <row r="11990" spans="14:14" x14ac:dyDescent="0.25">
      <c r="N11990" s="4"/>
    </row>
    <row r="11991" spans="14:14" x14ac:dyDescent="0.25">
      <c r="N11991" s="4"/>
    </row>
    <row r="11992" spans="14:14" x14ac:dyDescent="0.25">
      <c r="N11992" s="4"/>
    </row>
    <row r="11993" spans="14:14" x14ac:dyDescent="0.25">
      <c r="N11993" s="4"/>
    </row>
    <row r="11994" spans="14:14" x14ac:dyDescent="0.25">
      <c r="N11994" s="4"/>
    </row>
    <row r="11995" spans="14:14" x14ac:dyDescent="0.25">
      <c r="N11995" s="4"/>
    </row>
    <row r="11996" spans="14:14" x14ac:dyDescent="0.25">
      <c r="N11996" s="4"/>
    </row>
    <row r="11997" spans="14:14" x14ac:dyDescent="0.25">
      <c r="N11997" s="4"/>
    </row>
    <row r="11998" spans="14:14" x14ac:dyDescent="0.25">
      <c r="N11998" s="4"/>
    </row>
    <row r="11999" spans="14:14" x14ac:dyDescent="0.25">
      <c r="N11999" s="4"/>
    </row>
    <row r="12000" spans="14:14" x14ac:dyDescent="0.25">
      <c r="N12000" s="4"/>
    </row>
    <row r="12001" spans="14:14" x14ac:dyDescent="0.25">
      <c r="N12001" s="4"/>
    </row>
    <row r="12002" spans="14:14" x14ac:dyDescent="0.25">
      <c r="N12002" s="4"/>
    </row>
    <row r="12003" spans="14:14" x14ac:dyDescent="0.25">
      <c r="N12003" s="4"/>
    </row>
    <row r="12004" spans="14:14" x14ac:dyDescent="0.25">
      <c r="N12004" s="4"/>
    </row>
    <row r="12005" spans="14:14" x14ac:dyDescent="0.25">
      <c r="N12005" s="4"/>
    </row>
    <row r="12006" spans="14:14" x14ac:dyDescent="0.25">
      <c r="N12006" s="4"/>
    </row>
    <row r="12007" spans="14:14" x14ac:dyDescent="0.25">
      <c r="N12007" s="4"/>
    </row>
    <row r="12008" spans="14:14" x14ac:dyDescent="0.25">
      <c r="N12008" s="4"/>
    </row>
    <row r="12009" spans="14:14" x14ac:dyDescent="0.25">
      <c r="N12009" s="4"/>
    </row>
    <row r="12010" spans="14:14" x14ac:dyDescent="0.25">
      <c r="N12010" s="4"/>
    </row>
    <row r="12011" spans="14:14" x14ac:dyDescent="0.25">
      <c r="N12011" s="4"/>
    </row>
    <row r="12012" spans="14:14" x14ac:dyDescent="0.25">
      <c r="N12012" s="4"/>
    </row>
    <row r="12013" spans="14:14" x14ac:dyDescent="0.25">
      <c r="N12013" s="4"/>
    </row>
    <row r="12014" spans="14:14" x14ac:dyDescent="0.25">
      <c r="N12014" s="4"/>
    </row>
    <row r="12015" spans="14:14" x14ac:dyDescent="0.25">
      <c r="N12015" s="4"/>
    </row>
    <row r="12016" spans="14:14" x14ac:dyDescent="0.25">
      <c r="N12016" s="4"/>
    </row>
    <row r="12017" spans="14:14" x14ac:dyDescent="0.25">
      <c r="N12017" s="4"/>
    </row>
    <row r="12018" spans="14:14" x14ac:dyDescent="0.25">
      <c r="N12018" s="4"/>
    </row>
    <row r="12019" spans="14:14" x14ac:dyDescent="0.25">
      <c r="N12019" s="4"/>
    </row>
    <row r="12020" spans="14:14" x14ac:dyDescent="0.25">
      <c r="N12020" s="4"/>
    </row>
    <row r="12021" spans="14:14" x14ac:dyDescent="0.25">
      <c r="N12021" s="4"/>
    </row>
    <row r="12022" spans="14:14" x14ac:dyDescent="0.25">
      <c r="N12022" s="4"/>
    </row>
    <row r="12023" spans="14:14" x14ac:dyDescent="0.25">
      <c r="N12023" s="4"/>
    </row>
    <row r="12024" spans="14:14" x14ac:dyDescent="0.25">
      <c r="N12024" s="4"/>
    </row>
    <row r="12025" spans="14:14" x14ac:dyDescent="0.25">
      <c r="N12025" s="4"/>
    </row>
    <row r="12026" spans="14:14" x14ac:dyDescent="0.25">
      <c r="N12026" s="4"/>
    </row>
    <row r="12027" spans="14:14" x14ac:dyDescent="0.25">
      <c r="N12027" s="4"/>
    </row>
    <row r="12028" spans="14:14" x14ac:dyDescent="0.25">
      <c r="N12028" s="4"/>
    </row>
    <row r="12029" spans="14:14" x14ac:dyDescent="0.25">
      <c r="N12029" s="4"/>
    </row>
    <row r="12030" spans="14:14" x14ac:dyDescent="0.25">
      <c r="N12030" s="4"/>
    </row>
    <row r="12031" spans="14:14" x14ac:dyDescent="0.25">
      <c r="N12031" s="4"/>
    </row>
    <row r="12032" spans="14:14" x14ac:dyDescent="0.25">
      <c r="N12032" s="4"/>
    </row>
    <row r="12033" spans="14:14" x14ac:dyDescent="0.25">
      <c r="N12033" s="4"/>
    </row>
    <row r="12034" spans="14:14" x14ac:dyDescent="0.25">
      <c r="N12034" s="4"/>
    </row>
    <row r="12035" spans="14:14" x14ac:dyDescent="0.25">
      <c r="N12035" s="4"/>
    </row>
    <row r="12036" spans="14:14" x14ac:dyDescent="0.25">
      <c r="N12036" s="4"/>
    </row>
    <row r="12037" spans="14:14" x14ac:dyDescent="0.25">
      <c r="N12037" s="4"/>
    </row>
    <row r="12038" spans="14:14" x14ac:dyDescent="0.25">
      <c r="N12038" s="4"/>
    </row>
    <row r="12039" spans="14:14" x14ac:dyDescent="0.25">
      <c r="N12039" s="4"/>
    </row>
    <row r="12040" spans="14:14" x14ac:dyDescent="0.25">
      <c r="N12040" s="4"/>
    </row>
    <row r="12041" spans="14:14" x14ac:dyDescent="0.25">
      <c r="N12041" s="4"/>
    </row>
    <row r="12042" spans="14:14" x14ac:dyDescent="0.25">
      <c r="N12042" s="4"/>
    </row>
    <row r="12043" spans="14:14" x14ac:dyDescent="0.25">
      <c r="N12043" s="4"/>
    </row>
    <row r="12044" spans="14:14" x14ac:dyDescent="0.25">
      <c r="N12044" s="4"/>
    </row>
    <row r="12045" spans="14:14" x14ac:dyDescent="0.25">
      <c r="N12045" s="4"/>
    </row>
    <row r="12046" spans="14:14" x14ac:dyDescent="0.25">
      <c r="N12046" s="4"/>
    </row>
    <row r="12047" spans="14:14" x14ac:dyDescent="0.25">
      <c r="N12047" s="4"/>
    </row>
    <row r="12048" spans="14:14" x14ac:dyDescent="0.25">
      <c r="N12048" s="4"/>
    </row>
    <row r="12049" spans="14:14" x14ac:dyDescent="0.25">
      <c r="N12049" s="4"/>
    </row>
    <row r="12050" spans="14:14" x14ac:dyDescent="0.25">
      <c r="N12050" s="4"/>
    </row>
    <row r="12051" spans="14:14" x14ac:dyDescent="0.25">
      <c r="N12051" s="4"/>
    </row>
    <row r="12052" spans="14:14" x14ac:dyDescent="0.25">
      <c r="N12052" s="4"/>
    </row>
    <row r="12053" spans="14:14" x14ac:dyDescent="0.25">
      <c r="N12053" s="4"/>
    </row>
    <row r="12054" spans="14:14" x14ac:dyDescent="0.25">
      <c r="N12054" s="4"/>
    </row>
    <row r="12055" spans="14:14" x14ac:dyDescent="0.25">
      <c r="N12055" s="4"/>
    </row>
    <row r="12056" spans="14:14" x14ac:dyDescent="0.25">
      <c r="N12056" s="4"/>
    </row>
    <row r="12057" spans="14:14" x14ac:dyDescent="0.25">
      <c r="N12057" s="4"/>
    </row>
    <row r="12058" spans="14:14" x14ac:dyDescent="0.25">
      <c r="N12058" s="4"/>
    </row>
    <row r="12059" spans="14:14" x14ac:dyDescent="0.25">
      <c r="N12059" s="4"/>
    </row>
    <row r="12060" spans="14:14" x14ac:dyDescent="0.25">
      <c r="N12060" s="4"/>
    </row>
    <row r="12061" spans="14:14" x14ac:dyDescent="0.25">
      <c r="N12061" s="4"/>
    </row>
    <row r="12062" spans="14:14" x14ac:dyDescent="0.25">
      <c r="N12062" s="4"/>
    </row>
    <row r="12063" spans="14:14" x14ac:dyDescent="0.25">
      <c r="N12063" s="4"/>
    </row>
  </sheetData>
  <autoFilter ref="AE1:AE44"/>
  <mergeCells count="3">
    <mergeCell ref="AI1:AJ1"/>
    <mergeCell ref="AL1:AM1"/>
    <mergeCell ref="AO1:AP1"/>
  </mergeCells>
  <conditionalFormatting sqref="AE16:AE17 AE21:AE44 AE19 AE13 AE1:AE11">
    <cfRule type="duplicateValues" dxfId="0" priority="633"/>
  </conditionalFormatting>
  <conditionalFormatting sqref="L1:L8">
    <cfRule type="iconSet" priority="649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1212449BA67F42A3FEAF18820E77F3" ma:contentTypeVersion="11" ma:contentTypeDescription="Create a new document." ma:contentTypeScope="" ma:versionID="305ac98167a1500c2f27c96d7c5eacb5">
  <xsd:schema xmlns:xsd="http://www.w3.org/2001/XMLSchema" xmlns:xs="http://www.w3.org/2001/XMLSchema" xmlns:p="http://schemas.microsoft.com/office/2006/metadata/properties" xmlns:ns3="192cc9ee-4f84-46e6-b6bb-c9dddf3e19e9" xmlns:ns4="8d55de0c-ddc9-4ebe-be86-a89a9f98eec8" targetNamespace="http://schemas.microsoft.com/office/2006/metadata/properties" ma:root="true" ma:fieldsID="cc2a8405981aa520023eca3d45b78fd7" ns3:_="" ns4:_="">
    <xsd:import namespace="192cc9ee-4f84-46e6-b6bb-c9dddf3e19e9"/>
    <xsd:import namespace="8d55de0c-ddc9-4ebe-be86-a89a9f98ee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2cc9ee-4f84-46e6-b6bb-c9dddf3e19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5de0c-ddc9-4ebe-be86-a89a9f98eec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BD24C5-AE46-4324-81F9-27A9EAB875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9F52D09-B7AA-4F0E-A917-10D4D4501D50}">
  <ds:schemaRefs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8d55de0c-ddc9-4ebe-be86-a89a9f98eec8"/>
    <ds:schemaRef ds:uri="192cc9ee-4f84-46e6-b6bb-c9dddf3e19e9"/>
  </ds:schemaRefs>
</ds:datastoreItem>
</file>

<file path=customXml/itemProps3.xml><?xml version="1.0" encoding="utf-8"?>
<ds:datastoreItem xmlns:ds="http://schemas.openxmlformats.org/officeDocument/2006/customXml" ds:itemID="{07C524DE-3F45-4096-814E-44CC780EF4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2cc9ee-4f84-46e6-b6bb-c9dddf3e19e9"/>
    <ds:schemaRef ds:uri="8d55de0c-ddc9-4ebe-be86-a89a9f98ee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30</vt:i4>
      </vt:variant>
    </vt:vector>
  </HeadingPairs>
  <TitlesOfParts>
    <vt:vector size="38" baseType="lpstr">
      <vt:lpstr>Formato Único de Contratación</vt:lpstr>
      <vt:lpstr>Informe MDN - Publicación</vt:lpstr>
      <vt:lpstr>Informe Cámaras de Comercio</vt:lpstr>
      <vt:lpstr>RESUMEN</vt:lpstr>
      <vt:lpstr>Certificaciones</vt:lpstr>
      <vt:lpstr>Instructivo F_Contratación</vt:lpstr>
      <vt:lpstr>Instructivo Informes</vt:lpstr>
      <vt:lpstr>PARAMETRIZACIÓN</vt:lpstr>
      <vt:lpstr>'Formato Único de Contratación'!Área_de_impresión</vt:lpstr>
      <vt:lpstr>CAUSAL</vt:lpstr>
      <vt:lpstr>CAUSAL_DESIERTO</vt:lpstr>
      <vt:lpstr>Causas</vt:lpstr>
      <vt:lpstr>Certificación_2017</vt:lpstr>
      <vt:lpstr>CUANTIA</vt:lpstr>
      <vt:lpstr>DEPARTAMENTO</vt:lpstr>
      <vt:lpstr>ENVIO1</vt:lpstr>
      <vt:lpstr>ESTADO</vt:lpstr>
      <vt:lpstr>ESTADO1</vt:lpstr>
      <vt:lpstr>FECHA_2017</vt:lpstr>
      <vt:lpstr>FECHA1</vt:lpstr>
      <vt:lpstr>FECHA2</vt:lpstr>
      <vt:lpstr>'Informe Cámaras de Comercio'!frmMainForm_tblFormContainer_trContentRow_tdLeftColumn_divViewProfilePerspective_tblProfileDetails_trIsGroupContentRow_tdTitleCell_rptIsGroupRepeater_rpteIsGroupConditionalElements_lnkIsGroupConditionalSpan_0</vt:lpstr>
      <vt:lpstr>'Informe Cámaras de Comercio'!frmMainForm_tblFormContainer_trContentRow_tdLeftColumn_divViewProfilePerspective_tblProfileDetails_trIsGroupContentRow_tdTitleCell_rptIsGroupRepeater_rpteIsGroupConditionalElements_lnkIsGroupConditionalSpan_1</vt:lpstr>
      <vt:lpstr>MODALIDAD</vt:lpstr>
      <vt:lpstr>MUNICIPIO</vt:lpstr>
      <vt:lpstr>No_corto_2017</vt:lpstr>
      <vt:lpstr>NOMENCLATURA</vt:lpstr>
      <vt:lpstr>ORDENADOR_2016</vt:lpstr>
      <vt:lpstr>Salario_Cer</vt:lpstr>
      <vt:lpstr>salarios</vt:lpstr>
      <vt:lpstr>TABLA_2017</vt:lpstr>
      <vt:lpstr>TABLADEPARTAMENTOS</vt:lpstr>
      <vt:lpstr>TABLAFECHA</vt:lpstr>
      <vt:lpstr>'Formato Único de Contratación'!tdContractReferenceCol_24_lnkContractReferenceLink_0</vt:lpstr>
      <vt:lpstr>'Formato Único de Contratación'!tdReferenceCol_23_lnkAwardViewLink_0</vt:lpstr>
      <vt:lpstr>TIPO</vt:lpstr>
      <vt:lpstr>TIPO1</vt:lpstr>
      <vt:lpstr>'Formato Único de Contratación'!Títulos_a_imprimir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COFAC.EMACO.SEJEC04 Sección Ejecución Contratos</dc:creator>
  <cp:keywords/>
  <dc:description/>
  <cp:lastModifiedBy>TA21. Yeimmy Rozo Sánchez</cp:lastModifiedBy>
  <cp:revision/>
  <cp:lastPrinted>2020-01-30T15:38:37Z</cp:lastPrinted>
  <dcterms:created xsi:type="dcterms:W3CDTF">2014-01-28T19:31:36Z</dcterms:created>
  <dcterms:modified xsi:type="dcterms:W3CDTF">2020-02-03T19:51:41Z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0x010100481212449BA67F42A3FEAF18820E77F3</vt:lpwstr>
  </property>
</Properties>
</file>