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dsalazarc_sena_edu_co/Documents/JHONATAN SALAZAR 2025/CONTRATACIÓN DE BIENES Y SERVICIOS/PROCESOS/COMITE N° 003/VACUNAS/"/>
    </mc:Choice>
  </mc:AlternateContent>
  <xr:revisionPtr revIDLastSave="1" documentId="13_ncr:1_{81597F01-47C6-4881-A856-3F2B212B9C07}" xr6:coauthVersionLast="47" xr6:coauthVersionMax="47" xr10:uidLastSave="{8D3B31E6-3120-4E46-974D-B585AFD2AB82}"/>
  <bookViews>
    <workbookView xWindow="-120" yWindow="-120" windowWidth="20730" windowHeight="11040" xr2:uid="{00000000-000D-0000-FFFF-FFFF00000000}"/>
  </bookViews>
  <sheets>
    <sheet name="Hoja2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G99B/NbEl4byjy9vmGr3NVpsuXQ=="/>
    </ext>
  </extLst>
</workbook>
</file>

<file path=xl/calcChain.xml><?xml version="1.0" encoding="utf-8"?>
<calcChain xmlns="http://schemas.openxmlformats.org/spreadsheetml/2006/main">
  <c r="M5" i="3" l="1"/>
  <c r="F5" i="3" s="1"/>
  <c r="M6" i="3"/>
  <c r="F6" i="3" s="1"/>
  <c r="L5" i="3"/>
  <c r="L6" i="3"/>
  <c r="L7" i="3"/>
  <c r="M7" i="3" s="1"/>
  <c r="F7" i="3" s="1"/>
  <c r="L4" i="3"/>
  <c r="M4" i="3" s="1"/>
  <c r="F4" i="3" s="1"/>
  <c r="K8" i="3"/>
  <c r="K7" i="3"/>
  <c r="K5" i="3"/>
  <c r="K6" i="3"/>
  <c r="K4" i="3"/>
  <c r="I8" i="3"/>
  <c r="J8" i="3"/>
  <c r="M8" i="3" l="1"/>
  <c r="E8" i="3" l="1"/>
  <c r="F8" i="3" l="1"/>
</calcChain>
</file>

<file path=xl/sharedStrings.xml><?xml version="1.0" encoding="utf-8"?>
<sst xmlns="http://schemas.openxmlformats.org/spreadsheetml/2006/main" count="35" uniqueCount="32">
  <si>
    <t>VACUNAS</t>
  </si>
  <si>
    <t>PROMEDIO - VALOR TECHO</t>
  </si>
  <si>
    <t xml:space="preserve"> </t>
  </si>
  <si>
    <t>CLASIFICACIÓN UNSPSC</t>
  </si>
  <si>
    <t>Item</t>
  </si>
  <si>
    <t>NOMBRE</t>
  </si>
  <si>
    <t>DESCRIPCION</t>
  </si>
  <si>
    <t>Unidad de
 medida</t>
  </si>
  <si>
    <t>Cantidad</t>
  </si>
  <si>
    <t>Valor unitario
 con IVA</t>
  </si>
  <si>
    <t>IVA</t>
  </si>
  <si>
    <t>Cotizacion
PREVENT-SALUD</t>
  </si>
  <si>
    <t>Cotización
PRODUMEDIHOS S.A.S</t>
  </si>
  <si>
    <t>Promedio</t>
  </si>
  <si>
    <t>IPC</t>
  </si>
  <si>
    <t>Promedio
con IVA</t>
  </si>
  <si>
    <t>SEGMENTO</t>
  </si>
  <si>
    <t>FAMILIA</t>
  </si>
  <si>
    <t>CLASE</t>
  </si>
  <si>
    <t>PRODUCTO</t>
  </si>
  <si>
    <t>900222090-0</t>
  </si>
  <si>
    <t>900439346-3</t>
  </si>
  <si>
    <t>Inmunobiologicos contra Hepatitis</t>
  </si>
  <si>
    <t xml:space="preserve">Dosis de vacuna de Hepatitis B. Para aprendices hombres y mujeres de los programas de salud del Centro de comercio y servicios Incluye carnet de vacunas. </t>
  </si>
  <si>
    <t>UNIDAD</t>
  </si>
  <si>
    <t xml:space="preserve">Inmunobiologicos Toxoide Diftérico </t>
  </si>
  <si>
    <t xml:space="preserve">Dosis de vacuna  de Toxoide Diftérico. Para aprendices hombres de los programas de Priorizados del Centro de Comercio y Servicios Incluye carnet de vacunas. </t>
  </si>
  <si>
    <t>Inmunobiologicos Varicela</t>
  </si>
  <si>
    <t>Dosis de vacuna  de Varicela. Para aprendices hombres de los programas de Priorizados del Centro de Comercio y Servicios Incluye carnet de vacunas. Solo para aprendices que roten en IPS que efectúen solicitud escrita.</t>
  </si>
  <si>
    <t>Inmunobiologicos Influenza</t>
  </si>
  <si>
    <t xml:space="preserve">Dosis de vacuna de Influenza. Para aprendices de los programas priorizados de salud del Centro de Comercio y Servicios Incluiye carnet de vacunas.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</si>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</sst>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#,##0;[Red]#,##0"/>
    <numFmt numFmtId="166" formatCode="_-[$$-240A]\ * #,##0_-;\-[$$-240A]\ * #,##0_-;_-[$$-240A]\ * &quot;-&quot;??_-;_-@_-"/>
  </numFmts>
  <fonts count="14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1"/>
    <xf numFmtId="164" fontId="4" fillId="0" borderId="1" applyFont="0" applyFill="0" applyBorder="0" applyAlignment="0" applyProtection="0"/>
    <xf numFmtId="0" fontId="1" fillId="0" borderId="1"/>
  </cellStyleXfs>
  <cellXfs count="61">
    <xf numFmtId="0" fontId="0" fillId="0" borderId="0" xfId="0"/>
    <xf numFmtId="166" fontId="6" fillId="2" borderId="1" xfId="3" applyNumberFormat="1" applyFont="1" applyFill="1"/>
    <xf numFmtId="0" fontId="6" fillId="2" borderId="1" xfId="3" applyFont="1" applyFill="1"/>
    <xf numFmtId="0" fontId="6" fillId="0" borderId="0" xfId="0" applyFont="1"/>
    <xf numFmtId="0" fontId="5" fillId="2" borderId="8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6" fillId="2" borderId="6" xfId="3" applyFont="1" applyFill="1" applyBorder="1" applyAlignment="1">
      <alignment horizontal="center" vertical="center" wrapText="1"/>
    </xf>
    <xf numFmtId="165" fontId="5" fillId="2" borderId="6" xfId="4" applyNumberFormat="1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166" fontId="5" fillId="2" borderId="9" xfId="4" applyNumberFormat="1" applyFont="1" applyFill="1" applyBorder="1" applyAlignment="1">
      <alignment horizontal="center" vertical="center" wrapText="1"/>
    </xf>
    <xf numFmtId="166" fontId="6" fillId="2" borderId="10" xfId="3" applyNumberFormat="1" applyFont="1" applyFill="1" applyBorder="1"/>
    <xf numFmtId="49" fontId="3" fillId="2" borderId="7" xfId="3" applyNumberFormat="1" applyFont="1" applyFill="1" applyBorder="1" applyAlignment="1">
      <alignment horizontal="center" vertical="center"/>
    </xf>
    <xf numFmtId="166" fontId="7" fillId="0" borderId="12" xfId="4" applyNumberFormat="1" applyFont="1" applyFill="1" applyBorder="1" applyAlignment="1">
      <alignment horizontal="center" vertical="center"/>
    </xf>
    <xf numFmtId="0" fontId="12" fillId="4" borderId="2" xfId="3" applyFont="1" applyFill="1" applyBorder="1" applyAlignment="1">
      <alignment horizontal="center" vertical="center" wrapText="1"/>
    </xf>
    <xf numFmtId="3" fontId="12" fillId="4" borderId="2" xfId="3" applyNumberFormat="1" applyFont="1" applyFill="1" applyBorder="1" applyAlignment="1">
      <alignment horizontal="center" vertical="center" wrapText="1"/>
    </xf>
    <xf numFmtId="9" fontId="12" fillId="4" borderId="2" xfId="2" applyFont="1" applyFill="1" applyBorder="1" applyAlignment="1">
      <alignment horizontal="center" vertical="center" wrapText="1"/>
    </xf>
    <xf numFmtId="166" fontId="12" fillId="4" borderId="2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vertical="center"/>
    </xf>
    <xf numFmtId="166" fontId="0" fillId="0" borderId="0" xfId="0" applyNumberFormat="1"/>
    <xf numFmtId="166" fontId="0" fillId="0" borderId="0" xfId="0" applyNumberFormat="1" applyAlignment="1">
      <alignment vertical="center"/>
    </xf>
    <xf numFmtId="166" fontId="0" fillId="3" borderId="0" xfId="0" applyNumberFormat="1" applyFill="1" applyAlignment="1">
      <alignment horizontal="center" vertical="center"/>
    </xf>
    <xf numFmtId="166" fontId="5" fillId="2" borderId="3" xfId="4" applyNumberFormat="1" applyFont="1" applyFill="1" applyBorder="1" applyAlignment="1">
      <alignment horizontal="center" vertical="center" wrapText="1"/>
    </xf>
    <xf numFmtId="166" fontId="11" fillId="0" borderId="13" xfId="1" applyNumberFormat="1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6" fontId="7" fillId="0" borderId="10" xfId="3" applyNumberFormat="1" applyFont="1" applyBorder="1" applyAlignment="1">
      <alignment horizontal="center" vertical="center"/>
    </xf>
    <xf numFmtId="0" fontId="7" fillId="0" borderId="1" xfId="3" applyFont="1"/>
    <xf numFmtId="0" fontId="7" fillId="0" borderId="2" xfId="3" applyFont="1" applyBorder="1" applyAlignment="1">
      <alignment horizontal="right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9" fontId="1" fillId="0" borderId="13" xfId="2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2" borderId="18" xfId="3" applyFont="1" applyFill="1" applyBorder="1" applyAlignment="1">
      <alignment horizontal="center" vertical="center" wrapText="1"/>
    </xf>
    <xf numFmtId="0" fontId="5" fillId="2" borderId="1" xfId="3" applyFont="1" applyFill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165" fontId="5" fillId="2" borderId="17" xfId="4" applyNumberFormat="1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166" fontId="5" fillId="2" borderId="10" xfId="4" applyNumberFormat="1" applyFont="1" applyFill="1" applyBorder="1" applyAlignment="1">
      <alignment horizontal="center" vertical="center" wrapText="1"/>
    </xf>
    <xf numFmtId="166" fontId="5" fillId="2" borderId="1" xfId="4" applyNumberFormat="1" applyFont="1" applyFill="1" applyBorder="1" applyAlignment="1">
      <alignment horizontal="center" vertical="center" wrapText="1"/>
    </xf>
    <xf numFmtId="166" fontId="5" fillId="2" borderId="13" xfId="1" applyNumberFormat="1" applyFont="1" applyFill="1" applyBorder="1" applyAlignment="1">
      <alignment horizontal="center" vertical="center" wrapText="1"/>
    </xf>
    <xf numFmtId="49" fontId="3" fillId="2" borderId="19" xfId="3" applyNumberFormat="1" applyFont="1" applyFill="1" applyBorder="1" applyAlignment="1">
      <alignment horizontal="center" vertical="center"/>
    </xf>
    <xf numFmtId="10" fontId="5" fillId="2" borderId="13" xfId="2" applyNumberFormat="1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/>
    </xf>
    <xf numFmtId="0" fontId="5" fillId="2" borderId="4" xfId="3" applyFont="1" applyFill="1" applyBorder="1" applyAlignment="1">
      <alignment horizontal="center"/>
    </xf>
    <xf numFmtId="0" fontId="5" fillId="3" borderId="4" xfId="3" applyFont="1" applyFill="1" applyBorder="1" applyAlignment="1">
      <alignment horizontal="center"/>
    </xf>
    <xf numFmtId="166" fontId="5" fillId="2" borderId="4" xfId="3" applyNumberFormat="1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horizontal="center"/>
    </xf>
    <xf numFmtId="166" fontId="5" fillId="3" borderId="1" xfId="1" applyNumberFormat="1" applyFont="1" applyFill="1" applyBorder="1" applyAlignment="1">
      <alignment horizontal="center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/>
    </xf>
    <xf numFmtId="0" fontId="12" fillId="4" borderId="11" xfId="3" applyFont="1" applyFill="1" applyBorder="1" applyAlignment="1">
      <alignment horizontal="center" vertical="center" wrapText="1"/>
    </xf>
    <xf numFmtId="0" fontId="12" fillId="4" borderId="15" xfId="3" applyFont="1" applyFill="1" applyBorder="1" applyAlignment="1">
      <alignment horizontal="center" vertical="center" wrapText="1"/>
    </xf>
    <xf numFmtId="0" fontId="12" fillId="4" borderId="14" xfId="3" applyFont="1" applyFill="1" applyBorder="1" applyAlignment="1">
      <alignment horizontal="center" vertical="center" wrapText="1"/>
    </xf>
  </cellXfs>
  <cellStyles count="6">
    <cellStyle name="Millares [0]" xfId="1" builtinId="6"/>
    <cellStyle name="Millares 2" xfId="4" xr:uid="{CC6C7AEE-FEB7-43AD-AA99-14EB1836E45F}"/>
    <cellStyle name="Normal" xfId="0" builtinId="0"/>
    <cellStyle name="Normal 2" xfId="3" xr:uid="{F28903E1-B803-4E0A-B72A-2314AEB3EB03}"/>
    <cellStyle name="Normal 4" xfId="5" xr:uid="{88CDB502-7EDF-48A3-998E-69F7DE3EFB7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02180-3D1E-4F31-8136-C4DB19A11A24}">
  <dimension ref="A1:R8"/>
  <sheetViews>
    <sheetView tabSelected="1" topLeftCell="C2" zoomScale="89" zoomScaleNormal="89" workbookViewId="0">
      <selection activeCell="J5" sqref="J5"/>
    </sheetView>
  </sheetViews>
  <sheetFormatPr baseColWidth="10" defaultColWidth="11.42578125" defaultRowHeight="15" x14ac:dyDescent="0.25"/>
  <cols>
    <col min="1" max="1" width="9.28515625" style="18" bestFit="1" customWidth="1"/>
    <col min="2" max="2" width="28.85546875" style="19" customWidth="1"/>
    <col min="3" max="3" width="51.28515625" style="20" customWidth="1"/>
    <col min="4" max="4" width="15.140625" style="18" customWidth="1"/>
    <col min="5" max="5" width="10.5703125" style="18" customWidth="1"/>
    <col min="6" max="6" width="14.7109375" style="21" customWidth="1"/>
    <col min="7" max="7" width="5.5703125" style="21" customWidth="1"/>
    <col min="8" max="8" width="12.5703125" style="22" customWidth="1"/>
    <col min="9" max="13" width="15.28515625" style="23" customWidth="1"/>
    <col min="14" max="14" width="1" customWidth="1"/>
    <col min="15" max="17" width="11.42578125" hidden="1" customWidth="1"/>
    <col min="18" max="18" width="11.42578125" style="17"/>
  </cols>
  <sheetData>
    <row r="1" spans="1:18" s="3" customFormat="1" ht="15.75" thickBot="1" x14ac:dyDescent="0.25">
      <c r="A1" s="49" t="s">
        <v>0</v>
      </c>
      <c r="B1" s="50"/>
      <c r="C1" s="51"/>
      <c r="D1" s="50" t="s">
        <v>1</v>
      </c>
      <c r="E1" s="50"/>
      <c r="F1" s="52"/>
      <c r="G1" s="1" t="s">
        <v>2</v>
      </c>
      <c r="H1" s="53"/>
      <c r="I1" s="54"/>
      <c r="J1" s="54"/>
      <c r="K1" s="54"/>
      <c r="L1" s="54"/>
      <c r="M1" s="54"/>
      <c r="N1" s="2"/>
      <c r="O1" s="55" t="s">
        <v>3</v>
      </c>
      <c r="P1" s="56"/>
      <c r="Q1" s="56"/>
      <c r="R1" s="57"/>
    </row>
    <row r="2" spans="1:18" s="3" customFormat="1" ht="39" thickBot="1" x14ac:dyDescent="0.25">
      <c r="A2" s="4" t="s">
        <v>4</v>
      </c>
      <c r="B2" s="5" t="s">
        <v>5</v>
      </c>
      <c r="C2" s="6" t="s">
        <v>6</v>
      </c>
      <c r="D2" s="7" t="s">
        <v>7</v>
      </c>
      <c r="E2" s="8" t="s">
        <v>8</v>
      </c>
      <c r="F2" s="9" t="s">
        <v>9</v>
      </c>
      <c r="G2" s="10"/>
      <c r="H2" s="24" t="s">
        <v>10</v>
      </c>
      <c r="I2" s="26" t="s">
        <v>11</v>
      </c>
      <c r="J2" s="26" t="s">
        <v>12</v>
      </c>
      <c r="K2" s="26" t="s">
        <v>13</v>
      </c>
      <c r="L2" s="26" t="s">
        <v>14</v>
      </c>
      <c r="M2" s="26" t="s">
        <v>15</v>
      </c>
      <c r="N2" s="2"/>
      <c r="O2" s="4" t="s">
        <v>16</v>
      </c>
      <c r="P2" s="8" t="s">
        <v>17</v>
      </c>
      <c r="Q2" s="8" t="s">
        <v>18</v>
      </c>
      <c r="R2" s="11" t="s">
        <v>19</v>
      </c>
    </row>
    <row r="3" spans="1:18" s="3" customFormat="1" ht="15.75" thickBot="1" x14ac:dyDescent="0.25">
      <c r="A3" s="39"/>
      <c r="B3" s="40"/>
      <c r="C3" s="41"/>
      <c r="D3" s="42"/>
      <c r="E3" s="43"/>
      <c r="F3" s="44"/>
      <c r="G3" s="10"/>
      <c r="H3" s="45"/>
      <c r="I3" s="46" t="s">
        <v>20</v>
      </c>
      <c r="J3" s="46" t="s">
        <v>21</v>
      </c>
      <c r="K3" s="46"/>
      <c r="L3" s="48">
        <v>5.2600000000000001E-2</v>
      </c>
      <c r="M3" s="46"/>
      <c r="N3" s="2"/>
      <c r="O3" s="39"/>
      <c r="P3" s="43"/>
      <c r="Q3" s="43"/>
      <c r="R3" s="47"/>
    </row>
    <row r="4" spans="1:18" s="34" customFormat="1" ht="57" x14ac:dyDescent="0.25">
      <c r="A4" s="27">
        <v>1</v>
      </c>
      <c r="B4" s="28" t="s">
        <v>22</v>
      </c>
      <c r="C4" s="29" t="s">
        <v>23</v>
      </c>
      <c r="D4" s="35" t="s">
        <v>24</v>
      </c>
      <c r="E4" s="30">
        <v>1</v>
      </c>
      <c r="F4" s="12">
        <f>M4</f>
        <v>35788.400000000001</v>
      </c>
      <c r="G4" s="31"/>
      <c r="H4" s="36">
        <v>0.19</v>
      </c>
      <c r="I4" s="25">
        <v>38000</v>
      </c>
      <c r="J4" s="25">
        <v>30000</v>
      </c>
      <c r="K4" s="25">
        <f>AVERAGE(I4:J4)</f>
        <v>34000</v>
      </c>
      <c r="L4" s="25">
        <f>K4*$L$3</f>
        <v>1788.4</v>
      </c>
      <c r="M4" s="25">
        <f>K4+L4</f>
        <v>35788.400000000001</v>
      </c>
      <c r="N4" s="32"/>
      <c r="O4" s="33"/>
      <c r="P4" s="33"/>
      <c r="Q4" s="33"/>
      <c r="R4" s="37">
        <v>51201607</v>
      </c>
    </row>
    <row r="5" spans="1:18" s="34" customFormat="1" ht="57" x14ac:dyDescent="0.25">
      <c r="A5" s="27">
        <v>2</v>
      </c>
      <c r="B5" s="28" t="s">
        <v>25</v>
      </c>
      <c r="C5" s="29" t="s">
        <v>26</v>
      </c>
      <c r="D5" s="35" t="s">
        <v>24</v>
      </c>
      <c r="E5" s="30">
        <v>1</v>
      </c>
      <c r="F5" s="12">
        <f t="shared" ref="F5:F7" si="0">M5</f>
        <v>20262.55</v>
      </c>
      <c r="G5" s="31"/>
      <c r="H5" s="36">
        <v>0.19</v>
      </c>
      <c r="I5" s="25">
        <v>16500</v>
      </c>
      <c r="J5" s="25">
        <v>22000</v>
      </c>
      <c r="K5" s="25">
        <f t="shared" ref="K5:K6" si="1">AVERAGE(I5:J5)</f>
        <v>19250</v>
      </c>
      <c r="L5" s="25">
        <f t="shared" ref="L5:L7" si="2">K5*$L$3</f>
        <v>1012.5500000000001</v>
      </c>
      <c r="M5" s="25">
        <f t="shared" ref="M5:M7" si="3">K5+L5</f>
        <v>20262.55</v>
      </c>
      <c r="N5" s="32"/>
      <c r="O5" s="33"/>
      <c r="P5" s="33"/>
      <c r="Q5" s="33"/>
      <c r="R5" s="38">
        <v>51201631</v>
      </c>
    </row>
    <row r="6" spans="1:18" s="34" customFormat="1" ht="71.25" x14ac:dyDescent="0.25">
      <c r="A6" s="27">
        <v>3</v>
      </c>
      <c r="B6" s="28" t="s">
        <v>27</v>
      </c>
      <c r="C6" s="29" t="s">
        <v>28</v>
      </c>
      <c r="D6" s="35" t="s">
        <v>24</v>
      </c>
      <c r="E6" s="30">
        <v>1</v>
      </c>
      <c r="F6" s="12">
        <f t="shared" si="0"/>
        <v>149995.5</v>
      </c>
      <c r="G6" s="31"/>
      <c r="H6" s="36">
        <v>0.19</v>
      </c>
      <c r="I6" s="25">
        <v>135000</v>
      </c>
      <c r="J6" s="25">
        <v>150000</v>
      </c>
      <c r="K6" s="25">
        <f t="shared" si="1"/>
        <v>142500</v>
      </c>
      <c r="L6" s="25">
        <f t="shared" si="2"/>
        <v>7495.5</v>
      </c>
      <c r="M6" s="25">
        <f t="shared" si="3"/>
        <v>149995.5</v>
      </c>
      <c r="N6" s="32"/>
      <c r="O6" s="33"/>
      <c r="P6" s="33"/>
      <c r="Q6" s="33"/>
      <c r="R6" s="38">
        <v>51201624</v>
      </c>
    </row>
    <row r="7" spans="1:18" s="34" customFormat="1" ht="42.75" x14ac:dyDescent="0.25">
      <c r="A7" s="27">
        <v>4</v>
      </c>
      <c r="B7" s="28" t="s">
        <v>29</v>
      </c>
      <c r="C7" s="29" t="s">
        <v>30</v>
      </c>
      <c r="D7" s="35" t="s">
        <v>24</v>
      </c>
      <c r="E7" s="30">
        <v>1</v>
      </c>
      <c r="F7" s="12">
        <f t="shared" si="0"/>
        <v>46840.7</v>
      </c>
      <c r="G7" s="31"/>
      <c r="H7" s="36">
        <v>0.19</v>
      </c>
      <c r="I7" s="25">
        <v>44000</v>
      </c>
      <c r="J7" s="25">
        <v>45000</v>
      </c>
      <c r="K7" s="25">
        <f>AVERAGE(I7:J7)</f>
        <v>44500</v>
      </c>
      <c r="L7" s="25">
        <f t="shared" si="2"/>
        <v>2340.6999999999998</v>
      </c>
      <c r="M7" s="25">
        <f t="shared" si="3"/>
        <v>46840.7</v>
      </c>
      <c r="N7" s="32"/>
      <c r="O7" s="33"/>
      <c r="P7" s="33"/>
      <c r="Q7" s="33"/>
      <c r="R7" s="38">
        <v>51201606</v>
      </c>
    </row>
    <row r="8" spans="1:18" x14ac:dyDescent="0.25">
      <c r="A8" s="58" t="s">
        <v>31</v>
      </c>
      <c r="B8" s="59"/>
      <c r="C8" s="60"/>
      <c r="D8" s="13"/>
      <c r="E8" s="14">
        <f>SUM(E4:E7)</f>
        <v>4</v>
      </c>
      <c r="F8" s="14">
        <f>SUM(F4:F7)</f>
        <v>252887.15000000002</v>
      </c>
      <c r="G8" s="14"/>
      <c r="H8" s="15"/>
      <c r="I8" s="16">
        <f t="shared" ref="I8:M8" si="4">SUM(I4:I7)</f>
        <v>233500</v>
      </c>
      <c r="J8" s="16">
        <f t="shared" si="4"/>
        <v>247000</v>
      </c>
      <c r="K8" s="16">
        <f>SUM(K4:K7)</f>
        <v>240250</v>
      </c>
      <c r="L8" s="16"/>
      <c r="M8" s="16">
        <f t="shared" si="4"/>
        <v>252887.15000000002</v>
      </c>
    </row>
  </sheetData>
  <mergeCells count="5">
    <mergeCell ref="A1:C1"/>
    <mergeCell ref="D1:F1"/>
    <mergeCell ref="H1:M1"/>
    <mergeCell ref="O1:R1"/>
    <mergeCell ref="A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Felipe Valverde Rivera</dc:creator>
  <cp:keywords/>
  <dc:description/>
  <cp:lastModifiedBy>Jhonatan David Salazar Cordoba</cp:lastModifiedBy>
  <cp:revision/>
  <dcterms:created xsi:type="dcterms:W3CDTF">2023-03-23T16:39:13Z</dcterms:created>
  <dcterms:modified xsi:type="dcterms:W3CDTF">2025-04-21T16:02:34Z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2025-04-21T16:02:24Z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6ece8059-3666-4122-995d-ec762697c6ad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