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ojas\Downloads\3_MAT_CORR MEDIA ARITMÉTICA\33 MAT_CORR MEDIA ARITME¦üTICA\"/>
    </mc:Choice>
  </mc:AlternateContent>
  <xr:revisionPtr revIDLastSave="0" documentId="13_ncr:1_{D1638B08-765F-4581-878B-178FE120AD0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IVA INCLUI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H15" i="1" l="1"/>
  <c r="H14" i="1"/>
  <c r="H13" i="1"/>
  <c r="H12" i="1"/>
  <c r="H11" i="1"/>
  <c r="H10" i="1"/>
  <c r="H9" i="1"/>
  <c r="H8" i="1"/>
  <c r="I7" i="1" l="1"/>
  <c r="J7" i="1" s="1"/>
  <c r="K7" i="1" s="1"/>
  <c r="I8" i="1"/>
  <c r="J8" i="1" s="1"/>
  <c r="K8" i="1" s="1"/>
  <c r="I9" i="1"/>
  <c r="J9" i="1" s="1"/>
  <c r="K9" i="1" s="1"/>
  <c r="I10" i="1"/>
  <c r="J10" i="1" s="1"/>
  <c r="K10" i="1" s="1"/>
  <c r="I11" i="1"/>
  <c r="J11" i="1" s="1"/>
  <c r="K11" i="1" s="1"/>
  <c r="I12" i="1"/>
  <c r="J12" i="1" s="1"/>
  <c r="K12" i="1" s="1"/>
  <c r="I13" i="1"/>
  <c r="J13" i="1" s="1"/>
  <c r="K13" i="1" s="1"/>
  <c r="I14" i="1"/>
  <c r="J14" i="1" s="1"/>
  <c r="K14" i="1" s="1"/>
  <c r="I15" i="1"/>
  <c r="J15" i="1" s="1"/>
  <c r="K15" i="1" s="1"/>
  <c r="H16" i="1"/>
  <c r="J16" i="1" l="1"/>
  <c r="K16" i="1" s="1"/>
  <c r="J17" i="1" l="1"/>
  <c r="H20" i="1" s="1"/>
</calcChain>
</file>

<file path=xl/sharedStrings.xml><?xml version="1.0" encoding="utf-8"?>
<sst xmlns="http://schemas.openxmlformats.org/spreadsheetml/2006/main" count="45" uniqueCount="38">
  <si>
    <t>Nombre del Proponente:</t>
  </si>
  <si>
    <t>Componente</t>
  </si>
  <si>
    <t>Actividad</t>
  </si>
  <si>
    <t>Unidad de medida</t>
  </si>
  <si>
    <t>Valor Unitario</t>
  </si>
  <si>
    <t>Cantidad</t>
  </si>
  <si>
    <t>Valor Total</t>
  </si>
  <si>
    <t>Descripción</t>
  </si>
  <si>
    <t>Entrega de  backups</t>
  </si>
  <si>
    <t>Estructuración y desarrollo virtual de los contenidos y guías metodológicas  para la implementación de un curso virtual de inspiración en materia TIC de 16 horas  y al menos 8 horas de trabajo autónomo.</t>
  </si>
  <si>
    <t>Plataforma</t>
  </si>
  <si>
    <t>Estrategia comunicacional</t>
  </si>
  <si>
    <t>Base de datos</t>
  </si>
  <si>
    <t xml:space="preserve">Mensajes </t>
  </si>
  <si>
    <t>Curso virtual</t>
  </si>
  <si>
    <t xml:space="preserve">Garantizar el Soporte Técnico, Académico y/o Pedagógico y humano  de la Plataforma LMS para la realización de la  jornada de inspiración virtual dirigida a mujeres de diferentes regiones del país, en el uso y apropiación a las TIC, promoviendo emprendimientos y entornos digitales de prevención. </t>
  </si>
  <si>
    <t>Backups</t>
  </si>
  <si>
    <t>Mes</t>
  </si>
  <si>
    <t>mujer inspirada virtulmente en materia TIC</t>
  </si>
  <si>
    <t xml:space="preserve">Realizar la promoción, divulgación, desarrollo de piezas comunicacionales  y convocatoria necesarias para garantizar la participación de las mujeres en los cursos virtuales de inspiración </t>
  </si>
  <si>
    <t xml:space="preserve">Entrega de bases mensuales de datos de la formación virtual </t>
  </si>
  <si>
    <t>Certificar en línea a cada una de las  mujeres participantes , las cuales deberán ser mínimo 3.000  de diferentes regiones del paìs y preferiblemente pertenecientes a organizaciones y/o redes de mujeres</t>
  </si>
  <si>
    <t>Plataforma LMS 
La plataforma tecnológica LMS (Learning Management System) debe permitir la inscripción, carga, publicación y organización del curso, gestionar el registro de las participantes, hacer seguimiento a su proceso de aprendizaje, carga por parte de cada participante de sus ejercicios y tareas, evaluar y comunicarse con ellas, y las demás funcionalidades propias de una plataforma de educación virtual.</t>
  </si>
  <si>
    <t xml:space="preserve">Certificaciones en línea por participación </t>
  </si>
  <si>
    <t xml:space="preserve">Realización de al menos veinticuatro (24) mensajes testimoniales  de mínimo un minuto y máximo tres (3) minutos de duración, que muestren los beneficios de las jornadas virtuales de inspiración en el uso y apropiación a las TIC, desarrollados en el marco de la iniciativa "Por TIC Mujer" </t>
  </si>
  <si>
    <t xml:space="preserve">VALOR TOTAL INCLUIDO IVA, DEMÁS IMPUESTOS Y CONTRIBUCIONES   </t>
  </si>
  <si>
    <t>valor total con IVA, demás impuestos y contribuciones</t>
  </si>
  <si>
    <t xml:space="preserve">Garantizar el desarrollo de las jornadas de inspiración de 16 horas virtuales y al menos 8 horas de trabajo autonomo que beneficie al menos a 3.000 mujeres de diferentes regiones del país, en el uso y apropiación a las TIC, promoviendo emprendimientos y entornos digitales de prevención. </t>
  </si>
  <si>
    <t xml:space="preserve">
ANEXO 10  FORMATO PROPUESTA ECONÓMICA</t>
  </si>
  <si>
    <t>TOTAL</t>
  </si>
  <si>
    <t>VALOR SECOP II</t>
  </si>
  <si>
    <t>VALOR TOTAL DE LA OFERTA CON CORRECIÓN ARITMÉTICA</t>
  </si>
  <si>
    <t>Corrección aritmética</t>
  </si>
  <si>
    <t>Sobre el Desarrollo de las jornadas virtuales de inspiración</t>
  </si>
  <si>
    <t>Sobre la plataforma virtual</t>
  </si>
  <si>
    <t>Sobre los mensajes testimoniales</t>
  </si>
  <si>
    <t>14. PROYECTAMOS COLOMBIA SAS</t>
  </si>
  <si>
    <t>DIFERENCIA ENTRE PROPUESTA DE SECOP Y NAEXO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</si>
</sst>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??_);_(@_)"/>
    <numFmt numFmtId="166" formatCode="&quot;$&quot;#,##0.00"/>
    <numFmt numFmtId="167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2" fillId="0" borderId="0" xfId="0" applyFont="1" applyBorder="1"/>
    <xf numFmtId="0" fontId="4" fillId="0" borderId="0" xfId="0" applyFont="1" applyAlignment="1">
      <alignment vertical="center" wrapText="1"/>
    </xf>
    <xf numFmtId="164" fontId="2" fillId="0" borderId="0" xfId="2" applyFont="1"/>
    <xf numFmtId="165" fontId="2" fillId="0" borderId="0" xfId="1" applyNumberFormat="1" applyFont="1"/>
    <xf numFmtId="0" fontId="4" fillId="2" borderId="3" xfId="0" applyFont="1" applyFill="1" applyBorder="1" applyAlignment="1">
      <alignment horizontal="center" vertical="center" wrapText="1"/>
    </xf>
    <xf numFmtId="164" fontId="4" fillId="2" borderId="3" xfId="2" applyFont="1" applyFill="1" applyBorder="1" applyAlignment="1">
      <alignment horizontal="center" vertical="center"/>
    </xf>
    <xf numFmtId="165" fontId="4" fillId="2" borderId="8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164" fontId="4" fillId="2" borderId="11" xfId="2" applyFont="1" applyFill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165" fontId="4" fillId="5" borderId="8" xfId="1" applyNumberFormat="1" applyFont="1" applyFill="1" applyBorder="1" applyAlignment="1">
      <alignment horizontal="center" vertical="center"/>
    </xf>
    <xf numFmtId="164" fontId="4" fillId="5" borderId="6" xfId="2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vertical="center" wrapText="1"/>
    </xf>
    <xf numFmtId="164" fontId="2" fillId="0" borderId="0" xfId="0" applyNumberFormat="1" applyFont="1"/>
    <xf numFmtId="164" fontId="2" fillId="6" borderId="17" xfId="2" applyFont="1" applyFill="1" applyBorder="1" applyAlignment="1">
      <alignment horizontal="left" vertical="center" wrapText="1"/>
    </xf>
    <xf numFmtId="0" fontId="5" fillId="7" borderId="9" xfId="0" applyFont="1" applyFill="1" applyBorder="1" applyAlignment="1">
      <alignment vertical="center" wrapText="1"/>
    </xf>
    <xf numFmtId="164" fontId="2" fillId="5" borderId="5" xfId="2" applyNumberFormat="1" applyFont="1" applyFill="1" applyBorder="1"/>
    <xf numFmtId="164" fontId="2" fillId="5" borderId="13" xfId="2" applyNumberFormat="1" applyFont="1" applyFill="1" applyBorder="1"/>
    <xf numFmtId="164" fontId="4" fillId="5" borderId="17" xfId="2" applyNumberFormat="1" applyFont="1" applyFill="1" applyBorder="1" applyAlignment="1">
      <alignment horizontal="center" vertical="center" wrapText="1"/>
    </xf>
    <xf numFmtId="164" fontId="2" fillId="5" borderId="18" xfId="2" applyNumberFormat="1" applyFont="1" applyFill="1" applyBorder="1" applyAlignment="1">
      <alignment horizontal="left" vertical="center" wrapText="1"/>
    </xf>
    <xf numFmtId="165" fontId="2" fillId="0" borderId="5" xfId="0" applyNumberFormat="1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164" fontId="2" fillId="5" borderId="5" xfId="2" applyNumberFormat="1" applyFont="1" applyFill="1" applyBorder="1" applyAlignment="1">
      <alignment vertical="center"/>
    </xf>
    <xf numFmtId="164" fontId="2" fillId="5" borderId="13" xfId="2" applyNumberFormat="1" applyFont="1" applyFill="1" applyBorder="1" applyAlignment="1">
      <alignment vertical="center"/>
    </xf>
    <xf numFmtId="166" fontId="6" fillId="9" borderId="10" xfId="0" applyNumberFormat="1" applyFont="1" applyFill="1" applyBorder="1" applyAlignment="1">
      <alignment horizontal="center" vertical="center" wrapText="1"/>
    </xf>
    <xf numFmtId="167" fontId="7" fillId="9" borderId="10" xfId="0" applyNumberFormat="1" applyFont="1" applyFill="1" applyBorder="1" applyAlignment="1">
      <alignment vertical="center" wrapText="1"/>
    </xf>
    <xf numFmtId="165" fontId="8" fillId="0" borderId="21" xfId="1" applyNumberFormat="1" applyFont="1" applyBorder="1" applyAlignment="1">
      <alignment horizontal="center" vertical="center" wrapText="1"/>
    </xf>
    <xf numFmtId="165" fontId="8" fillId="0" borderId="22" xfId="1" applyNumberFormat="1" applyFont="1" applyBorder="1" applyAlignment="1">
      <alignment horizontal="center" vertical="center" wrapText="1"/>
    </xf>
    <xf numFmtId="165" fontId="8" fillId="0" borderId="19" xfId="1" applyNumberFormat="1" applyFont="1" applyBorder="1" applyAlignment="1">
      <alignment horizontal="center" vertical="center" wrapText="1"/>
    </xf>
    <xf numFmtId="165" fontId="8" fillId="0" borderId="23" xfId="1" applyNumberFormat="1" applyFont="1" applyBorder="1" applyAlignment="1">
      <alignment horizontal="center" vertical="center" wrapText="1"/>
    </xf>
    <xf numFmtId="165" fontId="8" fillId="0" borderId="20" xfId="1" applyNumberFormat="1" applyFont="1" applyBorder="1" applyAlignment="1">
      <alignment horizontal="center" vertical="center" wrapText="1"/>
    </xf>
    <xf numFmtId="165" fontId="8" fillId="0" borderId="24" xfId="1" applyNumberFormat="1" applyFont="1" applyBorder="1" applyAlignment="1">
      <alignment horizontal="center" vertical="center" wrapText="1"/>
    </xf>
    <xf numFmtId="166" fontId="9" fillId="0" borderId="3" xfId="2" applyNumberFormat="1" applyFont="1" applyFill="1" applyBorder="1" applyAlignment="1">
      <alignment horizontal="center" vertical="center"/>
    </xf>
    <xf numFmtId="166" fontId="9" fillId="0" borderId="25" xfId="2" applyNumberFormat="1" applyFont="1" applyFill="1" applyBorder="1" applyAlignment="1">
      <alignment horizontal="center" vertical="center"/>
    </xf>
    <xf numFmtId="166" fontId="9" fillId="0" borderId="26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95249</xdr:colOff>
      <xdr:row>0</xdr:row>
      <xdr:rowOff>0</xdr:rowOff>
    </xdr:from>
    <xdr:to>
      <xdr:col>24</xdr:col>
      <xdr:colOff>309562</xdr:colOff>
      <xdr:row>14</xdr:row>
      <xdr:rowOff>336350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30"/>
        <a:stretch/>
      </xdr:blipFill>
      <xdr:spPr bwMode="auto">
        <a:xfrm>
          <a:off x="19216687" y="0"/>
          <a:ext cx="9358313" cy="738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344269</xdr:colOff>
      <xdr:row>13</xdr:row>
      <xdr:rowOff>251041</xdr:rowOff>
    </xdr:from>
    <xdr:to>
      <xdr:col>24</xdr:col>
      <xdr:colOff>391896</xdr:colOff>
      <xdr:row>47</xdr:row>
      <xdr:rowOff>120436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74989" y="6999261"/>
          <a:ext cx="9152882" cy="7489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261937</xdr:colOff>
      <xdr:row>23</xdr:row>
      <xdr:rowOff>71437</xdr:rowOff>
    </xdr:from>
    <xdr:to>
      <xdr:col>24</xdr:col>
      <xdr:colOff>166687</xdr:colOff>
      <xdr:row>30</xdr:row>
      <xdr:rowOff>71437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6241375" y="10096500"/>
          <a:ext cx="2190750" cy="1166812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4"/>
  <sheetViews>
    <sheetView showGridLines="0" tabSelected="1" topLeftCell="F1" zoomScale="59" zoomScaleNormal="59" zoomScaleSheetLayoutView="71" workbookViewId="0">
      <selection activeCell="J26" sqref="J26"/>
    </sheetView>
  </sheetViews>
  <sheetFormatPr baseColWidth="10" defaultColWidth="11.42578125" defaultRowHeight="12.75" x14ac:dyDescent="0.2"/>
  <cols>
    <col min="1" max="1" width="3.140625" style="1" customWidth="1"/>
    <col min="2" max="2" width="11.5703125" style="6" customWidth="1"/>
    <col min="3" max="3" width="67.7109375" style="1" customWidth="1"/>
    <col min="4" max="4" width="19.28515625" style="1" customWidth="1"/>
    <col min="5" max="5" width="14.140625" style="1" customWidth="1"/>
    <col min="6" max="6" width="37.85546875" style="7" customWidth="1"/>
    <col min="7" max="7" width="21.7109375" style="8" customWidth="1"/>
    <col min="8" max="8" width="23.5703125" style="7" customWidth="1"/>
    <col min="9" max="9" width="29.42578125" style="5" customWidth="1"/>
    <col min="10" max="10" width="31.5703125" style="5" customWidth="1"/>
    <col min="11" max="11" width="15.42578125" style="1" bestFit="1" customWidth="1"/>
    <col min="12" max="16384" width="11.42578125" style="1"/>
  </cols>
  <sheetData>
    <row r="1" spans="2:11" ht="7.5" customHeight="1" x14ac:dyDescent="0.2"/>
    <row r="2" spans="2:11" ht="24" customHeight="1" x14ac:dyDescent="0.25">
      <c r="B2" s="45" t="s">
        <v>28</v>
      </c>
      <c r="C2" s="45"/>
      <c r="D2" s="45"/>
      <c r="E2" s="45"/>
      <c r="F2" s="45"/>
      <c r="G2" s="45"/>
      <c r="H2" s="45"/>
      <c r="I2" s="46"/>
    </row>
    <row r="3" spans="2:11" ht="6" customHeight="1" thickBot="1" x14ac:dyDescent="0.25">
      <c r="B3" s="2"/>
      <c r="C3" s="2"/>
      <c r="D3" s="2"/>
      <c r="E3" s="2"/>
      <c r="F3" s="2"/>
      <c r="G3" s="2"/>
      <c r="H3" s="2"/>
    </row>
    <row r="4" spans="2:11" ht="23.25" customHeight="1" thickBot="1" x14ac:dyDescent="0.25">
      <c r="B4" s="53" t="s">
        <v>0</v>
      </c>
      <c r="C4" s="54"/>
      <c r="D4" s="50" t="s">
        <v>36</v>
      </c>
      <c r="E4" s="51"/>
      <c r="F4" s="51"/>
      <c r="G4" s="51"/>
      <c r="H4" s="51"/>
      <c r="I4" s="51"/>
      <c r="J4" s="52"/>
    </row>
    <row r="5" spans="2:11" ht="13.5" thickBot="1" x14ac:dyDescent="0.25">
      <c r="I5" s="47" t="s">
        <v>32</v>
      </c>
      <c r="J5" s="48"/>
    </row>
    <row r="6" spans="2:11" s="12" customFormat="1" ht="70.5" customHeight="1" x14ac:dyDescent="0.2">
      <c r="B6" s="9" t="s">
        <v>1</v>
      </c>
      <c r="C6" s="3" t="s">
        <v>2</v>
      </c>
      <c r="D6" s="9" t="s">
        <v>3</v>
      </c>
      <c r="E6" s="9" t="s">
        <v>5</v>
      </c>
      <c r="F6" s="10" t="s">
        <v>7</v>
      </c>
      <c r="G6" s="11" t="s">
        <v>4</v>
      </c>
      <c r="H6" s="16" t="s">
        <v>6</v>
      </c>
      <c r="I6" s="20" t="s">
        <v>4</v>
      </c>
      <c r="J6" s="21" t="s">
        <v>26</v>
      </c>
    </row>
    <row r="7" spans="2:11" ht="39" customHeight="1" x14ac:dyDescent="0.2">
      <c r="B7" s="17"/>
      <c r="C7" s="15" t="s">
        <v>9</v>
      </c>
      <c r="D7" s="13" t="s">
        <v>14</v>
      </c>
      <c r="E7" s="14">
        <v>1</v>
      </c>
      <c r="F7" s="4" t="s">
        <v>33</v>
      </c>
      <c r="G7" s="30">
        <v>234246993</v>
      </c>
      <c r="H7" s="30">
        <f>+E7*G7</f>
        <v>234246993</v>
      </c>
      <c r="I7" s="32">
        <f>G7</f>
        <v>234246993</v>
      </c>
      <c r="J7" s="33">
        <f>I7*E7</f>
        <v>234246993</v>
      </c>
      <c r="K7" s="23">
        <f>J7-H7</f>
        <v>0</v>
      </c>
    </row>
    <row r="8" spans="2:11" ht="85.5" customHeight="1" x14ac:dyDescent="0.2">
      <c r="B8" s="18"/>
      <c r="C8" s="15" t="s">
        <v>22</v>
      </c>
      <c r="D8" s="13" t="s">
        <v>10</v>
      </c>
      <c r="E8" s="14">
        <v>1</v>
      </c>
      <c r="F8" s="4" t="s">
        <v>34</v>
      </c>
      <c r="G8" s="30">
        <v>156959698</v>
      </c>
      <c r="H8" s="30">
        <f t="shared" ref="H8:H15" si="0">+E8*G8</f>
        <v>156959698</v>
      </c>
      <c r="I8" s="26">
        <f t="shared" ref="I8:I15" si="1">G8</f>
        <v>156959698</v>
      </c>
      <c r="J8" s="27">
        <f t="shared" ref="J8:J15" si="2">I8*E8</f>
        <v>156959698</v>
      </c>
      <c r="K8" s="23">
        <f t="shared" ref="K8:K16" si="3">J8-H8</f>
        <v>0</v>
      </c>
    </row>
    <row r="9" spans="2:11" ht="21" customHeight="1" x14ac:dyDescent="0.2">
      <c r="B9" s="18"/>
      <c r="C9" s="15" t="s">
        <v>8</v>
      </c>
      <c r="D9" s="13" t="s">
        <v>16</v>
      </c>
      <c r="E9" s="14">
        <v>2</v>
      </c>
      <c r="F9" s="4" t="s">
        <v>34</v>
      </c>
      <c r="G9" s="31">
        <v>24776840</v>
      </c>
      <c r="H9" s="30">
        <f t="shared" si="0"/>
        <v>49553680</v>
      </c>
      <c r="I9" s="26">
        <f t="shared" si="1"/>
        <v>24776840</v>
      </c>
      <c r="J9" s="27">
        <f t="shared" si="2"/>
        <v>49553680</v>
      </c>
      <c r="K9" s="23">
        <f t="shared" si="3"/>
        <v>0</v>
      </c>
    </row>
    <row r="10" spans="2:11" ht="70.5" customHeight="1" x14ac:dyDescent="0.2">
      <c r="B10" s="18"/>
      <c r="C10" s="15" t="s">
        <v>15</v>
      </c>
      <c r="D10" s="13" t="s">
        <v>17</v>
      </c>
      <c r="E10" s="14">
        <v>4</v>
      </c>
      <c r="F10" s="4" t="s">
        <v>34</v>
      </c>
      <c r="G10" s="31">
        <v>66521187</v>
      </c>
      <c r="H10" s="30">
        <f t="shared" si="0"/>
        <v>266084748</v>
      </c>
      <c r="I10" s="26">
        <f t="shared" si="1"/>
        <v>66521187</v>
      </c>
      <c r="J10" s="27">
        <f t="shared" si="2"/>
        <v>266084748</v>
      </c>
      <c r="K10" s="23">
        <f t="shared" si="3"/>
        <v>0</v>
      </c>
    </row>
    <row r="11" spans="2:11" ht="71.25" customHeight="1" x14ac:dyDescent="0.2">
      <c r="B11" s="18"/>
      <c r="C11" s="15" t="s">
        <v>27</v>
      </c>
      <c r="D11" s="13" t="s">
        <v>18</v>
      </c>
      <c r="E11" s="14">
        <v>10700</v>
      </c>
      <c r="F11" s="4" t="s">
        <v>34</v>
      </c>
      <c r="G11" s="31">
        <v>73702</v>
      </c>
      <c r="H11" s="30">
        <f t="shared" si="0"/>
        <v>788611400</v>
      </c>
      <c r="I11" s="26">
        <f t="shared" si="1"/>
        <v>73702</v>
      </c>
      <c r="J11" s="27">
        <f t="shared" si="2"/>
        <v>788611400</v>
      </c>
      <c r="K11" s="23">
        <f t="shared" si="3"/>
        <v>0</v>
      </c>
    </row>
    <row r="12" spans="2:11" ht="48.75" customHeight="1" x14ac:dyDescent="0.2">
      <c r="B12" s="18"/>
      <c r="C12" s="15" t="s">
        <v>21</v>
      </c>
      <c r="D12" s="13" t="s">
        <v>23</v>
      </c>
      <c r="E12" s="14">
        <v>10700</v>
      </c>
      <c r="F12" s="4" t="s">
        <v>34</v>
      </c>
      <c r="G12" s="31">
        <v>11694</v>
      </c>
      <c r="H12" s="30">
        <f t="shared" si="0"/>
        <v>125125800</v>
      </c>
      <c r="I12" s="26">
        <f t="shared" si="1"/>
        <v>11694</v>
      </c>
      <c r="J12" s="27">
        <f t="shared" si="2"/>
        <v>125125800</v>
      </c>
      <c r="K12" s="23">
        <f t="shared" si="3"/>
        <v>0</v>
      </c>
    </row>
    <row r="13" spans="2:11" ht="51" customHeight="1" x14ac:dyDescent="0.2">
      <c r="B13" s="18"/>
      <c r="C13" s="15" t="s">
        <v>19</v>
      </c>
      <c r="D13" s="13" t="s">
        <v>11</v>
      </c>
      <c r="E13" s="14">
        <v>1</v>
      </c>
      <c r="F13" s="4" t="s">
        <v>34</v>
      </c>
      <c r="G13" s="31">
        <v>215027094</v>
      </c>
      <c r="H13" s="30">
        <f t="shared" si="0"/>
        <v>215027094</v>
      </c>
      <c r="I13" s="26">
        <f t="shared" si="1"/>
        <v>215027094</v>
      </c>
      <c r="J13" s="27">
        <f t="shared" si="2"/>
        <v>215027094</v>
      </c>
      <c r="K13" s="23">
        <f t="shared" si="3"/>
        <v>0</v>
      </c>
    </row>
    <row r="14" spans="2:11" ht="22.5" customHeight="1" x14ac:dyDescent="0.2">
      <c r="B14" s="18"/>
      <c r="C14" s="15" t="s">
        <v>20</v>
      </c>
      <c r="D14" s="13" t="s">
        <v>12</v>
      </c>
      <c r="E14" s="14">
        <v>1</v>
      </c>
      <c r="F14" s="4" t="s">
        <v>34</v>
      </c>
      <c r="G14" s="31">
        <v>50935973</v>
      </c>
      <c r="H14" s="30">
        <f t="shared" si="0"/>
        <v>50935973</v>
      </c>
      <c r="I14" s="26">
        <f t="shared" si="1"/>
        <v>50935973</v>
      </c>
      <c r="J14" s="27">
        <f t="shared" si="2"/>
        <v>50935973</v>
      </c>
      <c r="K14" s="23">
        <f t="shared" si="3"/>
        <v>0</v>
      </c>
    </row>
    <row r="15" spans="2:11" ht="58.5" customHeight="1" x14ac:dyDescent="0.2">
      <c r="B15" s="18"/>
      <c r="C15" s="15" t="s">
        <v>24</v>
      </c>
      <c r="D15" s="13" t="s">
        <v>13</v>
      </c>
      <c r="E15" s="14">
        <v>24</v>
      </c>
      <c r="F15" s="4" t="s">
        <v>35</v>
      </c>
      <c r="G15" s="31">
        <v>14024531</v>
      </c>
      <c r="H15" s="30">
        <f t="shared" si="0"/>
        <v>336588744</v>
      </c>
      <c r="I15" s="26">
        <f t="shared" si="1"/>
        <v>14024531</v>
      </c>
      <c r="J15" s="27">
        <f t="shared" si="2"/>
        <v>336588744</v>
      </c>
      <c r="K15" s="23">
        <f t="shared" si="3"/>
        <v>0</v>
      </c>
    </row>
    <row r="16" spans="2:11" ht="33.75" customHeight="1" thickBot="1" x14ac:dyDescent="0.25">
      <c r="B16" s="19"/>
      <c r="C16" s="49" t="s">
        <v>25</v>
      </c>
      <c r="D16" s="49"/>
      <c r="E16" s="49"/>
      <c r="F16" s="49"/>
      <c r="G16" s="49"/>
      <c r="H16" s="24">
        <f>SUM(H7:H15)</f>
        <v>2223134130</v>
      </c>
      <c r="I16" s="28" t="s">
        <v>29</v>
      </c>
      <c r="J16" s="29">
        <f>SUM(J7:J15)</f>
        <v>2223134130</v>
      </c>
      <c r="K16" s="23">
        <f t="shared" si="3"/>
        <v>0</v>
      </c>
    </row>
    <row r="17" spans="6:10" ht="63.75" thickBot="1" x14ac:dyDescent="0.25">
      <c r="G17" s="25" t="s">
        <v>30</v>
      </c>
      <c r="H17" s="34">
        <v>2223139741</v>
      </c>
      <c r="I17" s="22" t="s">
        <v>31</v>
      </c>
      <c r="J17" s="35">
        <f>ROUND(J16,0)</f>
        <v>2223134130</v>
      </c>
    </row>
    <row r="19" spans="6:10" ht="13.5" thickBot="1" x14ac:dyDescent="0.25"/>
    <row r="20" spans="6:10" ht="31.5" customHeight="1" x14ac:dyDescent="0.2">
      <c r="F20" s="36" t="s">
        <v>37</v>
      </c>
      <c r="G20" s="37"/>
      <c r="H20" s="42">
        <f>H17-J17</f>
        <v>5611</v>
      </c>
    </row>
    <row r="21" spans="6:10" ht="31.5" customHeight="1" x14ac:dyDescent="0.2">
      <c r="F21" s="38"/>
      <c r="G21" s="39"/>
      <c r="H21" s="43"/>
    </row>
    <row r="22" spans="6:10" ht="12.75" customHeight="1" x14ac:dyDescent="0.2">
      <c r="F22" s="38"/>
      <c r="G22" s="39"/>
      <c r="H22" s="43"/>
    </row>
    <row r="23" spans="6:10" ht="12.75" customHeight="1" x14ac:dyDescent="0.2">
      <c r="F23" s="38"/>
      <c r="G23" s="39"/>
      <c r="H23" s="43"/>
    </row>
    <row r="24" spans="6:10" ht="12.75" customHeight="1" thickBot="1" x14ac:dyDescent="0.25">
      <c r="F24" s="40"/>
      <c r="G24" s="41"/>
      <c r="H24" s="44"/>
    </row>
  </sheetData>
  <mergeCells count="7">
    <mergeCell ref="F20:G24"/>
    <mergeCell ref="H20:H24"/>
    <mergeCell ref="B2:I2"/>
    <mergeCell ref="I5:J5"/>
    <mergeCell ref="C16:G16"/>
    <mergeCell ref="D4:J4"/>
    <mergeCell ref="B4:C4"/>
  </mergeCells>
  <pageMargins left="0.7" right="0.7" top="0.75" bottom="0.75" header="0.3" footer="0.3"/>
  <pageSetup scale="4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03FD7B5D23F8A449234C9FA37AD897D" ma:contentTypeVersion="13" ma:contentTypeDescription="Crear nuevo documento." ma:contentTypeScope="" ma:versionID="c7940121586b833f8fb5cde72333d714">
  <xsd:schema xmlns:xsd="http://www.w3.org/2001/XMLSchema" xmlns:xs="http://www.w3.org/2001/XMLSchema" xmlns:p="http://schemas.microsoft.com/office/2006/metadata/properties" xmlns:ns3="2ab95dab-c1c0-42bd-a678-b41e1872b813" xmlns:ns4="af44cedc-8ab5-41f4-b0ee-99fc0f8598b7" targetNamespace="http://schemas.microsoft.com/office/2006/metadata/properties" ma:root="true" ma:fieldsID="5bdff0ddb937dc40b0f816003d76768c" ns3:_="" ns4:_="">
    <xsd:import namespace="2ab95dab-c1c0-42bd-a678-b41e1872b813"/>
    <xsd:import namespace="af44cedc-8ab5-41f4-b0ee-99fc0f8598b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b95dab-c1c0-42bd-a678-b41e1872b8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4cedc-8ab5-41f4-b0ee-99fc0f8598b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FC9D5-B7BD-4DFA-93DE-156350EE49AD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f44cedc-8ab5-41f4-b0ee-99fc0f8598b7"/>
    <ds:schemaRef ds:uri="http://purl.org/dc/elements/1.1/"/>
    <ds:schemaRef ds:uri="2ab95dab-c1c0-42bd-a678-b41e1872b81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16D7FD2-C687-48FE-B8FB-D7BB16DCA0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61D25F-1188-47C7-B8E4-321CD91C3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b95dab-c1c0-42bd-a678-b41e1872b813"/>
    <ds:schemaRef ds:uri="af44cedc-8ab5-41f4-b0ee-99fc0f8598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IVA INCLUIDO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Ardila Lopez</dc:creator>
  <cp:lastModifiedBy>Sylvia Juliana Rojas Rueda</cp:lastModifiedBy>
  <cp:lastPrinted>2020-08-11T16:37:49Z</cp:lastPrinted>
  <dcterms:created xsi:type="dcterms:W3CDTF">2019-11-13T22:13:35Z</dcterms:created>
  <dcterms:modified xsi:type="dcterms:W3CDTF">2020-08-28T00:26:53Z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0x010100A03FD7B5D23F8A449234C9FA37AD897D</vt:lpwstr>
  </property>
</Properties>
</file>