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tza\Downloads\"/>
    </mc:Choice>
  </mc:AlternateContent>
  <xr:revisionPtr revIDLastSave="0" documentId="13_ncr:1_{80988D59-775C-4C02-B213-E9E3171A0C5D}" xr6:coauthVersionLast="47" xr6:coauthVersionMax="47" xr10:uidLastSave="{00000000-0000-0000-0000-000000000000}"/>
  <bookViews>
    <workbookView xWindow="-120" yWindow="-120" windowWidth="29040" windowHeight="15720" xr2:uid="{A89DA08E-325F-4E0E-BDA6-02D3CA846E3D}"/>
  </bookViews>
  <sheets>
    <sheet name="lote 2" sheetId="1" r:id="rId1"/>
  </sheets>
  <definedNames>
    <definedName name="_xlnm._FilterDatabase" localSheetId="0" hidden="1">'lote 2'!$A$5:$G$238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38" i="1" l="1"/>
  <c r="Q238" i="1" s="1"/>
  <c r="L238" i="1"/>
  <c r="M238" i="1" s="1"/>
  <c r="K238" i="1"/>
  <c r="J238" i="1"/>
  <c r="I238" i="1"/>
  <c r="H238" i="1"/>
  <c r="N237" i="1"/>
  <c r="Q237" i="1" s="1"/>
  <c r="L237" i="1"/>
  <c r="M237" i="1" s="1"/>
  <c r="K237" i="1"/>
  <c r="J237" i="1"/>
  <c r="I237" i="1"/>
  <c r="H237" i="1"/>
  <c r="Q236" i="1"/>
  <c r="P236" i="1"/>
  <c r="L236" i="1"/>
  <c r="M236" i="1" s="1"/>
  <c r="K236" i="1"/>
  <c r="J236" i="1"/>
  <c r="I236" i="1"/>
  <c r="H236" i="1"/>
  <c r="N236" i="1" s="1"/>
  <c r="O236" i="1" s="1"/>
  <c r="Q234" i="1"/>
  <c r="P234" i="1"/>
  <c r="L234" i="1"/>
  <c r="M234" i="1" s="1"/>
  <c r="K234" i="1"/>
  <c r="J234" i="1"/>
  <c r="I234" i="1"/>
  <c r="H234" i="1"/>
  <c r="N234" i="1" s="1"/>
  <c r="O234" i="1" s="1"/>
  <c r="N232" i="1"/>
  <c r="Q232" i="1" s="1"/>
  <c r="L232" i="1"/>
  <c r="M232" i="1" s="1"/>
  <c r="K232" i="1"/>
  <c r="J232" i="1"/>
  <c r="I232" i="1"/>
  <c r="H232" i="1"/>
  <c r="N231" i="1"/>
  <c r="Q231" i="1" s="1"/>
  <c r="L231" i="1"/>
  <c r="K231" i="1"/>
  <c r="J231" i="1"/>
  <c r="I231" i="1"/>
  <c r="H231" i="1"/>
  <c r="Q230" i="1"/>
  <c r="L230" i="1"/>
  <c r="K230" i="1"/>
  <c r="J230" i="1"/>
  <c r="M230" i="1" s="1"/>
  <c r="I230" i="1"/>
  <c r="H230" i="1"/>
  <c r="N230" i="1" s="1"/>
  <c r="O230" i="1" s="1"/>
  <c r="P230" i="1" s="1"/>
  <c r="O229" i="1"/>
  <c r="P229" i="1" s="1"/>
  <c r="N229" i="1"/>
  <c r="Q229" i="1" s="1"/>
  <c r="L229" i="1"/>
  <c r="K229" i="1"/>
  <c r="J229" i="1"/>
  <c r="I229" i="1"/>
  <c r="H229" i="1"/>
  <c r="L228" i="1"/>
  <c r="K228" i="1"/>
  <c r="J228" i="1"/>
  <c r="M228" i="1" s="1"/>
  <c r="I228" i="1"/>
  <c r="H228" i="1"/>
  <c r="N228" i="1" s="1"/>
  <c r="N227" i="1"/>
  <c r="O227" i="1" s="1"/>
  <c r="P227" i="1" s="1"/>
  <c r="L227" i="1"/>
  <c r="M227" i="1" s="1"/>
  <c r="K227" i="1"/>
  <c r="J227" i="1"/>
  <c r="I227" i="1"/>
  <c r="H227" i="1"/>
  <c r="Q226" i="1"/>
  <c r="P226" i="1"/>
  <c r="N226" i="1"/>
  <c r="O226" i="1" s="1"/>
  <c r="L226" i="1"/>
  <c r="M226" i="1" s="1"/>
  <c r="K226" i="1"/>
  <c r="J226" i="1"/>
  <c r="I226" i="1"/>
  <c r="H226" i="1"/>
  <c r="L225" i="1"/>
  <c r="M225" i="1" s="1"/>
  <c r="K225" i="1"/>
  <c r="J225" i="1"/>
  <c r="I225" i="1"/>
  <c r="H225" i="1"/>
  <c r="N225" i="1" s="1"/>
  <c r="Q224" i="1"/>
  <c r="N224" i="1"/>
  <c r="O224" i="1" s="1"/>
  <c r="P224" i="1" s="1"/>
  <c r="L224" i="1"/>
  <c r="M224" i="1" s="1"/>
  <c r="K224" i="1"/>
  <c r="J224" i="1"/>
  <c r="I224" i="1"/>
  <c r="H224" i="1"/>
  <c r="L222" i="1"/>
  <c r="K222" i="1"/>
  <c r="J222" i="1"/>
  <c r="I222" i="1"/>
  <c r="H222" i="1"/>
  <c r="N222" i="1" s="1"/>
  <c r="Q220" i="1"/>
  <c r="O220" i="1"/>
  <c r="P220" i="1" s="1"/>
  <c r="L220" i="1"/>
  <c r="K220" i="1"/>
  <c r="J220" i="1"/>
  <c r="M220" i="1" s="1"/>
  <c r="I220" i="1"/>
  <c r="H220" i="1"/>
  <c r="N220" i="1" s="1"/>
  <c r="L219" i="1"/>
  <c r="M219" i="1" s="1"/>
  <c r="K219" i="1"/>
  <c r="J219" i="1"/>
  <c r="I219" i="1"/>
  <c r="H219" i="1"/>
  <c r="N219" i="1" s="1"/>
  <c r="O218" i="1"/>
  <c r="P218" i="1" s="1"/>
  <c r="N218" i="1"/>
  <c r="Q218" i="1" s="1"/>
  <c r="L218" i="1"/>
  <c r="K218" i="1"/>
  <c r="J218" i="1"/>
  <c r="I218" i="1"/>
  <c r="H218" i="1"/>
  <c r="O217" i="1"/>
  <c r="P217" i="1" s="1"/>
  <c r="N217" i="1"/>
  <c r="Q217" i="1" s="1"/>
  <c r="L217" i="1"/>
  <c r="M217" i="1" s="1"/>
  <c r="K217" i="1"/>
  <c r="J217" i="1"/>
  <c r="I217" i="1"/>
  <c r="H217" i="1"/>
  <c r="N216" i="1"/>
  <c r="M216" i="1"/>
  <c r="L216" i="1"/>
  <c r="K216" i="1"/>
  <c r="J216" i="1"/>
  <c r="I216" i="1"/>
  <c r="H216" i="1"/>
  <c r="Q215" i="1"/>
  <c r="P215" i="1"/>
  <c r="L215" i="1"/>
  <c r="M215" i="1" s="1"/>
  <c r="K215" i="1"/>
  <c r="J215" i="1"/>
  <c r="I215" i="1"/>
  <c r="H215" i="1"/>
  <c r="N215" i="1" s="1"/>
  <c r="O215" i="1" s="1"/>
  <c r="Q214" i="1"/>
  <c r="O214" i="1"/>
  <c r="P214" i="1" s="1"/>
  <c r="N214" i="1"/>
  <c r="L214" i="1"/>
  <c r="K214" i="1"/>
  <c r="J214" i="1"/>
  <c r="I214" i="1"/>
  <c r="H214" i="1"/>
  <c r="L213" i="1"/>
  <c r="K213" i="1"/>
  <c r="J213" i="1"/>
  <c r="I213" i="1"/>
  <c r="H213" i="1"/>
  <c r="N213" i="1" s="1"/>
  <c r="Q212" i="1"/>
  <c r="L212" i="1"/>
  <c r="K212" i="1"/>
  <c r="J212" i="1"/>
  <c r="M212" i="1" s="1"/>
  <c r="I212" i="1"/>
  <c r="H212" i="1"/>
  <c r="N212" i="1" s="1"/>
  <c r="O212" i="1" s="1"/>
  <c r="P212" i="1" s="1"/>
  <c r="P211" i="1"/>
  <c r="O211" i="1"/>
  <c r="N211" i="1"/>
  <c r="Q211" i="1" s="1"/>
  <c r="L211" i="1"/>
  <c r="K211" i="1"/>
  <c r="J211" i="1"/>
  <c r="I211" i="1"/>
  <c r="H211" i="1"/>
  <c r="L210" i="1"/>
  <c r="M210" i="1" s="1"/>
  <c r="K210" i="1"/>
  <c r="J210" i="1"/>
  <c r="I210" i="1"/>
  <c r="H210" i="1"/>
  <c r="N210" i="1" s="1"/>
  <c r="N209" i="1"/>
  <c r="O209" i="1" s="1"/>
  <c r="P209" i="1" s="1"/>
  <c r="M209" i="1"/>
  <c r="L209" i="1"/>
  <c r="K209" i="1"/>
  <c r="J209" i="1"/>
  <c r="I209" i="1"/>
  <c r="H209" i="1"/>
  <c r="N208" i="1"/>
  <c r="L208" i="1"/>
  <c r="M208" i="1" s="1"/>
  <c r="K208" i="1"/>
  <c r="J208" i="1"/>
  <c r="I208" i="1"/>
  <c r="H208" i="1"/>
  <c r="Q207" i="1"/>
  <c r="P207" i="1"/>
  <c r="L207" i="1"/>
  <c r="M207" i="1" s="1"/>
  <c r="K207" i="1"/>
  <c r="J207" i="1"/>
  <c r="I207" i="1"/>
  <c r="H207" i="1"/>
  <c r="N207" i="1" s="1"/>
  <c r="O207" i="1" s="1"/>
  <c r="N206" i="1"/>
  <c r="Q206" i="1" s="1"/>
  <c r="M206" i="1"/>
  <c r="L206" i="1"/>
  <c r="K206" i="1"/>
  <c r="J206" i="1"/>
  <c r="I206" i="1"/>
  <c r="H206" i="1"/>
  <c r="L205" i="1"/>
  <c r="K205" i="1"/>
  <c r="J205" i="1"/>
  <c r="I205" i="1"/>
  <c r="H205" i="1"/>
  <c r="N205" i="1" s="1"/>
  <c r="O205" i="1" s="1"/>
  <c r="P205" i="1" s="1"/>
  <c r="Q204" i="1"/>
  <c r="O204" i="1"/>
  <c r="P204" i="1" s="1"/>
  <c r="L204" i="1"/>
  <c r="K204" i="1"/>
  <c r="J204" i="1"/>
  <c r="M204" i="1" s="1"/>
  <c r="I204" i="1"/>
  <c r="H204" i="1"/>
  <c r="N204" i="1" s="1"/>
  <c r="M203" i="1"/>
  <c r="L203" i="1"/>
  <c r="K203" i="1"/>
  <c r="J203" i="1"/>
  <c r="I203" i="1"/>
  <c r="H203" i="1"/>
  <c r="N203" i="1" s="1"/>
  <c r="O202" i="1"/>
  <c r="P202" i="1" s="1"/>
  <c r="N202" i="1"/>
  <c r="Q202" i="1" s="1"/>
  <c r="L202" i="1"/>
  <c r="M202" i="1" s="1"/>
  <c r="K202" i="1"/>
  <c r="J202" i="1"/>
  <c r="I202" i="1"/>
  <c r="H202" i="1"/>
  <c r="N201" i="1"/>
  <c r="Q201" i="1" s="1"/>
  <c r="L201" i="1"/>
  <c r="M201" i="1" s="1"/>
  <c r="K201" i="1"/>
  <c r="J201" i="1"/>
  <c r="I201" i="1"/>
  <c r="H201" i="1"/>
  <c r="N200" i="1"/>
  <c r="L200" i="1"/>
  <c r="M200" i="1" s="1"/>
  <c r="K200" i="1"/>
  <c r="J200" i="1"/>
  <c r="I200" i="1"/>
  <c r="H200" i="1"/>
  <c r="Q199" i="1"/>
  <c r="P199" i="1"/>
  <c r="L199" i="1"/>
  <c r="M199" i="1" s="1"/>
  <c r="K199" i="1"/>
  <c r="J199" i="1"/>
  <c r="I199" i="1"/>
  <c r="H199" i="1"/>
  <c r="N199" i="1" s="1"/>
  <c r="O199" i="1" s="1"/>
  <c r="N198" i="1"/>
  <c r="L198" i="1"/>
  <c r="M198" i="1" s="1"/>
  <c r="K198" i="1"/>
  <c r="J198" i="1"/>
  <c r="I198" i="1"/>
  <c r="H198" i="1"/>
  <c r="O197" i="1"/>
  <c r="P197" i="1" s="1"/>
  <c r="L197" i="1"/>
  <c r="K197" i="1"/>
  <c r="J197" i="1"/>
  <c r="I197" i="1"/>
  <c r="H197" i="1"/>
  <c r="N197" i="1" s="1"/>
  <c r="Q197" i="1" s="1"/>
  <c r="Q196" i="1"/>
  <c r="L196" i="1"/>
  <c r="K196" i="1"/>
  <c r="J196" i="1"/>
  <c r="M196" i="1" s="1"/>
  <c r="I196" i="1"/>
  <c r="H196" i="1"/>
  <c r="N196" i="1" s="1"/>
  <c r="O196" i="1" s="1"/>
  <c r="P196" i="1" s="1"/>
  <c r="O194" i="1"/>
  <c r="P194" i="1" s="1"/>
  <c r="N194" i="1"/>
  <c r="Q194" i="1" s="1"/>
  <c r="L194" i="1"/>
  <c r="M194" i="1" s="1"/>
  <c r="K194" i="1"/>
  <c r="J194" i="1"/>
  <c r="I194" i="1"/>
  <c r="H194" i="1"/>
  <c r="L193" i="1"/>
  <c r="K193" i="1"/>
  <c r="J193" i="1"/>
  <c r="I193" i="1"/>
  <c r="H193" i="1"/>
  <c r="N193" i="1" s="1"/>
  <c r="Q192" i="1"/>
  <c r="N192" i="1"/>
  <c r="O192" i="1" s="1"/>
  <c r="P192" i="1" s="1"/>
  <c r="L192" i="1"/>
  <c r="M192" i="1" s="1"/>
  <c r="K192" i="1"/>
  <c r="J192" i="1"/>
  <c r="I192" i="1"/>
  <c r="H192" i="1"/>
  <c r="N191" i="1"/>
  <c r="O191" i="1" s="1"/>
  <c r="P191" i="1" s="1"/>
  <c r="L191" i="1"/>
  <c r="K191" i="1"/>
  <c r="J191" i="1"/>
  <c r="I191" i="1"/>
  <c r="H191" i="1"/>
  <c r="Q190" i="1"/>
  <c r="P190" i="1"/>
  <c r="L190" i="1"/>
  <c r="M190" i="1" s="1"/>
  <c r="K190" i="1"/>
  <c r="J190" i="1"/>
  <c r="I190" i="1"/>
  <c r="H190" i="1"/>
  <c r="N190" i="1" s="1"/>
  <c r="O190" i="1" s="1"/>
  <c r="N189" i="1"/>
  <c r="Q189" i="1" s="1"/>
  <c r="L189" i="1"/>
  <c r="M189" i="1" s="1"/>
  <c r="K189" i="1"/>
  <c r="J189" i="1"/>
  <c r="I189" i="1"/>
  <c r="H189" i="1"/>
  <c r="Q188" i="1"/>
  <c r="P188" i="1"/>
  <c r="L188" i="1"/>
  <c r="K188" i="1"/>
  <c r="J188" i="1"/>
  <c r="I188" i="1"/>
  <c r="H188" i="1"/>
  <c r="N188" i="1" s="1"/>
  <c r="O188" i="1" s="1"/>
  <c r="Q187" i="1"/>
  <c r="O187" i="1"/>
  <c r="P187" i="1" s="1"/>
  <c r="L187" i="1"/>
  <c r="K187" i="1"/>
  <c r="J187" i="1"/>
  <c r="M187" i="1" s="1"/>
  <c r="I187" i="1"/>
  <c r="H187" i="1"/>
  <c r="N187" i="1" s="1"/>
  <c r="L186" i="1"/>
  <c r="M186" i="1" s="1"/>
  <c r="K186" i="1"/>
  <c r="J186" i="1"/>
  <c r="I186" i="1"/>
  <c r="H186" i="1"/>
  <c r="N186" i="1" s="1"/>
  <c r="O185" i="1"/>
  <c r="P185" i="1" s="1"/>
  <c r="N185" i="1"/>
  <c r="Q185" i="1" s="1"/>
  <c r="L185" i="1"/>
  <c r="K185" i="1"/>
  <c r="J185" i="1"/>
  <c r="I185" i="1"/>
  <c r="H185" i="1"/>
  <c r="O184" i="1"/>
  <c r="P184" i="1" s="1"/>
  <c r="N184" i="1"/>
  <c r="Q184" i="1" s="1"/>
  <c r="L184" i="1"/>
  <c r="M184" i="1" s="1"/>
  <c r="K184" i="1"/>
  <c r="J184" i="1"/>
  <c r="I184" i="1"/>
  <c r="H184" i="1"/>
  <c r="L182" i="1"/>
  <c r="M182" i="1" s="1"/>
  <c r="K182" i="1"/>
  <c r="J182" i="1"/>
  <c r="I182" i="1"/>
  <c r="H182" i="1"/>
  <c r="N182" i="1" s="1"/>
  <c r="Q181" i="1"/>
  <c r="P181" i="1"/>
  <c r="L181" i="1"/>
  <c r="M181" i="1" s="1"/>
  <c r="K181" i="1"/>
  <c r="J181" i="1"/>
  <c r="I181" i="1"/>
  <c r="H181" i="1"/>
  <c r="N181" i="1" s="1"/>
  <c r="O181" i="1" s="1"/>
  <c r="N180" i="1"/>
  <c r="Q180" i="1" s="1"/>
  <c r="L180" i="1"/>
  <c r="K180" i="1"/>
  <c r="J180" i="1"/>
  <c r="I180" i="1"/>
  <c r="H180" i="1"/>
  <c r="N179" i="1"/>
  <c r="Q179" i="1" s="1"/>
  <c r="L179" i="1"/>
  <c r="K179" i="1"/>
  <c r="J179" i="1"/>
  <c r="I179" i="1"/>
  <c r="H179" i="1"/>
  <c r="L178" i="1"/>
  <c r="K178" i="1"/>
  <c r="J178" i="1"/>
  <c r="M178" i="1" s="1"/>
  <c r="I178" i="1"/>
  <c r="H178" i="1"/>
  <c r="N178" i="1" s="1"/>
  <c r="P176" i="1"/>
  <c r="O176" i="1"/>
  <c r="N176" i="1"/>
  <c r="Q176" i="1" s="1"/>
  <c r="L176" i="1"/>
  <c r="K176" i="1"/>
  <c r="J176" i="1"/>
  <c r="I176" i="1"/>
  <c r="H176" i="1"/>
  <c r="L175" i="1"/>
  <c r="M175" i="1" s="1"/>
  <c r="K175" i="1"/>
  <c r="J175" i="1"/>
  <c r="I175" i="1"/>
  <c r="H175" i="1"/>
  <c r="N175" i="1" s="1"/>
  <c r="N174" i="1"/>
  <c r="O174" i="1" s="1"/>
  <c r="P174" i="1" s="1"/>
  <c r="M174" i="1"/>
  <c r="L174" i="1"/>
  <c r="K174" i="1"/>
  <c r="J174" i="1"/>
  <c r="I174" i="1"/>
  <c r="H174" i="1"/>
  <c r="P172" i="1"/>
  <c r="M172" i="1"/>
  <c r="L172" i="1"/>
  <c r="K172" i="1"/>
  <c r="J172" i="1"/>
  <c r="I172" i="1"/>
  <c r="H172" i="1"/>
  <c r="N172" i="1" s="1"/>
  <c r="O172" i="1" s="1"/>
  <c r="N171" i="1"/>
  <c r="Q171" i="1" s="1"/>
  <c r="L171" i="1"/>
  <c r="M171" i="1" s="1"/>
  <c r="K171" i="1"/>
  <c r="J171" i="1"/>
  <c r="I171" i="1"/>
  <c r="H171" i="1"/>
  <c r="Q170" i="1"/>
  <c r="P170" i="1"/>
  <c r="L170" i="1"/>
  <c r="K170" i="1"/>
  <c r="J170" i="1"/>
  <c r="I170" i="1"/>
  <c r="H170" i="1"/>
  <c r="N170" i="1" s="1"/>
  <c r="O170" i="1" s="1"/>
  <c r="L169" i="1"/>
  <c r="K169" i="1"/>
  <c r="J169" i="1"/>
  <c r="M169" i="1" s="1"/>
  <c r="I169" i="1"/>
  <c r="H169" i="1"/>
  <c r="N169" i="1" s="1"/>
  <c r="M168" i="1"/>
  <c r="L168" i="1"/>
  <c r="K168" i="1"/>
  <c r="J168" i="1"/>
  <c r="I168" i="1"/>
  <c r="H168" i="1"/>
  <c r="N168" i="1" s="1"/>
  <c r="O167" i="1"/>
  <c r="P167" i="1" s="1"/>
  <c r="N167" i="1"/>
  <c r="Q167" i="1" s="1"/>
  <c r="L167" i="1"/>
  <c r="K167" i="1"/>
  <c r="J167" i="1"/>
  <c r="I167" i="1"/>
  <c r="H167" i="1"/>
  <c r="N166" i="1"/>
  <c r="L166" i="1"/>
  <c r="M166" i="1" s="1"/>
  <c r="K166" i="1"/>
  <c r="J166" i="1"/>
  <c r="I166" i="1"/>
  <c r="H166" i="1"/>
  <c r="N165" i="1"/>
  <c r="L165" i="1"/>
  <c r="M165" i="1" s="1"/>
  <c r="K165" i="1"/>
  <c r="J165" i="1"/>
  <c r="I165" i="1"/>
  <c r="H165" i="1"/>
  <c r="Q164" i="1"/>
  <c r="P164" i="1"/>
  <c r="L164" i="1"/>
  <c r="M164" i="1" s="1"/>
  <c r="K164" i="1"/>
  <c r="J164" i="1"/>
  <c r="I164" i="1"/>
  <c r="H164" i="1"/>
  <c r="N164" i="1" s="1"/>
  <c r="O164" i="1" s="1"/>
  <c r="Q163" i="1"/>
  <c r="N163" i="1"/>
  <c r="O163" i="1" s="1"/>
  <c r="P163" i="1" s="1"/>
  <c r="L163" i="1"/>
  <c r="K163" i="1"/>
  <c r="J163" i="1"/>
  <c r="I163" i="1"/>
  <c r="H163" i="1"/>
  <c r="L162" i="1"/>
  <c r="K162" i="1"/>
  <c r="J162" i="1"/>
  <c r="I162" i="1"/>
  <c r="H162" i="1"/>
  <c r="N162" i="1" s="1"/>
  <c r="Q162" i="1" s="1"/>
  <c r="L161" i="1"/>
  <c r="K161" i="1"/>
  <c r="J161" i="1"/>
  <c r="M161" i="1" s="1"/>
  <c r="I161" i="1"/>
  <c r="H161" i="1"/>
  <c r="N161" i="1" s="1"/>
  <c r="O161" i="1" s="1"/>
  <c r="P161" i="1" s="1"/>
  <c r="O160" i="1"/>
  <c r="P160" i="1" s="1"/>
  <c r="N160" i="1"/>
  <c r="Q160" i="1" s="1"/>
  <c r="L160" i="1"/>
  <c r="M160" i="1" s="1"/>
  <c r="K160" i="1"/>
  <c r="J160" i="1"/>
  <c r="I160" i="1"/>
  <c r="H160" i="1"/>
  <c r="L159" i="1"/>
  <c r="M159" i="1" s="1"/>
  <c r="K159" i="1"/>
  <c r="J159" i="1"/>
  <c r="I159" i="1"/>
  <c r="H159" i="1"/>
  <c r="N159" i="1" s="1"/>
  <c r="N158" i="1"/>
  <c r="O158" i="1" s="1"/>
  <c r="P158" i="1" s="1"/>
  <c r="L158" i="1"/>
  <c r="M158" i="1" s="1"/>
  <c r="K158" i="1"/>
  <c r="J158" i="1"/>
  <c r="I158" i="1"/>
  <c r="H158" i="1"/>
  <c r="N157" i="1"/>
  <c r="O157" i="1" s="1"/>
  <c r="P157" i="1" s="1"/>
  <c r="M157" i="1"/>
  <c r="L157" i="1"/>
  <c r="K157" i="1"/>
  <c r="J157" i="1"/>
  <c r="I157" i="1"/>
  <c r="H157" i="1"/>
  <c r="Q156" i="1"/>
  <c r="P156" i="1"/>
  <c r="L156" i="1"/>
  <c r="M156" i="1" s="1"/>
  <c r="K156" i="1"/>
  <c r="J156" i="1"/>
  <c r="I156" i="1"/>
  <c r="H156" i="1"/>
  <c r="N156" i="1" s="1"/>
  <c r="O156" i="1" s="1"/>
  <c r="Q155" i="1"/>
  <c r="O155" i="1"/>
  <c r="P155" i="1" s="1"/>
  <c r="N155" i="1"/>
  <c r="L155" i="1"/>
  <c r="M155" i="1" s="1"/>
  <c r="K155" i="1"/>
  <c r="J155" i="1"/>
  <c r="I155" i="1"/>
  <c r="H155" i="1"/>
  <c r="Q154" i="1"/>
  <c r="P154" i="1"/>
  <c r="L154" i="1"/>
  <c r="K154" i="1"/>
  <c r="J154" i="1"/>
  <c r="I154" i="1"/>
  <c r="H154" i="1"/>
  <c r="N154" i="1" s="1"/>
  <c r="O154" i="1" s="1"/>
  <c r="L153" i="1"/>
  <c r="K153" i="1"/>
  <c r="J153" i="1"/>
  <c r="M153" i="1" s="1"/>
  <c r="I153" i="1"/>
  <c r="H153" i="1"/>
  <c r="N153" i="1" s="1"/>
  <c r="L152" i="1"/>
  <c r="M152" i="1" s="1"/>
  <c r="K152" i="1"/>
  <c r="J152" i="1"/>
  <c r="I152" i="1"/>
  <c r="H152" i="1"/>
  <c r="N152" i="1" s="1"/>
  <c r="N151" i="1"/>
  <c r="Q151" i="1" s="1"/>
  <c r="L151" i="1"/>
  <c r="M151" i="1" s="1"/>
  <c r="K151" i="1"/>
  <c r="J151" i="1"/>
  <c r="I151" i="1"/>
  <c r="H151" i="1"/>
  <c r="N150" i="1"/>
  <c r="Q150" i="1" s="1"/>
  <c r="L150" i="1"/>
  <c r="M150" i="1" s="1"/>
  <c r="K150" i="1"/>
  <c r="J150" i="1"/>
  <c r="I150" i="1"/>
  <c r="H150" i="1"/>
  <c r="N149" i="1"/>
  <c r="L149" i="1"/>
  <c r="M149" i="1" s="1"/>
  <c r="K149" i="1"/>
  <c r="J149" i="1"/>
  <c r="I149" i="1"/>
  <c r="H149" i="1"/>
  <c r="Q148" i="1"/>
  <c r="P148" i="1"/>
  <c r="L148" i="1"/>
  <c r="K148" i="1"/>
  <c r="J148" i="1"/>
  <c r="I148" i="1"/>
  <c r="H148" i="1"/>
  <c r="N148" i="1" s="1"/>
  <c r="O148" i="1" s="1"/>
  <c r="N147" i="1"/>
  <c r="L147" i="1"/>
  <c r="K147" i="1"/>
  <c r="J147" i="1"/>
  <c r="I147" i="1"/>
  <c r="H147" i="1"/>
  <c r="N146" i="1"/>
  <c r="Q146" i="1" s="1"/>
  <c r="L146" i="1"/>
  <c r="M146" i="1" s="1"/>
  <c r="K146" i="1"/>
  <c r="J146" i="1"/>
  <c r="I146" i="1"/>
  <c r="H146" i="1"/>
  <c r="Q145" i="1"/>
  <c r="L145" i="1"/>
  <c r="K145" i="1"/>
  <c r="J145" i="1"/>
  <c r="M145" i="1" s="1"/>
  <c r="I145" i="1"/>
  <c r="H145" i="1"/>
  <c r="N145" i="1" s="1"/>
  <c r="O145" i="1" s="1"/>
  <c r="P145" i="1" s="1"/>
  <c r="N144" i="1"/>
  <c r="Q144" i="1" s="1"/>
  <c r="L144" i="1"/>
  <c r="K144" i="1"/>
  <c r="J144" i="1"/>
  <c r="I144" i="1"/>
  <c r="H144" i="1"/>
  <c r="L143" i="1"/>
  <c r="M143" i="1" s="1"/>
  <c r="K143" i="1"/>
  <c r="J143" i="1"/>
  <c r="I143" i="1"/>
  <c r="H143" i="1"/>
  <c r="N143" i="1" s="1"/>
  <c r="N142" i="1"/>
  <c r="O142" i="1" s="1"/>
  <c r="P142" i="1" s="1"/>
  <c r="L142" i="1"/>
  <c r="M142" i="1" s="1"/>
  <c r="K142" i="1"/>
  <c r="J142" i="1"/>
  <c r="I142" i="1"/>
  <c r="H142" i="1"/>
  <c r="N141" i="1"/>
  <c r="O141" i="1" s="1"/>
  <c r="P141" i="1" s="1"/>
  <c r="L141" i="1"/>
  <c r="M141" i="1" s="1"/>
  <c r="K141" i="1"/>
  <c r="J141" i="1"/>
  <c r="I141" i="1"/>
  <c r="H141" i="1"/>
  <c r="Q140" i="1"/>
  <c r="P140" i="1"/>
  <c r="L140" i="1"/>
  <c r="M140" i="1" s="1"/>
  <c r="K140" i="1"/>
  <c r="J140" i="1"/>
  <c r="I140" i="1"/>
  <c r="H140" i="1"/>
  <c r="N140" i="1" s="1"/>
  <c r="O140" i="1" s="1"/>
  <c r="N139" i="1"/>
  <c r="L139" i="1"/>
  <c r="M139" i="1" s="1"/>
  <c r="K139" i="1"/>
  <c r="J139" i="1"/>
  <c r="I139" i="1"/>
  <c r="H139" i="1"/>
  <c r="Q138" i="1"/>
  <c r="P138" i="1"/>
  <c r="L138" i="1"/>
  <c r="K138" i="1"/>
  <c r="J138" i="1"/>
  <c r="I138" i="1"/>
  <c r="H138" i="1"/>
  <c r="N138" i="1" s="1"/>
  <c r="O138" i="1" s="1"/>
  <c r="O137" i="1"/>
  <c r="P137" i="1" s="1"/>
  <c r="L137" i="1"/>
  <c r="K137" i="1"/>
  <c r="J137" i="1"/>
  <c r="M137" i="1" s="1"/>
  <c r="I137" i="1"/>
  <c r="H137" i="1"/>
  <c r="N137" i="1" s="1"/>
  <c r="Q137" i="1" s="1"/>
  <c r="L136" i="1"/>
  <c r="K136" i="1"/>
  <c r="J136" i="1"/>
  <c r="I136" i="1"/>
  <c r="H136" i="1"/>
  <c r="N136" i="1" s="1"/>
  <c r="N135" i="1"/>
  <c r="Q135" i="1" s="1"/>
  <c r="L135" i="1"/>
  <c r="M135" i="1" s="1"/>
  <c r="K135" i="1"/>
  <c r="J135" i="1"/>
  <c r="I135" i="1"/>
  <c r="H135" i="1"/>
  <c r="N134" i="1"/>
  <c r="Q134" i="1" s="1"/>
  <c r="L134" i="1"/>
  <c r="M134" i="1" s="1"/>
  <c r="K134" i="1"/>
  <c r="J134" i="1"/>
  <c r="I134" i="1"/>
  <c r="H134" i="1"/>
  <c r="N133" i="1"/>
  <c r="O133" i="1" s="1"/>
  <c r="P133" i="1" s="1"/>
  <c r="M133" i="1"/>
  <c r="L133" i="1"/>
  <c r="K133" i="1"/>
  <c r="J133" i="1"/>
  <c r="I133" i="1"/>
  <c r="H133" i="1"/>
  <c r="Q132" i="1"/>
  <c r="P132" i="1"/>
  <c r="L132" i="1"/>
  <c r="M132" i="1" s="1"/>
  <c r="K132" i="1"/>
  <c r="J132" i="1"/>
  <c r="I132" i="1"/>
  <c r="H132" i="1"/>
  <c r="N132" i="1" s="1"/>
  <c r="O132" i="1" s="1"/>
  <c r="Q131" i="1"/>
  <c r="O131" i="1"/>
  <c r="P131" i="1" s="1"/>
  <c r="N131" i="1"/>
  <c r="L131" i="1"/>
  <c r="K131" i="1"/>
  <c r="J131" i="1"/>
  <c r="I131" i="1"/>
  <c r="H131" i="1"/>
  <c r="N130" i="1"/>
  <c r="Q130" i="1" s="1"/>
  <c r="L130" i="1"/>
  <c r="K130" i="1"/>
  <c r="J130" i="1"/>
  <c r="I130" i="1"/>
  <c r="H130" i="1"/>
  <c r="Q129" i="1"/>
  <c r="L129" i="1"/>
  <c r="K129" i="1"/>
  <c r="J129" i="1"/>
  <c r="M129" i="1" s="1"/>
  <c r="I129" i="1"/>
  <c r="H129" i="1"/>
  <c r="N129" i="1" s="1"/>
  <c r="O129" i="1" s="1"/>
  <c r="P129" i="1" s="1"/>
  <c r="N128" i="1"/>
  <c r="L128" i="1"/>
  <c r="M128" i="1" s="1"/>
  <c r="K128" i="1"/>
  <c r="J128" i="1"/>
  <c r="I128" i="1"/>
  <c r="H128" i="1"/>
  <c r="L127" i="1"/>
  <c r="M127" i="1" s="1"/>
  <c r="K127" i="1"/>
  <c r="J127" i="1"/>
  <c r="I127" i="1"/>
  <c r="H127" i="1"/>
  <c r="N127" i="1" s="1"/>
  <c r="N126" i="1"/>
  <c r="L126" i="1"/>
  <c r="M126" i="1" s="1"/>
  <c r="K126" i="1"/>
  <c r="J126" i="1"/>
  <c r="I126" i="1"/>
  <c r="H126" i="1"/>
  <c r="L125" i="1"/>
  <c r="M125" i="1" s="1"/>
  <c r="K125" i="1"/>
  <c r="J125" i="1"/>
  <c r="I125" i="1"/>
  <c r="H125" i="1"/>
  <c r="N125" i="1" s="1"/>
  <c r="Q124" i="1"/>
  <c r="P124" i="1"/>
  <c r="M124" i="1"/>
  <c r="L124" i="1"/>
  <c r="K124" i="1"/>
  <c r="J124" i="1"/>
  <c r="I124" i="1"/>
  <c r="H124" i="1"/>
  <c r="N124" i="1" s="1"/>
  <c r="O124" i="1" s="1"/>
  <c r="Q123" i="1"/>
  <c r="N123" i="1"/>
  <c r="O123" i="1" s="1"/>
  <c r="P123" i="1" s="1"/>
  <c r="L123" i="1"/>
  <c r="M123" i="1" s="1"/>
  <c r="K123" i="1"/>
  <c r="J123" i="1"/>
  <c r="I123" i="1"/>
  <c r="H123" i="1"/>
  <c r="L122" i="1"/>
  <c r="K122" i="1"/>
  <c r="J122" i="1"/>
  <c r="I122" i="1"/>
  <c r="H122" i="1"/>
  <c r="N122" i="1" s="1"/>
  <c r="O122" i="1" s="1"/>
  <c r="P122" i="1" s="1"/>
  <c r="L121" i="1"/>
  <c r="K121" i="1"/>
  <c r="J121" i="1"/>
  <c r="M121" i="1" s="1"/>
  <c r="I121" i="1"/>
  <c r="H121" i="1"/>
  <c r="N121" i="1" s="1"/>
  <c r="M120" i="1"/>
  <c r="L120" i="1"/>
  <c r="K120" i="1"/>
  <c r="J120" i="1"/>
  <c r="I120" i="1"/>
  <c r="H120" i="1"/>
  <c r="N120" i="1" s="1"/>
  <c r="O119" i="1"/>
  <c r="P119" i="1" s="1"/>
  <c r="N119" i="1"/>
  <c r="Q119" i="1" s="1"/>
  <c r="L119" i="1"/>
  <c r="M119" i="1" s="1"/>
  <c r="K119" i="1"/>
  <c r="J119" i="1"/>
  <c r="I119" i="1"/>
  <c r="H119" i="1"/>
  <c r="N118" i="1"/>
  <c r="Q118" i="1" s="1"/>
  <c r="M118" i="1"/>
  <c r="L118" i="1"/>
  <c r="K118" i="1"/>
  <c r="J118" i="1"/>
  <c r="I118" i="1"/>
  <c r="H118" i="1"/>
  <c r="L117" i="1"/>
  <c r="M117" i="1" s="1"/>
  <c r="K117" i="1"/>
  <c r="J117" i="1"/>
  <c r="I117" i="1"/>
  <c r="H117" i="1"/>
  <c r="N117" i="1" s="1"/>
  <c r="O117" i="1" s="1"/>
  <c r="P117" i="1" s="1"/>
  <c r="Q116" i="1"/>
  <c r="P116" i="1"/>
  <c r="L116" i="1"/>
  <c r="K116" i="1"/>
  <c r="J116" i="1"/>
  <c r="M116" i="1" s="1"/>
  <c r="I116" i="1"/>
  <c r="H116" i="1"/>
  <c r="N116" i="1" s="1"/>
  <c r="O116" i="1" s="1"/>
  <c r="N115" i="1"/>
  <c r="Q115" i="1" s="1"/>
  <c r="L115" i="1"/>
  <c r="K115" i="1"/>
  <c r="J115" i="1"/>
  <c r="I115" i="1"/>
  <c r="H115" i="1"/>
  <c r="Q114" i="1"/>
  <c r="N114" i="1"/>
  <c r="O114" i="1" s="1"/>
  <c r="P114" i="1" s="1"/>
  <c r="L114" i="1"/>
  <c r="K114" i="1"/>
  <c r="J114" i="1"/>
  <c r="I114" i="1"/>
  <c r="H114" i="1"/>
  <c r="L113" i="1"/>
  <c r="K113" i="1"/>
  <c r="J113" i="1"/>
  <c r="M113" i="1" s="1"/>
  <c r="I113" i="1"/>
  <c r="H113" i="1"/>
  <c r="N113" i="1" s="1"/>
  <c r="O112" i="1"/>
  <c r="P112" i="1" s="1"/>
  <c r="N112" i="1"/>
  <c r="Q112" i="1" s="1"/>
  <c r="L112" i="1"/>
  <c r="M112" i="1" s="1"/>
  <c r="K112" i="1"/>
  <c r="J112" i="1"/>
  <c r="I112" i="1"/>
  <c r="H112" i="1"/>
  <c r="L111" i="1"/>
  <c r="M111" i="1" s="1"/>
  <c r="K111" i="1"/>
  <c r="J111" i="1"/>
  <c r="I111" i="1"/>
  <c r="H111" i="1"/>
  <c r="N111" i="1" s="1"/>
  <c r="Q110" i="1"/>
  <c r="P110" i="1"/>
  <c r="O110" i="1"/>
  <c r="N110" i="1"/>
  <c r="L110" i="1"/>
  <c r="M110" i="1" s="1"/>
  <c r="K110" i="1"/>
  <c r="J110" i="1"/>
  <c r="I110" i="1"/>
  <c r="H110" i="1"/>
  <c r="L109" i="1"/>
  <c r="K109" i="1"/>
  <c r="J109" i="1"/>
  <c r="I109" i="1"/>
  <c r="H109" i="1"/>
  <c r="N109" i="1" s="1"/>
  <c r="Q108" i="1"/>
  <c r="P108" i="1"/>
  <c r="L108" i="1"/>
  <c r="M108" i="1" s="1"/>
  <c r="K108" i="1"/>
  <c r="J108" i="1"/>
  <c r="I108" i="1"/>
  <c r="H108" i="1"/>
  <c r="N108" i="1" s="1"/>
  <c r="O108" i="1" s="1"/>
  <c r="N107" i="1"/>
  <c r="Q107" i="1" s="1"/>
  <c r="L107" i="1"/>
  <c r="K107" i="1"/>
  <c r="J107" i="1"/>
  <c r="I107" i="1"/>
  <c r="H107" i="1"/>
  <c r="Q106" i="1"/>
  <c r="P106" i="1"/>
  <c r="L106" i="1"/>
  <c r="K106" i="1"/>
  <c r="J106" i="1"/>
  <c r="I106" i="1"/>
  <c r="H106" i="1"/>
  <c r="N106" i="1" s="1"/>
  <c r="O106" i="1" s="1"/>
  <c r="N105" i="1"/>
  <c r="Q105" i="1" s="1"/>
  <c r="L105" i="1"/>
  <c r="K105" i="1"/>
  <c r="J105" i="1"/>
  <c r="M105" i="1" s="1"/>
  <c r="I105" i="1"/>
  <c r="H105" i="1"/>
  <c r="L104" i="1"/>
  <c r="K104" i="1"/>
  <c r="J104" i="1"/>
  <c r="I104" i="1"/>
  <c r="H104" i="1"/>
  <c r="N104" i="1" s="1"/>
  <c r="N103" i="1"/>
  <c r="Q103" i="1" s="1"/>
  <c r="L103" i="1"/>
  <c r="K103" i="1"/>
  <c r="J103" i="1"/>
  <c r="I103" i="1"/>
  <c r="H103" i="1"/>
  <c r="O102" i="1"/>
  <c r="P102" i="1" s="1"/>
  <c r="N102" i="1"/>
  <c r="Q102" i="1" s="1"/>
  <c r="L102" i="1"/>
  <c r="M102" i="1" s="1"/>
  <c r="K102" i="1"/>
  <c r="J102" i="1"/>
  <c r="I102" i="1"/>
  <c r="H102" i="1"/>
  <c r="N101" i="1"/>
  <c r="O101" i="1" s="1"/>
  <c r="P101" i="1" s="1"/>
  <c r="L101" i="1"/>
  <c r="M101" i="1" s="1"/>
  <c r="K101" i="1"/>
  <c r="J101" i="1"/>
  <c r="I101" i="1"/>
  <c r="H101" i="1"/>
  <c r="Q100" i="1"/>
  <c r="P100" i="1"/>
  <c r="L100" i="1"/>
  <c r="M100" i="1" s="1"/>
  <c r="K100" i="1"/>
  <c r="J100" i="1"/>
  <c r="I100" i="1"/>
  <c r="H100" i="1"/>
  <c r="N100" i="1" s="1"/>
  <c r="O100" i="1" s="1"/>
  <c r="N99" i="1"/>
  <c r="Q99" i="1" s="1"/>
  <c r="L99" i="1"/>
  <c r="K99" i="1"/>
  <c r="J99" i="1"/>
  <c r="I99" i="1"/>
  <c r="H99" i="1"/>
  <c r="N98" i="1"/>
  <c r="L98" i="1"/>
  <c r="K98" i="1"/>
  <c r="J98" i="1"/>
  <c r="I98" i="1"/>
  <c r="H98" i="1"/>
  <c r="Q97" i="1"/>
  <c r="L97" i="1"/>
  <c r="K97" i="1"/>
  <c r="J97" i="1"/>
  <c r="M97" i="1" s="1"/>
  <c r="I97" i="1"/>
  <c r="H97" i="1"/>
  <c r="N97" i="1" s="1"/>
  <c r="O97" i="1" s="1"/>
  <c r="P97" i="1" s="1"/>
  <c r="N96" i="1"/>
  <c r="Q96" i="1" s="1"/>
  <c r="L96" i="1"/>
  <c r="M96" i="1" s="1"/>
  <c r="K96" i="1"/>
  <c r="J96" i="1"/>
  <c r="I96" i="1"/>
  <c r="H96" i="1"/>
  <c r="L95" i="1"/>
  <c r="K95" i="1"/>
  <c r="J95" i="1"/>
  <c r="I95" i="1"/>
  <c r="H95" i="1"/>
  <c r="N95" i="1" s="1"/>
  <c r="N94" i="1"/>
  <c r="Q94" i="1" s="1"/>
  <c r="L94" i="1"/>
  <c r="M94" i="1" s="1"/>
  <c r="K94" i="1"/>
  <c r="J94" i="1"/>
  <c r="I94" i="1"/>
  <c r="H94" i="1"/>
  <c r="N93" i="1"/>
  <c r="O93" i="1" s="1"/>
  <c r="P93" i="1" s="1"/>
  <c r="L93" i="1"/>
  <c r="M93" i="1" s="1"/>
  <c r="K93" i="1"/>
  <c r="J93" i="1"/>
  <c r="I93" i="1"/>
  <c r="H93" i="1"/>
  <c r="Q92" i="1"/>
  <c r="P92" i="1"/>
  <c r="M92" i="1"/>
  <c r="L92" i="1"/>
  <c r="K92" i="1"/>
  <c r="J92" i="1"/>
  <c r="I92" i="1"/>
  <c r="H92" i="1"/>
  <c r="N92" i="1" s="1"/>
  <c r="O92" i="1" s="1"/>
  <c r="N91" i="1"/>
  <c r="Q91" i="1" s="1"/>
  <c r="M91" i="1"/>
  <c r="L91" i="1"/>
  <c r="K91" i="1"/>
  <c r="J91" i="1"/>
  <c r="I91" i="1"/>
  <c r="H91" i="1"/>
  <c r="Q90" i="1"/>
  <c r="L90" i="1"/>
  <c r="K90" i="1"/>
  <c r="J90" i="1"/>
  <c r="I90" i="1"/>
  <c r="H90" i="1"/>
  <c r="N90" i="1" s="1"/>
  <c r="O90" i="1" s="1"/>
  <c r="P90" i="1" s="1"/>
  <c r="N89" i="1"/>
  <c r="Q89" i="1" s="1"/>
  <c r="L89" i="1"/>
  <c r="K89" i="1"/>
  <c r="J89" i="1"/>
  <c r="M89" i="1" s="1"/>
  <c r="I89" i="1"/>
  <c r="H89" i="1"/>
  <c r="M88" i="1"/>
  <c r="L88" i="1"/>
  <c r="K88" i="1"/>
  <c r="J88" i="1"/>
  <c r="I88" i="1"/>
  <c r="H88" i="1"/>
  <c r="N88" i="1" s="1"/>
  <c r="N87" i="1"/>
  <c r="Q87" i="1" s="1"/>
  <c r="L87" i="1"/>
  <c r="M87" i="1" s="1"/>
  <c r="K87" i="1"/>
  <c r="J87" i="1"/>
  <c r="I87" i="1"/>
  <c r="H87" i="1"/>
  <c r="N86" i="1"/>
  <c r="M86" i="1"/>
  <c r="L86" i="1"/>
  <c r="K86" i="1"/>
  <c r="J86" i="1"/>
  <c r="I86" i="1"/>
  <c r="H86" i="1"/>
  <c r="N85" i="1"/>
  <c r="L85" i="1"/>
  <c r="M85" i="1" s="1"/>
  <c r="K85" i="1"/>
  <c r="J85" i="1"/>
  <c r="I85" i="1"/>
  <c r="H85" i="1"/>
  <c r="Q84" i="1"/>
  <c r="P84" i="1"/>
  <c r="L84" i="1"/>
  <c r="M84" i="1" s="1"/>
  <c r="K84" i="1"/>
  <c r="J84" i="1"/>
  <c r="I84" i="1"/>
  <c r="H84" i="1"/>
  <c r="N84" i="1" s="1"/>
  <c r="O84" i="1" s="1"/>
  <c r="N83" i="1"/>
  <c r="Q83" i="1" s="1"/>
  <c r="L83" i="1"/>
  <c r="K83" i="1"/>
  <c r="J83" i="1"/>
  <c r="I83" i="1"/>
  <c r="H83" i="1"/>
  <c r="Q82" i="1"/>
  <c r="L82" i="1"/>
  <c r="K82" i="1"/>
  <c r="J82" i="1"/>
  <c r="I82" i="1"/>
  <c r="H82" i="1"/>
  <c r="N82" i="1" s="1"/>
  <c r="O82" i="1" s="1"/>
  <c r="P82" i="1" s="1"/>
  <c r="Q81" i="1"/>
  <c r="L81" i="1"/>
  <c r="K81" i="1"/>
  <c r="J81" i="1"/>
  <c r="M81" i="1" s="1"/>
  <c r="I81" i="1"/>
  <c r="H81" i="1"/>
  <c r="N81" i="1" s="1"/>
  <c r="O81" i="1" s="1"/>
  <c r="P81" i="1" s="1"/>
  <c r="O80" i="1"/>
  <c r="P80" i="1" s="1"/>
  <c r="N80" i="1"/>
  <c r="Q80" i="1" s="1"/>
  <c r="L80" i="1"/>
  <c r="M80" i="1" s="1"/>
  <c r="K80" i="1"/>
  <c r="J80" i="1"/>
  <c r="I80" i="1"/>
  <c r="H80" i="1"/>
  <c r="N79" i="1"/>
  <c r="L79" i="1"/>
  <c r="M79" i="1" s="1"/>
  <c r="K79" i="1"/>
  <c r="J79" i="1"/>
  <c r="I79" i="1"/>
  <c r="H79" i="1"/>
  <c r="L78" i="1"/>
  <c r="M78" i="1" s="1"/>
  <c r="K78" i="1"/>
  <c r="J78" i="1"/>
  <c r="I78" i="1"/>
  <c r="H78" i="1"/>
  <c r="N78" i="1" s="1"/>
  <c r="O78" i="1" s="1"/>
  <c r="P78" i="1" s="1"/>
  <c r="Q77" i="1"/>
  <c r="P77" i="1"/>
  <c r="N77" i="1"/>
  <c r="O77" i="1" s="1"/>
  <c r="L77" i="1"/>
  <c r="K77" i="1"/>
  <c r="J77" i="1"/>
  <c r="I77" i="1"/>
  <c r="H77" i="1"/>
  <c r="L76" i="1"/>
  <c r="M76" i="1" s="1"/>
  <c r="K76" i="1"/>
  <c r="J76" i="1"/>
  <c r="I76" i="1"/>
  <c r="H76" i="1"/>
  <c r="N76" i="1" s="1"/>
  <c r="Q75" i="1"/>
  <c r="N75" i="1"/>
  <c r="O75" i="1" s="1"/>
  <c r="P75" i="1" s="1"/>
  <c r="L75" i="1"/>
  <c r="M75" i="1" s="1"/>
  <c r="K75" i="1"/>
  <c r="J75" i="1"/>
  <c r="I75" i="1"/>
  <c r="H75" i="1"/>
  <c r="L74" i="1"/>
  <c r="K74" i="1"/>
  <c r="J74" i="1"/>
  <c r="I74" i="1"/>
  <c r="H74" i="1"/>
  <c r="N74" i="1" s="1"/>
  <c r="N73" i="1"/>
  <c r="Q73" i="1" s="1"/>
  <c r="L73" i="1"/>
  <c r="K73" i="1"/>
  <c r="J73" i="1"/>
  <c r="M73" i="1" s="1"/>
  <c r="I73" i="1"/>
  <c r="H73" i="1"/>
  <c r="L72" i="1"/>
  <c r="M72" i="1" s="1"/>
  <c r="K72" i="1"/>
  <c r="J72" i="1"/>
  <c r="I72" i="1"/>
  <c r="H72" i="1"/>
  <c r="N72" i="1" s="1"/>
  <c r="O71" i="1"/>
  <c r="P71" i="1" s="1"/>
  <c r="N71" i="1"/>
  <c r="Q71" i="1" s="1"/>
  <c r="L71" i="1"/>
  <c r="K71" i="1"/>
  <c r="J71" i="1"/>
  <c r="I71" i="1"/>
  <c r="H71" i="1"/>
  <c r="N70" i="1"/>
  <c r="Q70" i="1" s="1"/>
  <c r="L70" i="1"/>
  <c r="M70" i="1" s="1"/>
  <c r="K70" i="1"/>
  <c r="J70" i="1"/>
  <c r="I70" i="1"/>
  <c r="H70" i="1"/>
  <c r="N69" i="1"/>
  <c r="O69" i="1" s="1"/>
  <c r="P69" i="1" s="1"/>
  <c r="L69" i="1"/>
  <c r="M69" i="1" s="1"/>
  <c r="K69" i="1"/>
  <c r="J69" i="1"/>
  <c r="I69" i="1"/>
  <c r="H69" i="1"/>
  <c r="Q68" i="1"/>
  <c r="P68" i="1"/>
  <c r="L68" i="1"/>
  <c r="K68" i="1"/>
  <c r="J68" i="1"/>
  <c r="I68" i="1"/>
  <c r="H68" i="1"/>
  <c r="N68" i="1" s="1"/>
  <c r="O68" i="1" s="1"/>
  <c r="O67" i="1"/>
  <c r="P67" i="1" s="1"/>
  <c r="N67" i="1"/>
  <c r="Q67" i="1" s="1"/>
  <c r="L67" i="1"/>
  <c r="K67" i="1"/>
  <c r="J67" i="1"/>
  <c r="I67" i="1"/>
  <c r="H67" i="1"/>
  <c r="N66" i="1"/>
  <c r="Q66" i="1" s="1"/>
  <c r="L66" i="1"/>
  <c r="M66" i="1" s="1"/>
  <c r="K66" i="1"/>
  <c r="J66" i="1"/>
  <c r="I66" i="1"/>
  <c r="H66" i="1"/>
  <c r="N65" i="1"/>
  <c r="O65" i="1" s="1"/>
  <c r="P65" i="1" s="1"/>
  <c r="L65" i="1"/>
  <c r="K65" i="1"/>
  <c r="J65" i="1"/>
  <c r="M65" i="1" s="1"/>
  <c r="I65" i="1"/>
  <c r="H65" i="1"/>
  <c r="N64" i="1"/>
  <c r="M64" i="1"/>
  <c r="L64" i="1"/>
  <c r="K64" i="1"/>
  <c r="J64" i="1"/>
  <c r="I64" i="1"/>
  <c r="H64" i="1"/>
  <c r="N63" i="1"/>
  <c r="M63" i="1"/>
  <c r="L63" i="1"/>
  <c r="K63" i="1"/>
  <c r="J63" i="1"/>
  <c r="I63" i="1"/>
  <c r="H63" i="1"/>
  <c r="N62" i="1"/>
  <c r="Q62" i="1" s="1"/>
  <c r="M62" i="1"/>
  <c r="L62" i="1"/>
  <c r="K62" i="1"/>
  <c r="J62" i="1"/>
  <c r="I62" i="1"/>
  <c r="H62" i="1"/>
  <c r="L61" i="1"/>
  <c r="M61" i="1" s="1"/>
  <c r="K61" i="1"/>
  <c r="J61" i="1"/>
  <c r="I61" i="1"/>
  <c r="H61" i="1"/>
  <c r="N61" i="1" s="1"/>
  <c r="O61" i="1" s="1"/>
  <c r="P61" i="1" s="1"/>
  <c r="Q60" i="1"/>
  <c r="P60" i="1"/>
  <c r="O60" i="1"/>
  <c r="L60" i="1"/>
  <c r="K60" i="1"/>
  <c r="J60" i="1"/>
  <c r="M60" i="1" s="1"/>
  <c r="I60" i="1"/>
  <c r="H60" i="1"/>
  <c r="N60" i="1" s="1"/>
  <c r="N59" i="1"/>
  <c r="Q59" i="1" s="1"/>
  <c r="L59" i="1"/>
  <c r="K59" i="1"/>
  <c r="J59" i="1"/>
  <c r="I59" i="1"/>
  <c r="H59" i="1"/>
  <c r="N58" i="1"/>
  <c r="O58" i="1" s="1"/>
  <c r="P58" i="1" s="1"/>
  <c r="L58" i="1"/>
  <c r="K58" i="1"/>
  <c r="J58" i="1"/>
  <c r="I58" i="1"/>
  <c r="H58" i="1"/>
  <c r="N57" i="1"/>
  <c r="Q57" i="1" s="1"/>
  <c r="L57" i="1"/>
  <c r="K57" i="1"/>
  <c r="J57" i="1"/>
  <c r="M57" i="1" s="1"/>
  <c r="I57" i="1"/>
  <c r="H57" i="1"/>
  <c r="N56" i="1"/>
  <c r="M56" i="1"/>
  <c r="L56" i="1"/>
  <c r="K56" i="1"/>
  <c r="J56" i="1"/>
  <c r="I56" i="1"/>
  <c r="H56" i="1"/>
  <c r="N55" i="1"/>
  <c r="L55" i="1"/>
  <c r="M55" i="1" s="1"/>
  <c r="K55" i="1"/>
  <c r="J55" i="1"/>
  <c r="I55" i="1"/>
  <c r="H55" i="1"/>
  <c r="L54" i="1"/>
  <c r="M54" i="1" s="1"/>
  <c r="K54" i="1"/>
  <c r="J54" i="1"/>
  <c r="I54" i="1"/>
  <c r="H54" i="1"/>
  <c r="N54" i="1" s="1"/>
  <c r="O54" i="1" s="1"/>
  <c r="P54" i="1" s="1"/>
  <c r="Q53" i="1"/>
  <c r="L53" i="1"/>
  <c r="K53" i="1"/>
  <c r="J53" i="1"/>
  <c r="I53" i="1"/>
  <c r="H53" i="1"/>
  <c r="N53" i="1" s="1"/>
  <c r="O53" i="1" s="1"/>
  <c r="P53" i="1" s="1"/>
  <c r="L52" i="1"/>
  <c r="M52" i="1" s="1"/>
  <c r="K52" i="1"/>
  <c r="J52" i="1"/>
  <c r="I52" i="1"/>
  <c r="H52" i="1"/>
  <c r="N52" i="1" s="1"/>
  <c r="O52" i="1" s="1"/>
  <c r="P52" i="1" s="1"/>
  <c r="N51" i="1"/>
  <c r="Q51" i="1" s="1"/>
  <c r="L51" i="1"/>
  <c r="K51" i="1"/>
  <c r="J51" i="1"/>
  <c r="M51" i="1" s="1"/>
  <c r="I51" i="1"/>
  <c r="H51" i="1"/>
  <c r="L50" i="1"/>
  <c r="M50" i="1" s="1"/>
  <c r="K50" i="1"/>
  <c r="J50" i="1"/>
  <c r="I50" i="1"/>
  <c r="H50" i="1"/>
  <c r="N50" i="1" s="1"/>
  <c r="Q49" i="1"/>
  <c r="N49" i="1"/>
  <c r="O49" i="1" s="1"/>
  <c r="P49" i="1" s="1"/>
  <c r="M49" i="1"/>
  <c r="L49" i="1"/>
  <c r="K49" i="1"/>
  <c r="J49" i="1"/>
  <c r="I49" i="1"/>
  <c r="H49" i="1"/>
  <c r="N48" i="1"/>
  <c r="Q48" i="1" s="1"/>
  <c r="L48" i="1"/>
  <c r="K48" i="1"/>
  <c r="J48" i="1"/>
  <c r="I48" i="1"/>
  <c r="H48" i="1"/>
  <c r="N47" i="1"/>
  <c r="Q47" i="1" s="1"/>
  <c r="L47" i="1"/>
  <c r="M47" i="1" s="1"/>
  <c r="K47" i="1"/>
  <c r="J47" i="1"/>
  <c r="I47" i="1"/>
  <c r="H47" i="1"/>
  <c r="N46" i="1"/>
  <c r="O46" i="1" s="1"/>
  <c r="P46" i="1" s="1"/>
  <c r="L46" i="1"/>
  <c r="M46" i="1" s="1"/>
  <c r="K46" i="1"/>
  <c r="J46" i="1"/>
  <c r="I46" i="1"/>
  <c r="H46" i="1"/>
  <c r="N45" i="1"/>
  <c r="M45" i="1"/>
  <c r="L45" i="1"/>
  <c r="K45" i="1"/>
  <c r="J45" i="1"/>
  <c r="I45" i="1"/>
  <c r="H45" i="1"/>
  <c r="O44" i="1"/>
  <c r="P44" i="1" s="1"/>
  <c r="L44" i="1"/>
  <c r="M44" i="1" s="1"/>
  <c r="K44" i="1"/>
  <c r="J44" i="1"/>
  <c r="I44" i="1"/>
  <c r="H44" i="1"/>
  <c r="N44" i="1" s="1"/>
  <c r="Q44" i="1" s="1"/>
  <c r="Q43" i="1"/>
  <c r="N43" i="1"/>
  <c r="O43" i="1" s="1"/>
  <c r="P43" i="1" s="1"/>
  <c r="L43" i="1"/>
  <c r="K43" i="1"/>
  <c r="J43" i="1"/>
  <c r="M43" i="1" s="1"/>
  <c r="I43" i="1"/>
  <c r="H43" i="1"/>
  <c r="Q42" i="1"/>
  <c r="P42" i="1"/>
  <c r="O42" i="1"/>
  <c r="N42" i="1"/>
  <c r="L42" i="1"/>
  <c r="K42" i="1"/>
  <c r="J42" i="1"/>
  <c r="I42" i="1"/>
  <c r="H42" i="1"/>
  <c r="L41" i="1"/>
  <c r="K41" i="1"/>
  <c r="J41" i="1"/>
  <c r="M41" i="1" s="1"/>
  <c r="I41" i="1"/>
  <c r="H41" i="1"/>
  <c r="N41" i="1" s="1"/>
  <c r="P40" i="1"/>
  <c r="O40" i="1"/>
  <c r="N40" i="1"/>
  <c r="Q40" i="1" s="1"/>
  <c r="L40" i="1"/>
  <c r="K40" i="1"/>
  <c r="J40" i="1"/>
  <c r="I40" i="1"/>
  <c r="H40" i="1"/>
  <c r="L39" i="1"/>
  <c r="M39" i="1" s="1"/>
  <c r="K39" i="1"/>
  <c r="J39" i="1"/>
  <c r="I39" i="1"/>
  <c r="H39" i="1"/>
  <c r="N39" i="1" s="1"/>
  <c r="N38" i="1"/>
  <c r="Q38" i="1" s="1"/>
  <c r="M38" i="1"/>
  <c r="L38" i="1"/>
  <c r="K38" i="1"/>
  <c r="J38" i="1"/>
  <c r="I38" i="1"/>
  <c r="H38" i="1"/>
  <c r="N37" i="1"/>
  <c r="O37" i="1" s="1"/>
  <c r="P37" i="1" s="1"/>
  <c r="L37" i="1"/>
  <c r="M37" i="1" s="1"/>
  <c r="K37" i="1"/>
  <c r="J37" i="1"/>
  <c r="I37" i="1"/>
  <c r="H37" i="1"/>
  <c r="Q36" i="1"/>
  <c r="O36" i="1"/>
  <c r="P36" i="1" s="1"/>
  <c r="L36" i="1"/>
  <c r="K36" i="1"/>
  <c r="J36" i="1"/>
  <c r="I36" i="1"/>
  <c r="H36" i="1"/>
  <c r="N36" i="1" s="1"/>
  <c r="N35" i="1"/>
  <c r="Q35" i="1" s="1"/>
  <c r="M35" i="1"/>
  <c r="L35" i="1"/>
  <c r="K35" i="1"/>
  <c r="J35" i="1"/>
  <c r="I35" i="1"/>
  <c r="H35" i="1"/>
  <c r="O34" i="1"/>
  <c r="P34" i="1" s="1"/>
  <c r="L34" i="1"/>
  <c r="K34" i="1"/>
  <c r="J34" i="1"/>
  <c r="I34" i="1"/>
  <c r="H34" i="1"/>
  <c r="N34" i="1" s="1"/>
  <c r="Q34" i="1" s="1"/>
  <c r="N33" i="1"/>
  <c r="Q33" i="1" s="1"/>
  <c r="M33" i="1"/>
  <c r="L33" i="1"/>
  <c r="K33" i="1"/>
  <c r="J33" i="1"/>
  <c r="I33" i="1"/>
  <c r="H33" i="1"/>
  <c r="L32" i="1"/>
  <c r="M32" i="1" s="1"/>
  <c r="K32" i="1"/>
  <c r="J32" i="1"/>
  <c r="I32" i="1"/>
  <c r="H32" i="1"/>
  <c r="N32" i="1" s="1"/>
  <c r="Q31" i="1"/>
  <c r="O31" i="1"/>
  <c r="P31" i="1" s="1"/>
  <c r="N31" i="1"/>
  <c r="L31" i="1"/>
  <c r="K31" i="1"/>
  <c r="J31" i="1"/>
  <c r="M31" i="1" s="1"/>
  <c r="I31" i="1"/>
  <c r="H31" i="1"/>
  <c r="N30" i="1"/>
  <c r="Q30" i="1" s="1"/>
  <c r="L30" i="1"/>
  <c r="M30" i="1" s="1"/>
  <c r="K30" i="1"/>
  <c r="J30" i="1"/>
  <c r="I30" i="1"/>
  <c r="H30" i="1"/>
  <c r="Q29" i="1"/>
  <c r="L29" i="1"/>
  <c r="M29" i="1" s="1"/>
  <c r="K29" i="1"/>
  <c r="J29" i="1"/>
  <c r="I29" i="1"/>
  <c r="H29" i="1"/>
  <c r="N29" i="1" s="1"/>
  <c r="O29" i="1" s="1"/>
  <c r="P29" i="1" s="1"/>
  <c r="Q28" i="1"/>
  <c r="O28" i="1"/>
  <c r="P28" i="1" s="1"/>
  <c r="L28" i="1"/>
  <c r="K28" i="1"/>
  <c r="J28" i="1"/>
  <c r="I28" i="1"/>
  <c r="H28" i="1"/>
  <c r="N28" i="1" s="1"/>
  <c r="N27" i="1"/>
  <c r="M27" i="1"/>
  <c r="L27" i="1"/>
  <c r="K27" i="1"/>
  <c r="J27" i="1"/>
  <c r="I27" i="1"/>
  <c r="H27" i="1"/>
  <c r="N26" i="1"/>
  <c r="Q26" i="1" s="1"/>
  <c r="L26" i="1"/>
  <c r="M26" i="1" s="1"/>
  <c r="K26" i="1"/>
  <c r="J26" i="1"/>
  <c r="I26" i="1"/>
  <c r="H26" i="1"/>
  <c r="Q25" i="1"/>
  <c r="L25" i="1"/>
  <c r="K25" i="1"/>
  <c r="J25" i="1"/>
  <c r="M25" i="1" s="1"/>
  <c r="I25" i="1"/>
  <c r="H25" i="1"/>
  <c r="N25" i="1" s="1"/>
  <c r="O25" i="1" s="1"/>
  <c r="P25" i="1" s="1"/>
  <c r="L24" i="1"/>
  <c r="K24" i="1"/>
  <c r="J24" i="1"/>
  <c r="I24" i="1"/>
  <c r="H24" i="1"/>
  <c r="N24" i="1" s="1"/>
  <c r="Q24" i="1" s="1"/>
  <c r="Q23" i="1"/>
  <c r="L23" i="1"/>
  <c r="M23" i="1" s="1"/>
  <c r="K23" i="1"/>
  <c r="J23" i="1"/>
  <c r="I23" i="1"/>
  <c r="H23" i="1"/>
  <c r="N23" i="1" s="1"/>
  <c r="O23" i="1" s="1"/>
  <c r="P23" i="1" s="1"/>
  <c r="N22" i="1"/>
  <c r="Q22" i="1" s="1"/>
  <c r="M22" i="1"/>
  <c r="L22" i="1"/>
  <c r="K22" i="1"/>
  <c r="J22" i="1"/>
  <c r="I22" i="1"/>
  <c r="H22" i="1"/>
  <c r="L21" i="1"/>
  <c r="M21" i="1" s="1"/>
  <c r="K21" i="1"/>
  <c r="J21" i="1"/>
  <c r="I21" i="1"/>
  <c r="H21" i="1"/>
  <c r="N21" i="1" s="1"/>
  <c r="Q20" i="1"/>
  <c r="P20" i="1"/>
  <c r="O20" i="1"/>
  <c r="L20" i="1"/>
  <c r="K20" i="1"/>
  <c r="J20" i="1"/>
  <c r="I20" i="1"/>
  <c r="H20" i="1"/>
  <c r="N20" i="1" s="1"/>
  <c r="N19" i="1"/>
  <c r="Q19" i="1" s="1"/>
  <c r="L19" i="1"/>
  <c r="K19" i="1"/>
  <c r="J19" i="1"/>
  <c r="I19" i="1"/>
  <c r="H19" i="1"/>
  <c r="N18" i="1"/>
  <c r="L18" i="1"/>
  <c r="M18" i="1" s="1"/>
  <c r="K18" i="1"/>
  <c r="J18" i="1"/>
  <c r="I18" i="1"/>
  <c r="H18" i="1"/>
  <c r="N17" i="1"/>
  <c r="O17" i="1" s="1"/>
  <c r="P17" i="1" s="1"/>
  <c r="L17" i="1"/>
  <c r="K17" i="1"/>
  <c r="J17" i="1"/>
  <c r="M17" i="1" s="1"/>
  <c r="I17" i="1"/>
  <c r="H17" i="1"/>
  <c r="N16" i="1"/>
  <c r="M16" i="1"/>
  <c r="L16" i="1"/>
  <c r="K16" i="1"/>
  <c r="J16" i="1"/>
  <c r="I16" i="1"/>
  <c r="H16" i="1"/>
  <c r="N15" i="1"/>
  <c r="L15" i="1"/>
  <c r="M15" i="1" s="1"/>
  <c r="K15" i="1"/>
  <c r="J15" i="1"/>
  <c r="I15" i="1"/>
  <c r="H15" i="1"/>
  <c r="M14" i="1"/>
  <c r="L14" i="1"/>
  <c r="K14" i="1"/>
  <c r="J14" i="1"/>
  <c r="I14" i="1"/>
  <c r="H14" i="1"/>
  <c r="N14" i="1" s="1"/>
  <c r="O14" i="1" s="1"/>
  <c r="P14" i="1" s="1"/>
  <c r="Q13" i="1"/>
  <c r="P13" i="1"/>
  <c r="N13" i="1"/>
  <c r="O13" i="1" s="1"/>
  <c r="L13" i="1"/>
  <c r="K13" i="1"/>
  <c r="J13" i="1"/>
  <c r="I13" i="1"/>
  <c r="H13" i="1"/>
  <c r="L12" i="1"/>
  <c r="K12" i="1"/>
  <c r="J12" i="1"/>
  <c r="I12" i="1"/>
  <c r="H12" i="1"/>
  <c r="N12" i="1" s="1"/>
  <c r="Q11" i="1"/>
  <c r="P11" i="1"/>
  <c r="O11" i="1"/>
  <c r="N11" i="1"/>
  <c r="L11" i="1"/>
  <c r="K11" i="1"/>
  <c r="J11" i="1"/>
  <c r="I11" i="1"/>
  <c r="H11" i="1"/>
  <c r="L10" i="1"/>
  <c r="K10" i="1"/>
  <c r="J10" i="1"/>
  <c r="I10" i="1"/>
  <c r="H10" i="1"/>
  <c r="N10" i="1" s="1"/>
  <c r="N9" i="1"/>
  <c r="Q9" i="1" s="1"/>
  <c r="M9" i="1"/>
  <c r="L9" i="1"/>
  <c r="K9" i="1"/>
  <c r="J9" i="1"/>
  <c r="I9" i="1"/>
  <c r="H9" i="1"/>
  <c r="N8" i="1"/>
  <c r="Q8" i="1" s="1"/>
  <c r="L8" i="1"/>
  <c r="M8" i="1" s="1"/>
  <c r="K8" i="1"/>
  <c r="J8" i="1"/>
  <c r="I8" i="1"/>
  <c r="H8" i="1"/>
  <c r="N7" i="1"/>
  <c r="Q7" i="1" s="1"/>
  <c r="L7" i="1"/>
  <c r="K7" i="1"/>
  <c r="J7" i="1"/>
  <c r="I7" i="1"/>
  <c r="H7" i="1"/>
  <c r="N6" i="1"/>
  <c r="Q6" i="1" s="1"/>
  <c r="M6" i="1"/>
  <c r="L6" i="1"/>
  <c r="K6" i="1"/>
  <c r="J6" i="1"/>
  <c r="I6" i="1"/>
  <c r="H6" i="1"/>
  <c r="O21" i="1" l="1"/>
  <c r="P21" i="1" s="1"/>
  <c r="Q21" i="1"/>
  <c r="O18" i="1"/>
  <c r="P18" i="1" s="1"/>
  <c r="Q18" i="1"/>
  <c r="O91" i="1"/>
  <c r="P91" i="1" s="1"/>
  <c r="O165" i="1"/>
  <c r="P165" i="1" s="1"/>
  <c r="Q165" i="1"/>
  <c r="O89" i="1"/>
  <c r="P89" i="1" s="1"/>
  <c r="M109" i="1"/>
  <c r="Q198" i="1"/>
  <c r="O198" i="1"/>
  <c r="P198" i="1" s="1"/>
  <c r="Q213" i="1"/>
  <c r="O213" i="1"/>
  <c r="P213" i="1" s="1"/>
  <c r="O12" i="1"/>
  <c r="P12" i="1" s="1"/>
  <c r="Q12" i="1"/>
  <c r="M28" i="1"/>
  <c r="O51" i="1"/>
  <c r="P51" i="1" s="1"/>
  <c r="O76" i="1"/>
  <c r="P76" i="1" s="1"/>
  <c r="Q76" i="1"/>
  <c r="M99" i="1"/>
  <c r="M104" i="1"/>
  <c r="Q126" i="1"/>
  <c r="O126" i="1"/>
  <c r="P126" i="1" s="1"/>
  <c r="O146" i="1"/>
  <c r="P146" i="1" s="1"/>
  <c r="Q63" i="1"/>
  <c r="O63" i="1"/>
  <c r="P63" i="1" s="1"/>
  <c r="O182" i="1"/>
  <c r="P182" i="1" s="1"/>
  <c r="Q182" i="1"/>
  <c r="Q10" i="1"/>
  <c r="O10" i="1"/>
  <c r="P10" i="1" s="1"/>
  <c r="Q16" i="1"/>
  <c r="O16" i="1"/>
  <c r="P16" i="1" s="1"/>
  <c r="O35" i="1"/>
  <c r="P35" i="1" s="1"/>
  <c r="M40" i="1"/>
  <c r="Q56" i="1"/>
  <c r="O56" i="1"/>
  <c r="P56" i="1" s="1"/>
  <c r="Q61" i="1"/>
  <c r="M68" i="1"/>
  <c r="M107" i="1"/>
  <c r="M136" i="1"/>
  <c r="M144" i="1"/>
  <c r="Q193" i="1"/>
  <c r="O193" i="1"/>
  <c r="P193" i="1" s="1"/>
  <c r="O225" i="1"/>
  <c r="P225" i="1" s="1"/>
  <c r="Q225" i="1"/>
  <c r="O7" i="1"/>
  <c r="P7" i="1" s="1"/>
  <c r="O33" i="1"/>
  <c r="P33" i="1" s="1"/>
  <c r="M59" i="1"/>
  <c r="Q78" i="1"/>
  <c r="Q169" i="1"/>
  <c r="O169" i="1"/>
  <c r="P169" i="1" s="1"/>
  <c r="O208" i="1"/>
  <c r="P208" i="1" s="1"/>
  <c r="Q208" i="1"/>
  <c r="Q14" i="1"/>
  <c r="O26" i="1"/>
  <c r="P26" i="1" s="1"/>
  <c r="Q54" i="1"/>
  <c r="O74" i="1"/>
  <c r="P74" i="1" s="1"/>
  <c r="Q74" i="1"/>
  <c r="O85" i="1"/>
  <c r="P85" i="1" s="1"/>
  <c r="Q85" i="1"/>
  <c r="Q117" i="1"/>
  <c r="Q122" i="1"/>
  <c r="O125" i="1"/>
  <c r="P125" i="1" s="1"/>
  <c r="Q125" i="1"/>
  <c r="O206" i="1"/>
  <c r="P206" i="1" s="1"/>
  <c r="O24" i="1"/>
  <c r="P24" i="1" s="1"/>
  <c r="Q50" i="1"/>
  <c r="O50" i="1"/>
  <c r="P50" i="1" s="1"/>
  <c r="O83" i="1"/>
  <c r="P83" i="1" s="1"/>
  <c r="Q95" i="1"/>
  <c r="O95" i="1"/>
  <c r="P95" i="1" s="1"/>
  <c r="O139" i="1"/>
  <c r="P139" i="1" s="1"/>
  <c r="Q139" i="1"/>
  <c r="Q166" i="1"/>
  <c r="O166" i="1"/>
  <c r="P166" i="1" s="1"/>
  <c r="Q228" i="1"/>
  <c r="O228" i="1"/>
  <c r="P228" i="1" s="1"/>
  <c r="O41" i="1"/>
  <c r="P41" i="1" s="1"/>
  <c r="Q41" i="1"/>
  <c r="Q52" i="1"/>
  <c r="O66" i="1"/>
  <c r="P66" i="1" s="1"/>
  <c r="M71" i="1"/>
  <c r="O113" i="1"/>
  <c r="P113" i="1" s="1"/>
  <c r="Q113" i="1"/>
  <c r="O147" i="1"/>
  <c r="P147" i="1" s="1"/>
  <c r="Q147" i="1"/>
  <c r="Q153" i="1"/>
  <c r="O153" i="1"/>
  <c r="P153" i="1" s="1"/>
  <c r="O162" i="1"/>
  <c r="P162" i="1" s="1"/>
  <c r="M193" i="1"/>
  <c r="O222" i="1"/>
  <c r="P222" i="1" s="1"/>
  <c r="Q222" i="1"/>
  <c r="M13" i="1"/>
  <c r="M20" i="1"/>
  <c r="O45" i="1"/>
  <c r="P45" i="1" s="1"/>
  <c r="Q45" i="1"/>
  <c r="M95" i="1"/>
  <c r="O178" i="1"/>
  <c r="P178" i="1" s="1"/>
  <c r="Q178" i="1"/>
  <c r="Q65" i="1"/>
  <c r="Q32" i="1"/>
  <c r="O32" i="1"/>
  <c r="P32" i="1" s="1"/>
  <c r="Q64" i="1"/>
  <c r="O64" i="1"/>
  <c r="P64" i="1" s="1"/>
  <c r="O22" i="1"/>
  <c r="P22" i="1" s="1"/>
  <c r="Q39" i="1"/>
  <c r="O39" i="1"/>
  <c r="P39" i="1" s="1"/>
  <c r="Q72" i="1"/>
  <c r="O72" i="1"/>
  <c r="P72" i="1" s="1"/>
  <c r="M77" i="1"/>
  <c r="O130" i="1"/>
  <c r="P130" i="1" s="1"/>
  <c r="M191" i="1"/>
  <c r="O62" i="1"/>
  <c r="P62" i="1" s="1"/>
  <c r="Q79" i="1"/>
  <c r="O79" i="1"/>
  <c r="P79" i="1" s="1"/>
  <c r="M103" i="1"/>
  <c r="Q121" i="1"/>
  <c r="O121" i="1"/>
  <c r="P121" i="1" s="1"/>
  <c r="O216" i="1"/>
  <c r="P216" i="1" s="1"/>
  <c r="Q216" i="1"/>
  <c r="Q219" i="1"/>
  <c r="O219" i="1"/>
  <c r="P219" i="1" s="1"/>
  <c r="M11" i="1"/>
  <c r="Q15" i="1"/>
  <c r="O15" i="1"/>
  <c r="P15" i="1" s="1"/>
  <c r="Q27" i="1"/>
  <c r="O27" i="1"/>
  <c r="P27" i="1" s="1"/>
  <c r="Q55" i="1"/>
  <c r="O55" i="1"/>
  <c r="P55" i="1" s="1"/>
  <c r="Q86" i="1"/>
  <c r="O86" i="1"/>
  <c r="P86" i="1" s="1"/>
  <c r="Q98" i="1"/>
  <c r="O98" i="1"/>
  <c r="P98" i="1" s="1"/>
  <c r="O109" i="1"/>
  <c r="P109" i="1" s="1"/>
  <c r="Q109" i="1"/>
  <c r="M148" i="1"/>
  <c r="Q174" i="1"/>
  <c r="O6" i="1"/>
  <c r="P6" i="1" s="1"/>
  <c r="O118" i="1"/>
  <c r="P118" i="1" s="1"/>
  <c r="Q128" i="1"/>
  <c r="O128" i="1"/>
  <c r="P128" i="1" s="1"/>
  <c r="Q172" i="1"/>
  <c r="M19" i="1"/>
  <c r="M48" i="1"/>
  <c r="Q111" i="1"/>
  <c r="O111" i="1"/>
  <c r="P111" i="1" s="1"/>
  <c r="Q175" i="1"/>
  <c r="O175" i="1"/>
  <c r="P175" i="1" s="1"/>
  <c r="O8" i="1"/>
  <c r="P8" i="1" s="1"/>
  <c r="M10" i="1"/>
  <c r="M74" i="1"/>
  <c r="O87" i="1"/>
  <c r="P87" i="1" s="1"/>
  <c r="O99" i="1"/>
  <c r="P99" i="1" s="1"/>
  <c r="O105" i="1"/>
  <c r="P105" i="1" s="1"/>
  <c r="O144" i="1"/>
  <c r="P144" i="1" s="1"/>
  <c r="M180" i="1"/>
  <c r="O189" i="1"/>
  <c r="P189" i="1" s="1"/>
  <c r="O200" i="1"/>
  <c r="P200" i="1" s="1"/>
  <c r="Q200" i="1"/>
  <c r="M229" i="1"/>
  <c r="O231" i="1"/>
  <c r="P231" i="1" s="1"/>
  <c r="Q17" i="1"/>
  <c r="O19" i="1"/>
  <c r="P19" i="1" s="1"/>
  <c r="O30" i="1"/>
  <c r="P30" i="1" s="1"/>
  <c r="Q37" i="1"/>
  <c r="Q46" i="1"/>
  <c r="O48" i="1"/>
  <c r="P48" i="1" s="1"/>
  <c r="O57" i="1"/>
  <c r="P57" i="1" s="1"/>
  <c r="Q88" i="1"/>
  <c r="O88" i="1"/>
  <c r="P88" i="1" s="1"/>
  <c r="Q93" i="1"/>
  <c r="O107" i="1"/>
  <c r="P107" i="1" s="1"/>
  <c r="M115" i="1"/>
  <c r="O134" i="1"/>
  <c r="P134" i="1" s="1"/>
  <c r="O150" i="1"/>
  <c r="P150" i="1" s="1"/>
  <c r="Q158" i="1"/>
  <c r="M185" i="1"/>
  <c r="Q203" i="1"/>
  <c r="O203" i="1"/>
  <c r="P203" i="1" s="1"/>
  <c r="M12" i="1"/>
  <c r="O59" i="1"/>
  <c r="P59" i="1" s="1"/>
  <c r="O70" i="1"/>
  <c r="P70" i="1" s="1"/>
  <c r="M82" i="1"/>
  <c r="Q127" i="1"/>
  <c r="O127" i="1"/>
  <c r="P127" i="1" s="1"/>
  <c r="Q159" i="1"/>
  <c r="O159" i="1"/>
  <c r="P159" i="1" s="1"/>
  <c r="O180" i="1"/>
  <c r="P180" i="1" s="1"/>
  <c r="Q101" i="1"/>
  <c r="O103" i="1"/>
  <c r="P103" i="1" s="1"/>
  <c r="O115" i="1"/>
  <c r="P115" i="1" s="1"/>
  <c r="Q142" i="1"/>
  <c r="M163" i="1"/>
  <c r="O171" i="1"/>
  <c r="P171" i="1" s="1"/>
  <c r="Q191" i="1"/>
  <c r="M211" i="1"/>
  <c r="O237" i="1"/>
  <c r="P237" i="1" s="1"/>
  <c r="M34" i="1"/>
  <c r="Q104" i="1"/>
  <c r="O104" i="1"/>
  <c r="P104" i="1" s="1"/>
  <c r="M131" i="1"/>
  <c r="Q143" i="1"/>
  <c r="O143" i="1"/>
  <c r="P143" i="1" s="1"/>
  <c r="M167" i="1"/>
  <c r="Q186" i="1"/>
  <c r="O186" i="1"/>
  <c r="P186" i="1" s="1"/>
  <c r="M7" i="1"/>
  <c r="M36" i="1"/>
  <c r="M67" i="1"/>
  <c r="M98" i="1"/>
  <c r="M147" i="1"/>
  <c r="Q161" i="1"/>
  <c r="Q205" i="1"/>
  <c r="Q227" i="1"/>
  <c r="Q120" i="1"/>
  <c r="O120" i="1"/>
  <c r="P120" i="1" s="1"/>
  <c r="Q168" i="1"/>
  <c r="O168" i="1"/>
  <c r="P168" i="1" s="1"/>
  <c r="M58" i="1"/>
  <c r="O9" i="1"/>
  <c r="P9" i="1" s="1"/>
  <c r="O38" i="1"/>
  <c r="P38" i="1" s="1"/>
  <c r="M42" i="1"/>
  <c r="O47" i="1"/>
  <c r="P47" i="1" s="1"/>
  <c r="O73" i="1"/>
  <c r="P73" i="1" s="1"/>
  <c r="O94" i="1"/>
  <c r="P94" i="1" s="1"/>
  <c r="O96" i="1"/>
  <c r="P96" i="1" s="1"/>
  <c r="Q133" i="1"/>
  <c r="O135" i="1"/>
  <c r="P135" i="1" s="1"/>
  <c r="Q152" i="1"/>
  <c r="O152" i="1"/>
  <c r="P152" i="1" s="1"/>
  <c r="Q157" i="1"/>
  <c r="M176" i="1"/>
  <c r="O179" i="1"/>
  <c r="P179" i="1" s="1"/>
  <c r="O201" i="1"/>
  <c r="P201" i="1" s="1"/>
  <c r="Q210" i="1"/>
  <c r="O210" i="1"/>
  <c r="P210" i="1" s="1"/>
  <c r="O232" i="1"/>
  <c r="P232" i="1" s="1"/>
  <c r="Q58" i="1"/>
  <c r="Q69" i="1"/>
  <c r="Q136" i="1"/>
  <c r="O136" i="1"/>
  <c r="P136" i="1" s="1"/>
  <c r="Q141" i="1"/>
  <c r="M214" i="1"/>
  <c r="M114" i="1"/>
  <c r="O149" i="1"/>
  <c r="P149" i="1" s="1"/>
  <c r="Q149" i="1"/>
  <c r="O151" i="1"/>
  <c r="P151" i="1" s="1"/>
  <c r="Q209" i="1"/>
  <c r="M24" i="1"/>
  <c r="M53" i="1"/>
  <c r="M83" i="1"/>
  <c r="M130" i="1"/>
  <c r="M218" i="1"/>
  <c r="M90" i="1"/>
  <c r="M106" i="1"/>
  <c r="M122" i="1"/>
  <c r="M138" i="1"/>
  <c r="M154" i="1"/>
  <c r="M170" i="1"/>
  <c r="M188" i="1"/>
  <c r="M205" i="1"/>
  <c r="M222" i="1"/>
  <c r="M162" i="1"/>
  <c r="M179" i="1"/>
  <c r="M197" i="1"/>
  <c r="M213" i="1"/>
  <c r="M231" i="1"/>
  <c r="O238" i="1"/>
  <c r="P238" i="1" s="1"/>
</calcChain>
</file>

<file path=xl/sharedStrings.xml><?xml version="1.0" encoding="utf-8"?>
<sst xmlns="http://schemas.openxmlformats.org/spreadsheetml/2006/main" count="278" uniqueCount="191">
  <si>
    <r>
      <rPr>
        <b/>
        <sz val="7"/>
        <rFont val="Arial"/>
        <family val="2"/>
      </rPr>
      <t>ITEM</t>
    </r>
  </si>
  <si>
    <r>
      <rPr>
        <b/>
        <sz val="7"/>
        <rFont val="Arial"/>
        <family val="2"/>
      </rPr>
      <t>DESCRIPCION</t>
    </r>
  </si>
  <si>
    <r>
      <rPr>
        <b/>
        <sz val="7"/>
        <rFont val="Arial"/>
        <family val="2"/>
      </rPr>
      <t>UNIDAD DE MEDIDA - CANTIDAD</t>
    </r>
  </si>
  <si>
    <r>
      <rPr>
        <b/>
        <sz val="7"/>
        <rFont val="Arial"/>
        <family val="2"/>
      </rPr>
      <t>INFORMACIO N TECNICA</t>
    </r>
  </si>
  <si>
    <t>CANTIDAD</t>
  </si>
  <si>
    <t>TRABAJOS RAPIDOS</t>
  </si>
  <si>
    <t>MAQUICAMPO</t>
  </si>
  <si>
    <t>MENOR VALOR INCLUYENDO PRECIO HISTORICO</t>
  </si>
  <si>
    <t>MEDIANA</t>
  </si>
  <si>
    <t xml:space="preserve">PROMEDIO </t>
  </si>
  <si>
    <t>MEDIA GEOMETRICA</t>
  </si>
  <si>
    <t>DESVIACIÓN</t>
  </si>
  <si>
    <t>DISPERSIÓN</t>
  </si>
  <si>
    <t xml:space="preserve">VALOR DE REFERENCIA UNITARIO </t>
  </si>
  <si>
    <t>VALOR DE REFERENCIA UNITARIO  CON IVA SI APLICA</t>
  </si>
  <si>
    <t>PRECIO TOTAL CO IVA SI APLICA</t>
  </si>
  <si>
    <t xml:space="preserve">CRITERIO </t>
  </si>
  <si>
    <t>MANTENIMIENTO PREVENTIVO Y/O CORRECTIVO INCLUIDO MANO DE OBRA $60.000.000,00</t>
  </si>
  <si>
    <r>
      <rPr>
        <b/>
        <sz val="7"/>
        <rFont val="Arial"/>
        <family val="2"/>
      </rPr>
      <t xml:space="preserve">GUADAÑAS
</t>
    </r>
    <r>
      <rPr>
        <b/>
        <sz val="7"/>
        <rFont val="Arial"/>
        <family val="2"/>
      </rPr>
      <t xml:space="preserve">STIHL 380
</t>
    </r>
    <r>
      <rPr>
        <b/>
        <sz val="7"/>
        <rFont val="Arial"/>
        <family val="2"/>
      </rPr>
      <t xml:space="preserve">Cantidad: 5
</t>
    </r>
    <r>
      <rPr>
        <b/>
        <sz val="7"/>
        <rFont val="Arial"/>
        <family val="2"/>
      </rPr>
      <t xml:space="preserve">toyama cantidad: 8
</t>
    </r>
    <r>
      <rPr>
        <b/>
        <sz val="7"/>
        <rFont val="Arial"/>
        <family val="2"/>
      </rPr>
      <t>husvarna Cantidad: 3</t>
    </r>
  </si>
  <si>
    <r>
      <rPr>
        <sz val="7"/>
        <rFont val="Arial MT"/>
        <family val="2"/>
      </rPr>
      <t>GLOBAL 1</t>
    </r>
  </si>
  <si>
    <t>Sincronización: Desarme, limpieza, sincronización del carburador.</t>
  </si>
  <si>
    <r>
      <rPr>
        <sz val="7"/>
        <rFont val="Arial MT"/>
        <family val="2"/>
      </rPr>
      <t>Limpieza Bujía</t>
    </r>
  </si>
  <si>
    <r>
      <rPr>
        <sz val="7"/>
        <rFont val="Arial MT"/>
        <family val="2"/>
      </rPr>
      <t>Desarme, limpieza, ajuste, lubricación del sistema de transmisión (cabezote- embrague- campana)</t>
    </r>
  </si>
  <si>
    <t>Lubricación de guayas</t>
  </si>
  <si>
    <t>Revisión y limpieza del sistema de arranque y encendido.</t>
  </si>
  <si>
    <t>Mantenimiento, descarbonada, limpieza ajuste y lubricación general de la guadaña.</t>
  </si>
  <si>
    <t>Cambio de juego de empaque motor, filtro de aire, mangueras de gasolina, bujía y guaya acelerador.</t>
  </si>
  <si>
    <t>Revisión empaquetadura, pistón, balineras, piñones trasmisión, carburador y ajustes en general</t>
  </si>
  <si>
    <t>Reparación y/o cambio de Bujía Bosch</t>
  </si>
  <si>
    <t>Reparación y/o cambio de Guaya Acelerador</t>
  </si>
  <si>
    <t>Reparación y/o cambio de Anillos</t>
  </si>
  <si>
    <t>Reparación y/o cambio Kit Pistón</t>
  </si>
  <si>
    <t>Reparación y/o cambio de Kit Carburador</t>
  </si>
  <si>
    <t xml:space="preserve">Reparación y/o cambio de Carburador </t>
  </si>
  <si>
    <t>Reparación y/o cambio de Campana Trasmisión</t>
  </si>
  <si>
    <t>Reparación y/o cambio de Embrague</t>
  </si>
  <si>
    <t>Reparación y/o cambio de Resorte Embrague</t>
  </si>
  <si>
    <t xml:space="preserve">Reparación y/o cambio Tambor Soga </t>
  </si>
  <si>
    <t>Reparación y/o cambio de Resorte Yoyo</t>
  </si>
  <si>
    <t>Reparación y/o cambio de Trinquete</t>
  </si>
  <si>
    <t>Reparación y/o cambio de Gancho Trinquete Doble</t>
  </si>
  <si>
    <t>Reparación y/o cambio de Piñones Trasmisión</t>
  </si>
  <si>
    <t>Reparación y/o cambio de Balineras Trasmisión</t>
  </si>
  <si>
    <t>Reparación y/o cambio Balineras Campana</t>
  </si>
  <si>
    <t>Reparación y/o cambio Balineras Cigüeñal</t>
  </si>
  <si>
    <t>Reparación y/o cambio de Retenedor Cigüeñal</t>
  </si>
  <si>
    <t>Reparación y/o cambio de Juego Empaquetadura Motor</t>
  </si>
  <si>
    <t>Reparación y/o cambio de Empaque Cilindro</t>
  </si>
  <si>
    <t>Reparación y/o cambio Empaque Exosto</t>
  </si>
  <si>
    <t>Reparación y/o cambio de Empaque Centro</t>
  </si>
  <si>
    <t>Reparación y/o cambio de Patín</t>
  </si>
  <si>
    <t>Reparación y/o cambio de Tornillo Grasera</t>
  </si>
  <si>
    <t>Reparación y/o cambio Tuerca Cuchilla</t>
  </si>
  <si>
    <t>Reparación y/o cambio de Arandela Guardapolvo</t>
  </si>
  <si>
    <t>Reparación y/o cambio Arandela Estriada</t>
  </si>
  <si>
    <t>Reparación y/o cambio Tornillo Cabezote</t>
  </si>
  <si>
    <t>Reparación y/o cambio de Filtro Gasolina</t>
  </si>
  <si>
    <t>Reparación y/o cambio Filtro de Aire</t>
  </si>
  <si>
    <t>Reparación y/o cambio de Base Filtro Aire</t>
  </si>
  <si>
    <t>Reparación y/o cambio de Caucho Unión Cilindro</t>
  </si>
  <si>
    <t>Reparación y/o cambio de Casquillo Unión Cilindro</t>
  </si>
  <si>
    <t>Reparación y/o cambio de Eje Trasmisión</t>
  </si>
  <si>
    <t>Reparación y/o cambio de Protector Tubo Trasmisión</t>
  </si>
  <si>
    <t>Reparación y/o cambio de Tubo Trasmisión</t>
  </si>
  <si>
    <t>Reparación y/o cambio de Cilindro</t>
  </si>
  <si>
    <t>Reparación y/o cambio de Cigüeñal</t>
  </si>
  <si>
    <t>Reparación y/o cambio de Trasmisión Completa</t>
  </si>
  <si>
    <t>Reparación y/o cambio de Bloque Motor</t>
  </si>
  <si>
    <t>Reparación y/o cambio de Soga Arranque</t>
  </si>
  <si>
    <t>CORTASETOS             (HUSQVARNA 122 HD 60)       CANTIDAD: 1                                                                                                                                                                                                             (HUSQVARNA 525HE4) CANTIDAD: 1</t>
  </si>
  <si>
    <r>
      <rPr>
        <sz val="11"/>
        <rFont val="Calibri"/>
        <family val="1"/>
      </rPr>
      <t xml:space="preserve">GLOBAL
</t>
    </r>
    <r>
      <rPr>
        <sz val="11"/>
        <rFont val="Calibri"/>
        <family val="1"/>
      </rPr>
      <t>1</t>
    </r>
  </si>
  <si>
    <t>Sincronización: Desarme, limpieza, ajuste del carburador.</t>
  </si>
  <si>
    <t>Descarbonada; limpieza y lubricación de balineras cilindro, pistón y anillos, bloque del motor y cigüeñal.</t>
  </si>
  <si>
    <t>Desarme, limpieza, ajuste, lubricación del sistema de transmisión.</t>
  </si>
  <si>
    <t>Revisión y limpieza del sistema de arranque y encendido, ajuste, lubricación de guaya acelerador, engrase del cabezal de corte.</t>
  </si>
  <si>
    <t>Reparación y/o cambio de Capuchón Bujía</t>
  </si>
  <si>
    <r>
      <rPr>
        <sz val="11"/>
        <rFont val="Calibri"/>
        <family val="1"/>
      </rPr>
      <t>SOPLADORA STHIL</t>
    </r>
    <r>
      <rPr>
        <sz val="11"/>
        <rFont val="Calibri"/>
        <family val="2"/>
      </rPr>
      <t xml:space="preserve">  CANTIDAD 4</t>
    </r>
  </si>
  <si>
    <t>GLOBAL
1</t>
  </si>
  <si>
    <t>Reparación y/o cambio del Bastidor</t>
  </si>
  <si>
    <t>Reparación y/o cambio de Carcasa del Ventilador</t>
  </si>
  <si>
    <t>Reparación y/o cambio de la Rejilla de Toma de Aire</t>
  </si>
  <si>
    <t>Reparación y/o cambio del Ventilador</t>
  </si>
  <si>
    <t>Reparación y/o cambio Purificador de Aire</t>
  </si>
  <si>
    <t>Reparación y/o cambio de Empuñadura Arranque</t>
  </si>
  <si>
    <t>Reparación y/o cambio Depósito de Combustible</t>
  </si>
  <si>
    <t>Reparación y/o cambio Almohadilla</t>
  </si>
  <si>
    <t>Reparación y/o cambio de Sistema de Amortiguación de Vibraciones</t>
  </si>
  <si>
    <t>Reparación y/o cambio Estrangulador</t>
  </si>
  <si>
    <t>Reparación y/o cambio Empuñadura de regulación/ Empuñadora de manejo</t>
  </si>
  <si>
    <t>Reparación y/o cambio de Contacto parada con ajuste de la posición de aceleración</t>
  </si>
  <si>
    <t>Reparación y/o cambio Acelerador</t>
  </si>
  <si>
    <t>Reparación y/o cambio de Manguera Flexible</t>
  </si>
  <si>
    <t>Reparación y/o cambio de Tubo de Manejo/ Tubo Soplador</t>
  </si>
  <si>
    <t>Reparación y/o cambio Boquilla Estándar</t>
  </si>
  <si>
    <t>Reparación y/o cambio Tubo Intermedio</t>
  </si>
  <si>
    <t>Reparación y/o cambio Abrazadera</t>
  </si>
  <si>
    <t>Reparación y/o cambio de Arnés</t>
  </si>
  <si>
    <t>Reparación y/o cambio Placa para la espalda</t>
  </si>
  <si>
    <t>Reparación y/o cambio Casquillo de Bujía</t>
  </si>
  <si>
    <t>Reparación y/o cambio Bomba de Combustible</t>
  </si>
  <si>
    <t>TRACTOR CORTA CESPED HUSQVARNA TS 180 L CANTIDAD 2</t>
  </si>
  <si>
    <t>Engrase general podadora</t>
  </si>
  <si>
    <t>sincronización incluye repuestos necesarios para una óptima sincronización</t>
  </si>
  <si>
    <r>
      <rPr>
        <sz val="7"/>
        <rFont val="Arial MT"/>
        <family val="2"/>
      </rPr>
      <t>sips bujía</t>
    </r>
  </si>
  <si>
    <t>cambio llanta delantera incluye llanta de acuerdo a referencia</t>
  </si>
  <si>
    <t>cambio llanta trasera incluye llanta de acuerdo a referencia</t>
  </si>
  <si>
    <t>reparación caja de transmisión</t>
  </si>
  <si>
    <t>reparación plataforma de corte</t>
  </si>
  <si>
    <t>reparación y/o cambio piezas de conjunto de corte</t>
  </si>
  <si>
    <t>cambio de aceite incluye aceite y filtros</t>
  </si>
  <si>
    <t>reparación y/o cambio correas de transmisión</t>
  </si>
  <si>
    <t>reparación y/o cambio ruedas platón</t>
  </si>
  <si>
    <t>reparación y/o cambio batería</t>
  </si>
  <si>
    <t>reparación sistema eléctrico</t>
  </si>
  <si>
    <t>reparación motor de arranque</t>
  </si>
  <si>
    <t>reparación y/o cambio embrague de tdf</t>
  </si>
  <si>
    <t>limpieza, lubricación, ajuste y/o cambio de piezas del conjunto de comandos de aceleración</t>
  </si>
  <si>
    <t>ajuste de frenos</t>
  </si>
  <si>
    <t>reparación y/o cambio palanca de ajuste de altura de corte</t>
  </si>
  <si>
    <r>
      <t>CORTA CESPED A GASOLINA FORTE 6.5 HP GMV200</t>
    </r>
    <r>
      <rPr>
        <sz val="11"/>
        <rFont val="Calibri"/>
        <family val="2"/>
      </rPr>
      <t xml:space="preserve">   CANTIDAD 2</t>
    </r>
  </si>
  <si>
    <r>
      <rPr>
        <b/>
        <sz val="7"/>
        <rFont val="Arial"/>
        <family val="2"/>
      </rPr>
      <t>MANTENIMIENTO 20 HORAS INCLUYE:</t>
    </r>
  </si>
  <si>
    <t>ajustar presión de las ruedas</t>
  </si>
  <si>
    <t>cambio de aceite de motor</t>
  </si>
  <si>
    <t>reparación y/o cambio cuchilla de la cortadora de césped</t>
  </si>
  <si>
    <t>MANTENIMIENTO 50 HORAS INCLUYE:</t>
  </si>
  <si>
    <t>mantenimiento 20 horas</t>
  </si>
  <si>
    <t>lubricar todas las piezas móviles y los puntos de lubricación de acuerdo al manual</t>
  </si>
  <si>
    <t>reparación y/o cambio cartucho de papel del filtro de aire</t>
  </si>
  <si>
    <t>cambio aceite motor</t>
  </si>
  <si>
    <t>ajustar freno</t>
  </si>
  <si>
    <t>MANTENIMIENTO 100 HORAS INCLUYE:</t>
  </si>
  <si>
    <t>Mantenimiento 50 HORAS</t>
  </si>
  <si>
    <t>limpieza de bujias</t>
  </si>
  <si>
    <t>revision cables del acelerador y estrangulador</t>
  </si>
  <si>
    <t>ajuste de tornilleria</t>
  </si>
  <si>
    <t>reparación y/o cambio filtro de aceite</t>
  </si>
  <si>
    <t>revisar correa del equipo y las cuchillas</t>
  </si>
  <si>
    <t>reparación y/o cambio filtro de combustible</t>
  </si>
  <si>
    <t>limpieza colector de sedimentos</t>
  </si>
  <si>
    <t>reparación y/o cambio bujia</t>
  </si>
  <si>
    <t>reparación y/o cambio correa</t>
  </si>
  <si>
    <t>MANTENIMIENTO 300 HORAS INCLUYE:</t>
  </si>
  <si>
    <t>Mantenimiento 100 HORAS</t>
  </si>
  <si>
    <t>ajustar equipo de corte</t>
  </si>
  <si>
    <t>limpieza camara de combustion y asentar valvulas</t>
  </si>
  <si>
    <t>cambio prefiltro de aire</t>
  </si>
  <si>
    <t>reparación y/o cambio conjunto de elevacion del equipo</t>
  </si>
  <si>
    <t>reparación y/o cambio freno de estacionamiento</t>
  </si>
  <si>
    <t>cambio de bujias</t>
  </si>
  <si>
    <t>ajustar velocidad relenti</t>
  </si>
  <si>
    <t>ajustar avertura de valvulas</t>
  </si>
  <si>
    <t>limpieza de tanque de combustible y filtros</t>
  </si>
  <si>
    <t>limpieza camara de combustion</t>
  </si>
  <si>
    <t>revision linea de combustible</t>
  </si>
  <si>
    <r>
      <t>MOTOSIERRA</t>
    </r>
    <r>
      <rPr>
        <sz val="11"/>
        <rFont val="Calibri"/>
        <family val="2"/>
      </rPr>
      <t xml:space="preserve">                           STHIL MS 660</t>
    </r>
    <r>
      <rPr>
        <sz val="11"/>
        <rFont val="Calibri"/>
        <family val="1"/>
      </rPr>
      <t xml:space="preserve">                 CANTIDAD 1</t>
    </r>
  </si>
  <si>
    <t>limpieza y lubricacion de maquina y cadena</t>
  </si>
  <si>
    <t>comprobacion freno de cadena</t>
  </si>
  <si>
    <t>cambio cabezal de aspiración/filtro en el depósito de combustible</t>
  </si>
  <si>
    <t>limpieza depósito de combustible, depósito de aceite lubricante, afluencia de aire en la caja del ventilador y aletas del cilindro</t>
  </si>
  <si>
    <t>ajustar relenti del carburador y bujia</t>
  </si>
  <si>
    <t>reapretar tornillos y tuercas accesibles</t>
  </si>
  <si>
    <t>comprobar y o elementos antivibradores</t>
  </si>
  <si>
    <t>CORTAMALEZA  (ROTOSPEED)                         CM 120                       CANTIDAD 1                                CM 84</t>
  </si>
  <si>
    <t>Lubricación de la transmisión</t>
  </si>
  <si>
    <t>Lubricación del cardán</t>
  </si>
  <si>
    <t>Lubricación de partes moviles</t>
  </si>
  <si>
    <t>Ajuste de tornillería</t>
  </si>
  <si>
    <t>cambio de aceite de la transmision</t>
  </si>
  <si>
    <t>MANTENIMIENTO 500 HORAS INCLUYE:</t>
  </si>
  <si>
    <t>cambio completo del aceite de la caja de transmisión.</t>
  </si>
  <si>
    <t>desmontar y limpiar los discos de embrague del cardán, verificar el apriete de los resortes del embrague.</t>
  </si>
  <si>
    <t>cambio de cuchillas</t>
  </si>
  <si>
    <t>CORTAMALEZA DE LEVANTE GL JUNIOR                               GL 150                               CANTIDAD 2</t>
  </si>
  <si>
    <t>Realizar una inspección al cortamaleza par detectar cualquier anomalía.</t>
  </si>
  <si>
    <t>Ajustar las tuercas y tornillos</t>
  </si>
  <si>
    <t>Revisar el nivel de aceite de la caja de engranajes a través del tapón de inspección</t>
  </si>
  <si>
    <t>Controle el nivel de desgaste de las cuchillas</t>
  </si>
  <si>
    <t>Engrasar las crucetas del cardán</t>
  </si>
  <si>
    <t>Revisar y engrasar los bocines en las ruedas y todas las graseras</t>
  </si>
  <si>
    <t>cambio de aceite de la transmisión</t>
  </si>
  <si>
    <t>Yo, ________________________________________, en mi condición de Representante Legal de _________________________________________, identificado como aparece al pie de mi firma,  manifiesto que el valor total de la propuesta es por la suma de __________________________________________________________ ($_______________), Valor que incluye todos los gastos e impuestos a que haya lugar.</t>
  </si>
  <si>
    <t>SOBREPASAR EL PRESUPUESTO OFICIAL ASIGNADO TOTAL, DE ACUERDO A LOS VALORES AUTORIZADOS EN EL CPA Y EL PRECIO DE REFERENCIA POR ITEM, ES CAUSAL DE RECHAZO DE LAS OFERTAS</t>
  </si>
  <si>
    <t>VALOR OFERTADO UNITARIO  SIN IVA SI APLICA</t>
  </si>
  <si>
    <t>IVA</t>
  </si>
  <si>
    <t>VALOR OFERTADO CON IVA SI APLICA</t>
  </si>
  <si>
    <t>PRECIO TOTAL CON IVA SI APLICA</t>
  </si>
  <si>
    <t>NOMBRE REPRESENTANTE LEGAL</t>
  </si>
  <si>
    <t>FIRMA REPRESENTANTE LEGAL</t>
  </si>
  <si>
    <t>Dirección</t>
  </si>
  <si>
    <t>Teléfono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</si>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</sst>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.00_-;\-&quot;$&quot;\ * #,##0.00_-;_-&quot;$&quot;\ * &quot;-&quot;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11"/>
      <color rgb="FF000000"/>
      <name val="Calibri"/>
      <family val="2"/>
      <scheme val="minor"/>
    </font>
    <font>
      <sz val="7"/>
      <color rgb="FF000000"/>
      <name val="Arial MT"/>
      <family val="2"/>
    </font>
    <font>
      <sz val="7"/>
      <name val="Arial MT"/>
    </font>
    <font>
      <sz val="7"/>
      <name val="Arial MT"/>
      <family val="2"/>
    </font>
    <font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sz val="7"/>
      <color rgb="FF000000"/>
      <name val="Verdana"/>
      <family val="2"/>
    </font>
    <font>
      <sz val="7"/>
      <name val="Verdana"/>
      <family val="2"/>
    </font>
    <font>
      <sz val="11"/>
      <name val="Calibri"/>
      <family val="1"/>
    </font>
    <font>
      <sz val="11"/>
      <name val="Calibri"/>
      <family val="2"/>
    </font>
    <font>
      <sz val="8.5"/>
      <name val="Arial MT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6"/>
      <name val="Arial MT"/>
      <family val="2"/>
    </font>
    <font>
      <sz val="7"/>
      <name val="Arial"/>
      <family val="2"/>
    </font>
    <font>
      <sz val="7"/>
      <color rgb="FF000000"/>
      <name val="Arial"/>
      <family val="2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7"/>
      <color rgb="FF000000"/>
      <name val="Verdana"/>
      <family val="2"/>
    </font>
    <font>
      <b/>
      <sz val="11"/>
      <color theme="3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43" fontId="2" fillId="4" borderId="1" xfId="1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horizontal="center" vertical="top" wrapText="1"/>
    </xf>
    <xf numFmtId="0" fontId="3" fillId="6" borderId="3" xfId="0" applyFont="1" applyFill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0" fillId="0" borderId="1" xfId="0" applyBorder="1"/>
    <xf numFmtId="44" fontId="8" fillId="0" borderId="1" xfId="2" applyFont="1" applyBorder="1" applyAlignment="1">
      <alignment horizontal="right" vertical="center" shrinkToFit="1"/>
    </xf>
    <xf numFmtId="44" fontId="9" fillId="0" borderId="1" xfId="2" applyFont="1" applyBorder="1" applyAlignment="1">
      <alignment vertical="center"/>
    </xf>
    <xf numFmtId="42" fontId="10" fillId="0" borderId="1" xfId="3" applyFont="1" applyFill="1" applyBorder="1" applyAlignment="1">
      <alignment horizontal="center" vertical="center" wrapText="1"/>
    </xf>
    <xf numFmtId="9" fontId="10" fillId="0" borderId="1" xfId="4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65" fontId="10" fillId="0" borderId="1" xfId="3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44" fontId="8" fillId="0" borderId="1" xfId="2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44" fontId="8" fillId="0" borderId="1" xfId="2" applyFont="1" applyBorder="1" applyAlignment="1">
      <alignment vertical="center" wrapText="1"/>
    </xf>
    <xf numFmtId="0" fontId="19" fillId="0" borderId="1" xfId="0" applyFont="1" applyBorder="1" applyAlignment="1">
      <alignment horizontal="left" vertical="center" wrapText="1"/>
    </xf>
    <xf numFmtId="44" fontId="8" fillId="0" borderId="1" xfId="2" applyFont="1" applyBorder="1" applyAlignment="1">
      <alignment horizontal="right" vertical="center" wrapText="1"/>
    </xf>
    <xf numFmtId="0" fontId="20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22" fillId="5" borderId="7" xfId="0" applyFont="1" applyFill="1" applyBorder="1" applyAlignment="1">
      <alignment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0" fontId="23" fillId="0" borderId="8" xfId="0" applyFont="1" applyBorder="1" applyAlignment="1">
      <alignment horizontal="left" vertical="top"/>
    </xf>
    <xf numFmtId="0" fontId="23" fillId="0" borderId="0" xfId="0" applyFont="1" applyAlignment="1">
      <alignment horizontal="left" vertical="top"/>
    </xf>
  </cellXfs>
  <cellStyles count="5">
    <cellStyle name="Millares" xfId="1" builtinId="3"/>
    <cellStyle name="Moneda" xfId="2" builtinId="4"/>
    <cellStyle name="Moneda [0]" xfId="3" builtinId="7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DD6BE-810C-483E-97CC-7288B6E8FCFF}">
  <dimension ref="A1:X246"/>
  <sheetViews>
    <sheetView tabSelected="1" topLeftCell="A229" workbookViewId="0">
      <selection activeCell="D173" sqref="D173:Q173"/>
    </sheetView>
  </sheetViews>
  <sheetFormatPr baseColWidth="10" defaultRowHeight="15"/>
  <cols>
    <col min="6" max="6" width="14" hidden="1" customWidth="1"/>
    <col min="7" max="7" width="14.5703125" hidden="1" customWidth="1"/>
    <col min="8" max="14" width="0" hidden="1" customWidth="1"/>
  </cols>
  <sheetData>
    <row r="1" spans="1:24" ht="15.75">
      <c r="A1" s="40" t="s">
        <v>180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</row>
    <row r="2" spans="1:24" ht="15.75">
      <c r="A2" s="41" t="s">
        <v>181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</row>
    <row r="4" spans="1:24" ht="36.950000000000003" customHeight="1">
      <c r="A4" s="1" t="s">
        <v>0</v>
      </c>
      <c r="B4" s="1" t="s">
        <v>1</v>
      </c>
      <c r="C4" s="1" t="s">
        <v>2</v>
      </c>
      <c r="D4" s="2" t="s">
        <v>3</v>
      </c>
      <c r="E4" s="3" t="s">
        <v>4</v>
      </c>
      <c r="F4" s="4" t="s">
        <v>5</v>
      </c>
      <c r="G4" s="5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  <c r="N4" s="7" t="s">
        <v>13</v>
      </c>
      <c r="O4" s="7" t="s">
        <v>14</v>
      </c>
      <c r="P4" s="7" t="s">
        <v>15</v>
      </c>
      <c r="Q4" s="7" t="s">
        <v>16</v>
      </c>
      <c r="R4" s="42" t="s">
        <v>182</v>
      </c>
      <c r="S4" s="42" t="s">
        <v>183</v>
      </c>
      <c r="T4" s="42" t="s">
        <v>184</v>
      </c>
      <c r="U4" s="42" t="s">
        <v>185</v>
      </c>
    </row>
    <row r="5" spans="1:24" ht="15" customHeight="1">
      <c r="A5" s="8" t="s">
        <v>17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14"/>
      <c r="S5" s="14"/>
      <c r="T5" s="14"/>
      <c r="U5" s="14"/>
    </row>
    <row r="6" spans="1:24" ht="45">
      <c r="A6" s="10">
        <v>1</v>
      </c>
      <c r="B6" s="11" t="s">
        <v>18</v>
      </c>
      <c r="C6" s="12" t="s">
        <v>19</v>
      </c>
      <c r="D6" s="13" t="s">
        <v>20</v>
      </c>
      <c r="E6" s="14">
        <v>1</v>
      </c>
      <c r="F6" s="15">
        <v>141750</v>
      </c>
      <c r="G6" s="16">
        <v>147750</v>
      </c>
      <c r="H6" s="17">
        <f>+MIN(G6,F6)</f>
        <v>141750</v>
      </c>
      <c r="I6" s="17">
        <f>MEDIAN(G6,F6)</f>
        <v>144750</v>
      </c>
      <c r="J6" s="17">
        <f>AVERAGE(G6,F6)</f>
        <v>144750</v>
      </c>
      <c r="K6" s="17">
        <f>GEOMEAN(G6,F6)</f>
        <v>144718.90857797401</v>
      </c>
      <c r="L6" s="17">
        <f>+STDEVA(G6,F6)</f>
        <v>4242.6406871192848</v>
      </c>
      <c r="M6" s="18">
        <f t="shared" ref="M6:M69" si="0">+L6/J6</f>
        <v>2.9310125645038237E-2</v>
      </c>
      <c r="N6" s="19">
        <f>+H6</f>
        <v>141750</v>
      </c>
      <c r="O6" s="20">
        <f t="shared" ref="O6:O69" si="1">ROUND(N6,0)</f>
        <v>141750</v>
      </c>
      <c r="P6" s="20">
        <f>O6*E6</f>
        <v>141750</v>
      </c>
      <c r="Q6" s="43" t="str">
        <f t="shared" ref="Q6:Q69" si="2">IF(N6=H6,"MENOR VALOR","MEDIANA")</f>
        <v>MENOR VALOR</v>
      </c>
      <c r="R6" s="14"/>
      <c r="S6" s="14"/>
      <c r="T6" s="14"/>
      <c r="U6" s="14"/>
    </row>
    <row r="7" spans="1:24">
      <c r="A7" s="10"/>
      <c r="B7" s="11"/>
      <c r="C7" s="12"/>
      <c r="D7" s="21" t="s">
        <v>21</v>
      </c>
      <c r="E7" s="14">
        <v>1</v>
      </c>
      <c r="F7" s="15">
        <v>47250</v>
      </c>
      <c r="G7" s="16">
        <v>47800</v>
      </c>
      <c r="H7" s="17">
        <f t="shared" ref="H7:H70" si="3">+MIN(G7,F7)</f>
        <v>47250</v>
      </c>
      <c r="I7" s="17">
        <f t="shared" ref="I7:I70" si="4">MEDIAN(G7,F7)</f>
        <v>47525</v>
      </c>
      <c r="J7" s="17">
        <f t="shared" ref="J7:J70" si="5">AVERAGE(G7,F7)</f>
        <v>47525</v>
      </c>
      <c r="K7" s="17">
        <f t="shared" ref="K7:K70" si="6">GEOMEAN(G7,F7)</f>
        <v>47524.204359462979</v>
      </c>
      <c r="L7" s="17">
        <f t="shared" ref="L7:L70" si="7">+STDEVA(G7,F7)</f>
        <v>388.90872965260115</v>
      </c>
      <c r="M7" s="18">
        <f t="shared" si="0"/>
        <v>8.1832452320378998E-3</v>
      </c>
      <c r="N7" s="19">
        <f>+H7</f>
        <v>47250</v>
      </c>
      <c r="O7" s="20">
        <f t="shared" si="1"/>
        <v>47250</v>
      </c>
      <c r="P7" s="20">
        <f t="shared" ref="P7:P70" si="8">O7*E7</f>
        <v>47250</v>
      </c>
      <c r="Q7" s="43" t="str">
        <f t="shared" si="2"/>
        <v>MENOR VALOR</v>
      </c>
      <c r="R7" s="14"/>
      <c r="S7" s="14"/>
      <c r="T7" s="14"/>
      <c r="U7" s="14"/>
    </row>
    <row r="8" spans="1:24" ht="72">
      <c r="A8" s="10"/>
      <c r="B8" s="11"/>
      <c r="C8" s="12"/>
      <c r="D8" s="22" t="s">
        <v>22</v>
      </c>
      <c r="E8" s="14">
        <v>1</v>
      </c>
      <c r="F8" s="23">
        <v>472500</v>
      </c>
      <c r="G8" s="16">
        <v>470000</v>
      </c>
      <c r="H8" s="17">
        <f t="shared" si="3"/>
        <v>470000</v>
      </c>
      <c r="I8" s="17">
        <f t="shared" si="4"/>
        <v>471250</v>
      </c>
      <c r="J8" s="17">
        <f t="shared" si="5"/>
        <v>471250</v>
      </c>
      <c r="K8" s="17">
        <f t="shared" si="6"/>
        <v>471248.34217215027</v>
      </c>
      <c r="L8" s="17">
        <f t="shared" si="7"/>
        <v>1767.7669529663688</v>
      </c>
      <c r="M8" s="18">
        <f t="shared" si="0"/>
        <v>3.7512296084166977E-3</v>
      </c>
      <c r="N8" s="19">
        <f t="shared" ref="N8:N71" si="9">+H8</f>
        <v>470000</v>
      </c>
      <c r="O8" s="20">
        <f t="shared" si="1"/>
        <v>470000</v>
      </c>
      <c r="P8" s="20">
        <f t="shared" si="8"/>
        <v>470000</v>
      </c>
      <c r="Q8" s="43" t="str">
        <f t="shared" si="2"/>
        <v>MENOR VALOR</v>
      </c>
      <c r="R8" s="14"/>
      <c r="S8" s="14"/>
      <c r="T8" s="14"/>
      <c r="U8" s="14"/>
    </row>
    <row r="9" spans="1:24" ht="18">
      <c r="A9" s="10"/>
      <c r="B9" s="11"/>
      <c r="C9" s="12"/>
      <c r="D9" s="24" t="s">
        <v>23</v>
      </c>
      <c r="E9" s="14">
        <v>1</v>
      </c>
      <c r="F9" s="15">
        <v>17550</v>
      </c>
      <c r="G9" s="16">
        <v>18000</v>
      </c>
      <c r="H9" s="17">
        <f t="shared" si="3"/>
        <v>17550</v>
      </c>
      <c r="I9" s="17">
        <f t="shared" si="4"/>
        <v>17775</v>
      </c>
      <c r="J9" s="17">
        <f t="shared" si="5"/>
        <v>17775</v>
      </c>
      <c r="K9" s="17">
        <f t="shared" si="6"/>
        <v>17773.575892318349</v>
      </c>
      <c r="L9" s="17">
        <f t="shared" si="7"/>
        <v>318.1980515339464</v>
      </c>
      <c r="M9" s="18">
        <f t="shared" si="0"/>
        <v>1.790143749839361E-2</v>
      </c>
      <c r="N9" s="19">
        <f t="shared" si="9"/>
        <v>17550</v>
      </c>
      <c r="O9" s="20">
        <f t="shared" si="1"/>
        <v>17550</v>
      </c>
      <c r="P9" s="20">
        <f t="shared" si="8"/>
        <v>17550</v>
      </c>
      <c r="Q9" s="43" t="str">
        <f t="shared" si="2"/>
        <v>MENOR VALOR</v>
      </c>
      <c r="R9" s="14"/>
      <c r="S9" s="14"/>
      <c r="T9" s="14"/>
      <c r="U9" s="14"/>
    </row>
    <row r="10" spans="1:24" ht="45">
      <c r="A10" s="10"/>
      <c r="B10" s="11"/>
      <c r="C10" s="12"/>
      <c r="D10" s="13" t="s">
        <v>24</v>
      </c>
      <c r="E10" s="14">
        <v>1</v>
      </c>
      <c r="F10" s="15">
        <v>175500</v>
      </c>
      <c r="G10" s="16">
        <v>176000</v>
      </c>
      <c r="H10" s="17">
        <f t="shared" si="3"/>
        <v>175500</v>
      </c>
      <c r="I10" s="17">
        <f t="shared" si="4"/>
        <v>175750</v>
      </c>
      <c r="J10" s="17">
        <f t="shared" si="5"/>
        <v>175750</v>
      </c>
      <c r="K10" s="17">
        <f t="shared" si="6"/>
        <v>175749.82219052172</v>
      </c>
      <c r="L10" s="17">
        <f t="shared" si="7"/>
        <v>353.55339059327378</v>
      </c>
      <c r="M10" s="18">
        <f t="shared" si="0"/>
        <v>2.0116835880129376E-3</v>
      </c>
      <c r="N10" s="19">
        <f t="shared" si="9"/>
        <v>175500</v>
      </c>
      <c r="O10" s="20">
        <f t="shared" si="1"/>
        <v>175500</v>
      </c>
      <c r="P10" s="20">
        <f t="shared" si="8"/>
        <v>175500</v>
      </c>
      <c r="Q10" s="43" t="str">
        <f t="shared" si="2"/>
        <v>MENOR VALOR</v>
      </c>
      <c r="R10" s="14"/>
      <c r="S10" s="14"/>
      <c r="T10" s="14"/>
      <c r="U10" s="14"/>
    </row>
    <row r="11" spans="1:24" ht="54">
      <c r="A11" s="10"/>
      <c r="B11" s="11"/>
      <c r="C11" s="12"/>
      <c r="D11" s="13" t="s">
        <v>25</v>
      </c>
      <c r="E11" s="14">
        <v>1</v>
      </c>
      <c r="F11" s="23">
        <v>175500</v>
      </c>
      <c r="G11" s="16">
        <v>180000</v>
      </c>
      <c r="H11" s="17">
        <f t="shared" si="3"/>
        <v>175500</v>
      </c>
      <c r="I11" s="17">
        <f t="shared" si="4"/>
        <v>177750</v>
      </c>
      <c r="J11" s="17">
        <f t="shared" si="5"/>
        <v>177750</v>
      </c>
      <c r="K11" s="17">
        <f t="shared" si="6"/>
        <v>177735.75892318349</v>
      </c>
      <c r="L11" s="17">
        <f t="shared" si="7"/>
        <v>3181.9805153394636</v>
      </c>
      <c r="M11" s="18">
        <f t="shared" si="0"/>
        <v>1.7901437498393607E-2</v>
      </c>
      <c r="N11" s="19">
        <f t="shared" si="9"/>
        <v>175500</v>
      </c>
      <c r="O11" s="20">
        <f t="shared" si="1"/>
        <v>175500</v>
      </c>
      <c r="P11" s="20">
        <f t="shared" si="8"/>
        <v>175500</v>
      </c>
      <c r="Q11" s="43" t="str">
        <f t="shared" si="2"/>
        <v>MENOR VALOR</v>
      </c>
      <c r="R11" s="14"/>
      <c r="S11" s="14"/>
      <c r="T11" s="14"/>
      <c r="U11" s="14"/>
    </row>
    <row r="12" spans="1:24" ht="63">
      <c r="A12" s="10"/>
      <c r="B12" s="11"/>
      <c r="C12" s="12"/>
      <c r="D12" s="13" t="s">
        <v>26</v>
      </c>
      <c r="E12" s="14">
        <v>1</v>
      </c>
      <c r="F12" s="23">
        <v>256500</v>
      </c>
      <c r="G12" s="16">
        <v>257000</v>
      </c>
      <c r="H12" s="17">
        <f t="shared" si="3"/>
        <v>256500</v>
      </c>
      <c r="I12" s="17">
        <f t="shared" si="4"/>
        <v>256750</v>
      </c>
      <c r="J12" s="17">
        <f t="shared" si="5"/>
        <v>256750</v>
      </c>
      <c r="K12" s="17">
        <f t="shared" si="6"/>
        <v>256749.87828624184</v>
      </c>
      <c r="L12" s="17">
        <f t="shared" si="7"/>
        <v>353.55339059327378</v>
      </c>
      <c r="M12" s="18">
        <f t="shared" si="0"/>
        <v>1.3770336537225853E-3</v>
      </c>
      <c r="N12" s="19">
        <f t="shared" si="9"/>
        <v>256500</v>
      </c>
      <c r="O12" s="20">
        <f t="shared" si="1"/>
        <v>256500</v>
      </c>
      <c r="P12" s="20">
        <f t="shared" si="8"/>
        <v>256500</v>
      </c>
      <c r="Q12" s="43" t="str">
        <f t="shared" si="2"/>
        <v>MENOR VALOR</v>
      </c>
      <c r="R12" s="14"/>
      <c r="S12" s="14"/>
      <c r="T12" s="14"/>
      <c r="U12" s="14"/>
    </row>
    <row r="13" spans="1:24" ht="72">
      <c r="A13" s="10"/>
      <c r="B13" s="11"/>
      <c r="C13" s="12"/>
      <c r="D13" s="24" t="s">
        <v>27</v>
      </c>
      <c r="E13" s="14">
        <v>1</v>
      </c>
      <c r="F13" s="15">
        <v>513000</v>
      </c>
      <c r="G13" s="16">
        <v>512500</v>
      </c>
      <c r="H13" s="17">
        <f t="shared" si="3"/>
        <v>512500</v>
      </c>
      <c r="I13" s="17">
        <f t="shared" si="4"/>
        <v>512750</v>
      </c>
      <c r="J13" s="17">
        <f t="shared" si="5"/>
        <v>512750</v>
      </c>
      <c r="K13" s="17">
        <f t="shared" si="6"/>
        <v>512749.93905411632</v>
      </c>
      <c r="L13" s="17">
        <f t="shared" si="7"/>
        <v>353.55339059327378</v>
      </c>
      <c r="M13" s="18">
        <f t="shared" si="0"/>
        <v>6.8952392119604831E-4</v>
      </c>
      <c r="N13" s="19">
        <f t="shared" si="9"/>
        <v>512500</v>
      </c>
      <c r="O13" s="20">
        <f t="shared" si="1"/>
        <v>512500</v>
      </c>
      <c r="P13" s="20">
        <f t="shared" si="8"/>
        <v>512500</v>
      </c>
      <c r="Q13" s="43" t="str">
        <f t="shared" si="2"/>
        <v>MENOR VALOR</v>
      </c>
      <c r="R13" s="14"/>
      <c r="S13" s="14"/>
      <c r="T13" s="14"/>
      <c r="U13" s="14"/>
    </row>
    <row r="14" spans="1:24" ht="27">
      <c r="A14" s="10"/>
      <c r="B14" s="11"/>
      <c r="C14" s="12"/>
      <c r="D14" s="24" t="s">
        <v>28</v>
      </c>
      <c r="E14" s="14">
        <v>1</v>
      </c>
      <c r="F14" s="15">
        <v>47250</v>
      </c>
      <c r="G14" s="16">
        <v>49550</v>
      </c>
      <c r="H14" s="17">
        <f t="shared" si="3"/>
        <v>47250</v>
      </c>
      <c r="I14" s="17">
        <f t="shared" si="4"/>
        <v>48400</v>
      </c>
      <c r="J14" s="17">
        <f t="shared" si="5"/>
        <v>48400</v>
      </c>
      <c r="K14" s="17">
        <f t="shared" si="6"/>
        <v>48386.335881114202</v>
      </c>
      <c r="L14" s="17">
        <f t="shared" si="7"/>
        <v>1626.3455967290593</v>
      </c>
      <c r="M14" s="18">
        <f t="shared" si="0"/>
        <v>3.3602181750600396E-2</v>
      </c>
      <c r="N14" s="19">
        <f t="shared" si="9"/>
        <v>47250</v>
      </c>
      <c r="O14" s="20">
        <f t="shared" si="1"/>
        <v>47250</v>
      </c>
      <c r="P14" s="20">
        <f t="shared" si="8"/>
        <v>47250</v>
      </c>
      <c r="Q14" s="43" t="str">
        <f t="shared" si="2"/>
        <v>MENOR VALOR</v>
      </c>
      <c r="R14" s="14"/>
      <c r="S14" s="14"/>
      <c r="T14" s="14"/>
      <c r="U14" s="14"/>
    </row>
    <row r="15" spans="1:24" ht="86.25" customHeight="1">
      <c r="A15" s="10"/>
      <c r="B15" s="11"/>
      <c r="C15" s="12"/>
      <c r="D15" s="24" t="s">
        <v>29</v>
      </c>
      <c r="E15" s="14">
        <v>1</v>
      </c>
      <c r="F15" s="15">
        <v>175500</v>
      </c>
      <c r="G15" s="16">
        <v>178500</v>
      </c>
      <c r="H15" s="17">
        <f t="shared" si="3"/>
        <v>175500</v>
      </c>
      <c r="I15" s="17">
        <f t="shared" si="4"/>
        <v>177000</v>
      </c>
      <c r="J15" s="17">
        <f t="shared" si="5"/>
        <v>177000</v>
      </c>
      <c r="K15" s="17">
        <f t="shared" si="6"/>
        <v>176993.64395367421</v>
      </c>
      <c r="L15" s="17">
        <f t="shared" si="7"/>
        <v>2121.3203435596424</v>
      </c>
      <c r="M15" s="18">
        <f t="shared" si="0"/>
        <v>1.1984860698077075E-2</v>
      </c>
      <c r="N15" s="19">
        <f t="shared" si="9"/>
        <v>175500</v>
      </c>
      <c r="O15" s="20">
        <f t="shared" si="1"/>
        <v>175500</v>
      </c>
      <c r="P15" s="20">
        <f t="shared" si="8"/>
        <v>175500</v>
      </c>
      <c r="Q15" s="43" t="str">
        <f t="shared" si="2"/>
        <v>MENOR VALOR</v>
      </c>
      <c r="R15" s="14"/>
      <c r="S15" s="14"/>
      <c r="T15" s="14"/>
      <c r="U15" s="14"/>
    </row>
    <row r="16" spans="1:24" ht="27">
      <c r="A16" s="10"/>
      <c r="B16" s="11"/>
      <c r="C16" s="12"/>
      <c r="D16" s="24" t="s">
        <v>30</v>
      </c>
      <c r="E16" s="14">
        <v>1</v>
      </c>
      <c r="F16" s="15">
        <v>202500</v>
      </c>
      <c r="G16" s="16">
        <v>205200</v>
      </c>
      <c r="H16" s="17">
        <f t="shared" si="3"/>
        <v>202500</v>
      </c>
      <c r="I16" s="17">
        <f t="shared" si="4"/>
        <v>203850</v>
      </c>
      <c r="J16" s="17">
        <f t="shared" si="5"/>
        <v>203850</v>
      </c>
      <c r="K16" s="17">
        <f t="shared" si="6"/>
        <v>203845.52975231025</v>
      </c>
      <c r="L16" s="17">
        <f t="shared" si="7"/>
        <v>1909.1883092036783</v>
      </c>
      <c r="M16" s="18">
        <f t="shared" si="0"/>
        <v>9.36565273094765E-3</v>
      </c>
      <c r="N16" s="19">
        <f t="shared" si="9"/>
        <v>202500</v>
      </c>
      <c r="O16" s="20">
        <f t="shared" si="1"/>
        <v>202500</v>
      </c>
      <c r="P16" s="20">
        <f t="shared" si="8"/>
        <v>202500</v>
      </c>
      <c r="Q16" s="43" t="str">
        <f t="shared" si="2"/>
        <v>MENOR VALOR</v>
      </c>
      <c r="R16" s="14"/>
      <c r="S16" s="14"/>
      <c r="T16" s="14"/>
      <c r="U16" s="14"/>
    </row>
    <row r="17" spans="1:21" ht="27">
      <c r="A17" s="10"/>
      <c r="B17" s="11"/>
      <c r="C17" s="12"/>
      <c r="D17" s="24" t="s">
        <v>31</v>
      </c>
      <c r="E17" s="14">
        <v>1</v>
      </c>
      <c r="F17" s="15">
        <v>472500</v>
      </c>
      <c r="G17" s="16">
        <v>472500</v>
      </c>
      <c r="H17" s="17">
        <f t="shared" si="3"/>
        <v>472500</v>
      </c>
      <c r="I17" s="17">
        <f t="shared" si="4"/>
        <v>472500</v>
      </c>
      <c r="J17" s="17">
        <f t="shared" si="5"/>
        <v>472500</v>
      </c>
      <c r="K17" s="17">
        <f t="shared" si="6"/>
        <v>472500</v>
      </c>
      <c r="L17" s="17">
        <f t="shared" si="7"/>
        <v>0</v>
      </c>
      <c r="M17" s="18">
        <f t="shared" si="0"/>
        <v>0</v>
      </c>
      <c r="N17" s="19">
        <f t="shared" si="9"/>
        <v>472500</v>
      </c>
      <c r="O17" s="20">
        <f t="shared" si="1"/>
        <v>472500</v>
      </c>
      <c r="P17" s="20">
        <f t="shared" si="8"/>
        <v>472500</v>
      </c>
      <c r="Q17" s="43" t="str">
        <f t="shared" si="2"/>
        <v>MENOR VALOR</v>
      </c>
      <c r="R17" s="14"/>
      <c r="S17" s="14"/>
      <c r="T17" s="14"/>
      <c r="U17" s="14"/>
    </row>
    <row r="18" spans="1:21" ht="27">
      <c r="A18" s="10"/>
      <c r="B18" s="11"/>
      <c r="C18" s="12"/>
      <c r="D18" s="24" t="s">
        <v>32</v>
      </c>
      <c r="E18" s="14">
        <v>1</v>
      </c>
      <c r="F18" s="15">
        <v>222750</v>
      </c>
      <c r="G18" s="16">
        <v>224000</v>
      </c>
      <c r="H18" s="17">
        <f t="shared" si="3"/>
        <v>222750</v>
      </c>
      <c r="I18" s="17">
        <f t="shared" si="4"/>
        <v>223375</v>
      </c>
      <c r="J18" s="17">
        <f t="shared" si="5"/>
        <v>223375</v>
      </c>
      <c r="K18" s="17">
        <f t="shared" si="6"/>
        <v>223374.12562783543</v>
      </c>
      <c r="L18" s="17">
        <f t="shared" si="7"/>
        <v>883.88347648318438</v>
      </c>
      <c r="M18" s="18">
        <f t="shared" si="0"/>
        <v>3.9569489713852683E-3</v>
      </c>
      <c r="N18" s="19">
        <f t="shared" si="9"/>
        <v>222750</v>
      </c>
      <c r="O18" s="20">
        <f t="shared" si="1"/>
        <v>222750</v>
      </c>
      <c r="P18" s="20">
        <f t="shared" si="8"/>
        <v>222750</v>
      </c>
      <c r="Q18" s="43" t="str">
        <f t="shared" si="2"/>
        <v>MENOR VALOR</v>
      </c>
      <c r="R18" s="14"/>
      <c r="S18" s="14"/>
      <c r="T18" s="14"/>
      <c r="U18" s="14"/>
    </row>
    <row r="19" spans="1:21" ht="27">
      <c r="A19" s="10"/>
      <c r="B19" s="11"/>
      <c r="C19" s="12"/>
      <c r="D19" s="24" t="s">
        <v>33</v>
      </c>
      <c r="E19" s="14">
        <v>1</v>
      </c>
      <c r="F19" s="15">
        <v>567000</v>
      </c>
      <c r="G19" s="16">
        <v>568000</v>
      </c>
      <c r="H19" s="17">
        <f t="shared" si="3"/>
        <v>567000</v>
      </c>
      <c r="I19" s="17">
        <f t="shared" si="4"/>
        <v>567500</v>
      </c>
      <c r="J19" s="17">
        <f t="shared" si="5"/>
        <v>567500</v>
      </c>
      <c r="K19" s="17">
        <f t="shared" si="6"/>
        <v>567499.77973564004</v>
      </c>
      <c r="L19" s="17">
        <f t="shared" si="7"/>
        <v>707.10678118654755</v>
      </c>
      <c r="M19" s="18">
        <f t="shared" si="0"/>
        <v>1.2460031386547093E-3</v>
      </c>
      <c r="N19" s="19">
        <f t="shared" si="9"/>
        <v>567000</v>
      </c>
      <c r="O19" s="20">
        <f t="shared" si="1"/>
        <v>567000</v>
      </c>
      <c r="P19" s="20">
        <f t="shared" si="8"/>
        <v>567000</v>
      </c>
      <c r="Q19" s="43" t="str">
        <f t="shared" si="2"/>
        <v>MENOR VALOR</v>
      </c>
      <c r="R19" s="14"/>
      <c r="S19" s="14"/>
      <c r="T19" s="14"/>
      <c r="U19" s="14"/>
    </row>
    <row r="20" spans="1:21" ht="36">
      <c r="A20" s="10"/>
      <c r="B20" s="11"/>
      <c r="C20" s="12"/>
      <c r="D20" s="24" t="s">
        <v>34</v>
      </c>
      <c r="E20" s="14">
        <v>1</v>
      </c>
      <c r="F20" s="15">
        <v>391500</v>
      </c>
      <c r="G20" s="16">
        <v>389200</v>
      </c>
      <c r="H20" s="17">
        <f t="shared" si="3"/>
        <v>389200</v>
      </c>
      <c r="I20" s="17">
        <f t="shared" si="4"/>
        <v>390350</v>
      </c>
      <c r="J20" s="17">
        <f t="shared" si="5"/>
        <v>390350</v>
      </c>
      <c r="K20" s="17">
        <f t="shared" si="6"/>
        <v>390348.3060037535</v>
      </c>
      <c r="L20" s="17">
        <f t="shared" si="7"/>
        <v>1626.3455967290593</v>
      </c>
      <c r="M20" s="18">
        <f t="shared" si="0"/>
        <v>4.1663778576381686E-3</v>
      </c>
      <c r="N20" s="19">
        <f t="shared" si="9"/>
        <v>389200</v>
      </c>
      <c r="O20" s="20">
        <f t="shared" si="1"/>
        <v>389200</v>
      </c>
      <c r="P20" s="20">
        <f t="shared" si="8"/>
        <v>389200</v>
      </c>
      <c r="Q20" s="43" t="str">
        <f t="shared" si="2"/>
        <v>MENOR VALOR</v>
      </c>
      <c r="R20" s="14"/>
      <c r="S20" s="14"/>
      <c r="T20" s="14"/>
      <c r="U20" s="14"/>
    </row>
    <row r="21" spans="1:21" ht="27">
      <c r="A21" s="10"/>
      <c r="B21" s="11"/>
      <c r="C21" s="12"/>
      <c r="D21" s="24" t="s">
        <v>35</v>
      </c>
      <c r="E21" s="14">
        <v>1</v>
      </c>
      <c r="F21" s="15">
        <v>256500</v>
      </c>
      <c r="G21" s="16">
        <v>254300</v>
      </c>
      <c r="H21" s="17">
        <f t="shared" si="3"/>
        <v>254300</v>
      </c>
      <c r="I21" s="17">
        <f t="shared" si="4"/>
        <v>255400</v>
      </c>
      <c r="J21" s="17">
        <f t="shared" si="5"/>
        <v>255400</v>
      </c>
      <c r="K21" s="17">
        <f t="shared" si="6"/>
        <v>255397.63115581163</v>
      </c>
      <c r="L21" s="17">
        <f t="shared" si="7"/>
        <v>1555.6349186104046</v>
      </c>
      <c r="M21" s="18">
        <f t="shared" si="0"/>
        <v>6.0909746225935963E-3</v>
      </c>
      <c r="N21" s="19">
        <f t="shared" si="9"/>
        <v>254300</v>
      </c>
      <c r="O21" s="20">
        <f t="shared" si="1"/>
        <v>254300</v>
      </c>
      <c r="P21" s="20">
        <f t="shared" si="8"/>
        <v>254300</v>
      </c>
      <c r="Q21" s="43" t="str">
        <f t="shared" si="2"/>
        <v>MENOR VALOR</v>
      </c>
      <c r="R21" s="14"/>
      <c r="S21" s="14"/>
      <c r="T21" s="14"/>
      <c r="U21" s="14"/>
    </row>
    <row r="22" spans="1:21" ht="36">
      <c r="A22" s="10"/>
      <c r="B22" s="11"/>
      <c r="C22" s="12"/>
      <c r="D22" s="24" t="s">
        <v>36</v>
      </c>
      <c r="E22" s="14">
        <v>1</v>
      </c>
      <c r="F22" s="15">
        <v>60750</v>
      </c>
      <c r="G22" s="16">
        <v>58200</v>
      </c>
      <c r="H22" s="17">
        <f t="shared" si="3"/>
        <v>58200</v>
      </c>
      <c r="I22" s="17">
        <f t="shared" si="4"/>
        <v>59475</v>
      </c>
      <c r="J22" s="17">
        <f t="shared" si="5"/>
        <v>59475</v>
      </c>
      <c r="K22" s="17">
        <f t="shared" si="6"/>
        <v>59461.331972972148</v>
      </c>
      <c r="L22" s="17">
        <f t="shared" si="7"/>
        <v>1803.1222920256962</v>
      </c>
      <c r="M22" s="18">
        <f t="shared" si="0"/>
        <v>3.0317314704089049E-2</v>
      </c>
      <c r="N22" s="19">
        <f t="shared" si="9"/>
        <v>58200</v>
      </c>
      <c r="O22" s="20">
        <f t="shared" si="1"/>
        <v>58200</v>
      </c>
      <c r="P22" s="20">
        <f t="shared" si="8"/>
        <v>58200</v>
      </c>
      <c r="Q22" s="43" t="str">
        <f t="shared" si="2"/>
        <v>MENOR VALOR</v>
      </c>
      <c r="R22" s="14"/>
      <c r="S22" s="14"/>
      <c r="T22" s="14"/>
      <c r="U22" s="14"/>
    </row>
    <row r="23" spans="1:21" ht="27">
      <c r="A23" s="10"/>
      <c r="B23" s="11"/>
      <c r="C23" s="12"/>
      <c r="D23" s="24" t="s">
        <v>37</v>
      </c>
      <c r="E23" s="14">
        <v>1</v>
      </c>
      <c r="F23" s="15">
        <v>108000</v>
      </c>
      <c r="G23" s="16">
        <v>105000</v>
      </c>
      <c r="H23" s="17">
        <f t="shared" si="3"/>
        <v>105000</v>
      </c>
      <c r="I23" s="17">
        <f t="shared" si="4"/>
        <v>106500</v>
      </c>
      <c r="J23" s="17">
        <f t="shared" si="5"/>
        <v>106500</v>
      </c>
      <c r="K23" s="17">
        <f t="shared" si="6"/>
        <v>106489.43609579309</v>
      </c>
      <c r="L23" s="17">
        <f t="shared" si="7"/>
        <v>2121.3203435596424</v>
      </c>
      <c r="M23" s="18">
        <f t="shared" si="0"/>
        <v>1.9918500878494293E-2</v>
      </c>
      <c r="N23" s="19">
        <f t="shared" si="9"/>
        <v>105000</v>
      </c>
      <c r="O23" s="20">
        <f t="shared" si="1"/>
        <v>105000</v>
      </c>
      <c r="P23" s="20">
        <f t="shared" si="8"/>
        <v>105000</v>
      </c>
      <c r="Q23" s="43" t="str">
        <f t="shared" si="2"/>
        <v>MENOR VALOR</v>
      </c>
      <c r="R23" s="14"/>
      <c r="S23" s="14"/>
      <c r="T23" s="14"/>
      <c r="U23" s="14"/>
    </row>
    <row r="24" spans="1:21" ht="27">
      <c r="A24" s="10"/>
      <c r="B24" s="11"/>
      <c r="C24" s="12"/>
      <c r="D24" s="24" t="s">
        <v>38</v>
      </c>
      <c r="E24" s="14">
        <v>1</v>
      </c>
      <c r="F24" s="15">
        <v>101250</v>
      </c>
      <c r="G24" s="16">
        <v>105300</v>
      </c>
      <c r="H24" s="17">
        <f t="shared" si="3"/>
        <v>101250</v>
      </c>
      <c r="I24" s="17">
        <f t="shared" si="4"/>
        <v>103275</v>
      </c>
      <c r="J24" s="17">
        <f t="shared" si="5"/>
        <v>103275</v>
      </c>
      <c r="K24" s="17">
        <f t="shared" si="6"/>
        <v>103255.14515025388</v>
      </c>
      <c r="L24" s="17">
        <f t="shared" si="7"/>
        <v>2863.7824638055176</v>
      </c>
      <c r="M24" s="18">
        <f t="shared" si="0"/>
        <v>2.77296776935901E-2</v>
      </c>
      <c r="N24" s="19">
        <f t="shared" si="9"/>
        <v>101250</v>
      </c>
      <c r="O24" s="20">
        <f t="shared" si="1"/>
        <v>101250</v>
      </c>
      <c r="P24" s="20">
        <f t="shared" si="8"/>
        <v>101250</v>
      </c>
      <c r="Q24" s="43" t="str">
        <f t="shared" si="2"/>
        <v>MENOR VALOR</v>
      </c>
      <c r="R24" s="14"/>
      <c r="S24" s="14"/>
      <c r="T24" s="14"/>
      <c r="U24" s="14"/>
    </row>
    <row r="25" spans="1:21" ht="27">
      <c r="A25" s="10"/>
      <c r="B25" s="11"/>
      <c r="C25" s="12"/>
      <c r="D25" s="24" t="s">
        <v>39</v>
      </c>
      <c r="E25" s="14">
        <v>1</v>
      </c>
      <c r="F25" s="15">
        <v>60750</v>
      </c>
      <c r="G25" s="16">
        <v>65200</v>
      </c>
      <c r="H25" s="17">
        <f t="shared" si="3"/>
        <v>60750</v>
      </c>
      <c r="I25" s="17">
        <f t="shared" si="4"/>
        <v>62975</v>
      </c>
      <c r="J25" s="17">
        <f t="shared" si="5"/>
        <v>62975</v>
      </c>
      <c r="K25" s="17">
        <f t="shared" si="6"/>
        <v>62935.681453369521</v>
      </c>
      <c r="L25" s="17">
        <f t="shared" si="7"/>
        <v>3146.6251762801367</v>
      </c>
      <c r="M25" s="18">
        <f t="shared" si="0"/>
        <v>4.9966259250180813E-2</v>
      </c>
      <c r="N25" s="19">
        <f t="shared" si="9"/>
        <v>60750</v>
      </c>
      <c r="O25" s="20">
        <f t="shared" si="1"/>
        <v>60750</v>
      </c>
      <c r="P25" s="20">
        <f t="shared" si="8"/>
        <v>60750</v>
      </c>
      <c r="Q25" s="43" t="str">
        <f t="shared" si="2"/>
        <v>MENOR VALOR</v>
      </c>
      <c r="R25" s="14"/>
      <c r="S25" s="14"/>
      <c r="T25" s="14"/>
      <c r="U25" s="14"/>
    </row>
    <row r="26" spans="1:21" ht="36">
      <c r="A26" s="10"/>
      <c r="B26" s="11"/>
      <c r="C26" s="12"/>
      <c r="D26" s="24" t="s">
        <v>40</v>
      </c>
      <c r="E26" s="14">
        <v>1</v>
      </c>
      <c r="F26" s="15">
        <v>67500</v>
      </c>
      <c r="G26" s="16">
        <v>65200</v>
      </c>
      <c r="H26" s="17">
        <f t="shared" si="3"/>
        <v>65200</v>
      </c>
      <c r="I26" s="17">
        <f t="shared" si="4"/>
        <v>66350</v>
      </c>
      <c r="J26" s="17">
        <f t="shared" si="5"/>
        <v>66350</v>
      </c>
      <c r="K26" s="17">
        <f t="shared" si="6"/>
        <v>66340.033162487947</v>
      </c>
      <c r="L26" s="17">
        <f t="shared" si="7"/>
        <v>1626.3455967290593</v>
      </c>
      <c r="M26" s="18">
        <f t="shared" si="0"/>
        <v>2.4511614117996371E-2</v>
      </c>
      <c r="N26" s="19">
        <f t="shared" si="9"/>
        <v>65200</v>
      </c>
      <c r="O26" s="20">
        <f t="shared" si="1"/>
        <v>65200</v>
      </c>
      <c r="P26" s="20">
        <f t="shared" si="8"/>
        <v>65200</v>
      </c>
      <c r="Q26" s="43" t="str">
        <f t="shared" si="2"/>
        <v>MENOR VALOR</v>
      </c>
      <c r="R26" s="14"/>
      <c r="S26" s="14"/>
      <c r="T26" s="14"/>
      <c r="U26" s="14"/>
    </row>
    <row r="27" spans="1:21" ht="36">
      <c r="A27" s="10"/>
      <c r="B27" s="11"/>
      <c r="C27" s="12"/>
      <c r="D27" s="24" t="s">
        <v>41</v>
      </c>
      <c r="E27" s="14">
        <v>1</v>
      </c>
      <c r="F27" s="15">
        <v>486000</v>
      </c>
      <c r="G27" s="16">
        <v>480200</v>
      </c>
      <c r="H27" s="17">
        <f t="shared" si="3"/>
        <v>480200</v>
      </c>
      <c r="I27" s="17">
        <f t="shared" si="4"/>
        <v>483100</v>
      </c>
      <c r="J27" s="17">
        <f t="shared" si="5"/>
        <v>483100</v>
      </c>
      <c r="K27" s="17">
        <f t="shared" si="6"/>
        <v>483091.29571955651</v>
      </c>
      <c r="L27" s="17">
        <f t="shared" si="7"/>
        <v>4101.219330881976</v>
      </c>
      <c r="M27" s="18">
        <f t="shared" si="0"/>
        <v>8.4893796954708667E-3</v>
      </c>
      <c r="N27" s="19">
        <f t="shared" si="9"/>
        <v>480200</v>
      </c>
      <c r="O27" s="20">
        <f t="shared" si="1"/>
        <v>480200</v>
      </c>
      <c r="P27" s="20">
        <f t="shared" si="8"/>
        <v>480200</v>
      </c>
      <c r="Q27" s="43" t="str">
        <f t="shared" si="2"/>
        <v>MENOR VALOR</v>
      </c>
      <c r="R27" s="14"/>
      <c r="S27" s="14"/>
      <c r="T27" s="14"/>
      <c r="U27" s="14"/>
    </row>
    <row r="28" spans="1:21" ht="36">
      <c r="A28" s="10"/>
      <c r="B28" s="11"/>
      <c r="C28" s="12"/>
      <c r="D28" s="24" t="s">
        <v>42</v>
      </c>
      <c r="E28" s="14">
        <v>1</v>
      </c>
      <c r="F28" s="15">
        <v>216000</v>
      </c>
      <c r="G28" s="16">
        <v>215000</v>
      </c>
      <c r="H28" s="17">
        <f t="shared" si="3"/>
        <v>215000</v>
      </c>
      <c r="I28" s="17">
        <f t="shared" si="4"/>
        <v>215500</v>
      </c>
      <c r="J28" s="17">
        <f t="shared" si="5"/>
        <v>215500</v>
      </c>
      <c r="K28" s="17">
        <f t="shared" si="6"/>
        <v>215499.41995281566</v>
      </c>
      <c r="L28" s="17">
        <f t="shared" si="7"/>
        <v>707.10678118654755</v>
      </c>
      <c r="M28" s="18">
        <f t="shared" si="0"/>
        <v>3.2812379637426801E-3</v>
      </c>
      <c r="N28" s="19">
        <f t="shared" si="9"/>
        <v>215000</v>
      </c>
      <c r="O28" s="20">
        <f t="shared" si="1"/>
        <v>215000</v>
      </c>
      <c r="P28" s="20">
        <f t="shared" si="8"/>
        <v>215000</v>
      </c>
      <c r="Q28" s="43" t="str">
        <f t="shared" si="2"/>
        <v>MENOR VALOR</v>
      </c>
      <c r="R28" s="14"/>
      <c r="S28" s="14"/>
      <c r="T28" s="14"/>
      <c r="U28" s="14"/>
    </row>
    <row r="29" spans="1:21" ht="27">
      <c r="A29" s="10"/>
      <c r="B29" s="11"/>
      <c r="C29" s="12"/>
      <c r="D29" s="24" t="s">
        <v>43</v>
      </c>
      <c r="E29" s="14">
        <v>1</v>
      </c>
      <c r="F29" s="15">
        <v>180000</v>
      </c>
      <c r="G29" s="16">
        <v>183000</v>
      </c>
      <c r="H29" s="17">
        <f t="shared" si="3"/>
        <v>180000</v>
      </c>
      <c r="I29" s="17">
        <f t="shared" si="4"/>
        <v>181500</v>
      </c>
      <c r="J29" s="17">
        <f t="shared" si="5"/>
        <v>181500</v>
      </c>
      <c r="K29" s="17">
        <f t="shared" si="6"/>
        <v>181493.8015470501</v>
      </c>
      <c r="L29" s="17">
        <f t="shared" si="7"/>
        <v>2121.3203435596424</v>
      </c>
      <c r="M29" s="18">
        <f t="shared" si="0"/>
        <v>1.1687715391513181E-2</v>
      </c>
      <c r="N29" s="19">
        <f t="shared" si="9"/>
        <v>180000</v>
      </c>
      <c r="O29" s="20">
        <f t="shared" si="1"/>
        <v>180000</v>
      </c>
      <c r="P29" s="20">
        <f t="shared" si="8"/>
        <v>180000</v>
      </c>
      <c r="Q29" s="43" t="str">
        <f t="shared" si="2"/>
        <v>MENOR VALOR</v>
      </c>
      <c r="R29" s="14"/>
      <c r="S29" s="14"/>
      <c r="T29" s="14"/>
      <c r="U29" s="14"/>
    </row>
    <row r="30" spans="1:21" ht="27">
      <c r="A30" s="10"/>
      <c r="B30" s="11"/>
      <c r="C30" s="12"/>
      <c r="D30" s="24" t="s">
        <v>44</v>
      </c>
      <c r="E30" s="14">
        <v>1</v>
      </c>
      <c r="F30" s="15">
        <v>202500</v>
      </c>
      <c r="G30" s="16">
        <v>204500</v>
      </c>
      <c r="H30" s="17">
        <f t="shared" si="3"/>
        <v>202500</v>
      </c>
      <c r="I30" s="17">
        <f t="shared" si="4"/>
        <v>203500</v>
      </c>
      <c r="J30" s="17">
        <f t="shared" si="5"/>
        <v>203500</v>
      </c>
      <c r="K30" s="17">
        <f t="shared" si="6"/>
        <v>203497.54298271023</v>
      </c>
      <c r="L30" s="17">
        <f t="shared" si="7"/>
        <v>1414.2135623730951</v>
      </c>
      <c r="M30" s="18">
        <f t="shared" si="0"/>
        <v>6.9494523949537841E-3</v>
      </c>
      <c r="N30" s="19">
        <f t="shared" si="9"/>
        <v>202500</v>
      </c>
      <c r="O30" s="20">
        <f t="shared" si="1"/>
        <v>202500</v>
      </c>
      <c r="P30" s="20">
        <f t="shared" si="8"/>
        <v>202500</v>
      </c>
      <c r="Q30" s="43" t="str">
        <f t="shared" si="2"/>
        <v>MENOR VALOR</v>
      </c>
      <c r="R30" s="14"/>
      <c r="S30" s="14"/>
      <c r="T30" s="14"/>
      <c r="U30" s="14"/>
    </row>
    <row r="31" spans="1:21" ht="36">
      <c r="A31" s="10"/>
      <c r="B31" s="11"/>
      <c r="C31" s="12"/>
      <c r="D31" s="24" t="s">
        <v>45</v>
      </c>
      <c r="E31" s="14">
        <v>1</v>
      </c>
      <c r="F31" s="15">
        <v>121500</v>
      </c>
      <c r="G31" s="16">
        <v>122000</v>
      </c>
      <c r="H31" s="17">
        <f t="shared" si="3"/>
        <v>121500</v>
      </c>
      <c r="I31" s="17">
        <f t="shared" si="4"/>
        <v>121750</v>
      </c>
      <c r="J31" s="17">
        <f t="shared" si="5"/>
        <v>121750</v>
      </c>
      <c r="K31" s="17">
        <f t="shared" si="6"/>
        <v>121749.74332621814</v>
      </c>
      <c r="L31" s="17">
        <f t="shared" si="7"/>
        <v>353.55339059327378</v>
      </c>
      <c r="M31" s="18">
        <f t="shared" si="0"/>
        <v>2.9039292861870536E-3</v>
      </c>
      <c r="N31" s="19">
        <f t="shared" si="9"/>
        <v>121500</v>
      </c>
      <c r="O31" s="20">
        <f t="shared" si="1"/>
        <v>121500</v>
      </c>
      <c r="P31" s="20">
        <f t="shared" si="8"/>
        <v>121500</v>
      </c>
      <c r="Q31" s="43" t="str">
        <f t="shared" si="2"/>
        <v>MENOR VALOR</v>
      </c>
      <c r="R31" s="14"/>
      <c r="S31" s="14"/>
      <c r="T31" s="14"/>
      <c r="U31" s="14"/>
    </row>
    <row r="32" spans="1:21" ht="36">
      <c r="A32" s="10"/>
      <c r="B32" s="11"/>
      <c r="C32" s="12"/>
      <c r="D32" s="24" t="s">
        <v>46</v>
      </c>
      <c r="E32" s="14">
        <v>1</v>
      </c>
      <c r="F32" s="15">
        <v>297000</v>
      </c>
      <c r="G32" s="16">
        <v>300000</v>
      </c>
      <c r="H32" s="17">
        <f t="shared" si="3"/>
        <v>297000</v>
      </c>
      <c r="I32" s="17">
        <f t="shared" si="4"/>
        <v>298500</v>
      </c>
      <c r="J32" s="17">
        <f t="shared" si="5"/>
        <v>298500</v>
      </c>
      <c r="K32" s="17">
        <f t="shared" si="6"/>
        <v>298496.23113198602</v>
      </c>
      <c r="L32" s="17">
        <f t="shared" si="7"/>
        <v>2121.3203435596424</v>
      </c>
      <c r="M32" s="18">
        <f t="shared" si="0"/>
        <v>7.1066008159452005E-3</v>
      </c>
      <c r="N32" s="19">
        <f t="shared" si="9"/>
        <v>297000</v>
      </c>
      <c r="O32" s="20">
        <f t="shared" si="1"/>
        <v>297000</v>
      </c>
      <c r="P32" s="20">
        <f t="shared" si="8"/>
        <v>297000</v>
      </c>
      <c r="Q32" s="43" t="str">
        <f t="shared" si="2"/>
        <v>MENOR VALOR</v>
      </c>
      <c r="R32" s="14"/>
      <c r="S32" s="14"/>
      <c r="T32" s="14"/>
      <c r="U32" s="14"/>
    </row>
    <row r="33" spans="1:21" ht="27">
      <c r="A33" s="10"/>
      <c r="B33" s="11"/>
      <c r="C33" s="12"/>
      <c r="D33" s="24" t="s">
        <v>47</v>
      </c>
      <c r="E33" s="14">
        <v>1</v>
      </c>
      <c r="F33" s="15">
        <v>81000</v>
      </c>
      <c r="G33" s="16">
        <v>85000</v>
      </c>
      <c r="H33" s="17">
        <f t="shared" si="3"/>
        <v>81000</v>
      </c>
      <c r="I33" s="17">
        <f t="shared" si="4"/>
        <v>83000</v>
      </c>
      <c r="J33" s="17">
        <f t="shared" si="5"/>
        <v>83000</v>
      </c>
      <c r="K33" s="17">
        <f t="shared" si="6"/>
        <v>82975.900115635988</v>
      </c>
      <c r="L33" s="17">
        <f t="shared" si="7"/>
        <v>2828.4271247461902</v>
      </c>
      <c r="M33" s="18">
        <f t="shared" si="0"/>
        <v>3.4077435237905906E-2</v>
      </c>
      <c r="N33" s="19">
        <f t="shared" si="9"/>
        <v>81000</v>
      </c>
      <c r="O33" s="20">
        <f t="shared" si="1"/>
        <v>81000</v>
      </c>
      <c r="P33" s="20">
        <f t="shared" si="8"/>
        <v>81000</v>
      </c>
      <c r="Q33" s="43" t="str">
        <f t="shared" si="2"/>
        <v>MENOR VALOR</v>
      </c>
      <c r="R33" s="14"/>
      <c r="S33" s="14"/>
      <c r="T33" s="14"/>
      <c r="U33" s="14"/>
    </row>
    <row r="34" spans="1:21" ht="27">
      <c r="A34" s="10"/>
      <c r="B34" s="11"/>
      <c r="C34" s="12"/>
      <c r="D34" s="24" t="s">
        <v>48</v>
      </c>
      <c r="E34" s="14">
        <v>1</v>
      </c>
      <c r="F34" s="15">
        <v>81000</v>
      </c>
      <c r="G34" s="16">
        <v>85000</v>
      </c>
      <c r="H34" s="17">
        <f t="shared" si="3"/>
        <v>81000</v>
      </c>
      <c r="I34" s="17">
        <f t="shared" si="4"/>
        <v>83000</v>
      </c>
      <c r="J34" s="17">
        <f t="shared" si="5"/>
        <v>83000</v>
      </c>
      <c r="K34" s="17">
        <f t="shared" si="6"/>
        <v>82975.900115635988</v>
      </c>
      <c r="L34" s="17">
        <f t="shared" si="7"/>
        <v>2828.4271247461902</v>
      </c>
      <c r="M34" s="18">
        <f t="shared" si="0"/>
        <v>3.4077435237905906E-2</v>
      </c>
      <c r="N34" s="19">
        <f t="shared" si="9"/>
        <v>81000</v>
      </c>
      <c r="O34" s="20">
        <f t="shared" si="1"/>
        <v>81000</v>
      </c>
      <c r="P34" s="20">
        <f t="shared" si="8"/>
        <v>81000</v>
      </c>
      <c r="Q34" s="43" t="str">
        <f t="shared" si="2"/>
        <v>MENOR VALOR</v>
      </c>
      <c r="R34" s="14"/>
      <c r="S34" s="14"/>
      <c r="T34" s="14"/>
      <c r="U34" s="14"/>
    </row>
    <row r="35" spans="1:21" ht="27">
      <c r="A35" s="10"/>
      <c r="B35" s="11"/>
      <c r="C35" s="12"/>
      <c r="D35" s="24" t="s">
        <v>49</v>
      </c>
      <c r="E35" s="14">
        <v>1</v>
      </c>
      <c r="F35" s="15">
        <v>81000</v>
      </c>
      <c r="G35" s="16">
        <v>85000</v>
      </c>
      <c r="H35" s="17">
        <f t="shared" si="3"/>
        <v>81000</v>
      </c>
      <c r="I35" s="17">
        <f t="shared" si="4"/>
        <v>83000</v>
      </c>
      <c r="J35" s="17">
        <f t="shared" si="5"/>
        <v>83000</v>
      </c>
      <c r="K35" s="17">
        <f t="shared" si="6"/>
        <v>82975.900115635988</v>
      </c>
      <c r="L35" s="17">
        <f t="shared" si="7"/>
        <v>2828.4271247461902</v>
      </c>
      <c r="M35" s="18">
        <f t="shared" si="0"/>
        <v>3.4077435237905906E-2</v>
      </c>
      <c r="N35" s="19">
        <f t="shared" si="9"/>
        <v>81000</v>
      </c>
      <c r="O35" s="20">
        <f t="shared" si="1"/>
        <v>81000</v>
      </c>
      <c r="P35" s="20">
        <f t="shared" si="8"/>
        <v>81000</v>
      </c>
      <c r="Q35" s="43" t="str">
        <f t="shared" si="2"/>
        <v>MENOR VALOR</v>
      </c>
      <c r="R35" s="14"/>
      <c r="S35" s="14"/>
      <c r="T35" s="14"/>
      <c r="U35" s="14"/>
    </row>
    <row r="36" spans="1:21" ht="18">
      <c r="A36" s="10"/>
      <c r="B36" s="11"/>
      <c r="C36" s="12"/>
      <c r="D36" s="24" t="s">
        <v>50</v>
      </c>
      <c r="E36" s="14">
        <v>1</v>
      </c>
      <c r="F36" s="15">
        <v>81000</v>
      </c>
      <c r="G36" s="16">
        <v>85000</v>
      </c>
      <c r="H36" s="17">
        <f t="shared" si="3"/>
        <v>81000</v>
      </c>
      <c r="I36" s="17">
        <f t="shared" si="4"/>
        <v>83000</v>
      </c>
      <c r="J36" s="17">
        <f t="shared" si="5"/>
        <v>83000</v>
      </c>
      <c r="K36" s="17">
        <f t="shared" si="6"/>
        <v>82975.900115635988</v>
      </c>
      <c r="L36" s="17">
        <f t="shared" si="7"/>
        <v>2828.4271247461902</v>
      </c>
      <c r="M36" s="18">
        <f t="shared" si="0"/>
        <v>3.4077435237905906E-2</v>
      </c>
      <c r="N36" s="19">
        <f t="shared" si="9"/>
        <v>81000</v>
      </c>
      <c r="O36" s="20">
        <f t="shared" si="1"/>
        <v>81000</v>
      </c>
      <c r="P36" s="20">
        <f t="shared" si="8"/>
        <v>81000</v>
      </c>
      <c r="Q36" s="43" t="str">
        <f t="shared" si="2"/>
        <v>MENOR VALOR</v>
      </c>
      <c r="R36" s="14"/>
      <c r="S36" s="14"/>
      <c r="T36" s="14"/>
      <c r="U36" s="14"/>
    </row>
    <row r="37" spans="1:21" ht="27">
      <c r="A37" s="10"/>
      <c r="B37" s="11"/>
      <c r="C37" s="12"/>
      <c r="D37" s="24" t="s">
        <v>51</v>
      </c>
      <c r="E37" s="14">
        <v>1</v>
      </c>
      <c r="F37" s="15">
        <v>54000</v>
      </c>
      <c r="G37" s="16">
        <v>52500</v>
      </c>
      <c r="H37" s="17">
        <f t="shared" si="3"/>
        <v>52500</v>
      </c>
      <c r="I37" s="17">
        <f t="shared" si="4"/>
        <v>53250</v>
      </c>
      <c r="J37" s="17">
        <f t="shared" si="5"/>
        <v>53250</v>
      </c>
      <c r="K37" s="17">
        <f t="shared" si="6"/>
        <v>53244.718047896546</v>
      </c>
      <c r="L37" s="17">
        <f t="shared" si="7"/>
        <v>1060.6601717798212</v>
      </c>
      <c r="M37" s="18">
        <f t="shared" si="0"/>
        <v>1.9918500878494293E-2</v>
      </c>
      <c r="N37" s="19">
        <f t="shared" si="9"/>
        <v>52500</v>
      </c>
      <c r="O37" s="20">
        <f t="shared" si="1"/>
        <v>52500</v>
      </c>
      <c r="P37" s="20">
        <f t="shared" si="8"/>
        <v>52500</v>
      </c>
      <c r="Q37" s="43" t="str">
        <f t="shared" si="2"/>
        <v>MENOR VALOR</v>
      </c>
      <c r="R37" s="14"/>
      <c r="S37" s="14"/>
      <c r="T37" s="14"/>
      <c r="U37" s="14"/>
    </row>
    <row r="38" spans="1:21" ht="27">
      <c r="A38" s="10"/>
      <c r="B38" s="11"/>
      <c r="C38" s="12"/>
      <c r="D38" s="24" t="s">
        <v>52</v>
      </c>
      <c r="E38" s="14">
        <v>1</v>
      </c>
      <c r="F38" s="15">
        <v>54000</v>
      </c>
      <c r="G38" s="16">
        <v>52500</v>
      </c>
      <c r="H38" s="17">
        <f t="shared" si="3"/>
        <v>52500</v>
      </c>
      <c r="I38" s="17">
        <f t="shared" si="4"/>
        <v>53250</v>
      </c>
      <c r="J38" s="17">
        <f t="shared" si="5"/>
        <v>53250</v>
      </c>
      <c r="K38" s="17">
        <f t="shared" si="6"/>
        <v>53244.718047896546</v>
      </c>
      <c r="L38" s="17">
        <f t="shared" si="7"/>
        <v>1060.6601717798212</v>
      </c>
      <c r="M38" s="18">
        <f t="shared" si="0"/>
        <v>1.9918500878494293E-2</v>
      </c>
      <c r="N38" s="19">
        <f t="shared" si="9"/>
        <v>52500</v>
      </c>
      <c r="O38" s="20">
        <f t="shared" si="1"/>
        <v>52500</v>
      </c>
      <c r="P38" s="20">
        <f t="shared" si="8"/>
        <v>52500</v>
      </c>
      <c r="Q38" s="43" t="str">
        <f t="shared" si="2"/>
        <v>MENOR VALOR</v>
      </c>
      <c r="R38" s="14"/>
      <c r="S38" s="14"/>
      <c r="T38" s="14"/>
      <c r="U38" s="14"/>
    </row>
    <row r="39" spans="1:21" ht="36">
      <c r="A39" s="10"/>
      <c r="B39" s="11"/>
      <c r="C39" s="12"/>
      <c r="D39" s="24" t="s">
        <v>53</v>
      </c>
      <c r="E39" s="14">
        <v>1</v>
      </c>
      <c r="F39" s="15">
        <v>54000</v>
      </c>
      <c r="G39" s="16">
        <v>52500</v>
      </c>
      <c r="H39" s="17">
        <f t="shared" si="3"/>
        <v>52500</v>
      </c>
      <c r="I39" s="17">
        <f t="shared" si="4"/>
        <v>53250</v>
      </c>
      <c r="J39" s="17">
        <f t="shared" si="5"/>
        <v>53250</v>
      </c>
      <c r="K39" s="17">
        <f t="shared" si="6"/>
        <v>53244.718047896546</v>
      </c>
      <c r="L39" s="17">
        <f t="shared" si="7"/>
        <v>1060.6601717798212</v>
      </c>
      <c r="M39" s="18">
        <f t="shared" si="0"/>
        <v>1.9918500878494293E-2</v>
      </c>
      <c r="N39" s="19">
        <f t="shared" si="9"/>
        <v>52500</v>
      </c>
      <c r="O39" s="20">
        <f t="shared" si="1"/>
        <v>52500</v>
      </c>
      <c r="P39" s="20">
        <f t="shared" si="8"/>
        <v>52500</v>
      </c>
      <c r="Q39" s="43" t="str">
        <f t="shared" si="2"/>
        <v>MENOR VALOR</v>
      </c>
      <c r="R39" s="14"/>
      <c r="S39" s="14"/>
      <c r="T39" s="14"/>
      <c r="U39" s="14"/>
    </row>
    <row r="40" spans="1:21" ht="27">
      <c r="A40" s="10"/>
      <c r="B40" s="11"/>
      <c r="C40" s="12"/>
      <c r="D40" s="24" t="s">
        <v>54</v>
      </c>
      <c r="E40" s="14">
        <v>1</v>
      </c>
      <c r="F40" s="15">
        <v>54000</v>
      </c>
      <c r="G40" s="16">
        <v>52500</v>
      </c>
      <c r="H40" s="17">
        <f t="shared" si="3"/>
        <v>52500</v>
      </c>
      <c r="I40" s="17">
        <f t="shared" si="4"/>
        <v>53250</v>
      </c>
      <c r="J40" s="17">
        <f t="shared" si="5"/>
        <v>53250</v>
      </c>
      <c r="K40" s="17">
        <f t="shared" si="6"/>
        <v>53244.718047896546</v>
      </c>
      <c r="L40" s="17">
        <f t="shared" si="7"/>
        <v>1060.6601717798212</v>
      </c>
      <c r="M40" s="18">
        <f t="shared" si="0"/>
        <v>1.9918500878494293E-2</v>
      </c>
      <c r="N40" s="19">
        <f t="shared" si="9"/>
        <v>52500</v>
      </c>
      <c r="O40" s="20">
        <f t="shared" si="1"/>
        <v>52500</v>
      </c>
      <c r="P40" s="20">
        <f t="shared" si="8"/>
        <v>52500</v>
      </c>
      <c r="Q40" s="43" t="str">
        <f t="shared" si="2"/>
        <v>MENOR VALOR</v>
      </c>
      <c r="R40" s="14"/>
      <c r="S40" s="14"/>
      <c r="T40" s="14"/>
      <c r="U40" s="14"/>
    </row>
    <row r="41" spans="1:21" ht="27">
      <c r="A41" s="10"/>
      <c r="B41" s="11"/>
      <c r="C41" s="12"/>
      <c r="D41" s="24" t="s">
        <v>55</v>
      </c>
      <c r="E41" s="14">
        <v>1</v>
      </c>
      <c r="F41" s="15">
        <v>54000</v>
      </c>
      <c r="G41" s="16">
        <v>52500</v>
      </c>
      <c r="H41" s="17">
        <f t="shared" si="3"/>
        <v>52500</v>
      </c>
      <c r="I41" s="17">
        <f t="shared" si="4"/>
        <v>53250</v>
      </c>
      <c r="J41" s="17">
        <f t="shared" si="5"/>
        <v>53250</v>
      </c>
      <c r="K41" s="17">
        <f t="shared" si="6"/>
        <v>53244.718047896546</v>
      </c>
      <c r="L41" s="17">
        <f t="shared" si="7"/>
        <v>1060.6601717798212</v>
      </c>
      <c r="M41" s="18">
        <f t="shared" si="0"/>
        <v>1.9918500878494293E-2</v>
      </c>
      <c r="N41" s="19">
        <f t="shared" si="9"/>
        <v>52500</v>
      </c>
      <c r="O41" s="20">
        <f t="shared" si="1"/>
        <v>52500</v>
      </c>
      <c r="P41" s="20">
        <f t="shared" si="8"/>
        <v>52500</v>
      </c>
      <c r="Q41" s="43" t="str">
        <f t="shared" si="2"/>
        <v>MENOR VALOR</v>
      </c>
      <c r="R41" s="14"/>
      <c r="S41" s="14"/>
      <c r="T41" s="14"/>
      <c r="U41" s="14"/>
    </row>
    <row r="42" spans="1:21" ht="27">
      <c r="A42" s="10"/>
      <c r="B42" s="11"/>
      <c r="C42" s="12"/>
      <c r="D42" s="24" t="s">
        <v>56</v>
      </c>
      <c r="E42" s="14">
        <v>1</v>
      </c>
      <c r="F42" s="15">
        <v>54000</v>
      </c>
      <c r="G42" s="16">
        <v>52500</v>
      </c>
      <c r="H42" s="17">
        <f t="shared" si="3"/>
        <v>52500</v>
      </c>
      <c r="I42" s="17">
        <f t="shared" si="4"/>
        <v>53250</v>
      </c>
      <c r="J42" s="17">
        <f t="shared" si="5"/>
        <v>53250</v>
      </c>
      <c r="K42" s="17">
        <f t="shared" si="6"/>
        <v>53244.718047896546</v>
      </c>
      <c r="L42" s="17">
        <f t="shared" si="7"/>
        <v>1060.6601717798212</v>
      </c>
      <c r="M42" s="18">
        <f t="shared" si="0"/>
        <v>1.9918500878494293E-2</v>
      </c>
      <c r="N42" s="19">
        <f t="shared" si="9"/>
        <v>52500</v>
      </c>
      <c r="O42" s="20">
        <f t="shared" si="1"/>
        <v>52500</v>
      </c>
      <c r="P42" s="20">
        <f t="shared" si="8"/>
        <v>52500</v>
      </c>
      <c r="Q42" s="43" t="str">
        <f t="shared" si="2"/>
        <v>MENOR VALOR</v>
      </c>
      <c r="R42" s="14"/>
      <c r="S42" s="14"/>
      <c r="T42" s="14"/>
      <c r="U42" s="14"/>
    </row>
    <row r="43" spans="1:21" ht="27">
      <c r="A43" s="10"/>
      <c r="B43" s="11"/>
      <c r="C43" s="12"/>
      <c r="D43" s="24" t="s">
        <v>57</v>
      </c>
      <c r="E43" s="14">
        <v>1</v>
      </c>
      <c r="F43" s="15">
        <v>74250</v>
      </c>
      <c r="G43" s="16">
        <v>73500</v>
      </c>
      <c r="H43" s="17">
        <f t="shared" si="3"/>
        <v>73500</v>
      </c>
      <c r="I43" s="17">
        <f t="shared" si="4"/>
        <v>73875</v>
      </c>
      <c r="J43" s="17">
        <f t="shared" si="5"/>
        <v>73875</v>
      </c>
      <c r="K43" s="17">
        <f t="shared" si="6"/>
        <v>73874.04821721901</v>
      </c>
      <c r="L43" s="17">
        <f t="shared" si="7"/>
        <v>530.33008588991061</v>
      </c>
      <c r="M43" s="18">
        <f t="shared" si="0"/>
        <v>7.1787490475791619E-3</v>
      </c>
      <c r="N43" s="19">
        <f t="shared" si="9"/>
        <v>73500</v>
      </c>
      <c r="O43" s="20">
        <f t="shared" si="1"/>
        <v>73500</v>
      </c>
      <c r="P43" s="20">
        <f t="shared" si="8"/>
        <v>73500</v>
      </c>
      <c r="Q43" s="43" t="str">
        <f t="shared" si="2"/>
        <v>MENOR VALOR</v>
      </c>
      <c r="R43" s="14"/>
      <c r="S43" s="14"/>
      <c r="T43" s="14"/>
      <c r="U43" s="14"/>
    </row>
    <row r="44" spans="1:21" ht="27">
      <c r="A44" s="10"/>
      <c r="B44" s="11"/>
      <c r="C44" s="12"/>
      <c r="D44" s="24" t="s">
        <v>58</v>
      </c>
      <c r="E44" s="14">
        <v>1</v>
      </c>
      <c r="F44" s="15">
        <v>216000</v>
      </c>
      <c r="G44" s="16">
        <v>220000</v>
      </c>
      <c r="H44" s="17">
        <f t="shared" si="3"/>
        <v>216000</v>
      </c>
      <c r="I44" s="17">
        <f t="shared" si="4"/>
        <v>218000</v>
      </c>
      <c r="J44" s="17">
        <f t="shared" si="5"/>
        <v>218000</v>
      </c>
      <c r="K44" s="17">
        <f t="shared" si="6"/>
        <v>217990.82549501938</v>
      </c>
      <c r="L44" s="17">
        <f t="shared" si="7"/>
        <v>2828.4271247461902</v>
      </c>
      <c r="M44" s="18">
        <f t="shared" si="0"/>
        <v>1.2974436352046745E-2</v>
      </c>
      <c r="N44" s="19">
        <f t="shared" si="9"/>
        <v>216000</v>
      </c>
      <c r="O44" s="20">
        <f t="shared" si="1"/>
        <v>216000</v>
      </c>
      <c r="P44" s="20">
        <f t="shared" si="8"/>
        <v>216000</v>
      </c>
      <c r="Q44" s="43" t="str">
        <f t="shared" si="2"/>
        <v>MENOR VALOR</v>
      </c>
      <c r="R44" s="14"/>
      <c r="S44" s="14"/>
      <c r="T44" s="14"/>
      <c r="U44" s="14"/>
    </row>
    <row r="45" spans="1:21" ht="36">
      <c r="A45" s="10"/>
      <c r="B45" s="11"/>
      <c r="C45" s="12"/>
      <c r="D45" s="24" t="s">
        <v>59</v>
      </c>
      <c r="E45" s="14">
        <v>1</v>
      </c>
      <c r="F45" s="15">
        <v>54000</v>
      </c>
      <c r="G45" s="16">
        <v>56000</v>
      </c>
      <c r="H45" s="17">
        <f t="shared" si="3"/>
        <v>54000</v>
      </c>
      <c r="I45" s="17">
        <f t="shared" si="4"/>
        <v>55000</v>
      </c>
      <c r="J45" s="17">
        <f t="shared" si="5"/>
        <v>55000</v>
      </c>
      <c r="K45" s="17">
        <f t="shared" si="6"/>
        <v>54990.908339470087</v>
      </c>
      <c r="L45" s="17">
        <f t="shared" si="7"/>
        <v>1414.2135623730951</v>
      </c>
      <c r="M45" s="18">
        <f t="shared" si="0"/>
        <v>2.5712973861329001E-2</v>
      </c>
      <c r="N45" s="19">
        <f t="shared" si="9"/>
        <v>54000</v>
      </c>
      <c r="O45" s="20">
        <f t="shared" si="1"/>
        <v>54000</v>
      </c>
      <c r="P45" s="20">
        <f t="shared" si="8"/>
        <v>54000</v>
      </c>
      <c r="Q45" s="43" t="str">
        <f t="shared" si="2"/>
        <v>MENOR VALOR</v>
      </c>
      <c r="R45" s="14"/>
      <c r="S45" s="14"/>
      <c r="T45" s="14"/>
      <c r="U45" s="14"/>
    </row>
    <row r="46" spans="1:21" ht="36">
      <c r="A46" s="10"/>
      <c r="B46" s="11"/>
      <c r="C46" s="12"/>
      <c r="D46" s="24" t="s">
        <v>60</v>
      </c>
      <c r="E46" s="14">
        <v>1</v>
      </c>
      <c r="F46" s="15">
        <v>54000</v>
      </c>
      <c r="G46" s="16">
        <v>56000</v>
      </c>
      <c r="H46" s="17">
        <f t="shared" si="3"/>
        <v>54000</v>
      </c>
      <c r="I46" s="17">
        <f t="shared" si="4"/>
        <v>55000</v>
      </c>
      <c r="J46" s="17">
        <f t="shared" si="5"/>
        <v>55000</v>
      </c>
      <c r="K46" s="17">
        <f t="shared" si="6"/>
        <v>54990.908339470087</v>
      </c>
      <c r="L46" s="17">
        <f t="shared" si="7"/>
        <v>1414.2135623730951</v>
      </c>
      <c r="M46" s="18">
        <f t="shared" si="0"/>
        <v>2.5712973861329001E-2</v>
      </c>
      <c r="N46" s="19">
        <f t="shared" si="9"/>
        <v>54000</v>
      </c>
      <c r="O46" s="20">
        <f t="shared" si="1"/>
        <v>54000</v>
      </c>
      <c r="P46" s="20">
        <f t="shared" si="8"/>
        <v>54000</v>
      </c>
      <c r="Q46" s="43" t="str">
        <f t="shared" si="2"/>
        <v>MENOR VALOR</v>
      </c>
      <c r="R46" s="14"/>
      <c r="S46" s="14"/>
      <c r="T46" s="14"/>
      <c r="U46" s="14"/>
    </row>
    <row r="47" spans="1:21" ht="27">
      <c r="A47" s="10"/>
      <c r="B47" s="11"/>
      <c r="C47" s="12"/>
      <c r="D47" s="24" t="s">
        <v>61</v>
      </c>
      <c r="E47" s="14">
        <v>1</v>
      </c>
      <c r="F47" s="15">
        <v>297000</v>
      </c>
      <c r="G47" s="16">
        <v>300000</v>
      </c>
      <c r="H47" s="17">
        <f t="shared" si="3"/>
        <v>297000</v>
      </c>
      <c r="I47" s="17">
        <f t="shared" si="4"/>
        <v>298500</v>
      </c>
      <c r="J47" s="17">
        <f t="shared" si="5"/>
        <v>298500</v>
      </c>
      <c r="K47" s="17">
        <f t="shared" si="6"/>
        <v>298496.23113198602</v>
      </c>
      <c r="L47" s="17">
        <f t="shared" si="7"/>
        <v>2121.3203435596424</v>
      </c>
      <c r="M47" s="18">
        <f t="shared" si="0"/>
        <v>7.1066008159452005E-3</v>
      </c>
      <c r="N47" s="19">
        <f t="shared" si="9"/>
        <v>297000</v>
      </c>
      <c r="O47" s="20">
        <f t="shared" si="1"/>
        <v>297000</v>
      </c>
      <c r="P47" s="20">
        <f t="shared" si="8"/>
        <v>297000</v>
      </c>
      <c r="Q47" s="43" t="str">
        <f t="shared" si="2"/>
        <v>MENOR VALOR</v>
      </c>
      <c r="R47" s="14"/>
      <c r="S47" s="14"/>
      <c r="T47" s="14"/>
      <c r="U47" s="14"/>
    </row>
    <row r="48" spans="1:21" ht="36">
      <c r="A48" s="10"/>
      <c r="B48" s="11"/>
      <c r="C48" s="12"/>
      <c r="D48" s="24" t="s">
        <v>62</v>
      </c>
      <c r="E48" s="14">
        <v>1</v>
      </c>
      <c r="F48" s="15">
        <v>270000</v>
      </c>
      <c r="G48" s="16">
        <v>275000</v>
      </c>
      <c r="H48" s="17">
        <f t="shared" si="3"/>
        <v>270000</v>
      </c>
      <c r="I48" s="17">
        <f t="shared" si="4"/>
        <v>272500</v>
      </c>
      <c r="J48" s="17">
        <f t="shared" si="5"/>
        <v>272500</v>
      </c>
      <c r="K48" s="17">
        <f t="shared" si="6"/>
        <v>272488.53186877427</v>
      </c>
      <c r="L48" s="17">
        <f t="shared" si="7"/>
        <v>3535.5339059327375</v>
      </c>
      <c r="M48" s="18">
        <f t="shared" si="0"/>
        <v>1.2974436352046743E-2</v>
      </c>
      <c r="N48" s="19">
        <f t="shared" si="9"/>
        <v>270000</v>
      </c>
      <c r="O48" s="20">
        <f t="shared" si="1"/>
        <v>270000</v>
      </c>
      <c r="P48" s="20">
        <f t="shared" si="8"/>
        <v>270000</v>
      </c>
      <c r="Q48" s="43" t="str">
        <f t="shared" si="2"/>
        <v>MENOR VALOR</v>
      </c>
      <c r="R48" s="14"/>
      <c r="S48" s="14"/>
      <c r="T48" s="14"/>
      <c r="U48" s="14"/>
    </row>
    <row r="49" spans="1:21" ht="27">
      <c r="A49" s="10"/>
      <c r="B49" s="11"/>
      <c r="C49" s="12"/>
      <c r="D49" s="24" t="s">
        <v>63</v>
      </c>
      <c r="E49" s="14">
        <v>1</v>
      </c>
      <c r="F49" s="15">
        <v>405000</v>
      </c>
      <c r="G49" s="16">
        <v>410000</v>
      </c>
      <c r="H49" s="17">
        <f t="shared" si="3"/>
        <v>405000</v>
      </c>
      <c r="I49" s="17">
        <f t="shared" si="4"/>
        <v>407500</v>
      </c>
      <c r="J49" s="17">
        <f t="shared" si="5"/>
        <v>407500</v>
      </c>
      <c r="K49" s="17">
        <f t="shared" si="6"/>
        <v>407492.33121618372</v>
      </c>
      <c r="L49" s="17">
        <f t="shared" si="7"/>
        <v>3535.5339059327375</v>
      </c>
      <c r="M49" s="18">
        <f t="shared" si="0"/>
        <v>8.6761568243748158E-3</v>
      </c>
      <c r="N49" s="19">
        <f t="shared" si="9"/>
        <v>405000</v>
      </c>
      <c r="O49" s="20">
        <f t="shared" si="1"/>
        <v>405000</v>
      </c>
      <c r="P49" s="20">
        <f t="shared" si="8"/>
        <v>405000</v>
      </c>
      <c r="Q49" s="43" t="str">
        <f t="shared" si="2"/>
        <v>MENOR VALOR</v>
      </c>
      <c r="R49" s="14"/>
      <c r="S49" s="14"/>
      <c r="T49" s="14"/>
      <c r="U49" s="14"/>
    </row>
    <row r="50" spans="1:21" ht="27">
      <c r="A50" s="10"/>
      <c r="B50" s="11"/>
      <c r="C50" s="12"/>
      <c r="D50" s="24" t="s">
        <v>64</v>
      </c>
      <c r="E50" s="14">
        <v>1</v>
      </c>
      <c r="F50" s="15">
        <v>877500</v>
      </c>
      <c r="G50" s="16">
        <v>880200</v>
      </c>
      <c r="H50" s="17">
        <f t="shared" si="3"/>
        <v>877500</v>
      </c>
      <c r="I50" s="17">
        <f t="shared" si="4"/>
        <v>878850</v>
      </c>
      <c r="J50" s="17">
        <f t="shared" si="5"/>
        <v>878850</v>
      </c>
      <c r="K50" s="17">
        <f t="shared" si="6"/>
        <v>878848.96313302894</v>
      </c>
      <c r="L50" s="17">
        <f t="shared" si="7"/>
        <v>1909.1883092036783</v>
      </c>
      <c r="M50" s="18">
        <f t="shared" si="0"/>
        <v>2.1723710635531412E-3</v>
      </c>
      <c r="N50" s="19">
        <f t="shared" si="9"/>
        <v>877500</v>
      </c>
      <c r="O50" s="20">
        <f t="shared" si="1"/>
        <v>877500</v>
      </c>
      <c r="P50" s="20">
        <f t="shared" si="8"/>
        <v>877500</v>
      </c>
      <c r="Q50" s="43" t="str">
        <f t="shared" si="2"/>
        <v>MENOR VALOR</v>
      </c>
      <c r="R50" s="14"/>
      <c r="S50" s="14"/>
      <c r="T50" s="14"/>
      <c r="U50" s="14"/>
    </row>
    <row r="51" spans="1:21" ht="27">
      <c r="A51" s="10"/>
      <c r="B51" s="11"/>
      <c r="C51" s="12"/>
      <c r="D51" s="24" t="s">
        <v>65</v>
      </c>
      <c r="E51" s="14">
        <v>1</v>
      </c>
      <c r="F51" s="15">
        <v>945000</v>
      </c>
      <c r="G51" s="16">
        <v>950000</v>
      </c>
      <c r="H51" s="17">
        <f t="shared" si="3"/>
        <v>945000</v>
      </c>
      <c r="I51" s="17">
        <f t="shared" si="4"/>
        <v>947500</v>
      </c>
      <c r="J51" s="17">
        <f t="shared" si="5"/>
        <v>947500</v>
      </c>
      <c r="K51" s="17">
        <f t="shared" si="6"/>
        <v>947496.70184122538</v>
      </c>
      <c r="L51" s="17">
        <f t="shared" si="7"/>
        <v>3535.5339059327375</v>
      </c>
      <c r="M51" s="18">
        <f t="shared" si="0"/>
        <v>3.7314342015121239E-3</v>
      </c>
      <c r="N51" s="19">
        <f t="shared" si="9"/>
        <v>945000</v>
      </c>
      <c r="O51" s="20">
        <f t="shared" si="1"/>
        <v>945000</v>
      </c>
      <c r="P51" s="20">
        <f t="shared" si="8"/>
        <v>945000</v>
      </c>
      <c r="Q51" s="43" t="str">
        <f t="shared" si="2"/>
        <v>MENOR VALOR</v>
      </c>
      <c r="R51" s="14"/>
      <c r="S51" s="14"/>
      <c r="T51" s="14"/>
      <c r="U51" s="14"/>
    </row>
    <row r="52" spans="1:21" ht="36">
      <c r="A52" s="10"/>
      <c r="B52" s="11"/>
      <c r="C52" s="12"/>
      <c r="D52" s="24" t="s">
        <v>66</v>
      </c>
      <c r="E52" s="14">
        <v>1</v>
      </c>
      <c r="F52" s="15">
        <v>877500</v>
      </c>
      <c r="G52" s="16">
        <v>880000</v>
      </c>
      <c r="H52" s="17">
        <f t="shared" si="3"/>
        <v>877500</v>
      </c>
      <c r="I52" s="17">
        <f t="shared" si="4"/>
        <v>878750</v>
      </c>
      <c r="J52" s="17">
        <f t="shared" si="5"/>
        <v>878750</v>
      </c>
      <c r="K52" s="17">
        <f t="shared" si="6"/>
        <v>878749.11095260864</v>
      </c>
      <c r="L52" s="17">
        <f t="shared" si="7"/>
        <v>1767.7669529663688</v>
      </c>
      <c r="M52" s="18">
        <f t="shared" si="0"/>
        <v>2.0116835880129376E-3</v>
      </c>
      <c r="N52" s="19">
        <f t="shared" si="9"/>
        <v>877500</v>
      </c>
      <c r="O52" s="20">
        <f t="shared" si="1"/>
        <v>877500</v>
      </c>
      <c r="P52" s="20">
        <f t="shared" si="8"/>
        <v>877500</v>
      </c>
      <c r="Q52" s="43" t="str">
        <f t="shared" si="2"/>
        <v>MENOR VALOR</v>
      </c>
      <c r="R52" s="14"/>
      <c r="S52" s="14"/>
      <c r="T52" s="14"/>
      <c r="U52" s="14"/>
    </row>
    <row r="53" spans="1:21" ht="27">
      <c r="A53" s="10"/>
      <c r="B53" s="11"/>
      <c r="C53" s="12"/>
      <c r="D53" s="24" t="s">
        <v>67</v>
      </c>
      <c r="E53" s="14">
        <v>1</v>
      </c>
      <c r="F53" s="15">
        <v>1080000</v>
      </c>
      <c r="G53" s="16">
        <v>1090200</v>
      </c>
      <c r="H53" s="17">
        <f t="shared" si="3"/>
        <v>1080000</v>
      </c>
      <c r="I53" s="17">
        <f t="shared" si="4"/>
        <v>1085100</v>
      </c>
      <c r="J53" s="17">
        <f t="shared" si="5"/>
        <v>1085100</v>
      </c>
      <c r="K53" s="17">
        <f t="shared" si="6"/>
        <v>1085088.0148633106</v>
      </c>
      <c r="L53" s="17">
        <f t="shared" si="7"/>
        <v>7212.4891681027848</v>
      </c>
      <c r="M53" s="18">
        <f t="shared" si="0"/>
        <v>6.6468428422290895E-3</v>
      </c>
      <c r="N53" s="19">
        <f t="shared" si="9"/>
        <v>1080000</v>
      </c>
      <c r="O53" s="20">
        <f t="shared" si="1"/>
        <v>1080000</v>
      </c>
      <c r="P53" s="20">
        <f t="shared" si="8"/>
        <v>1080000</v>
      </c>
      <c r="Q53" s="43" t="str">
        <f t="shared" si="2"/>
        <v>MENOR VALOR</v>
      </c>
      <c r="R53" s="14"/>
      <c r="S53" s="14"/>
      <c r="T53" s="14"/>
      <c r="U53" s="14"/>
    </row>
    <row r="54" spans="1:21" ht="27">
      <c r="A54" s="10"/>
      <c r="B54" s="11"/>
      <c r="C54" s="12"/>
      <c r="D54" s="24" t="s">
        <v>68</v>
      </c>
      <c r="E54" s="14">
        <v>1</v>
      </c>
      <c r="F54" s="15">
        <v>40500</v>
      </c>
      <c r="G54" s="16">
        <v>42200</v>
      </c>
      <c r="H54" s="17">
        <f t="shared" si="3"/>
        <v>40500</v>
      </c>
      <c r="I54" s="17">
        <f t="shared" si="4"/>
        <v>41350</v>
      </c>
      <c r="J54" s="17">
        <f t="shared" si="5"/>
        <v>41350</v>
      </c>
      <c r="K54" s="17">
        <f t="shared" si="6"/>
        <v>41341.262680281063</v>
      </c>
      <c r="L54" s="17">
        <f t="shared" si="7"/>
        <v>1202.0815280171307</v>
      </c>
      <c r="M54" s="18">
        <f t="shared" si="0"/>
        <v>2.9070895478044274E-2</v>
      </c>
      <c r="N54" s="19">
        <f t="shared" si="9"/>
        <v>40500</v>
      </c>
      <c r="O54" s="20">
        <f t="shared" si="1"/>
        <v>40500</v>
      </c>
      <c r="P54" s="20">
        <f t="shared" si="8"/>
        <v>40500</v>
      </c>
      <c r="Q54" s="43" t="str">
        <f t="shared" si="2"/>
        <v>MENOR VALOR</v>
      </c>
      <c r="R54" s="14"/>
      <c r="S54" s="14"/>
      <c r="T54" s="14"/>
      <c r="U54" s="14"/>
    </row>
    <row r="55" spans="1:21" ht="36">
      <c r="A55" s="11">
        <v>2</v>
      </c>
      <c r="B55" s="25" t="s">
        <v>69</v>
      </c>
      <c r="C55" s="11" t="s">
        <v>70</v>
      </c>
      <c r="D55" s="24" t="s">
        <v>71</v>
      </c>
      <c r="E55" s="14">
        <v>1</v>
      </c>
      <c r="F55" s="15">
        <v>140000</v>
      </c>
      <c r="G55" s="16">
        <v>143500</v>
      </c>
      <c r="H55" s="17">
        <f t="shared" si="3"/>
        <v>140000</v>
      </c>
      <c r="I55" s="17">
        <f t="shared" si="4"/>
        <v>141750</v>
      </c>
      <c r="J55" s="17">
        <f t="shared" si="5"/>
        <v>141750</v>
      </c>
      <c r="K55" s="17">
        <f t="shared" si="6"/>
        <v>141739.19711921611</v>
      </c>
      <c r="L55" s="17">
        <f t="shared" si="7"/>
        <v>2474.8737341529163</v>
      </c>
      <c r="M55" s="18">
        <f t="shared" si="0"/>
        <v>1.7459426695964137E-2</v>
      </c>
      <c r="N55" s="19">
        <f t="shared" si="9"/>
        <v>140000</v>
      </c>
      <c r="O55" s="20">
        <f t="shared" si="1"/>
        <v>140000</v>
      </c>
      <c r="P55" s="20">
        <f t="shared" si="8"/>
        <v>140000</v>
      </c>
      <c r="Q55" s="43" t="str">
        <f t="shared" si="2"/>
        <v>MENOR VALOR</v>
      </c>
      <c r="R55" s="14"/>
      <c r="S55" s="14"/>
      <c r="T55" s="14"/>
      <c r="U55" s="14"/>
    </row>
    <row r="56" spans="1:21" ht="63">
      <c r="A56" s="11"/>
      <c r="B56" s="25"/>
      <c r="C56" s="11"/>
      <c r="D56" s="13" t="s">
        <v>72</v>
      </c>
      <c r="E56" s="14">
        <v>1</v>
      </c>
      <c r="F56" s="15">
        <v>80000</v>
      </c>
      <c r="G56" s="16">
        <v>82500</v>
      </c>
      <c r="H56" s="17">
        <f t="shared" si="3"/>
        <v>80000</v>
      </c>
      <c r="I56" s="17">
        <f t="shared" si="4"/>
        <v>81250</v>
      </c>
      <c r="J56" s="17">
        <f t="shared" si="5"/>
        <v>81250</v>
      </c>
      <c r="K56" s="17">
        <f t="shared" si="6"/>
        <v>81240.384046359599</v>
      </c>
      <c r="L56" s="17">
        <f t="shared" si="7"/>
        <v>1767.7669529663688</v>
      </c>
      <c r="M56" s="18">
        <f t="shared" si="0"/>
        <v>2.1757131728816846E-2</v>
      </c>
      <c r="N56" s="19">
        <f t="shared" si="9"/>
        <v>80000</v>
      </c>
      <c r="O56" s="20">
        <f t="shared" si="1"/>
        <v>80000</v>
      </c>
      <c r="P56" s="20">
        <f t="shared" si="8"/>
        <v>80000</v>
      </c>
      <c r="Q56" s="43" t="str">
        <f t="shared" si="2"/>
        <v>MENOR VALOR</v>
      </c>
      <c r="R56" s="14"/>
      <c r="S56" s="14"/>
      <c r="T56" s="14"/>
      <c r="U56" s="14"/>
    </row>
    <row r="57" spans="1:21" ht="45">
      <c r="A57" s="11"/>
      <c r="B57" s="25"/>
      <c r="C57" s="11"/>
      <c r="D57" s="13" t="s">
        <v>73</v>
      </c>
      <c r="E57" s="14">
        <v>1</v>
      </c>
      <c r="F57" s="15">
        <v>80000</v>
      </c>
      <c r="G57" s="16">
        <v>82500</v>
      </c>
      <c r="H57" s="17">
        <f t="shared" si="3"/>
        <v>80000</v>
      </c>
      <c r="I57" s="17">
        <f t="shared" si="4"/>
        <v>81250</v>
      </c>
      <c r="J57" s="17">
        <f t="shared" si="5"/>
        <v>81250</v>
      </c>
      <c r="K57" s="17">
        <f t="shared" si="6"/>
        <v>81240.384046359599</v>
      </c>
      <c r="L57" s="17">
        <f t="shared" si="7"/>
        <v>1767.7669529663688</v>
      </c>
      <c r="M57" s="18">
        <f t="shared" si="0"/>
        <v>2.1757131728816846E-2</v>
      </c>
      <c r="N57" s="19">
        <f t="shared" si="9"/>
        <v>80000</v>
      </c>
      <c r="O57" s="20">
        <f t="shared" si="1"/>
        <v>80000</v>
      </c>
      <c r="P57" s="20">
        <f t="shared" si="8"/>
        <v>80000</v>
      </c>
      <c r="Q57" s="43" t="str">
        <f t="shared" si="2"/>
        <v>MENOR VALOR</v>
      </c>
      <c r="R57" s="14"/>
      <c r="S57" s="14"/>
      <c r="T57" s="14"/>
      <c r="U57" s="14"/>
    </row>
    <row r="58" spans="1:21" ht="18">
      <c r="A58" s="11"/>
      <c r="B58" s="25"/>
      <c r="C58" s="11"/>
      <c r="D58" s="24" t="s">
        <v>23</v>
      </c>
      <c r="E58" s="14">
        <v>1</v>
      </c>
      <c r="F58" s="15">
        <v>30000</v>
      </c>
      <c r="G58" s="16">
        <v>32000</v>
      </c>
      <c r="H58" s="17">
        <f t="shared" si="3"/>
        <v>30000</v>
      </c>
      <c r="I58" s="17">
        <f t="shared" si="4"/>
        <v>31000</v>
      </c>
      <c r="J58" s="17">
        <f t="shared" si="5"/>
        <v>31000</v>
      </c>
      <c r="K58" s="17">
        <f t="shared" si="6"/>
        <v>30983.866769659337</v>
      </c>
      <c r="L58" s="17">
        <f t="shared" si="7"/>
        <v>1414.2135623730951</v>
      </c>
      <c r="M58" s="18">
        <f t="shared" si="0"/>
        <v>4.5619792334615973E-2</v>
      </c>
      <c r="N58" s="19">
        <f t="shared" si="9"/>
        <v>30000</v>
      </c>
      <c r="O58" s="20">
        <f t="shared" si="1"/>
        <v>30000</v>
      </c>
      <c r="P58" s="20">
        <f t="shared" si="8"/>
        <v>30000</v>
      </c>
      <c r="Q58" s="43" t="str">
        <f t="shared" si="2"/>
        <v>MENOR VALOR</v>
      </c>
      <c r="R58" s="14"/>
      <c r="S58" s="14"/>
      <c r="T58" s="14"/>
      <c r="U58" s="14"/>
    </row>
    <row r="59" spans="1:21" ht="90">
      <c r="A59" s="11"/>
      <c r="B59" s="25"/>
      <c r="C59" s="11"/>
      <c r="D59" s="13" t="s">
        <v>74</v>
      </c>
      <c r="E59" s="14">
        <v>1</v>
      </c>
      <c r="F59" s="15">
        <v>80000</v>
      </c>
      <c r="G59" s="16">
        <v>83200</v>
      </c>
      <c r="H59" s="17">
        <f t="shared" si="3"/>
        <v>80000</v>
      </c>
      <c r="I59" s="17">
        <f t="shared" si="4"/>
        <v>81600</v>
      </c>
      <c r="J59" s="17">
        <f t="shared" si="5"/>
        <v>81600</v>
      </c>
      <c r="K59" s="17">
        <f t="shared" si="6"/>
        <v>81584.312217484563</v>
      </c>
      <c r="L59" s="17">
        <f t="shared" si="7"/>
        <v>2262.7416997969522</v>
      </c>
      <c r="M59" s="18">
        <f t="shared" si="0"/>
        <v>2.77296776935901E-2</v>
      </c>
      <c r="N59" s="19">
        <f t="shared" si="9"/>
        <v>80000</v>
      </c>
      <c r="O59" s="20">
        <f t="shared" si="1"/>
        <v>80000</v>
      </c>
      <c r="P59" s="20">
        <f t="shared" si="8"/>
        <v>80000</v>
      </c>
      <c r="Q59" s="43" t="str">
        <f t="shared" si="2"/>
        <v>MENOR VALOR</v>
      </c>
      <c r="R59" s="14"/>
      <c r="S59" s="14"/>
      <c r="T59" s="14"/>
      <c r="U59" s="14"/>
    </row>
    <row r="60" spans="1:21" ht="63">
      <c r="A60" s="11"/>
      <c r="B60" s="25"/>
      <c r="C60" s="11"/>
      <c r="D60" s="13" t="s">
        <v>26</v>
      </c>
      <c r="E60" s="14">
        <v>1</v>
      </c>
      <c r="F60" s="15">
        <v>150000</v>
      </c>
      <c r="G60" s="16">
        <v>148000</v>
      </c>
      <c r="H60" s="17">
        <f t="shared" si="3"/>
        <v>148000</v>
      </c>
      <c r="I60" s="17">
        <f t="shared" si="4"/>
        <v>149000</v>
      </c>
      <c r="J60" s="17">
        <f t="shared" si="5"/>
        <v>149000</v>
      </c>
      <c r="K60" s="17">
        <f t="shared" si="6"/>
        <v>148996.6442575134</v>
      </c>
      <c r="L60" s="17">
        <f t="shared" si="7"/>
        <v>1414.2135623730951</v>
      </c>
      <c r="M60" s="18">
        <f t="shared" si="0"/>
        <v>9.4913661904234576E-3</v>
      </c>
      <c r="N60" s="19">
        <f t="shared" si="9"/>
        <v>148000</v>
      </c>
      <c r="O60" s="20">
        <f t="shared" si="1"/>
        <v>148000</v>
      </c>
      <c r="P60" s="20">
        <f t="shared" si="8"/>
        <v>148000</v>
      </c>
      <c r="Q60" s="43" t="str">
        <f t="shared" si="2"/>
        <v>MENOR VALOR</v>
      </c>
      <c r="R60" s="14"/>
      <c r="S60" s="14"/>
      <c r="T60" s="14"/>
      <c r="U60" s="14"/>
    </row>
    <row r="61" spans="1:21" ht="72">
      <c r="A61" s="11"/>
      <c r="B61" s="25"/>
      <c r="C61" s="11"/>
      <c r="D61" s="13" t="s">
        <v>27</v>
      </c>
      <c r="E61" s="14">
        <v>1</v>
      </c>
      <c r="F61" s="15">
        <v>150000</v>
      </c>
      <c r="G61" s="16">
        <v>148000</v>
      </c>
      <c r="H61" s="17">
        <f t="shared" si="3"/>
        <v>148000</v>
      </c>
      <c r="I61" s="17">
        <f t="shared" si="4"/>
        <v>149000</v>
      </c>
      <c r="J61" s="17">
        <f t="shared" si="5"/>
        <v>149000</v>
      </c>
      <c r="K61" s="17">
        <f t="shared" si="6"/>
        <v>148996.6442575134</v>
      </c>
      <c r="L61" s="17">
        <f t="shared" si="7"/>
        <v>1414.2135623730951</v>
      </c>
      <c r="M61" s="18">
        <f t="shared" si="0"/>
        <v>9.4913661904234576E-3</v>
      </c>
      <c r="N61" s="19">
        <f t="shared" si="9"/>
        <v>148000</v>
      </c>
      <c r="O61" s="20">
        <f t="shared" si="1"/>
        <v>148000</v>
      </c>
      <c r="P61" s="20">
        <f t="shared" si="8"/>
        <v>148000</v>
      </c>
      <c r="Q61" s="43" t="str">
        <f t="shared" si="2"/>
        <v>MENOR VALOR</v>
      </c>
      <c r="R61" s="14"/>
      <c r="S61" s="14"/>
      <c r="T61" s="14"/>
      <c r="U61" s="14"/>
    </row>
    <row r="62" spans="1:21" ht="27">
      <c r="A62" s="11"/>
      <c r="B62" s="25"/>
      <c r="C62" s="11"/>
      <c r="D62" s="24" t="s">
        <v>28</v>
      </c>
      <c r="E62" s="14">
        <v>1</v>
      </c>
      <c r="F62" s="15">
        <v>50000</v>
      </c>
      <c r="G62" s="16">
        <v>52500</v>
      </c>
      <c r="H62" s="17">
        <f t="shared" si="3"/>
        <v>50000</v>
      </c>
      <c r="I62" s="17">
        <f t="shared" si="4"/>
        <v>51250</v>
      </c>
      <c r="J62" s="17">
        <f t="shared" si="5"/>
        <v>51250</v>
      </c>
      <c r="K62" s="17">
        <f t="shared" si="6"/>
        <v>51234.753829797992</v>
      </c>
      <c r="L62" s="17">
        <f t="shared" si="7"/>
        <v>1767.7669529663688</v>
      </c>
      <c r="M62" s="18">
        <f t="shared" si="0"/>
        <v>3.449301371641695E-2</v>
      </c>
      <c r="N62" s="19">
        <f t="shared" si="9"/>
        <v>50000</v>
      </c>
      <c r="O62" s="20">
        <f t="shared" si="1"/>
        <v>50000</v>
      </c>
      <c r="P62" s="20">
        <f t="shared" si="8"/>
        <v>50000</v>
      </c>
      <c r="Q62" s="43" t="str">
        <f t="shared" si="2"/>
        <v>MENOR VALOR</v>
      </c>
      <c r="R62" s="14"/>
      <c r="S62" s="14"/>
      <c r="T62" s="14"/>
      <c r="U62" s="14"/>
    </row>
    <row r="63" spans="1:21" ht="27">
      <c r="A63" s="11"/>
      <c r="B63" s="25"/>
      <c r="C63" s="11"/>
      <c r="D63" s="24" t="s">
        <v>75</v>
      </c>
      <c r="E63" s="14">
        <v>1</v>
      </c>
      <c r="F63" s="15">
        <v>60000</v>
      </c>
      <c r="G63" s="16">
        <v>58500</v>
      </c>
      <c r="H63" s="17">
        <f t="shared" si="3"/>
        <v>58500</v>
      </c>
      <c r="I63" s="17">
        <f t="shared" si="4"/>
        <v>59250</v>
      </c>
      <c r="J63" s="17">
        <f t="shared" si="5"/>
        <v>59250</v>
      </c>
      <c r="K63" s="17">
        <f t="shared" si="6"/>
        <v>59245.252974394498</v>
      </c>
      <c r="L63" s="17">
        <f t="shared" si="7"/>
        <v>1060.6601717798212</v>
      </c>
      <c r="M63" s="18">
        <f t="shared" si="0"/>
        <v>1.7901437498393607E-2</v>
      </c>
      <c r="N63" s="19">
        <f t="shared" si="9"/>
        <v>58500</v>
      </c>
      <c r="O63" s="20">
        <f t="shared" si="1"/>
        <v>58500</v>
      </c>
      <c r="P63" s="20">
        <f t="shared" si="8"/>
        <v>58500</v>
      </c>
      <c r="Q63" s="43" t="str">
        <f t="shared" si="2"/>
        <v>MENOR VALOR</v>
      </c>
      <c r="R63" s="14"/>
      <c r="S63" s="14"/>
      <c r="T63" s="14"/>
      <c r="U63" s="14"/>
    </row>
    <row r="64" spans="1:21" ht="27">
      <c r="A64" s="11"/>
      <c r="B64" s="25"/>
      <c r="C64" s="11"/>
      <c r="D64" s="24" t="s">
        <v>29</v>
      </c>
      <c r="E64" s="14">
        <v>1</v>
      </c>
      <c r="F64" s="15">
        <v>250000</v>
      </c>
      <c r="G64" s="16">
        <v>250300</v>
      </c>
      <c r="H64" s="17">
        <f t="shared" si="3"/>
        <v>250000</v>
      </c>
      <c r="I64" s="17">
        <f t="shared" si="4"/>
        <v>250150</v>
      </c>
      <c r="J64" s="17">
        <f t="shared" si="5"/>
        <v>250150</v>
      </c>
      <c r="K64" s="17">
        <f t="shared" si="6"/>
        <v>250149.95502697976</v>
      </c>
      <c r="L64" s="17">
        <f t="shared" si="7"/>
        <v>212.13203435596427</v>
      </c>
      <c r="M64" s="18">
        <f t="shared" si="0"/>
        <v>8.4801932582836005E-4</v>
      </c>
      <c r="N64" s="19">
        <f t="shared" si="9"/>
        <v>250000</v>
      </c>
      <c r="O64" s="20">
        <f t="shared" si="1"/>
        <v>250000</v>
      </c>
      <c r="P64" s="20">
        <f t="shared" si="8"/>
        <v>250000</v>
      </c>
      <c r="Q64" s="43" t="str">
        <f t="shared" si="2"/>
        <v>MENOR VALOR</v>
      </c>
      <c r="R64" s="14"/>
      <c r="S64" s="14"/>
      <c r="T64" s="14"/>
      <c r="U64" s="14"/>
    </row>
    <row r="65" spans="1:21" ht="27">
      <c r="A65" s="11"/>
      <c r="B65" s="25"/>
      <c r="C65" s="11"/>
      <c r="D65" s="24" t="s">
        <v>30</v>
      </c>
      <c r="E65" s="14">
        <v>1</v>
      </c>
      <c r="F65" s="15">
        <v>290000</v>
      </c>
      <c r="G65" s="16">
        <v>290200</v>
      </c>
      <c r="H65" s="17">
        <f t="shared" si="3"/>
        <v>290000</v>
      </c>
      <c r="I65" s="17">
        <f t="shared" si="4"/>
        <v>290100</v>
      </c>
      <c r="J65" s="17">
        <f t="shared" si="5"/>
        <v>290100</v>
      </c>
      <c r="K65" s="17">
        <f t="shared" si="6"/>
        <v>290099.98276456341</v>
      </c>
      <c r="L65" s="17">
        <f t="shared" si="7"/>
        <v>141.42135623730951</v>
      </c>
      <c r="M65" s="18">
        <f t="shared" si="0"/>
        <v>4.8749174849124273E-4</v>
      </c>
      <c r="N65" s="19">
        <f t="shared" si="9"/>
        <v>290000</v>
      </c>
      <c r="O65" s="20">
        <f t="shared" si="1"/>
        <v>290000</v>
      </c>
      <c r="P65" s="20">
        <f t="shared" si="8"/>
        <v>290000</v>
      </c>
      <c r="Q65" s="43" t="str">
        <f t="shared" si="2"/>
        <v>MENOR VALOR</v>
      </c>
      <c r="R65" s="14"/>
      <c r="S65" s="14"/>
      <c r="T65" s="14"/>
      <c r="U65" s="14"/>
    </row>
    <row r="66" spans="1:21" ht="27">
      <c r="A66" s="11"/>
      <c r="B66" s="25"/>
      <c r="C66" s="11"/>
      <c r="D66" s="24" t="s">
        <v>31</v>
      </c>
      <c r="E66" s="14">
        <v>1</v>
      </c>
      <c r="F66" s="15">
        <v>389000</v>
      </c>
      <c r="G66" s="16">
        <v>390000</v>
      </c>
      <c r="H66" s="17">
        <f t="shared" si="3"/>
        <v>389000</v>
      </c>
      <c r="I66" s="17">
        <f t="shared" si="4"/>
        <v>389500</v>
      </c>
      <c r="J66" s="17">
        <f t="shared" si="5"/>
        <v>389500</v>
      </c>
      <c r="K66" s="17">
        <f t="shared" si="6"/>
        <v>389499.67907560593</v>
      </c>
      <c r="L66" s="17">
        <f t="shared" si="7"/>
        <v>707.10678118654755</v>
      </c>
      <c r="M66" s="18">
        <f t="shared" si="0"/>
        <v>1.8154217745482608E-3</v>
      </c>
      <c r="N66" s="19">
        <f t="shared" si="9"/>
        <v>389000</v>
      </c>
      <c r="O66" s="20">
        <f t="shared" si="1"/>
        <v>389000</v>
      </c>
      <c r="P66" s="20">
        <f t="shared" si="8"/>
        <v>389000</v>
      </c>
      <c r="Q66" s="43" t="str">
        <f t="shared" si="2"/>
        <v>MENOR VALOR</v>
      </c>
      <c r="R66" s="14"/>
      <c r="S66" s="14"/>
      <c r="T66" s="14"/>
      <c r="U66" s="14"/>
    </row>
    <row r="67" spans="1:21" ht="27">
      <c r="A67" s="11"/>
      <c r="B67" s="25"/>
      <c r="C67" s="11"/>
      <c r="D67" s="24" t="s">
        <v>32</v>
      </c>
      <c r="E67" s="14">
        <v>1</v>
      </c>
      <c r="F67" s="15">
        <v>350000</v>
      </c>
      <c r="G67" s="16">
        <v>352000</v>
      </c>
      <c r="H67" s="17">
        <f t="shared" si="3"/>
        <v>350000</v>
      </c>
      <c r="I67" s="17">
        <f t="shared" si="4"/>
        <v>351000</v>
      </c>
      <c r="J67" s="17">
        <f t="shared" si="5"/>
        <v>351000</v>
      </c>
      <c r="K67" s="17">
        <f t="shared" si="6"/>
        <v>350998.57549568487</v>
      </c>
      <c r="L67" s="17">
        <f t="shared" si="7"/>
        <v>1414.2135623730951</v>
      </c>
      <c r="M67" s="18">
        <f t="shared" si="0"/>
        <v>4.0290984682994167E-3</v>
      </c>
      <c r="N67" s="19">
        <f t="shared" si="9"/>
        <v>350000</v>
      </c>
      <c r="O67" s="20">
        <f t="shared" si="1"/>
        <v>350000</v>
      </c>
      <c r="P67" s="20">
        <f t="shared" si="8"/>
        <v>350000</v>
      </c>
      <c r="Q67" s="43" t="str">
        <f t="shared" si="2"/>
        <v>MENOR VALOR</v>
      </c>
      <c r="R67" s="14"/>
      <c r="S67" s="14"/>
      <c r="T67" s="14"/>
      <c r="U67" s="14"/>
    </row>
    <row r="68" spans="1:21" ht="27">
      <c r="A68" s="11"/>
      <c r="B68" s="25"/>
      <c r="C68" s="11"/>
      <c r="D68" s="24" t="s">
        <v>33</v>
      </c>
      <c r="E68" s="14">
        <v>1</v>
      </c>
      <c r="F68" s="15">
        <v>300000</v>
      </c>
      <c r="G68" s="16">
        <v>305000</v>
      </c>
      <c r="H68" s="17">
        <f t="shared" si="3"/>
        <v>300000</v>
      </c>
      <c r="I68" s="17">
        <f t="shared" si="4"/>
        <v>302500</v>
      </c>
      <c r="J68" s="17">
        <f t="shared" si="5"/>
        <v>302500</v>
      </c>
      <c r="K68" s="17">
        <f t="shared" si="6"/>
        <v>302489.66924508347</v>
      </c>
      <c r="L68" s="17">
        <f t="shared" si="7"/>
        <v>3535.5339059327375</v>
      </c>
      <c r="M68" s="18">
        <f t="shared" si="0"/>
        <v>1.1687715391513183E-2</v>
      </c>
      <c r="N68" s="19">
        <f t="shared" si="9"/>
        <v>300000</v>
      </c>
      <c r="O68" s="20">
        <f t="shared" si="1"/>
        <v>300000</v>
      </c>
      <c r="P68" s="20">
        <f t="shared" si="8"/>
        <v>300000</v>
      </c>
      <c r="Q68" s="43" t="str">
        <f t="shared" si="2"/>
        <v>MENOR VALOR</v>
      </c>
      <c r="R68" s="14"/>
      <c r="S68" s="14"/>
      <c r="T68" s="14"/>
      <c r="U68" s="14"/>
    </row>
    <row r="69" spans="1:21" ht="36">
      <c r="A69" s="11"/>
      <c r="B69" s="25"/>
      <c r="C69" s="11"/>
      <c r="D69" s="24" t="s">
        <v>34</v>
      </c>
      <c r="E69" s="14">
        <v>1</v>
      </c>
      <c r="F69" s="15">
        <v>158000</v>
      </c>
      <c r="G69" s="16">
        <v>160000</v>
      </c>
      <c r="H69" s="17">
        <f t="shared" si="3"/>
        <v>158000</v>
      </c>
      <c r="I69" s="17">
        <f t="shared" si="4"/>
        <v>159000</v>
      </c>
      <c r="J69" s="17">
        <f t="shared" si="5"/>
        <v>159000</v>
      </c>
      <c r="K69" s="17">
        <f t="shared" si="6"/>
        <v>158996.85531481431</v>
      </c>
      <c r="L69" s="17">
        <f t="shared" si="7"/>
        <v>1414.2135623730951</v>
      </c>
      <c r="M69" s="18">
        <f t="shared" si="0"/>
        <v>8.8944249205855034E-3</v>
      </c>
      <c r="N69" s="19">
        <f t="shared" si="9"/>
        <v>158000</v>
      </c>
      <c r="O69" s="20">
        <f t="shared" si="1"/>
        <v>158000</v>
      </c>
      <c r="P69" s="20">
        <f t="shared" si="8"/>
        <v>158000</v>
      </c>
      <c r="Q69" s="43" t="str">
        <f t="shared" si="2"/>
        <v>MENOR VALOR</v>
      </c>
      <c r="R69" s="14"/>
      <c r="S69" s="14"/>
      <c r="T69" s="14"/>
      <c r="U69" s="14"/>
    </row>
    <row r="70" spans="1:21" ht="27">
      <c r="A70" s="11"/>
      <c r="B70" s="25"/>
      <c r="C70" s="11"/>
      <c r="D70" s="24" t="s">
        <v>35</v>
      </c>
      <c r="E70" s="14">
        <v>1</v>
      </c>
      <c r="F70" s="15">
        <v>220000</v>
      </c>
      <c r="G70" s="16">
        <v>225000</v>
      </c>
      <c r="H70" s="17">
        <f t="shared" si="3"/>
        <v>220000</v>
      </c>
      <c r="I70" s="17">
        <f t="shared" si="4"/>
        <v>222500</v>
      </c>
      <c r="J70" s="17">
        <f t="shared" si="5"/>
        <v>222500</v>
      </c>
      <c r="K70" s="17">
        <f t="shared" si="6"/>
        <v>222485.95461286989</v>
      </c>
      <c r="L70" s="17">
        <f t="shared" si="7"/>
        <v>3535.5339059327375</v>
      </c>
      <c r="M70" s="18">
        <f t="shared" ref="M70:M133" si="10">+L70/J70</f>
        <v>1.5890040026663988E-2</v>
      </c>
      <c r="N70" s="19">
        <f t="shared" si="9"/>
        <v>220000</v>
      </c>
      <c r="O70" s="20">
        <f t="shared" ref="O70:O133" si="11">ROUND(N70,0)</f>
        <v>220000</v>
      </c>
      <c r="P70" s="20">
        <f t="shared" si="8"/>
        <v>220000</v>
      </c>
      <c r="Q70" s="43" t="str">
        <f t="shared" ref="Q70:Q133" si="12">IF(N70=H70,"MENOR VALOR","MEDIANA")</f>
        <v>MENOR VALOR</v>
      </c>
      <c r="R70" s="14"/>
      <c r="S70" s="14"/>
      <c r="T70" s="14"/>
      <c r="U70" s="14"/>
    </row>
    <row r="71" spans="1:21" ht="36">
      <c r="A71" s="11"/>
      <c r="B71" s="25"/>
      <c r="C71" s="11"/>
      <c r="D71" s="24" t="s">
        <v>36</v>
      </c>
      <c r="E71" s="14">
        <v>1</v>
      </c>
      <c r="F71" s="15">
        <v>90000</v>
      </c>
      <c r="G71" s="16">
        <v>92000</v>
      </c>
      <c r="H71" s="17">
        <f t="shared" ref="H71:H134" si="13">+MIN(G71,F71)</f>
        <v>90000</v>
      </c>
      <c r="I71" s="17">
        <f t="shared" ref="I71:I134" si="14">MEDIAN(G71,F71)</f>
        <v>91000</v>
      </c>
      <c r="J71" s="17">
        <f t="shared" ref="J71:J134" si="15">AVERAGE(G71,F71)</f>
        <v>91000</v>
      </c>
      <c r="K71" s="17">
        <f t="shared" ref="K71:K134" si="16">GEOMEAN(G71,F71)</f>
        <v>90994.505328618616</v>
      </c>
      <c r="L71" s="17">
        <f t="shared" ref="L71:L134" si="17">+STDEVA(G71,F71)</f>
        <v>1414.2135623730951</v>
      </c>
      <c r="M71" s="18">
        <f t="shared" si="10"/>
        <v>1.554080837772632E-2</v>
      </c>
      <c r="N71" s="19">
        <f t="shared" si="9"/>
        <v>90000</v>
      </c>
      <c r="O71" s="20">
        <f t="shared" si="11"/>
        <v>90000</v>
      </c>
      <c r="P71" s="20">
        <f t="shared" ref="P71:P134" si="18">O71*E71</f>
        <v>90000</v>
      </c>
      <c r="Q71" s="43" t="str">
        <f t="shared" si="12"/>
        <v>MENOR VALOR</v>
      </c>
      <c r="R71" s="14"/>
      <c r="S71" s="14"/>
      <c r="T71" s="14"/>
      <c r="U71" s="14"/>
    </row>
    <row r="72" spans="1:21" ht="27">
      <c r="A72" s="11"/>
      <c r="B72" s="25"/>
      <c r="C72" s="11"/>
      <c r="D72" s="24" t="s">
        <v>37</v>
      </c>
      <c r="E72" s="14">
        <v>1</v>
      </c>
      <c r="F72" s="15">
        <v>70000</v>
      </c>
      <c r="G72" s="16">
        <v>73000</v>
      </c>
      <c r="H72" s="17">
        <f t="shared" si="13"/>
        <v>70000</v>
      </c>
      <c r="I72" s="17">
        <f t="shared" si="14"/>
        <v>71500</v>
      </c>
      <c r="J72" s="17">
        <f t="shared" si="15"/>
        <v>71500</v>
      </c>
      <c r="K72" s="17">
        <f t="shared" si="16"/>
        <v>71484.264002646072</v>
      </c>
      <c r="L72" s="17">
        <f t="shared" si="17"/>
        <v>2121.3203435596424</v>
      </c>
      <c r="M72" s="18">
        <f t="shared" si="10"/>
        <v>2.9668815993841153E-2</v>
      </c>
      <c r="N72" s="19">
        <f t="shared" ref="N72:N135" si="19">+H72</f>
        <v>70000</v>
      </c>
      <c r="O72" s="20">
        <f t="shared" si="11"/>
        <v>70000</v>
      </c>
      <c r="P72" s="20">
        <f t="shared" si="18"/>
        <v>70000</v>
      </c>
      <c r="Q72" s="43" t="str">
        <f t="shared" si="12"/>
        <v>MENOR VALOR</v>
      </c>
      <c r="R72" s="14"/>
      <c r="S72" s="14"/>
      <c r="T72" s="14"/>
      <c r="U72" s="14"/>
    </row>
    <row r="73" spans="1:21" ht="27">
      <c r="A73" s="11"/>
      <c r="B73" s="25"/>
      <c r="C73" s="11"/>
      <c r="D73" s="24" t="s">
        <v>39</v>
      </c>
      <c r="E73" s="14">
        <v>1</v>
      </c>
      <c r="F73" s="15">
        <v>80000</v>
      </c>
      <c r="G73" s="16">
        <v>78000</v>
      </c>
      <c r="H73" s="17">
        <f t="shared" si="13"/>
        <v>78000</v>
      </c>
      <c r="I73" s="17">
        <f t="shared" si="14"/>
        <v>79000</v>
      </c>
      <c r="J73" s="17">
        <f t="shared" si="15"/>
        <v>79000</v>
      </c>
      <c r="K73" s="17">
        <f t="shared" si="16"/>
        <v>78993.670632526002</v>
      </c>
      <c r="L73" s="17">
        <f t="shared" si="17"/>
        <v>1414.2135623730951</v>
      </c>
      <c r="M73" s="18">
        <f t="shared" si="10"/>
        <v>1.790143749839361E-2</v>
      </c>
      <c r="N73" s="19">
        <f t="shared" si="19"/>
        <v>78000</v>
      </c>
      <c r="O73" s="20">
        <f t="shared" si="11"/>
        <v>78000</v>
      </c>
      <c r="P73" s="20">
        <f t="shared" si="18"/>
        <v>78000</v>
      </c>
      <c r="Q73" s="43" t="str">
        <f t="shared" si="12"/>
        <v>MENOR VALOR</v>
      </c>
      <c r="R73" s="14"/>
      <c r="S73" s="14"/>
      <c r="T73" s="14"/>
      <c r="U73" s="14"/>
    </row>
    <row r="74" spans="1:21" ht="36">
      <c r="A74" s="11"/>
      <c r="B74" s="25"/>
      <c r="C74" s="11"/>
      <c r="D74" s="24" t="s">
        <v>40</v>
      </c>
      <c r="E74" s="14">
        <v>1</v>
      </c>
      <c r="F74" s="15">
        <v>80000</v>
      </c>
      <c r="G74" s="16">
        <v>78000</v>
      </c>
      <c r="H74" s="17">
        <f t="shared" si="13"/>
        <v>78000</v>
      </c>
      <c r="I74" s="17">
        <f t="shared" si="14"/>
        <v>79000</v>
      </c>
      <c r="J74" s="17">
        <f t="shared" si="15"/>
        <v>79000</v>
      </c>
      <c r="K74" s="17">
        <f t="shared" si="16"/>
        <v>78993.670632526002</v>
      </c>
      <c r="L74" s="17">
        <f t="shared" si="17"/>
        <v>1414.2135623730951</v>
      </c>
      <c r="M74" s="18">
        <f t="shared" si="10"/>
        <v>1.790143749839361E-2</v>
      </c>
      <c r="N74" s="19">
        <f t="shared" si="19"/>
        <v>78000</v>
      </c>
      <c r="O74" s="20">
        <f t="shared" si="11"/>
        <v>78000</v>
      </c>
      <c r="P74" s="20">
        <f t="shared" si="18"/>
        <v>78000</v>
      </c>
      <c r="Q74" s="43" t="str">
        <f t="shared" si="12"/>
        <v>MENOR VALOR</v>
      </c>
      <c r="R74" s="14"/>
      <c r="S74" s="14"/>
      <c r="T74" s="14"/>
      <c r="U74" s="14"/>
    </row>
    <row r="75" spans="1:21" ht="36">
      <c r="A75" s="11"/>
      <c r="B75" s="25"/>
      <c r="C75" s="11"/>
      <c r="D75" s="24" t="s">
        <v>41</v>
      </c>
      <c r="E75" s="14">
        <v>1</v>
      </c>
      <c r="F75" s="15">
        <v>215000</v>
      </c>
      <c r="G75" s="16">
        <v>220000</v>
      </c>
      <c r="H75" s="17">
        <f t="shared" si="13"/>
        <v>215000</v>
      </c>
      <c r="I75" s="17">
        <f t="shared" si="14"/>
        <v>217500</v>
      </c>
      <c r="J75" s="17">
        <f t="shared" si="15"/>
        <v>217500</v>
      </c>
      <c r="K75" s="17">
        <f t="shared" si="16"/>
        <v>217485.63170931544</v>
      </c>
      <c r="L75" s="17">
        <f t="shared" si="17"/>
        <v>3535.5339059327375</v>
      </c>
      <c r="M75" s="18">
        <f t="shared" si="10"/>
        <v>1.6255328303139024E-2</v>
      </c>
      <c r="N75" s="19">
        <f t="shared" si="19"/>
        <v>215000</v>
      </c>
      <c r="O75" s="20">
        <f t="shared" si="11"/>
        <v>215000</v>
      </c>
      <c r="P75" s="20">
        <f t="shared" si="18"/>
        <v>215000</v>
      </c>
      <c r="Q75" s="43" t="str">
        <f t="shared" si="12"/>
        <v>MENOR VALOR</v>
      </c>
      <c r="R75" s="14"/>
      <c r="S75" s="14"/>
      <c r="T75" s="14"/>
      <c r="U75" s="14"/>
    </row>
    <row r="76" spans="1:21" ht="36">
      <c r="A76" s="11"/>
      <c r="B76" s="25"/>
      <c r="C76" s="11"/>
      <c r="D76" s="24" t="s">
        <v>42</v>
      </c>
      <c r="E76" s="14">
        <v>1</v>
      </c>
      <c r="F76" s="15">
        <v>180000</v>
      </c>
      <c r="G76" s="16">
        <v>185000</v>
      </c>
      <c r="H76" s="17">
        <f t="shared" si="13"/>
        <v>180000</v>
      </c>
      <c r="I76" s="17">
        <f t="shared" si="14"/>
        <v>182500</v>
      </c>
      <c r="J76" s="17">
        <f t="shared" si="15"/>
        <v>182500</v>
      </c>
      <c r="K76" s="17">
        <f t="shared" si="16"/>
        <v>182482.87590894659</v>
      </c>
      <c r="L76" s="17">
        <f t="shared" si="17"/>
        <v>3535.5339059327375</v>
      </c>
      <c r="M76" s="18">
        <f t="shared" si="10"/>
        <v>1.9372788525658834E-2</v>
      </c>
      <c r="N76" s="19">
        <f t="shared" si="19"/>
        <v>180000</v>
      </c>
      <c r="O76" s="20">
        <f t="shared" si="11"/>
        <v>180000</v>
      </c>
      <c r="P76" s="20">
        <f t="shared" si="18"/>
        <v>180000</v>
      </c>
      <c r="Q76" s="43" t="str">
        <f t="shared" si="12"/>
        <v>MENOR VALOR</v>
      </c>
      <c r="R76" s="14"/>
      <c r="S76" s="14"/>
      <c r="T76" s="14"/>
      <c r="U76" s="14"/>
    </row>
    <row r="77" spans="1:21" ht="27">
      <c r="A77" s="11"/>
      <c r="B77" s="25"/>
      <c r="C77" s="11"/>
      <c r="D77" s="24" t="s">
        <v>43</v>
      </c>
      <c r="E77" s="14">
        <v>1</v>
      </c>
      <c r="F77" s="15">
        <v>185000</v>
      </c>
      <c r="G77" s="16">
        <v>190000</v>
      </c>
      <c r="H77" s="17">
        <f t="shared" si="13"/>
        <v>185000</v>
      </c>
      <c r="I77" s="17">
        <f t="shared" si="14"/>
        <v>187500</v>
      </c>
      <c r="J77" s="17">
        <f t="shared" si="15"/>
        <v>187500</v>
      </c>
      <c r="K77" s="17">
        <f t="shared" si="16"/>
        <v>187483.33259252674</v>
      </c>
      <c r="L77" s="17">
        <f t="shared" si="17"/>
        <v>3535.5339059327375</v>
      </c>
      <c r="M77" s="18">
        <f t="shared" si="10"/>
        <v>1.8856180831641266E-2</v>
      </c>
      <c r="N77" s="19">
        <f t="shared" si="19"/>
        <v>185000</v>
      </c>
      <c r="O77" s="20">
        <f t="shared" si="11"/>
        <v>185000</v>
      </c>
      <c r="P77" s="20">
        <f t="shared" si="18"/>
        <v>185000</v>
      </c>
      <c r="Q77" s="43" t="str">
        <f t="shared" si="12"/>
        <v>MENOR VALOR</v>
      </c>
      <c r="R77" s="14"/>
      <c r="S77" s="14"/>
      <c r="T77" s="14"/>
      <c r="U77" s="14"/>
    </row>
    <row r="78" spans="1:21" ht="27">
      <c r="A78" s="11"/>
      <c r="B78" s="25"/>
      <c r="C78" s="11"/>
      <c r="D78" s="24" t="s">
        <v>44</v>
      </c>
      <c r="E78" s="14">
        <v>1</v>
      </c>
      <c r="F78" s="15">
        <v>190000</v>
      </c>
      <c r="G78" s="16">
        <v>192000</v>
      </c>
      <c r="H78" s="17">
        <f t="shared" si="13"/>
        <v>190000</v>
      </c>
      <c r="I78" s="17">
        <f t="shared" si="14"/>
        <v>191000</v>
      </c>
      <c r="J78" s="17">
        <f t="shared" si="15"/>
        <v>191000</v>
      </c>
      <c r="K78" s="17">
        <f t="shared" si="16"/>
        <v>190997.38218101315</v>
      </c>
      <c r="L78" s="17">
        <f t="shared" si="17"/>
        <v>1414.2135623730951</v>
      </c>
      <c r="M78" s="18">
        <f t="shared" si="10"/>
        <v>7.4042594888643724E-3</v>
      </c>
      <c r="N78" s="19">
        <f t="shared" si="19"/>
        <v>190000</v>
      </c>
      <c r="O78" s="20">
        <f t="shared" si="11"/>
        <v>190000</v>
      </c>
      <c r="P78" s="20">
        <f t="shared" si="18"/>
        <v>190000</v>
      </c>
      <c r="Q78" s="43" t="str">
        <f t="shared" si="12"/>
        <v>MENOR VALOR</v>
      </c>
      <c r="R78" s="14"/>
      <c r="S78" s="14"/>
      <c r="T78" s="14"/>
      <c r="U78" s="14"/>
    </row>
    <row r="79" spans="1:21" ht="36">
      <c r="A79" s="11"/>
      <c r="B79" s="25"/>
      <c r="C79" s="11"/>
      <c r="D79" s="24" t="s">
        <v>45</v>
      </c>
      <c r="E79" s="14">
        <v>1</v>
      </c>
      <c r="F79" s="15">
        <v>230000</v>
      </c>
      <c r="G79" s="16">
        <v>235000</v>
      </c>
      <c r="H79" s="17">
        <f t="shared" si="13"/>
        <v>230000</v>
      </c>
      <c r="I79" s="17">
        <f t="shared" si="14"/>
        <v>232500</v>
      </c>
      <c r="J79" s="17">
        <f t="shared" si="15"/>
        <v>232500</v>
      </c>
      <c r="K79" s="17">
        <f t="shared" si="16"/>
        <v>232486.55875125341</v>
      </c>
      <c r="L79" s="17">
        <f t="shared" si="17"/>
        <v>3535.5339059327375</v>
      </c>
      <c r="M79" s="18">
        <f t="shared" si="10"/>
        <v>1.5206597444871989E-2</v>
      </c>
      <c r="N79" s="19">
        <f t="shared" si="19"/>
        <v>230000</v>
      </c>
      <c r="O79" s="20">
        <f t="shared" si="11"/>
        <v>230000</v>
      </c>
      <c r="P79" s="20">
        <f t="shared" si="18"/>
        <v>230000</v>
      </c>
      <c r="Q79" s="43" t="str">
        <f t="shared" si="12"/>
        <v>MENOR VALOR</v>
      </c>
      <c r="R79" s="14"/>
      <c r="S79" s="14"/>
      <c r="T79" s="14"/>
      <c r="U79" s="14"/>
    </row>
    <row r="80" spans="1:21" ht="36">
      <c r="A80" s="11"/>
      <c r="B80" s="25"/>
      <c r="C80" s="11"/>
      <c r="D80" s="24" t="s">
        <v>46</v>
      </c>
      <c r="E80" s="14">
        <v>1</v>
      </c>
      <c r="F80" s="15">
        <v>158000</v>
      </c>
      <c r="G80" s="16">
        <v>160000</v>
      </c>
      <c r="H80" s="17">
        <f t="shared" si="13"/>
        <v>158000</v>
      </c>
      <c r="I80" s="17">
        <f t="shared" si="14"/>
        <v>159000</v>
      </c>
      <c r="J80" s="17">
        <f t="shared" si="15"/>
        <v>159000</v>
      </c>
      <c r="K80" s="17">
        <f t="shared" si="16"/>
        <v>158996.85531481431</v>
      </c>
      <c r="L80" s="17">
        <f t="shared" si="17"/>
        <v>1414.2135623730951</v>
      </c>
      <c r="M80" s="18">
        <f t="shared" si="10"/>
        <v>8.8944249205855034E-3</v>
      </c>
      <c r="N80" s="19">
        <f t="shared" si="19"/>
        <v>158000</v>
      </c>
      <c r="O80" s="20">
        <f t="shared" si="11"/>
        <v>158000</v>
      </c>
      <c r="P80" s="20">
        <f t="shared" si="18"/>
        <v>158000</v>
      </c>
      <c r="Q80" s="43" t="str">
        <f t="shared" si="12"/>
        <v>MENOR VALOR</v>
      </c>
      <c r="R80" s="14"/>
      <c r="S80" s="14"/>
      <c r="T80" s="14"/>
      <c r="U80" s="14"/>
    </row>
    <row r="81" spans="1:21" ht="27">
      <c r="A81" s="11"/>
      <c r="B81" s="25"/>
      <c r="C81" s="11"/>
      <c r="D81" s="24" t="s">
        <v>47</v>
      </c>
      <c r="E81" s="14">
        <v>1</v>
      </c>
      <c r="F81" s="15">
        <v>90000</v>
      </c>
      <c r="G81" s="16">
        <v>92000</v>
      </c>
      <c r="H81" s="17">
        <f t="shared" si="13"/>
        <v>90000</v>
      </c>
      <c r="I81" s="17">
        <f t="shared" si="14"/>
        <v>91000</v>
      </c>
      <c r="J81" s="17">
        <f t="shared" si="15"/>
        <v>91000</v>
      </c>
      <c r="K81" s="17">
        <f t="shared" si="16"/>
        <v>90994.505328618616</v>
      </c>
      <c r="L81" s="17">
        <f t="shared" si="17"/>
        <v>1414.2135623730951</v>
      </c>
      <c r="M81" s="18">
        <f t="shared" si="10"/>
        <v>1.554080837772632E-2</v>
      </c>
      <c r="N81" s="19">
        <f t="shared" si="19"/>
        <v>90000</v>
      </c>
      <c r="O81" s="20">
        <f t="shared" si="11"/>
        <v>90000</v>
      </c>
      <c r="P81" s="20">
        <f t="shared" si="18"/>
        <v>90000</v>
      </c>
      <c r="Q81" s="43" t="str">
        <f t="shared" si="12"/>
        <v>MENOR VALOR</v>
      </c>
      <c r="R81" s="14"/>
      <c r="S81" s="14"/>
      <c r="T81" s="14"/>
      <c r="U81" s="14"/>
    </row>
    <row r="82" spans="1:21" ht="27">
      <c r="A82" s="11"/>
      <c r="B82" s="25"/>
      <c r="C82" s="11"/>
      <c r="D82" s="24" t="s">
        <v>48</v>
      </c>
      <c r="E82" s="14">
        <v>1</v>
      </c>
      <c r="F82" s="15">
        <v>95000</v>
      </c>
      <c r="G82" s="16">
        <v>97000</v>
      </c>
      <c r="H82" s="17">
        <f t="shared" si="13"/>
        <v>95000</v>
      </c>
      <c r="I82" s="17">
        <f t="shared" si="14"/>
        <v>96000</v>
      </c>
      <c r="J82" s="17">
        <f t="shared" si="15"/>
        <v>96000</v>
      </c>
      <c r="K82" s="17">
        <f t="shared" si="16"/>
        <v>95994.791525373919</v>
      </c>
      <c r="L82" s="17">
        <f t="shared" si="17"/>
        <v>1414.2135623730951</v>
      </c>
      <c r="M82" s="18">
        <f t="shared" si="10"/>
        <v>1.473139127471974E-2</v>
      </c>
      <c r="N82" s="19">
        <f t="shared" si="19"/>
        <v>95000</v>
      </c>
      <c r="O82" s="20">
        <f t="shared" si="11"/>
        <v>95000</v>
      </c>
      <c r="P82" s="20">
        <f t="shared" si="18"/>
        <v>95000</v>
      </c>
      <c r="Q82" s="43" t="str">
        <f t="shared" si="12"/>
        <v>MENOR VALOR</v>
      </c>
      <c r="R82" s="14"/>
      <c r="S82" s="14"/>
      <c r="T82" s="14"/>
      <c r="U82" s="14"/>
    </row>
    <row r="83" spans="1:21" ht="27">
      <c r="A83" s="11"/>
      <c r="B83" s="25"/>
      <c r="C83" s="11"/>
      <c r="D83" s="24" t="s">
        <v>49</v>
      </c>
      <c r="E83" s="14">
        <v>1</v>
      </c>
      <c r="F83" s="15">
        <v>85000</v>
      </c>
      <c r="G83" s="16">
        <v>84500</v>
      </c>
      <c r="H83" s="17">
        <f t="shared" si="13"/>
        <v>84500</v>
      </c>
      <c r="I83" s="17">
        <f t="shared" si="14"/>
        <v>84750</v>
      </c>
      <c r="J83" s="17">
        <f t="shared" si="15"/>
        <v>84750</v>
      </c>
      <c r="K83" s="17">
        <f t="shared" si="16"/>
        <v>84749.631267634424</v>
      </c>
      <c r="L83" s="17">
        <f t="shared" si="17"/>
        <v>353.55339059327378</v>
      </c>
      <c r="M83" s="18">
        <f t="shared" si="10"/>
        <v>4.1717214229294837E-3</v>
      </c>
      <c r="N83" s="19">
        <f t="shared" si="19"/>
        <v>84500</v>
      </c>
      <c r="O83" s="20">
        <f t="shared" si="11"/>
        <v>84500</v>
      </c>
      <c r="P83" s="20">
        <f t="shared" si="18"/>
        <v>84500</v>
      </c>
      <c r="Q83" s="43" t="str">
        <f t="shared" si="12"/>
        <v>MENOR VALOR</v>
      </c>
      <c r="R83" s="14"/>
      <c r="S83" s="14"/>
      <c r="T83" s="14"/>
      <c r="U83" s="14"/>
    </row>
    <row r="84" spans="1:21" ht="18">
      <c r="A84" s="11"/>
      <c r="B84" s="25"/>
      <c r="C84" s="11"/>
      <c r="D84" s="24" t="s">
        <v>50</v>
      </c>
      <c r="E84" s="14">
        <v>1</v>
      </c>
      <c r="F84" s="15">
        <v>125000</v>
      </c>
      <c r="G84" s="16">
        <v>130000</v>
      </c>
      <c r="H84" s="17">
        <f t="shared" si="13"/>
        <v>125000</v>
      </c>
      <c r="I84" s="17">
        <f t="shared" si="14"/>
        <v>127500</v>
      </c>
      <c r="J84" s="17">
        <f t="shared" si="15"/>
        <v>127500</v>
      </c>
      <c r="K84" s="17">
        <f t="shared" si="16"/>
        <v>127475.48783981962</v>
      </c>
      <c r="L84" s="17">
        <f t="shared" si="17"/>
        <v>3535.5339059327375</v>
      </c>
      <c r="M84" s="18">
        <f t="shared" si="10"/>
        <v>2.77296776935901E-2</v>
      </c>
      <c r="N84" s="19">
        <f t="shared" si="19"/>
        <v>125000</v>
      </c>
      <c r="O84" s="20">
        <f t="shared" si="11"/>
        <v>125000</v>
      </c>
      <c r="P84" s="20">
        <f t="shared" si="18"/>
        <v>125000</v>
      </c>
      <c r="Q84" s="43" t="str">
        <f t="shared" si="12"/>
        <v>MENOR VALOR</v>
      </c>
      <c r="R84" s="14"/>
      <c r="S84" s="14"/>
      <c r="T84" s="14"/>
      <c r="U84" s="14"/>
    </row>
    <row r="85" spans="1:21" ht="27">
      <c r="A85" s="11"/>
      <c r="B85" s="25"/>
      <c r="C85" s="11"/>
      <c r="D85" s="24" t="s">
        <v>51</v>
      </c>
      <c r="E85" s="14">
        <v>1</v>
      </c>
      <c r="F85" s="15">
        <v>45000</v>
      </c>
      <c r="G85" s="16">
        <v>47000</v>
      </c>
      <c r="H85" s="17">
        <f t="shared" si="13"/>
        <v>45000</v>
      </c>
      <c r="I85" s="17">
        <f t="shared" si="14"/>
        <v>46000</v>
      </c>
      <c r="J85" s="17">
        <f t="shared" si="15"/>
        <v>46000</v>
      </c>
      <c r="K85" s="17">
        <f t="shared" si="16"/>
        <v>45989.129150267676</v>
      </c>
      <c r="L85" s="17">
        <f t="shared" si="17"/>
        <v>1414.2135623730951</v>
      </c>
      <c r="M85" s="18">
        <f t="shared" si="10"/>
        <v>3.0743773095067286E-2</v>
      </c>
      <c r="N85" s="19">
        <f t="shared" si="19"/>
        <v>45000</v>
      </c>
      <c r="O85" s="20">
        <f t="shared" si="11"/>
        <v>45000</v>
      </c>
      <c r="P85" s="20">
        <f t="shared" si="18"/>
        <v>45000</v>
      </c>
      <c r="Q85" s="43" t="str">
        <f t="shared" si="12"/>
        <v>MENOR VALOR</v>
      </c>
      <c r="R85" s="14"/>
      <c r="S85" s="14"/>
      <c r="T85" s="14"/>
      <c r="U85" s="14"/>
    </row>
    <row r="86" spans="1:21" ht="27">
      <c r="A86" s="11"/>
      <c r="B86" s="25"/>
      <c r="C86" s="11"/>
      <c r="D86" s="24" t="s">
        <v>54</v>
      </c>
      <c r="E86" s="14">
        <v>1</v>
      </c>
      <c r="F86" s="15">
        <v>40000</v>
      </c>
      <c r="G86" s="16">
        <v>45000</v>
      </c>
      <c r="H86" s="17">
        <f t="shared" si="13"/>
        <v>40000</v>
      </c>
      <c r="I86" s="17">
        <f t="shared" si="14"/>
        <v>42500</v>
      </c>
      <c r="J86" s="17">
        <f t="shared" si="15"/>
        <v>42500</v>
      </c>
      <c r="K86" s="17">
        <f t="shared" si="16"/>
        <v>42426.406871192856</v>
      </c>
      <c r="L86" s="17">
        <f t="shared" si="17"/>
        <v>3535.5339059327375</v>
      </c>
      <c r="M86" s="18">
        <f t="shared" si="10"/>
        <v>8.3189033080770289E-2</v>
      </c>
      <c r="N86" s="19">
        <f t="shared" si="19"/>
        <v>40000</v>
      </c>
      <c r="O86" s="20">
        <f t="shared" si="11"/>
        <v>40000</v>
      </c>
      <c r="P86" s="20">
        <f t="shared" si="18"/>
        <v>40000</v>
      </c>
      <c r="Q86" s="43" t="str">
        <f t="shared" si="12"/>
        <v>MENOR VALOR</v>
      </c>
      <c r="R86" s="14"/>
      <c r="S86" s="14"/>
      <c r="T86" s="14"/>
      <c r="U86" s="14"/>
    </row>
    <row r="87" spans="1:21" ht="27">
      <c r="A87" s="11"/>
      <c r="B87" s="25"/>
      <c r="C87" s="11"/>
      <c r="D87" s="24" t="s">
        <v>56</v>
      </c>
      <c r="E87" s="14">
        <v>1</v>
      </c>
      <c r="F87" s="15">
        <v>48000</v>
      </c>
      <c r="G87" s="16">
        <v>45000</v>
      </c>
      <c r="H87" s="17">
        <f t="shared" si="13"/>
        <v>45000</v>
      </c>
      <c r="I87" s="17">
        <f t="shared" si="14"/>
        <v>46500</v>
      </c>
      <c r="J87" s="17">
        <f t="shared" si="15"/>
        <v>46500</v>
      </c>
      <c r="K87" s="17">
        <f t="shared" si="16"/>
        <v>46475.800154488999</v>
      </c>
      <c r="L87" s="17">
        <f t="shared" si="17"/>
        <v>2121.3203435596424</v>
      </c>
      <c r="M87" s="18">
        <f t="shared" si="10"/>
        <v>4.5619792334615966E-2</v>
      </c>
      <c r="N87" s="19">
        <f t="shared" si="19"/>
        <v>45000</v>
      </c>
      <c r="O87" s="20">
        <f t="shared" si="11"/>
        <v>45000</v>
      </c>
      <c r="P87" s="20">
        <f t="shared" si="18"/>
        <v>45000</v>
      </c>
      <c r="Q87" s="43" t="str">
        <f t="shared" si="12"/>
        <v>MENOR VALOR</v>
      </c>
      <c r="R87" s="14"/>
      <c r="S87" s="14"/>
      <c r="T87" s="14"/>
      <c r="U87" s="14"/>
    </row>
    <row r="88" spans="1:21" ht="27">
      <c r="A88" s="11"/>
      <c r="B88" s="25"/>
      <c r="C88" s="11"/>
      <c r="D88" s="24" t="s">
        <v>57</v>
      </c>
      <c r="E88" s="14">
        <v>1</v>
      </c>
      <c r="F88" s="15">
        <v>55000</v>
      </c>
      <c r="G88" s="16">
        <v>60000</v>
      </c>
      <c r="H88" s="17">
        <f t="shared" si="13"/>
        <v>55000</v>
      </c>
      <c r="I88" s="17">
        <f t="shared" si="14"/>
        <v>57500</v>
      </c>
      <c r="J88" s="17">
        <f t="shared" si="15"/>
        <v>57500</v>
      </c>
      <c r="K88" s="17">
        <f t="shared" si="16"/>
        <v>57445.626465380286</v>
      </c>
      <c r="L88" s="17">
        <f t="shared" si="17"/>
        <v>3535.5339059327375</v>
      </c>
      <c r="M88" s="18">
        <f t="shared" si="10"/>
        <v>6.1487546190134565E-2</v>
      </c>
      <c r="N88" s="19">
        <f t="shared" si="19"/>
        <v>55000</v>
      </c>
      <c r="O88" s="20">
        <f t="shared" si="11"/>
        <v>55000</v>
      </c>
      <c r="P88" s="20">
        <f t="shared" si="18"/>
        <v>55000</v>
      </c>
      <c r="Q88" s="43" t="str">
        <f t="shared" si="12"/>
        <v>MENOR VALOR</v>
      </c>
      <c r="R88" s="14"/>
      <c r="S88" s="14"/>
      <c r="T88" s="14"/>
      <c r="U88" s="14"/>
    </row>
    <row r="89" spans="1:21" ht="27">
      <c r="A89" s="11"/>
      <c r="B89" s="25"/>
      <c r="C89" s="11"/>
      <c r="D89" s="24" t="s">
        <v>58</v>
      </c>
      <c r="E89" s="14">
        <v>1</v>
      </c>
      <c r="F89" s="15">
        <v>80000</v>
      </c>
      <c r="G89" s="16">
        <v>82500</v>
      </c>
      <c r="H89" s="17">
        <f t="shared" si="13"/>
        <v>80000</v>
      </c>
      <c r="I89" s="17">
        <f t="shared" si="14"/>
        <v>81250</v>
      </c>
      <c r="J89" s="17">
        <f t="shared" si="15"/>
        <v>81250</v>
      </c>
      <c r="K89" s="17">
        <f t="shared" si="16"/>
        <v>81240.384046359599</v>
      </c>
      <c r="L89" s="17">
        <f t="shared" si="17"/>
        <v>1767.7669529663688</v>
      </c>
      <c r="M89" s="18">
        <f t="shared" si="10"/>
        <v>2.1757131728816846E-2</v>
      </c>
      <c r="N89" s="19">
        <f t="shared" si="19"/>
        <v>80000</v>
      </c>
      <c r="O89" s="20">
        <f t="shared" si="11"/>
        <v>80000</v>
      </c>
      <c r="P89" s="20">
        <f t="shared" si="18"/>
        <v>80000</v>
      </c>
      <c r="Q89" s="43" t="str">
        <f t="shared" si="12"/>
        <v>MENOR VALOR</v>
      </c>
      <c r="R89" s="14"/>
      <c r="S89" s="14"/>
      <c r="T89" s="14"/>
      <c r="U89" s="14"/>
    </row>
    <row r="90" spans="1:21" ht="36">
      <c r="A90" s="11"/>
      <c r="B90" s="25"/>
      <c r="C90" s="11"/>
      <c r="D90" s="24" t="s">
        <v>59</v>
      </c>
      <c r="E90" s="14">
        <v>1</v>
      </c>
      <c r="F90" s="15">
        <v>75000</v>
      </c>
      <c r="G90" s="16">
        <v>78000</v>
      </c>
      <c r="H90" s="17">
        <f t="shared" si="13"/>
        <v>75000</v>
      </c>
      <c r="I90" s="17">
        <f t="shared" si="14"/>
        <v>76500</v>
      </c>
      <c r="J90" s="17">
        <f t="shared" si="15"/>
        <v>76500</v>
      </c>
      <c r="K90" s="17">
        <f t="shared" si="16"/>
        <v>76485.29270389177</v>
      </c>
      <c r="L90" s="17">
        <f t="shared" si="17"/>
        <v>2121.3203435596424</v>
      </c>
      <c r="M90" s="18">
        <f t="shared" si="10"/>
        <v>2.7729677693590096E-2</v>
      </c>
      <c r="N90" s="19">
        <f t="shared" si="19"/>
        <v>75000</v>
      </c>
      <c r="O90" s="20">
        <f t="shared" si="11"/>
        <v>75000</v>
      </c>
      <c r="P90" s="20">
        <f t="shared" si="18"/>
        <v>75000</v>
      </c>
      <c r="Q90" s="43" t="str">
        <f t="shared" si="12"/>
        <v>MENOR VALOR</v>
      </c>
      <c r="R90" s="14"/>
      <c r="S90" s="14"/>
      <c r="T90" s="14"/>
      <c r="U90" s="14"/>
    </row>
    <row r="91" spans="1:21" ht="36">
      <c r="A91" s="11"/>
      <c r="B91" s="25"/>
      <c r="C91" s="11"/>
      <c r="D91" s="24" t="s">
        <v>60</v>
      </c>
      <c r="E91" s="14">
        <v>1</v>
      </c>
      <c r="F91" s="15">
        <v>80000</v>
      </c>
      <c r="G91" s="16">
        <v>83000</v>
      </c>
      <c r="H91" s="17">
        <f t="shared" si="13"/>
        <v>80000</v>
      </c>
      <c r="I91" s="17">
        <f t="shared" si="14"/>
        <v>81500</v>
      </c>
      <c r="J91" s="17">
        <f t="shared" si="15"/>
        <v>81500</v>
      </c>
      <c r="K91" s="17">
        <f t="shared" si="16"/>
        <v>81486.195149853447</v>
      </c>
      <c r="L91" s="17">
        <f t="shared" si="17"/>
        <v>2121.3203435596424</v>
      </c>
      <c r="M91" s="18">
        <f t="shared" si="10"/>
        <v>2.6028470473124447E-2</v>
      </c>
      <c r="N91" s="19">
        <f t="shared" si="19"/>
        <v>80000</v>
      </c>
      <c r="O91" s="20">
        <f t="shared" si="11"/>
        <v>80000</v>
      </c>
      <c r="P91" s="20">
        <f t="shared" si="18"/>
        <v>80000</v>
      </c>
      <c r="Q91" s="43" t="str">
        <f t="shared" si="12"/>
        <v>MENOR VALOR</v>
      </c>
      <c r="R91" s="14"/>
      <c r="S91" s="14"/>
      <c r="T91" s="14"/>
      <c r="U91" s="14"/>
    </row>
    <row r="92" spans="1:21" ht="27">
      <c r="A92" s="11"/>
      <c r="B92" s="25"/>
      <c r="C92" s="11"/>
      <c r="D92" s="24" t="s">
        <v>61</v>
      </c>
      <c r="E92" s="14">
        <v>1</v>
      </c>
      <c r="F92" s="15">
        <v>290000</v>
      </c>
      <c r="G92" s="16">
        <v>292500</v>
      </c>
      <c r="H92" s="17">
        <f t="shared" si="13"/>
        <v>290000</v>
      </c>
      <c r="I92" s="17">
        <f t="shared" si="14"/>
        <v>291250</v>
      </c>
      <c r="J92" s="17">
        <f t="shared" si="15"/>
        <v>291250</v>
      </c>
      <c r="K92" s="17">
        <f t="shared" si="16"/>
        <v>291247.31758421398</v>
      </c>
      <c r="L92" s="17">
        <f t="shared" si="17"/>
        <v>1767.7669529663688</v>
      </c>
      <c r="M92" s="18">
        <f t="shared" si="10"/>
        <v>6.0695861046055578E-3</v>
      </c>
      <c r="N92" s="19">
        <f t="shared" si="19"/>
        <v>290000</v>
      </c>
      <c r="O92" s="20">
        <f t="shared" si="11"/>
        <v>290000</v>
      </c>
      <c r="P92" s="20">
        <f t="shared" si="18"/>
        <v>290000</v>
      </c>
      <c r="Q92" s="43" t="str">
        <f t="shared" si="12"/>
        <v>MENOR VALOR</v>
      </c>
      <c r="R92" s="14"/>
      <c r="S92" s="14"/>
      <c r="T92" s="14"/>
      <c r="U92" s="14"/>
    </row>
    <row r="93" spans="1:21" ht="36">
      <c r="A93" s="11"/>
      <c r="B93" s="25"/>
      <c r="C93" s="11"/>
      <c r="D93" s="24" t="s">
        <v>62</v>
      </c>
      <c r="E93" s="14">
        <v>1</v>
      </c>
      <c r="F93" s="15">
        <v>190000</v>
      </c>
      <c r="G93" s="16">
        <v>192000</v>
      </c>
      <c r="H93" s="17">
        <f t="shared" si="13"/>
        <v>190000</v>
      </c>
      <c r="I93" s="17">
        <f t="shared" si="14"/>
        <v>191000</v>
      </c>
      <c r="J93" s="17">
        <f t="shared" si="15"/>
        <v>191000</v>
      </c>
      <c r="K93" s="17">
        <f t="shared" si="16"/>
        <v>190997.38218101315</v>
      </c>
      <c r="L93" s="17">
        <f t="shared" si="17"/>
        <v>1414.2135623730951</v>
      </c>
      <c r="M93" s="18">
        <f t="shared" si="10"/>
        <v>7.4042594888643724E-3</v>
      </c>
      <c r="N93" s="19">
        <f t="shared" si="19"/>
        <v>190000</v>
      </c>
      <c r="O93" s="20">
        <f t="shared" si="11"/>
        <v>190000</v>
      </c>
      <c r="P93" s="20">
        <f t="shared" si="18"/>
        <v>190000</v>
      </c>
      <c r="Q93" s="43" t="str">
        <f t="shared" si="12"/>
        <v>MENOR VALOR</v>
      </c>
      <c r="R93" s="14"/>
      <c r="S93" s="14"/>
      <c r="T93" s="14"/>
      <c r="U93" s="14"/>
    </row>
    <row r="94" spans="1:21" ht="27">
      <c r="A94" s="11"/>
      <c r="B94" s="25"/>
      <c r="C94" s="11"/>
      <c r="D94" s="24" t="s">
        <v>63</v>
      </c>
      <c r="E94" s="14">
        <v>1</v>
      </c>
      <c r="F94" s="15">
        <v>350000</v>
      </c>
      <c r="G94" s="16">
        <v>355000</v>
      </c>
      <c r="H94" s="17">
        <f t="shared" si="13"/>
        <v>350000</v>
      </c>
      <c r="I94" s="17">
        <f t="shared" si="14"/>
        <v>352500</v>
      </c>
      <c r="J94" s="17">
        <f t="shared" si="15"/>
        <v>352500</v>
      </c>
      <c r="K94" s="17">
        <f t="shared" si="16"/>
        <v>352491.13464029133</v>
      </c>
      <c r="L94" s="17">
        <f t="shared" si="17"/>
        <v>3535.5339059327375</v>
      </c>
      <c r="M94" s="18">
        <f t="shared" si="10"/>
        <v>1.0029883421085781E-2</v>
      </c>
      <c r="N94" s="19">
        <f t="shared" si="19"/>
        <v>350000</v>
      </c>
      <c r="O94" s="20">
        <f t="shared" si="11"/>
        <v>350000</v>
      </c>
      <c r="P94" s="20">
        <f t="shared" si="18"/>
        <v>350000</v>
      </c>
      <c r="Q94" s="43" t="str">
        <f t="shared" si="12"/>
        <v>MENOR VALOR</v>
      </c>
      <c r="R94" s="14"/>
      <c r="S94" s="14"/>
      <c r="T94" s="14"/>
      <c r="U94" s="14"/>
    </row>
    <row r="95" spans="1:21" ht="27">
      <c r="A95" s="11"/>
      <c r="B95" s="25"/>
      <c r="C95" s="11"/>
      <c r="D95" s="24" t="s">
        <v>64</v>
      </c>
      <c r="E95" s="14">
        <v>1</v>
      </c>
      <c r="F95" s="15">
        <v>250000</v>
      </c>
      <c r="G95" s="16">
        <v>255000</v>
      </c>
      <c r="H95" s="17">
        <f t="shared" si="13"/>
        <v>250000</v>
      </c>
      <c r="I95" s="17">
        <f t="shared" si="14"/>
        <v>252500</v>
      </c>
      <c r="J95" s="17">
        <f t="shared" si="15"/>
        <v>252500</v>
      </c>
      <c r="K95" s="17">
        <f t="shared" si="16"/>
        <v>252487.62345905195</v>
      </c>
      <c r="L95" s="17">
        <f t="shared" si="17"/>
        <v>3535.5339059327375</v>
      </c>
      <c r="M95" s="18">
        <f t="shared" si="10"/>
        <v>1.4002114478941535E-2</v>
      </c>
      <c r="N95" s="19">
        <f t="shared" si="19"/>
        <v>250000</v>
      </c>
      <c r="O95" s="20">
        <f t="shared" si="11"/>
        <v>250000</v>
      </c>
      <c r="P95" s="20">
        <f t="shared" si="18"/>
        <v>250000</v>
      </c>
      <c r="Q95" s="43" t="str">
        <f t="shared" si="12"/>
        <v>MENOR VALOR</v>
      </c>
      <c r="R95" s="14"/>
      <c r="S95" s="14"/>
      <c r="T95" s="14"/>
      <c r="U95" s="14"/>
    </row>
    <row r="96" spans="1:21" ht="27">
      <c r="A96" s="11"/>
      <c r="B96" s="25"/>
      <c r="C96" s="11"/>
      <c r="D96" s="24" t="s">
        <v>65</v>
      </c>
      <c r="E96" s="14">
        <v>1</v>
      </c>
      <c r="F96" s="15">
        <v>290000</v>
      </c>
      <c r="G96" s="16">
        <v>285200</v>
      </c>
      <c r="H96" s="17">
        <f t="shared" si="13"/>
        <v>285200</v>
      </c>
      <c r="I96" s="17">
        <f t="shared" si="14"/>
        <v>287600</v>
      </c>
      <c r="J96" s="17">
        <f t="shared" si="15"/>
        <v>287600</v>
      </c>
      <c r="K96" s="17">
        <f t="shared" si="16"/>
        <v>287589.98591745156</v>
      </c>
      <c r="L96" s="17">
        <f t="shared" si="17"/>
        <v>3394.1125496954282</v>
      </c>
      <c r="M96" s="18">
        <f t="shared" si="10"/>
        <v>1.1801503997550167E-2</v>
      </c>
      <c r="N96" s="19">
        <f t="shared" si="19"/>
        <v>285200</v>
      </c>
      <c r="O96" s="20">
        <f t="shared" si="11"/>
        <v>285200</v>
      </c>
      <c r="P96" s="20">
        <f t="shared" si="18"/>
        <v>285200</v>
      </c>
      <c r="Q96" s="43" t="str">
        <f t="shared" si="12"/>
        <v>MENOR VALOR</v>
      </c>
      <c r="R96" s="14"/>
      <c r="S96" s="14"/>
      <c r="T96" s="14"/>
      <c r="U96" s="14"/>
    </row>
    <row r="97" spans="1:21" ht="36">
      <c r="A97" s="11"/>
      <c r="B97" s="25"/>
      <c r="C97" s="11"/>
      <c r="D97" s="24" t="s">
        <v>66</v>
      </c>
      <c r="E97" s="14">
        <v>1</v>
      </c>
      <c r="F97" s="15">
        <v>350000</v>
      </c>
      <c r="G97" s="16">
        <v>355000</v>
      </c>
      <c r="H97" s="17">
        <f t="shared" si="13"/>
        <v>350000</v>
      </c>
      <c r="I97" s="17">
        <f t="shared" si="14"/>
        <v>352500</v>
      </c>
      <c r="J97" s="17">
        <f t="shared" si="15"/>
        <v>352500</v>
      </c>
      <c r="K97" s="17">
        <f t="shared" si="16"/>
        <v>352491.13464029133</v>
      </c>
      <c r="L97" s="17">
        <f t="shared" si="17"/>
        <v>3535.5339059327375</v>
      </c>
      <c r="M97" s="18">
        <f t="shared" si="10"/>
        <v>1.0029883421085781E-2</v>
      </c>
      <c r="N97" s="19">
        <f t="shared" si="19"/>
        <v>350000</v>
      </c>
      <c r="O97" s="20">
        <f t="shared" si="11"/>
        <v>350000</v>
      </c>
      <c r="P97" s="20">
        <f t="shared" si="18"/>
        <v>350000</v>
      </c>
      <c r="Q97" s="43" t="str">
        <f t="shared" si="12"/>
        <v>MENOR VALOR</v>
      </c>
      <c r="R97" s="14"/>
      <c r="S97" s="14"/>
      <c r="T97" s="14"/>
      <c r="U97" s="14"/>
    </row>
    <row r="98" spans="1:21" ht="27">
      <c r="A98" s="11"/>
      <c r="B98" s="25"/>
      <c r="C98" s="11"/>
      <c r="D98" s="24" t="s">
        <v>67</v>
      </c>
      <c r="E98" s="14">
        <v>1</v>
      </c>
      <c r="F98" s="15">
        <v>490000</v>
      </c>
      <c r="G98" s="16">
        <v>492000</v>
      </c>
      <c r="H98" s="17">
        <f t="shared" si="13"/>
        <v>490000</v>
      </c>
      <c r="I98" s="17">
        <f t="shared" si="14"/>
        <v>491000</v>
      </c>
      <c r="J98" s="17">
        <f t="shared" si="15"/>
        <v>491000</v>
      </c>
      <c r="K98" s="17">
        <f t="shared" si="16"/>
        <v>490998.98166900506</v>
      </c>
      <c r="L98" s="17">
        <f t="shared" si="17"/>
        <v>1414.2135623730951</v>
      </c>
      <c r="M98" s="18">
        <f t="shared" si="10"/>
        <v>2.8802720211264666E-3</v>
      </c>
      <c r="N98" s="19">
        <f t="shared" si="19"/>
        <v>490000</v>
      </c>
      <c r="O98" s="20">
        <f t="shared" si="11"/>
        <v>490000</v>
      </c>
      <c r="P98" s="20">
        <f t="shared" si="18"/>
        <v>490000</v>
      </c>
      <c r="Q98" s="43" t="str">
        <f t="shared" si="12"/>
        <v>MENOR VALOR</v>
      </c>
      <c r="R98" s="14"/>
      <c r="S98" s="14"/>
      <c r="T98" s="14"/>
      <c r="U98" s="14"/>
    </row>
    <row r="99" spans="1:21" ht="27">
      <c r="A99" s="11"/>
      <c r="B99" s="25"/>
      <c r="C99" s="11"/>
      <c r="D99" s="24" t="s">
        <v>68</v>
      </c>
      <c r="E99" s="14">
        <v>1</v>
      </c>
      <c r="F99" s="15">
        <v>80000</v>
      </c>
      <c r="G99" s="16">
        <v>82500</v>
      </c>
      <c r="H99" s="17">
        <f t="shared" si="13"/>
        <v>80000</v>
      </c>
      <c r="I99" s="17">
        <f t="shared" si="14"/>
        <v>81250</v>
      </c>
      <c r="J99" s="17">
        <f t="shared" si="15"/>
        <v>81250</v>
      </c>
      <c r="K99" s="17">
        <f t="shared" si="16"/>
        <v>81240.384046359599</v>
      </c>
      <c r="L99" s="17">
        <f t="shared" si="17"/>
        <v>1767.7669529663688</v>
      </c>
      <c r="M99" s="18">
        <f t="shared" si="10"/>
        <v>2.1757131728816846E-2</v>
      </c>
      <c r="N99" s="19">
        <f t="shared" si="19"/>
        <v>80000</v>
      </c>
      <c r="O99" s="20">
        <f t="shared" si="11"/>
        <v>80000</v>
      </c>
      <c r="P99" s="20">
        <f t="shared" si="18"/>
        <v>80000</v>
      </c>
      <c r="Q99" s="43" t="str">
        <f t="shared" si="12"/>
        <v>MENOR VALOR</v>
      </c>
      <c r="R99" s="14"/>
      <c r="S99" s="14"/>
      <c r="T99" s="14"/>
      <c r="U99" s="14"/>
    </row>
    <row r="100" spans="1:21" ht="36">
      <c r="A100" s="11">
        <v>3</v>
      </c>
      <c r="B100" s="25" t="s">
        <v>76</v>
      </c>
      <c r="C100" s="25" t="s">
        <v>77</v>
      </c>
      <c r="D100" s="24" t="s">
        <v>71</v>
      </c>
      <c r="E100" s="14">
        <v>1</v>
      </c>
      <c r="F100" s="15">
        <v>472500</v>
      </c>
      <c r="G100" s="16">
        <v>470000</v>
      </c>
      <c r="H100" s="17">
        <f t="shared" si="13"/>
        <v>470000</v>
      </c>
      <c r="I100" s="17">
        <f t="shared" si="14"/>
        <v>471250</v>
      </c>
      <c r="J100" s="17">
        <f t="shared" si="15"/>
        <v>471250</v>
      </c>
      <c r="K100" s="17">
        <f t="shared" si="16"/>
        <v>471248.34217215027</v>
      </c>
      <c r="L100" s="17">
        <f t="shared" si="17"/>
        <v>1767.7669529663688</v>
      </c>
      <c r="M100" s="18">
        <f t="shared" si="10"/>
        <v>3.7512296084166977E-3</v>
      </c>
      <c r="N100" s="19">
        <f t="shared" si="19"/>
        <v>470000</v>
      </c>
      <c r="O100" s="20">
        <f t="shared" si="11"/>
        <v>470000</v>
      </c>
      <c r="P100" s="20">
        <f t="shared" si="18"/>
        <v>470000</v>
      </c>
      <c r="Q100" s="43" t="str">
        <f t="shared" si="12"/>
        <v>MENOR VALOR</v>
      </c>
      <c r="R100" s="14"/>
      <c r="S100" s="14"/>
      <c r="T100" s="14"/>
      <c r="U100" s="14"/>
    </row>
    <row r="101" spans="1:21" ht="63">
      <c r="A101" s="11"/>
      <c r="B101" s="25"/>
      <c r="C101" s="11"/>
      <c r="D101" s="13" t="s">
        <v>72</v>
      </c>
      <c r="E101" s="14">
        <v>1</v>
      </c>
      <c r="F101" s="15">
        <v>270000</v>
      </c>
      <c r="G101" s="16">
        <v>265000</v>
      </c>
      <c r="H101" s="17">
        <f t="shared" si="13"/>
        <v>265000</v>
      </c>
      <c r="I101" s="17">
        <f t="shared" si="14"/>
        <v>267500</v>
      </c>
      <c r="J101" s="17">
        <f t="shared" si="15"/>
        <v>267500</v>
      </c>
      <c r="K101" s="17">
        <f t="shared" si="16"/>
        <v>267488.31750190514</v>
      </c>
      <c r="L101" s="17">
        <f t="shared" si="17"/>
        <v>3535.5339059327375</v>
      </c>
      <c r="M101" s="18">
        <f t="shared" si="10"/>
        <v>1.3216949181056963E-2</v>
      </c>
      <c r="N101" s="19">
        <f t="shared" si="19"/>
        <v>265000</v>
      </c>
      <c r="O101" s="20">
        <f t="shared" si="11"/>
        <v>265000</v>
      </c>
      <c r="P101" s="20">
        <f t="shared" si="18"/>
        <v>265000</v>
      </c>
      <c r="Q101" s="43" t="str">
        <f t="shared" si="12"/>
        <v>MENOR VALOR</v>
      </c>
      <c r="R101" s="14"/>
      <c r="S101" s="14"/>
      <c r="T101" s="14"/>
      <c r="U101" s="14"/>
    </row>
    <row r="102" spans="1:21" ht="45">
      <c r="A102" s="11"/>
      <c r="B102" s="25"/>
      <c r="C102" s="11"/>
      <c r="D102" s="13" t="s">
        <v>73</v>
      </c>
      <c r="E102" s="14">
        <v>1</v>
      </c>
      <c r="F102" s="15">
        <v>202500</v>
      </c>
      <c r="G102" s="16">
        <v>200000</v>
      </c>
      <c r="H102" s="17">
        <f t="shared" si="13"/>
        <v>200000</v>
      </c>
      <c r="I102" s="17">
        <f t="shared" si="14"/>
        <v>201250</v>
      </c>
      <c r="J102" s="17">
        <f t="shared" si="15"/>
        <v>201250</v>
      </c>
      <c r="K102" s="17">
        <f t="shared" si="16"/>
        <v>201246.11797498108</v>
      </c>
      <c r="L102" s="17">
        <f t="shared" si="17"/>
        <v>1767.7669529663688</v>
      </c>
      <c r="M102" s="18">
        <f t="shared" si="10"/>
        <v>8.7839351700192241E-3</v>
      </c>
      <c r="N102" s="19">
        <f t="shared" si="19"/>
        <v>200000</v>
      </c>
      <c r="O102" s="20">
        <f t="shared" si="11"/>
        <v>200000</v>
      </c>
      <c r="P102" s="20">
        <f t="shared" si="18"/>
        <v>200000</v>
      </c>
      <c r="Q102" s="43" t="str">
        <f t="shared" si="12"/>
        <v>MENOR VALOR</v>
      </c>
      <c r="R102" s="14"/>
      <c r="S102" s="14"/>
      <c r="T102" s="14"/>
      <c r="U102" s="14"/>
    </row>
    <row r="103" spans="1:21" ht="18">
      <c r="A103" s="11"/>
      <c r="B103" s="25"/>
      <c r="C103" s="11"/>
      <c r="D103" s="24" t="s">
        <v>23</v>
      </c>
      <c r="E103" s="14">
        <v>1</v>
      </c>
      <c r="F103" s="15">
        <v>162000</v>
      </c>
      <c r="G103" s="16">
        <v>163200</v>
      </c>
      <c r="H103" s="17">
        <f t="shared" si="13"/>
        <v>162000</v>
      </c>
      <c r="I103" s="17">
        <f t="shared" si="14"/>
        <v>162600</v>
      </c>
      <c r="J103" s="17">
        <f t="shared" si="15"/>
        <v>162600</v>
      </c>
      <c r="K103" s="17">
        <f t="shared" si="16"/>
        <v>162598.89298516148</v>
      </c>
      <c r="L103" s="17">
        <f t="shared" si="17"/>
        <v>848.52813742385706</v>
      </c>
      <c r="M103" s="18">
        <f t="shared" si="10"/>
        <v>5.2185002301590221E-3</v>
      </c>
      <c r="N103" s="19">
        <f t="shared" si="19"/>
        <v>162000</v>
      </c>
      <c r="O103" s="20">
        <f t="shared" si="11"/>
        <v>162000</v>
      </c>
      <c r="P103" s="20">
        <f t="shared" si="18"/>
        <v>162000</v>
      </c>
      <c r="Q103" s="43" t="str">
        <f t="shared" si="12"/>
        <v>MENOR VALOR</v>
      </c>
      <c r="R103" s="14"/>
      <c r="S103" s="14"/>
      <c r="T103" s="14"/>
      <c r="U103" s="14"/>
    </row>
    <row r="104" spans="1:21" ht="90">
      <c r="A104" s="11"/>
      <c r="B104" s="25"/>
      <c r="C104" s="11"/>
      <c r="D104" s="13" t="s">
        <v>74</v>
      </c>
      <c r="E104" s="14">
        <v>1</v>
      </c>
      <c r="F104" s="15">
        <v>310500</v>
      </c>
      <c r="G104" s="16">
        <v>315200</v>
      </c>
      <c r="H104" s="17">
        <f t="shared" si="13"/>
        <v>310500</v>
      </c>
      <c r="I104" s="17">
        <f t="shared" si="14"/>
        <v>312850</v>
      </c>
      <c r="J104" s="17">
        <f t="shared" si="15"/>
        <v>312850</v>
      </c>
      <c r="K104" s="17">
        <f t="shared" si="16"/>
        <v>312841.17376074399</v>
      </c>
      <c r="L104" s="17">
        <f t="shared" si="17"/>
        <v>3323.4018715767734</v>
      </c>
      <c r="M104" s="18">
        <f t="shared" si="10"/>
        <v>1.0622988242214394E-2</v>
      </c>
      <c r="N104" s="19">
        <f t="shared" si="19"/>
        <v>310500</v>
      </c>
      <c r="O104" s="20">
        <f t="shared" si="11"/>
        <v>310500</v>
      </c>
      <c r="P104" s="20">
        <f t="shared" si="18"/>
        <v>310500</v>
      </c>
      <c r="Q104" s="43" t="str">
        <f t="shared" si="12"/>
        <v>MENOR VALOR</v>
      </c>
      <c r="R104" s="14"/>
      <c r="S104" s="14"/>
      <c r="T104" s="14"/>
      <c r="U104" s="14"/>
    </row>
    <row r="105" spans="1:21" ht="63">
      <c r="A105" s="11"/>
      <c r="B105" s="25"/>
      <c r="C105" s="11"/>
      <c r="D105" s="13" t="s">
        <v>26</v>
      </c>
      <c r="E105" s="14">
        <v>1</v>
      </c>
      <c r="F105" s="15">
        <v>337500</v>
      </c>
      <c r="G105" s="16">
        <v>335000</v>
      </c>
      <c r="H105" s="17">
        <f t="shared" si="13"/>
        <v>335000</v>
      </c>
      <c r="I105" s="17">
        <f t="shared" si="14"/>
        <v>336250</v>
      </c>
      <c r="J105" s="17">
        <f t="shared" si="15"/>
        <v>336250</v>
      </c>
      <c r="K105" s="17">
        <f t="shared" si="16"/>
        <v>336247.6765718984</v>
      </c>
      <c r="L105" s="17">
        <f t="shared" si="17"/>
        <v>1767.7669529663688</v>
      </c>
      <c r="M105" s="18">
        <f t="shared" si="10"/>
        <v>5.2572994883758181E-3</v>
      </c>
      <c r="N105" s="19">
        <f t="shared" si="19"/>
        <v>335000</v>
      </c>
      <c r="O105" s="20">
        <f t="shared" si="11"/>
        <v>335000</v>
      </c>
      <c r="P105" s="20">
        <f t="shared" si="18"/>
        <v>335000</v>
      </c>
      <c r="Q105" s="43" t="str">
        <f t="shared" si="12"/>
        <v>MENOR VALOR</v>
      </c>
      <c r="R105" s="14"/>
      <c r="S105" s="14"/>
      <c r="T105" s="14"/>
      <c r="U105" s="14"/>
    </row>
    <row r="106" spans="1:21" ht="72">
      <c r="A106" s="11"/>
      <c r="B106" s="25"/>
      <c r="C106" s="11"/>
      <c r="D106" s="13" t="s">
        <v>27</v>
      </c>
      <c r="E106" s="14">
        <v>1</v>
      </c>
      <c r="F106" s="15">
        <v>513000</v>
      </c>
      <c r="G106" s="16">
        <v>515000</v>
      </c>
      <c r="H106" s="17">
        <f t="shared" si="13"/>
        <v>513000</v>
      </c>
      <c r="I106" s="17">
        <f t="shared" si="14"/>
        <v>514000</v>
      </c>
      <c r="J106" s="17">
        <f t="shared" si="15"/>
        <v>514000</v>
      </c>
      <c r="K106" s="17">
        <f t="shared" si="16"/>
        <v>513999.02723643358</v>
      </c>
      <c r="L106" s="17">
        <f t="shared" si="17"/>
        <v>1414.2135623730951</v>
      </c>
      <c r="M106" s="18">
        <f t="shared" si="10"/>
        <v>2.7513882536441539E-3</v>
      </c>
      <c r="N106" s="19">
        <f t="shared" si="19"/>
        <v>513000</v>
      </c>
      <c r="O106" s="20">
        <f t="shared" si="11"/>
        <v>513000</v>
      </c>
      <c r="P106" s="20">
        <f t="shared" si="18"/>
        <v>513000</v>
      </c>
      <c r="Q106" s="43" t="str">
        <f t="shared" si="12"/>
        <v>MENOR VALOR</v>
      </c>
      <c r="R106" s="14"/>
      <c r="S106" s="14"/>
      <c r="T106" s="14"/>
      <c r="U106" s="14"/>
    </row>
    <row r="107" spans="1:21" ht="27">
      <c r="A107" s="11"/>
      <c r="B107" s="25"/>
      <c r="C107" s="11"/>
      <c r="D107" s="24" t="s">
        <v>28</v>
      </c>
      <c r="E107" s="14">
        <v>1</v>
      </c>
      <c r="F107" s="15">
        <v>40500</v>
      </c>
      <c r="G107" s="16">
        <v>42200</v>
      </c>
      <c r="H107" s="17">
        <f t="shared" si="13"/>
        <v>40500</v>
      </c>
      <c r="I107" s="17">
        <f t="shared" si="14"/>
        <v>41350</v>
      </c>
      <c r="J107" s="17">
        <f t="shared" si="15"/>
        <v>41350</v>
      </c>
      <c r="K107" s="17">
        <f t="shared" si="16"/>
        <v>41341.262680281063</v>
      </c>
      <c r="L107" s="17">
        <f t="shared" si="17"/>
        <v>1202.0815280171307</v>
      </c>
      <c r="M107" s="18">
        <f t="shared" si="10"/>
        <v>2.9070895478044274E-2</v>
      </c>
      <c r="N107" s="19">
        <f t="shared" si="19"/>
        <v>40500</v>
      </c>
      <c r="O107" s="20">
        <f t="shared" si="11"/>
        <v>40500</v>
      </c>
      <c r="P107" s="20">
        <f t="shared" si="18"/>
        <v>40500</v>
      </c>
      <c r="Q107" s="43" t="str">
        <f t="shared" si="12"/>
        <v>MENOR VALOR</v>
      </c>
      <c r="R107" s="14"/>
      <c r="S107" s="14"/>
      <c r="T107" s="14"/>
      <c r="U107" s="14"/>
    </row>
    <row r="108" spans="1:21" ht="27">
      <c r="A108" s="11"/>
      <c r="B108" s="25"/>
      <c r="C108" s="11"/>
      <c r="D108" s="24" t="s">
        <v>75</v>
      </c>
      <c r="E108" s="14">
        <v>1</v>
      </c>
      <c r="F108" s="15">
        <v>162000</v>
      </c>
      <c r="G108" s="16">
        <v>163000</v>
      </c>
      <c r="H108" s="17">
        <f t="shared" si="13"/>
        <v>162000</v>
      </c>
      <c r="I108" s="17">
        <f t="shared" si="14"/>
        <v>162500</v>
      </c>
      <c r="J108" s="17">
        <f t="shared" si="15"/>
        <v>162500</v>
      </c>
      <c r="K108" s="17">
        <f t="shared" si="16"/>
        <v>162499.2307674101</v>
      </c>
      <c r="L108" s="17">
        <f t="shared" si="17"/>
        <v>707.10678118654755</v>
      </c>
      <c r="M108" s="18">
        <f t="shared" si="10"/>
        <v>4.3514263457633696E-3</v>
      </c>
      <c r="N108" s="19">
        <f t="shared" si="19"/>
        <v>162000</v>
      </c>
      <c r="O108" s="20">
        <f t="shared" si="11"/>
        <v>162000</v>
      </c>
      <c r="P108" s="20">
        <f t="shared" si="18"/>
        <v>162000</v>
      </c>
      <c r="Q108" s="43" t="str">
        <f t="shared" si="12"/>
        <v>MENOR VALOR</v>
      </c>
      <c r="R108" s="14"/>
      <c r="S108" s="14"/>
      <c r="T108" s="14"/>
      <c r="U108" s="14"/>
    </row>
    <row r="109" spans="1:21" ht="27">
      <c r="A109" s="11"/>
      <c r="B109" s="25"/>
      <c r="C109" s="11"/>
      <c r="D109" s="24" t="s">
        <v>29</v>
      </c>
      <c r="E109" s="14">
        <v>1</v>
      </c>
      <c r="F109" s="15">
        <v>162000</v>
      </c>
      <c r="G109" s="16">
        <v>163000</v>
      </c>
      <c r="H109" s="17">
        <f t="shared" si="13"/>
        <v>162000</v>
      </c>
      <c r="I109" s="17">
        <f t="shared" si="14"/>
        <v>162500</v>
      </c>
      <c r="J109" s="17">
        <f t="shared" si="15"/>
        <v>162500</v>
      </c>
      <c r="K109" s="17">
        <f t="shared" si="16"/>
        <v>162499.2307674101</v>
      </c>
      <c r="L109" s="17">
        <f t="shared" si="17"/>
        <v>707.10678118654755</v>
      </c>
      <c r="M109" s="18">
        <f t="shared" si="10"/>
        <v>4.3514263457633696E-3</v>
      </c>
      <c r="N109" s="19">
        <f t="shared" si="19"/>
        <v>162000</v>
      </c>
      <c r="O109" s="20">
        <f t="shared" si="11"/>
        <v>162000</v>
      </c>
      <c r="P109" s="20">
        <f t="shared" si="18"/>
        <v>162000</v>
      </c>
      <c r="Q109" s="43" t="str">
        <f t="shared" si="12"/>
        <v>MENOR VALOR</v>
      </c>
      <c r="R109" s="14"/>
      <c r="S109" s="14"/>
      <c r="T109" s="14"/>
      <c r="U109" s="14"/>
    </row>
    <row r="110" spans="1:21" ht="27">
      <c r="A110" s="11"/>
      <c r="B110" s="25"/>
      <c r="C110" s="11"/>
      <c r="D110" s="24" t="s">
        <v>30</v>
      </c>
      <c r="E110" s="14">
        <v>1</v>
      </c>
      <c r="F110" s="15">
        <v>391500</v>
      </c>
      <c r="G110" s="16">
        <v>392600</v>
      </c>
      <c r="H110" s="17">
        <f t="shared" si="13"/>
        <v>391500</v>
      </c>
      <c r="I110" s="17">
        <f t="shared" si="14"/>
        <v>392050</v>
      </c>
      <c r="J110" s="17">
        <f t="shared" si="15"/>
        <v>392050</v>
      </c>
      <c r="K110" s="17">
        <f t="shared" si="16"/>
        <v>392049.61420718167</v>
      </c>
      <c r="L110" s="17">
        <f t="shared" si="17"/>
        <v>777.81745930520231</v>
      </c>
      <c r="M110" s="18">
        <f t="shared" si="10"/>
        <v>1.9839751544578556E-3</v>
      </c>
      <c r="N110" s="19">
        <f t="shared" si="19"/>
        <v>391500</v>
      </c>
      <c r="O110" s="20">
        <f t="shared" si="11"/>
        <v>391500</v>
      </c>
      <c r="P110" s="20">
        <f t="shared" si="18"/>
        <v>391500</v>
      </c>
      <c r="Q110" s="43" t="str">
        <f t="shared" si="12"/>
        <v>MENOR VALOR</v>
      </c>
      <c r="R110" s="14"/>
      <c r="S110" s="14"/>
      <c r="T110" s="14"/>
      <c r="U110" s="14"/>
    </row>
    <row r="111" spans="1:21" ht="27">
      <c r="A111" s="11"/>
      <c r="B111" s="25"/>
      <c r="C111" s="11"/>
      <c r="D111" s="24" t="s">
        <v>31</v>
      </c>
      <c r="E111" s="14">
        <v>1</v>
      </c>
      <c r="F111" s="15">
        <v>175500</v>
      </c>
      <c r="G111" s="16">
        <v>180200</v>
      </c>
      <c r="H111" s="17">
        <f t="shared" si="13"/>
        <v>175500</v>
      </c>
      <c r="I111" s="17">
        <f t="shared" si="14"/>
        <v>177850</v>
      </c>
      <c r="J111" s="17">
        <f t="shared" si="15"/>
        <v>177850</v>
      </c>
      <c r="K111" s="17">
        <f t="shared" si="16"/>
        <v>177834.4735983437</v>
      </c>
      <c r="L111" s="17">
        <f t="shared" si="17"/>
        <v>3323.4018715767734</v>
      </c>
      <c r="M111" s="18">
        <f t="shared" si="10"/>
        <v>1.8686544119070978E-2</v>
      </c>
      <c r="N111" s="19">
        <f t="shared" si="19"/>
        <v>175500</v>
      </c>
      <c r="O111" s="20">
        <f t="shared" si="11"/>
        <v>175500</v>
      </c>
      <c r="P111" s="20">
        <f t="shared" si="18"/>
        <v>175500</v>
      </c>
      <c r="Q111" s="43" t="str">
        <f t="shared" si="12"/>
        <v>MENOR VALOR</v>
      </c>
      <c r="R111" s="14"/>
      <c r="S111" s="14"/>
      <c r="T111" s="14"/>
      <c r="U111" s="14"/>
    </row>
    <row r="112" spans="1:21" ht="27">
      <c r="A112" s="11"/>
      <c r="B112" s="25"/>
      <c r="C112" s="11"/>
      <c r="D112" s="24" t="s">
        <v>32</v>
      </c>
      <c r="E112" s="14">
        <v>1</v>
      </c>
      <c r="F112" s="15">
        <v>472500</v>
      </c>
      <c r="G112" s="16">
        <v>480000</v>
      </c>
      <c r="H112" s="17">
        <f t="shared" si="13"/>
        <v>472500</v>
      </c>
      <c r="I112" s="17">
        <f t="shared" si="14"/>
        <v>476250</v>
      </c>
      <c r="J112" s="17">
        <f t="shared" si="15"/>
        <v>476250</v>
      </c>
      <c r="K112" s="17">
        <f t="shared" si="16"/>
        <v>476235.23599162628</v>
      </c>
      <c r="L112" s="17">
        <f t="shared" si="17"/>
        <v>5303.3008588991061</v>
      </c>
      <c r="M112" s="18">
        <f t="shared" si="10"/>
        <v>1.1135539861205471E-2</v>
      </c>
      <c r="N112" s="19">
        <f t="shared" si="19"/>
        <v>472500</v>
      </c>
      <c r="O112" s="20">
        <f t="shared" si="11"/>
        <v>472500</v>
      </c>
      <c r="P112" s="20">
        <f t="shared" si="18"/>
        <v>472500</v>
      </c>
      <c r="Q112" s="43" t="str">
        <f t="shared" si="12"/>
        <v>MENOR VALOR</v>
      </c>
      <c r="R112" s="14"/>
      <c r="S112" s="14"/>
      <c r="T112" s="14"/>
      <c r="U112" s="14"/>
    </row>
    <row r="113" spans="1:21" ht="27">
      <c r="A113" s="11"/>
      <c r="B113" s="25"/>
      <c r="C113" s="11"/>
      <c r="D113" s="24" t="s">
        <v>33</v>
      </c>
      <c r="E113" s="14">
        <v>1</v>
      </c>
      <c r="F113" s="15">
        <v>81000</v>
      </c>
      <c r="G113" s="16">
        <v>85000</v>
      </c>
      <c r="H113" s="17">
        <f t="shared" si="13"/>
        <v>81000</v>
      </c>
      <c r="I113" s="17">
        <f t="shared" si="14"/>
        <v>83000</v>
      </c>
      <c r="J113" s="17">
        <f t="shared" si="15"/>
        <v>83000</v>
      </c>
      <c r="K113" s="17">
        <f t="shared" si="16"/>
        <v>82975.900115635988</v>
      </c>
      <c r="L113" s="17">
        <f t="shared" si="17"/>
        <v>2828.4271247461902</v>
      </c>
      <c r="M113" s="18">
        <f t="shared" si="10"/>
        <v>3.4077435237905906E-2</v>
      </c>
      <c r="N113" s="19">
        <f t="shared" si="19"/>
        <v>81000</v>
      </c>
      <c r="O113" s="20">
        <f t="shared" si="11"/>
        <v>81000</v>
      </c>
      <c r="P113" s="20">
        <f t="shared" si="18"/>
        <v>81000</v>
      </c>
      <c r="Q113" s="43" t="str">
        <f t="shared" si="12"/>
        <v>MENOR VALOR</v>
      </c>
      <c r="R113" s="14"/>
      <c r="S113" s="14"/>
      <c r="T113" s="14"/>
      <c r="U113" s="14"/>
    </row>
    <row r="114" spans="1:21" ht="27">
      <c r="A114" s="11"/>
      <c r="B114" s="25"/>
      <c r="C114" s="11"/>
      <c r="D114" s="24" t="s">
        <v>78</v>
      </c>
      <c r="E114" s="14">
        <v>1</v>
      </c>
      <c r="F114" s="15">
        <v>310500</v>
      </c>
      <c r="G114" s="16">
        <v>312000</v>
      </c>
      <c r="H114" s="17">
        <f t="shared" si="13"/>
        <v>310500</v>
      </c>
      <c r="I114" s="17">
        <f t="shared" si="14"/>
        <v>311250</v>
      </c>
      <c r="J114" s="17">
        <f t="shared" si="15"/>
        <v>311250</v>
      </c>
      <c r="K114" s="17">
        <f t="shared" si="16"/>
        <v>311249.09638423048</v>
      </c>
      <c r="L114" s="17">
        <f t="shared" si="17"/>
        <v>1060.6601717798212</v>
      </c>
      <c r="M114" s="18">
        <f t="shared" si="10"/>
        <v>3.4077435237905903E-3</v>
      </c>
      <c r="N114" s="19">
        <f t="shared" si="19"/>
        <v>310500</v>
      </c>
      <c r="O114" s="20">
        <f t="shared" si="11"/>
        <v>310500</v>
      </c>
      <c r="P114" s="20">
        <f t="shared" si="18"/>
        <v>310500</v>
      </c>
      <c r="Q114" s="43" t="str">
        <f t="shared" si="12"/>
        <v>MENOR VALOR</v>
      </c>
      <c r="R114" s="14"/>
      <c r="S114" s="14"/>
      <c r="T114" s="14"/>
      <c r="U114" s="14"/>
    </row>
    <row r="115" spans="1:21" ht="27">
      <c r="A115" s="11"/>
      <c r="B115" s="25"/>
      <c r="C115" s="11"/>
      <c r="D115" s="24" t="s">
        <v>35</v>
      </c>
      <c r="E115" s="14">
        <v>1</v>
      </c>
      <c r="F115" s="15">
        <v>40500</v>
      </c>
      <c r="G115" s="16">
        <v>40500</v>
      </c>
      <c r="H115" s="17">
        <f t="shared" si="13"/>
        <v>40500</v>
      </c>
      <c r="I115" s="17">
        <f t="shared" si="14"/>
        <v>40500</v>
      </c>
      <c r="J115" s="17">
        <f t="shared" si="15"/>
        <v>40500</v>
      </c>
      <c r="K115" s="17">
        <f t="shared" si="16"/>
        <v>40500</v>
      </c>
      <c r="L115" s="17">
        <f t="shared" si="17"/>
        <v>0</v>
      </c>
      <c r="M115" s="18">
        <f t="shared" si="10"/>
        <v>0</v>
      </c>
      <c r="N115" s="19">
        <f t="shared" si="19"/>
        <v>40500</v>
      </c>
      <c r="O115" s="20">
        <f t="shared" si="11"/>
        <v>40500</v>
      </c>
      <c r="P115" s="20">
        <f t="shared" si="18"/>
        <v>40500</v>
      </c>
      <c r="Q115" s="43" t="str">
        <f t="shared" si="12"/>
        <v>MENOR VALOR</v>
      </c>
      <c r="R115" s="14"/>
      <c r="S115" s="14"/>
      <c r="T115" s="14"/>
      <c r="U115" s="14"/>
    </row>
    <row r="116" spans="1:21" ht="36">
      <c r="A116" s="11"/>
      <c r="B116" s="25"/>
      <c r="C116" s="11"/>
      <c r="D116" s="24" t="s">
        <v>36</v>
      </c>
      <c r="E116" s="14">
        <v>1</v>
      </c>
      <c r="F116" s="15">
        <v>54000</v>
      </c>
      <c r="G116" s="16">
        <v>54000</v>
      </c>
      <c r="H116" s="17">
        <f t="shared" si="13"/>
        <v>54000</v>
      </c>
      <c r="I116" s="17">
        <f t="shared" si="14"/>
        <v>54000</v>
      </c>
      <c r="J116" s="17">
        <f t="shared" si="15"/>
        <v>54000</v>
      </c>
      <c r="K116" s="17">
        <f t="shared" si="16"/>
        <v>54000</v>
      </c>
      <c r="L116" s="17">
        <f t="shared" si="17"/>
        <v>0</v>
      </c>
      <c r="M116" s="18">
        <f t="shared" si="10"/>
        <v>0</v>
      </c>
      <c r="N116" s="19">
        <f t="shared" si="19"/>
        <v>54000</v>
      </c>
      <c r="O116" s="20">
        <f t="shared" si="11"/>
        <v>54000</v>
      </c>
      <c r="P116" s="20">
        <f t="shared" si="18"/>
        <v>54000</v>
      </c>
      <c r="Q116" s="43" t="str">
        <f t="shared" si="12"/>
        <v>MENOR VALOR</v>
      </c>
      <c r="R116" s="14"/>
      <c r="S116" s="14"/>
      <c r="T116" s="14"/>
      <c r="U116" s="14"/>
    </row>
    <row r="117" spans="1:21" ht="27">
      <c r="A117" s="11"/>
      <c r="B117" s="25"/>
      <c r="C117" s="11"/>
      <c r="D117" s="24" t="s">
        <v>37</v>
      </c>
      <c r="E117" s="14">
        <v>1</v>
      </c>
      <c r="F117" s="15">
        <v>40500</v>
      </c>
      <c r="G117" s="16">
        <v>40500</v>
      </c>
      <c r="H117" s="17">
        <f t="shared" si="13"/>
        <v>40500</v>
      </c>
      <c r="I117" s="17">
        <f t="shared" si="14"/>
        <v>40500</v>
      </c>
      <c r="J117" s="17">
        <f t="shared" si="15"/>
        <v>40500</v>
      </c>
      <c r="K117" s="17">
        <f t="shared" si="16"/>
        <v>40500</v>
      </c>
      <c r="L117" s="17">
        <f t="shared" si="17"/>
        <v>0</v>
      </c>
      <c r="M117" s="18">
        <f t="shared" si="10"/>
        <v>0</v>
      </c>
      <c r="N117" s="19">
        <f t="shared" si="19"/>
        <v>40500</v>
      </c>
      <c r="O117" s="20">
        <f t="shared" si="11"/>
        <v>40500</v>
      </c>
      <c r="P117" s="20">
        <f t="shared" si="18"/>
        <v>40500</v>
      </c>
      <c r="Q117" s="43" t="str">
        <f t="shared" si="12"/>
        <v>MENOR VALOR</v>
      </c>
      <c r="R117" s="14"/>
      <c r="S117" s="14"/>
      <c r="T117" s="14"/>
      <c r="U117" s="14"/>
    </row>
    <row r="118" spans="1:21" ht="27">
      <c r="A118" s="11"/>
      <c r="B118" s="25"/>
      <c r="C118" s="11"/>
      <c r="D118" s="24" t="s">
        <v>39</v>
      </c>
      <c r="E118" s="14">
        <v>1</v>
      </c>
      <c r="F118" s="15">
        <v>54000</v>
      </c>
      <c r="G118" s="16">
        <v>54000</v>
      </c>
      <c r="H118" s="17">
        <f t="shared" si="13"/>
        <v>54000</v>
      </c>
      <c r="I118" s="17">
        <f t="shared" si="14"/>
        <v>54000</v>
      </c>
      <c r="J118" s="17">
        <f t="shared" si="15"/>
        <v>54000</v>
      </c>
      <c r="K118" s="17">
        <f t="shared" si="16"/>
        <v>54000</v>
      </c>
      <c r="L118" s="17">
        <f t="shared" si="17"/>
        <v>0</v>
      </c>
      <c r="M118" s="18">
        <f t="shared" si="10"/>
        <v>0</v>
      </c>
      <c r="N118" s="19">
        <f t="shared" si="19"/>
        <v>54000</v>
      </c>
      <c r="O118" s="20">
        <f t="shared" si="11"/>
        <v>54000</v>
      </c>
      <c r="P118" s="20">
        <f t="shared" si="18"/>
        <v>54000</v>
      </c>
      <c r="Q118" s="43" t="str">
        <f t="shared" si="12"/>
        <v>MENOR VALOR</v>
      </c>
      <c r="R118" s="14"/>
      <c r="S118" s="14"/>
      <c r="T118" s="14"/>
      <c r="U118" s="14"/>
    </row>
    <row r="119" spans="1:21" ht="36">
      <c r="A119" s="11"/>
      <c r="B119" s="25"/>
      <c r="C119" s="11"/>
      <c r="D119" s="24" t="s">
        <v>40</v>
      </c>
      <c r="E119" s="14">
        <v>1</v>
      </c>
      <c r="F119" s="15">
        <v>202500</v>
      </c>
      <c r="G119" s="16">
        <v>205800</v>
      </c>
      <c r="H119" s="17">
        <f t="shared" si="13"/>
        <v>202500</v>
      </c>
      <c r="I119" s="17">
        <f t="shared" si="14"/>
        <v>204150</v>
      </c>
      <c r="J119" s="17">
        <f t="shared" si="15"/>
        <v>204150</v>
      </c>
      <c r="K119" s="17">
        <f t="shared" si="16"/>
        <v>204143.33199984761</v>
      </c>
      <c r="L119" s="17">
        <f t="shared" si="17"/>
        <v>2333.452377915607</v>
      </c>
      <c r="M119" s="18">
        <f t="shared" si="10"/>
        <v>1.1430087572449704E-2</v>
      </c>
      <c r="N119" s="19">
        <f t="shared" si="19"/>
        <v>202500</v>
      </c>
      <c r="O119" s="20">
        <f t="shared" si="11"/>
        <v>202500</v>
      </c>
      <c r="P119" s="20">
        <f t="shared" si="18"/>
        <v>202500</v>
      </c>
      <c r="Q119" s="43" t="str">
        <f t="shared" si="12"/>
        <v>MENOR VALOR</v>
      </c>
      <c r="R119" s="14"/>
      <c r="S119" s="14"/>
      <c r="T119" s="14"/>
      <c r="U119" s="14"/>
    </row>
    <row r="120" spans="1:21" ht="36">
      <c r="A120" s="11"/>
      <c r="B120" s="25"/>
      <c r="C120" s="11"/>
      <c r="D120" s="24" t="s">
        <v>79</v>
      </c>
      <c r="E120" s="14">
        <v>1</v>
      </c>
      <c r="F120" s="15">
        <v>256500</v>
      </c>
      <c r="G120" s="16">
        <v>255000</v>
      </c>
      <c r="H120" s="17">
        <f t="shared" si="13"/>
        <v>255000</v>
      </c>
      <c r="I120" s="17">
        <f t="shared" si="14"/>
        <v>255750</v>
      </c>
      <c r="J120" s="17">
        <f t="shared" si="15"/>
        <v>255750</v>
      </c>
      <c r="K120" s="17">
        <f t="shared" si="16"/>
        <v>255748.90029089077</v>
      </c>
      <c r="L120" s="17">
        <f t="shared" si="17"/>
        <v>1060.6601717798212</v>
      </c>
      <c r="M120" s="18">
        <f t="shared" si="10"/>
        <v>4.1472538486014513E-3</v>
      </c>
      <c r="N120" s="19">
        <f t="shared" si="19"/>
        <v>255000</v>
      </c>
      <c r="O120" s="20">
        <f t="shared" si="11"/>
        <v>255000</v>
      </c>
      <c r="P120" s="20">
        <f t="shared" si="18"/>
        <v>255000</v>
      </c>
      <c r="Q120" s="43" t="str">
        <f t="shared" si="12"/>
        <v>MENOR VALOR</v>
      </c>
      <c r="R120" s="14"/>
      <c r="S120" s="14"/>
      <c r="T120" s="14"/>
      <c r="U120" s="14"/>
    </row>
    <row r="121" spans="1:21" ht="36">
      <c r="A121" s="11"/>
      <c r="B121" s="25"/>
      <c r="C121" s="11"/>
      <c r="D121" s="24" t="s">
        <v>80</v>
      </c>
      <c r="E121" s="14">
        <v>1</v>
      </c>
      <c r="F121" s="15">
        <v>216000</v>
      </c>
      <c r="G121" s="16">
        <v>220000</v>
      </c>
      <c r="H121" s="17">
        <f t="shared" si="13"/>
        <v>216000</v>
      </c>
      <c r="I121" s="17">
        <f t="shared" si="14"/>
        <v>218000</v>
      </c>
      <c r="J121" s="17">
        <f t="shared" si="15"/>
        <v>218000</v>
      </c>
      <c r="K121" s="17">
        <f t="shared" si="16"/>
        <v>217990.82549501938</v>
      </c>
      <c r="L121" s="17">
        <f t="shared" si="17"/>
        <v>2828.4271247461902</v>
      </c>
      <c r="M121" s="18">
        <f t="shared" si="10"/>
        <v>1.2974436352046745E-2</v>
      </c>
      <c r="N121" s="19">
        <f t="shared" si="19"/>
        <v>216000</v>
      </c>
      <c r="O121" s="20">
        <f t="shared" si="11"/>
        <v>216000</v>
      </c>
      <c r="P121" s="20">
        <f t="shared" si="18"/>
        <v>216000</v>
      </c>
      <c r="Q121" s="43" t="str">
        <f t="shared" si="12"/>
        <v>MENOR VALOR</v>
      </c>
      <c r="R121" s="14"/>
      <c r="S121" s="14"/>
      <c r="T121" s="14"/>
      <c r="U121" s="14"/>
    </row>
    <row r="122" spans="1:21" ht="27">
      <c r="A122" s="11"/>
      <c r="B122" s="25"/>
      <c r="C122" s="11"/>
      <c r="D122" s="24" t="s">
        <v>81</v>
      </c>
      <c r="E122" s="14">
        <v>1</v>
      </c>
      <c r="F122" s="15">
        <v>283500</v>
      </c>
      <c r="G122" s="16">
        <v>285200</v>
      </c>
      <c r="H122" s="17">
        <f t="shared" si="13"/>
        <v>283500</v>
      </c>
      <c r="I122" s="17">
        <f t="shared" si="14"/>
        <v>284350</v>
      </c>
      <c r="J122" s="17">
        <f t="shared" si="15"/>
        <v>284350</v>
      </c>
      <c r="K122" s="17">
        <f t="shared" si="16"/>
        <v>284348.7295558044</v>
      </c>
      <c r="L122" s="17">
        <f t="shared" si="17"/>
        <v>1202.0815280171307</v>
      </c>
      <c r="M122" s="18">
        <f t="shared" si="10"/>
        <v>4.2274715245898742E-3</v>
      </c>
      <c r="N122" s="19">
        <f t="shared" si="19"/>
        <v>283500</v>
      </c>
      <c r="O122" s="20">
        <f t="shared" si="11"/>
        <v>283500</v>
      </c>
      <c r="P122" s="20">
        <f t="shared" si="18"/>
        <v>283500</v>
      </c>
      <c r="Q122" s="43" t="str">
        <f t="shared" si="12"/>
        <v>MENOR VALOR</v>
      </c>
      <c r="R122" s="14"/>
      <c r="S122" s="14"/>
      <c r="T122" s="14"/>
      <c r="U122" s="14"/>
    </row>
    <row r="123" spans="1:21" ht="36">
      <c r="A123" s="11"/>
      <c r="B123" s="25"/>
      <c r="C123" s="11"/>
      <c r="D123" s="24" t="s">
        <v>82</v>
      </c>
      <c r="E123" s="14">
        <v>1</v>
      </c>
      <c r="F123" s="15">
        <v>175500</v>
      </c>
      <c r="G123" s="16">
        <v>176000</v>
      </c>
      <c r="H123" s="17">
        <f t="shared" si="13"/>
        <v>175500</v>
      </c>
      <c r="I123" s="17">
        <f t="shared" si="14"/>
        <v>175750</v>
      </c>
      <c r="J123" s="17">
        <f t="shared" si="15"/>
        <v>175750</v>
      </c>
      <c r="K123" s="17">
        <f t="shared" si="16"/>
        <v>175749.82219052172</v>
      </c>
      <c r="L123" s="17">
        <f t="shared" si="17"/>
        <v>353.55339059327378</v>
      </c>
      <c r="M123" s="18">
        <f t="shared" si="10"/>
        <v>2.0116835880129376E-3</v>
      </c>
      <c r="N123" s="19">
        <f t="shared" si="19"/>
        <v>175500</v>
      </c>
      <c r="O123" s="20">
        <f t="shared" si="11"/>
        <v>175500</v>
      </c>
      <c r="P123" s="20">
        <f t="shared" si="18"/>
        <v>175500</v>
      </c>
      <c r="Q123" s="43" t="str">
        <f t="shared" si="12"/>
        <v>MENOR VALOR</v>
      </c>
      <c r="R123" s="14"/>
      <c r="S123" s="14"/>
      <c r="T123" s="14"/>
      <c r="U123" s="14"/>
    </row>
    <row r="124" spans="1:21" ht="36">
      <c r="A124" s="11"/>
      <c r="B124" s="25"/>
      <c r="C124" s="11"/>
      <c r="D124" s="24" t="s">
        <v>83</v>
      </c>
      <c r="E124" s="14">
        <v>1</v>
      </c>
      <c r="F124" s="15">
        <v>121500</v>
      </c>
      <c r="G124" s="16">
        <v>125000</v>
      </c>
      <c r="H124" s="17">
        <f t="shared" si="13"/>
        <v>121500</v>
      </c>
      <c r="I124" s="17">
        <f t="shared" si="14"/>
        <v>123250</v>
      </c>
      <c r="J124" s="17">
        <f t="shared" si="15"/>
        <v>123250</v>
      </c>
      <c r="K124" s="17">
        <f t="shared" si="16"/>
        <v>123237.57543866237</v>
      </c>
      <c r="L124" s="17">
        <f t="shared" si="17"/>
        <v>2474.8737341529163</v>
      </c>
      <c r="M124" s="18">
        <f t="shared" si="10"/>
        <v>2.0080111433289381E-2</v>
      </c>
      <c r="N124" s="19">
        <f t="shared" si="19"/>
        <v>121500</v>
      </c>
      <c r="O124" s="20">
        <f t="shared" si="11"/>
        <v>121500</v>
      </c>
      <c r="P124" s="20">
        <f t="shared" si="18"/>
        <v>121500</v>
      </c>
      <c r="Q124" s="43" t="str">
        <f t="shared" si="12"/>
        <v>MENOR VALOR</v>
      </c>
      <c r="R124" s="14"/>
      <c r="S124" s="14"/>
      <c r="T124" s="14"/>
      <c r="U124" s="14"/>
    </row>
    <row r="125" spans="1:21" ht="36">
      <c r="A125" s="11"/>
      <c r="B125" s="25"/>
      <c r="C125" s="11"/>
      <c r="D125" s="24" t="s">
        <v>46</v>
      </c>
      <c r="E125" s="14">
        <v>1</v>
      </c>
      <c r="F125" s="15">
        <v>40500</v>
      </c>
      <c r="G125" s="16">
        <v>40500</v>
      </c>
      <c r="H125" s="17">
        <f t="shared" si="13"/>
        <v>40500</v>
      </c>
      <c r="I125" s="17">
        <f t="shared" si="14"/>
        <v>40500</v>
      </c>
      <c r="J125" s="17">
        <f t="shared" si="15"/>
        <v>40500</v>
      </c>
      <c r="K125" s="17">
        <f t="shared" si="16"/>
        <v>40500</v>
      </c>
      <c r="L125" s="17">
        <f t="shared" si="17"/>
        <v>0</v>
      </c>
      <c r="M125" s="18">
        <f t="shared" si="10"/>
        <v>0</v>
      </c>
      <c r="N125" s="19">
        <f t="shared" si="19"/>
        <v>40500</v>
      </c>
      <c r="O125" s="20">
        <f t="shared" si="11"/>
        <v>40500</v>
      </c>
      <c r="P125" s="20">
        <f t="shared" si="18"/>
        <v>40500</v>
      </c>
      <c r="Q125" s="43" t="str">
        <f t="shared" si="12"/>
        <v>MENOR VALOR</v>
      </c>
      <c r="R125" s="14"/>
      <c r="S125" s="14"/>
      <c r="T125" s="14"/>
      <c r="U125" s="14"/>
    </row>
    <row r="126" spans="1:21" ht="27">
      <c r="A126" s="11"/>
      <c r="B126" s="25"/>
      <c r="C126" s="11"/>
      <c r="D126" s="24" t="s">
        <v>47</v>
      </c>
      <c r="E126" s="14">
        <v>1</v>
      </c>
      <c r="F126" s="15">
        <v>40500</v>
      </c>
      <c r="G126" s="16">
        <v>40500</v>
      </c>
      <c r="H126" s="17">
        <f t="shared" si="13"/>
        <v>40500</v>
      </c>
      <c r="I126" s="17">
        <f t="shared" si="14"/>
        <v>40500</v>
      </c>
      <c r="J126" s="17">
        <f t="shared" si="15"/>
        <v>40500</v>
      </c>
      <c r="K126" s="17">
        <f t="shared" si="16"/>
        <v>40500</v>
      </c>
      <c r="L126" s="17">
        <f t="shared" si="17"/>
        <v>0</v>
      </c>
      <c r="M126" s="18">
        <f t="shared" si="10"/>
        <v>0</v>
      </c>
      <c r="N126" s="19">
        <f t="shared" si="19"/>
        <v>40500</v>
      </c>
      <c r="O126" s="20">
        <f t="shared" si="11"/>
        <v>40500</v>
      </c>
      <c r="P126" s="20">
        <f t="shared" si="18"/>
        <v>40500</v>
      </c>
      <c r="Q126" s="43" t="str">
        <f t="shared" si="12"/>
        <v>MENOR VALOR</v>
      </c>
      <c r="R126" s="14"/>
      <c r="S126" s="14"/>
      <c r="T126" s="14"/>
      <c r="U126" s="14"/>
    </row>
    <row r="127" spans="1:21" ht="27">
      <c r="A127" s="11"/>
      <c r="B127" s="25"/>
      <c r="C127" s="11"/>
      <c r="D127" s="24" t="s">
        <v>48</v>
      </c>
      <c r="E127" s="14">
        <v>1</v>
      </c>
      <c r="F127" s="15">
        <v>40500</v>
      </c>
      <c r="G127" s="16">
        <v>40500</v>
      </c>
      <c r="H127" s="17">
        <f t="shared" si="13"/>
        <v>40500</v>
      </c>
      <c r="I127" s="17">
        <f t="shared" si="14"/>
        <v>40500</v>
      </c>
      <c r="J127" s="17">
        <f t="shared" si="15"/>
        <v>40500</v>
      </c>
      <c r="K127" s="17">
        <f t="shared" si="16"/>
        <v>40500</v>
      </c>
      <c r="L127" s="17">
        <f t="shared" si="17"/>
        <v>0</v>
      </c>
      <c r="M127" s="18">
        <f t="shared" si="10"/>
        <v>0</v>
      </c>
      <c r="N127" s="19">
        <f t="shared" si="19"/>
        <v>40500</v>
      </c>
      <c r="O127" s="20">
        <f t="shared" si="11"/>
        <v>40500</v>
      </c>
      <c r="P127" s="20">
        <f t="shared" si="18"/>
        <v>40500</v>
      </c>
      <c r="Q127" s="43" t="str">
        <f t="shared" si="12"/>
        <v>MENOR VALOR</v>
      </c>
      <c r="R127" s="14"/>
      <c r="S127" s="14"/>
      <c r="T127" s="14"/>
      <c r="U127" s="14"/>
    </row>
    <row r="128" spans="1:21" ht="27">
      <c r="A128" s="11"/>
      <c r="B128" s="25"/>
      <c r="C128" s="11"/>
      <c r="D128" s="24" t="s">
        <v>49</v>
      </c>
      <c r="E128" s="14">
        <v>1</v>
      </c>
      <c r="F128" s="15">
        <v>40500</v>
      </c>
      <c r="G128" s="16">
        <v>40500</v>
      </c>
      <c r="H128" s="17">
        <f t="shared" si="13"/>
        <v>40500</v>
      </c>
      <c r="I128" s="17">
        <f t="shared" si="14"/>
        <v>40500</v>
      </c>
      <c r="J128" s="17">
        <f t="shared" si="15"/>
        <v>40500</v>
      </c>
      <c r="K128" s="17">
        <f t="shared" si="16"/>
        <v>40500</v>
      </c>
      <c r="L128" s="17">
        <f t="shared" si="17"/>
        <v>0</v>
      </c>
      <c r="M128" s="18">
        <f t="shared" si="10"/>
        <v>0</v>
      </c>
      <c r="N128" s="19">
        <f t="shared" si="19"/>
        <v>40500</v>
      </c>
      <c r="O128" s="20">
        <f t="shared" si="11"/>
        <v>40500</v>
      </c>
      <c r="P128" s="20">
        <f t="shared" si="18"/>
        <v>40500</v>
      </c>
      <c r="Q128" s="43" t="str">
        <f t="shared" si="12"/>
        <v>MENOR VALOR</v>
      </c>
      <c r="R128" s="14"/>
      <c r="S128" s="14"/>
      <c r="T128" s="14"/>
      <c r="U128" s="14"/>
    </row>
    <row r="129" spans="1:21" ht="18">
      <c r="A129" s="11"/>
      <c r="B129" s="25"/>
      <c r="C129" s="11"/>
      <c r="D129" s="24" t="s">
        <v>50</v>
      </c>
      <c r="E129" s="14">
        <v>1</v>
      </c>
      <c r="F129" s="15">
        <v>405000</v>
      </c>
      <c r="G129" s="16">
        <v>406000</v>
      </c>
      <c r="H129" s="17">
        <f t="shared" si="13"/>
        <v>405000</v>
      </c>
      <c r="I129" s="17">
        <f t="shared" si="14"/>
        <v>405500</v>
      </c>
      <c r="J129" s="17">
        <f t="shared" si="15"/>
        <v>405500</v>
      </c>
      <c r="K129" s="17">
        <f t="shared" si="16"/>
        <v>405499.69173847715</v>
      </c>
      <c r="L129" s="17">
        <f t="shared" si="17"/>
        <v>707.10678118654755</v>
      </c>
      <c r="M129" s="18">
        <f t="shared" si="10"/>
        <v>1.7437898426302036E-3</v>
      </c>
      <c r="N129" s="19">
        <f t="shared" si="19"/>
        <v>405000</v>
      </c>
      <c r="O129" s="20">
        <f t="shared" si="11"/>
        <v>405000</v>
      </c>
      <c r="P129" s="20">
        <f t="shared" si="18"/>
        <v>405000</v>
      </c>
      <c r="Q129" s="43" t="str">
        <f t="shared" si="12"/>
        <v>MENOR VALOR</v>
      </c>
      <c r="R129" s="14"/>
      <c r="S129" s="14"/>
      <c r="T129" s="14"/>
      <c r="U129" s="14"/>
    </row>
    <row r="130" spans="1:21" ht="27">
      <c r="A130" s="11"/>
      <c r="B130" s="25"/>
      <c r="C130" s="11"/>
      <c r="D130" s="24" t="s">
        <v>84</v>
      </c>
      <c r="E130" s="14">
        <v>1</v>
      </c>
      <c r="F130" s="15">
        <v>607500</v>
      </c>
      <c r="G130" s="16">
        <v>608000</v>
      </c>
      <c r="H130" s="17">
        <f t="shared" si="13"/>
        <v>607500</v>
      </c>
      <c r="I130" s="17">
        <f t="shared" si="14"/>
        <v>607750</v>
      </c>
      <c r="J130" s="17">
        <f t="shared" si="15"/>
        <v>607750</v>
      </c>
      <c r="K130" s="17">
        <f t="shared" si="16"/>
        <v>607749.94858082873</v>
      </c>
      <c r="L130" s="17">
        <f t="shared" si="17"/>
        <v>353.55339059327378</v>
      </c>
      <c r="M130" s="18">
        <f t="shared" si="10"/>
        <v>5.8174149007531679E-4</v>
      </c>
      <c r="N130" s="19">
        <f t="shared" si="19"/>
        <v>607500</v>
      </c>
      <c r="O130" s="20">
        <f t="shared" si="11"/>
        <v>607500</v>
      </c>
      <c r="P130" s="20">
        <f t="shared" si="18"/>
        <v>607500</v>
      </c>
      <c r="Q130" s="43" t="str">
        <f t="shared" si="12"/>
        <v>MENOR VALOR</v>
      </c>
      <c r="R130" s="14"/>
      <c r="S130" s="14"/>
      <c r="T130" s="14"/>
      <c r="U130" s="14"/>
    </row>
    <row r="131" spans="1:21" ht="27">
      <c r="A131" s="11"/>
      <c r="B131" s="25"/>
      <c r="C131" s="11"/>
      <c r="D131" s="24" t="s">
        <v>85</v>
      </c>
      <c r="E131" s="14">
        <v>1</v>
      </c>
      <c r="F131" s="15">
        <v>283500</v>
      </c>
      <c r="G131" s="16">
        <v>285000</v>
      </c>
      <c r="H131" s="17">
        <f t="shared" si="13"/>
        <v>283500</v>
      </c>
      <c r="I131" s="17">
        <f t="shared" si="14"/>
        <v>284250</v>
      </c>
      <c r="J131" s="17">
        <f t="shared" si="15"/>
        <v>284250</v>
      </c>
      <c r="K131" s="17">
        <f t="shared" si="16"/>
        <v>284249.0105523676</v>
      </c>
      <c r="L131" s="17">
        <f t="shared" si="17"/>
        <v>1060.6601717798212</v>
      </c>
      <c r="M131" s="18">
        <f t="shared" si="10"/>
        <v>3.7314342015121239E-3</v>
      </c>
      <c r="N131" s="19">
        <f t="shared" si="19"/>
        <v>283500</v>
      </c>
      <c r="O131" s="20">
        <f t="shared" si="11"/>
        <v>283500</v>
      </c>
      <c r="P131" s="20">
        <f t="shared" si="18"/>
        <v>283500</v>
      </c>
      <c r="Q131" s="43" t="str">
        <f t="shared" si="12"/>
        <v>MENOR VALOR</v>
      </c>
      <c r="R131" s="14"/>
      <c r="S131" s="14"/>
      <c r="T131" s="14"/>
      <c r="U131" s="14"/>
    </row>
    <row r="132" spans="1:21" ht="45">
      <c r="A132" s="11"/>
      <c r="B132" s="25"/>
      <c r="C132" s="11"/>
      <c r="D132" s="24" t="s">
        <v>86</v>
      </c>
      <c r="E132" s="14">
        <v>1</v>
      </c>
      <c r="F132" s="15">
        <v>216000</v>
      </c>
      <c r="G132" s="16">
        <v>220000</v>
      </c>
      <c r="H132" s="17">
        <f t="shared" si="13"/>
        <v>216000</v>
      </c>
      <c r="I132" s="17">
        <f t="shared" si="14"/>
        <v>218000</v>
      </c>
      <c r="J132" s="17">
        <f t="shared" si="15"/>
        <v>218000</v>
      </c>
      <c r="K132" s="17">
        <f t="shared" si="16"/>
        <v>217990.82549501938</v>
      </c>
      <c r="L132" s="17">
        <f t="shared" si="17"/>
        <v>2828.4271247461902</v>
      </c>
      <c r="M132" s="18">
        <f t="shared" si="10"/>
        <v>1.2974436352046745E-2</v>
      </c>
      <c r="N132" s="19">
        <f t="shared" si="19"/>
        <v>216000</v>
      </c>
      <c r="O132" s="20">
        <f t="shared" si="11"/>
        <v>216000</v>
      </c>
      <c r="P132" s="20">
        <f t="shared" si="18"/>
        <v>216000</v>
      </c>
      <c r="Q132" s="43" t="str">
        <f t="shared" si="12"/>
        <v>MENOR VALOR</v>
      </c>
      <c r="R132" s="14"/>
      <c r="S132" s="14"/>
      <c r="T132" s="14"/>
      <c r="U132" s="14"/>
    </row>
    <row r="133" spans="1:21" ht="27">
      <c r="A133" s="11"/>
      <c r="B133" s="25"/>
      <c r="C133" s="11"/>
      <c r="D133" s="24" t="s">
        <v>87</v>
      </c>
      <c r="E133" s="14">
        <v>1</v>
      </c>
      <c r="F133" s="15">
        <v>94500</v>
      </c>
      <c r="G133" s="16">
        <v>100000</v>
      </c>
      <c r="H133" s="17">
        <f t="shared" si="13"/>
        <v>94500</v>
      </c>
      <c r="I133" s="17">
        <f t="shared" si="14"/>
        <v>97250</v>
      </c>
      <c r="J133" s="17">
        <f t="shared" si="15"/>
        <v>97250</v>
      </c>
      <c r="K133" s="17">
        <f t="shared" si="16"/>
        <v>97211.110476117901</v>
      </c>
      <c r="L133" s="17">
        <f t="shared" si="17"/>
        <v>3889.0872965260114</v>
      </c>
      <c r="M133" s="18">
        <f t="shared" si="10"/>
        <v>3.9990614874303457E-2</v>
      </c>
      <c r="N133" s="19">
        <f t="shared" si="19"/>
        <v>94500</v>
      </c>
      <c r="O133" s="20">
        <f t="shared" si="11"/>
        <v>94500</v>
      </c>
      <c r="P133" s="20">
        <f t="shared" si="18"/>
        <v>94500</v>
      </c>
      <c r="Q133" s="43" t="str">
        <f t="shared" si="12"/>
        <v>MENOR VALOR</v>
      </c>
      <c r="R133" s="14"/>
      <c r="S133" s="14"/>
      <c r="T133" s="14"/>
      <c r="U133" s="14"/>
    </row>
    <row r="134" spans="1:21" ht="54">
      <c r="A134" s="11"/>
      <c r="B134" s="25"/>
      <c r="C134" s="11"/>
      <c r="D134" s="24" t="s">
        <v>88</v>
      </c>
      <c r="E134" s="14">
        <v>1</v>
      </c>
      <c r="F134" s="15">
        <v>67500</v>
      </c>
      <c r="G134" s="16">
        <v>68000</v>
      </c>
      <c r="H134" s="17">
        <f t="shared" si="13"/>
        <v>67500</v>
      </c>
      <c r="I134" s="17">
        <f t="shared" si="14"/>
        <v>67750</v>
      </c>
      <c r="J134" s="17">
        <f t="shared" si="15"/>
        <v>67750</v>
      </c>
      <c r="K134" s="17">
        <f t="shared" si="16"/>
        <v>67749.538743817291</v>
      </c>
      <c r="L134" s="17">
        <f t="shared" si="17"/>
        <v>353.55339059327378</v>
      </c>
      <c r="M134" s="18">
        <f t="shared" ref="M134:M197" si="20">+L134/J134</f>
        <v>5.2185002301590221E-3</v>
      </c>
      <c r="N134" s="19">
        <f t="shared" si="19"/>
        <v>67500</v>
      </c>
      <c r="O134" s="20">
        <f t="shared" ref="O134:O197" si="21">ROUND(N134,0)</f>
        <v>67500</v>
      </c>
      <c r="P134" s="20">
        <f t="shared" si="18"/>
        <v>67500</v>
      </c>
      <c r="Q134" s="43" t="str">
        <f t="shared" ref="Q134:Q197" si="22">IF(N134=H134,"MENOR VALOR","MEDIANA")</f>
        <v>MENOR VALOR</v>
      </c>
      <c r="R134" s="14"/>
      <c r="S134" s="14"/>
      <c r="T134" s="14"/>
      <c r="U134" s="14"/>
    </row>
    <row r="135" spans="1:21" ht="27">
      <c r="A135" s="11"/>
      <c r="B135" s="25"/>
      <c r="C135" s="11"/>
      <c r="D135" s="24" t="s">
        <v>56</v>
      </c>
      <c r="E135" s="14">
        <v>1</v>
      </c>
      <c r="F135" s="15">
        <v>121500</v>
      </c>
      <c r="G135" s="16">
        <v>123200</v>
      </c>
      <c r="H135" s="17">
        <f t="shared" ref="H135:H198" si="23">+MIN(G135,F135)</f>
        <v>121500</v>
      </c>
      <c r="I135" s="17">
        <f t="shared" ref="I135:I198" si="24">MEDIAN(G135,F135)</f>
        <v>122350</v>
      </c>
      <c r="J135" s="17">
        <f t="shared" ref="J135:J198" si="25">AVERAGE(G135,F135)</f>
        <v>122350</v>
      </c>
      <c r="K135" s="17">
        <f t="shared" ref="K135:K198" si="26">GEOMEAN(G135,F135)</f>
        <v>122347.04736935828</v>
      </c>
      <c r="L135" s="17">
        <f t="shared" ref="L135:L198" si="27">+STDEVA(G135,F135)</f>
        <v>1202.0815280171307</v>
      </c>
      <c r="M135" s="18">
        <f t="shared" si="20"/>
        <v>9.824940972759549E-3</v>
      </c>
      <c r="N135" s="19">
        <f t="shared" si="19"/>
        <v>121500</v>
      </c>
      <c r="O135" s="20">
        <f t="shared" si="21"/>
        <v>121500</v>
      </c>
      <c r="P135" s="20">
        <f t="shared" ref="P135:P198" si="28">O135*E135</f>
        <v>121500</v>
      </c>
      <c r="Q135" s="43" t="str">
        <f t="shared" si="22"/>
        <v>MENOR VALOR</v>
      </c>
      <c r="R135" s="14"/>
      <c r="S135" s="14"/>
      <c r="T135" s="14"/>
      <c r="U135" s="14"/>
    </row>
    <row r="136" spans="1:21" ht="27">
      <c r="A136" s="11"/>
      <c r="B136" s="25"/>
      <c r="C136" s="11"/>
      <c r="D136" s="24" t="s">
        <v>57</v>
      </c>
      <c r="E136" s="14">
        <v>1</v>
      </c>
      <c r="F136" s="15">
        <v>243000</v>
      </c>
      <c r="G136" s="16">
        <v>125500</v>
      </c>
      <c r="H136" s="17">
        <f t="shared" si="23"/>
        <v>125500</v>
      </c>
      <c r="I136" s="17">
        <f t="shared" si="24"/>
        <v>184250</v>
      </c>
      <c r="J136" s="17">
        <f t="shared" si="25"/>
        <v>184250</v>
      </c>
      <c r="K136" s="17">
        <f t="shared" si="26"/>
        <v>174632.47120739031</v>
      </c>
      <c r="L136" s="17">
        <f t="shared" si="27"/>
        <v>83085.046789419328</v>
      </c>
      <c r="M136" s="18">
        <f t="shared" si="20"/>
        <v>0.45093648189644142</v>
      </c>
      <c r="N136" s="19">
        <f t="shared" ref="N136:N199" si="29">+H136</f>
        <v>125500</v>
      </c>
      <c r="O136" s="20">
        <f t="shared" si="21"/>
        <v>125500</v>
      </c>
      <c r="P136" s="20">
        <f t="shared" si="28"/>
        <v>125500</v>
      </c>
      <c r="Q136" s="43" t="str">
        <f t="shared" si="22"/>
        <v>MENOR VALOR</v>
      </c>
      <c r="R136" s="14"/>
      <c r="S136" s="14"/>
      <c r="T136" s="14"/>
      <c r="U136" s="14"/>
    </row>
    <row r="137" spans="1:21" ht="27">
      <c r="A137" s="11"/>
      <c r="B137" s="25"/>
      <c r="C137" s="11"/>
      <c r="D137" s="24" t="s">
        <v>58</v>
      </c>
      <c r="E137" s="14">
        <v>1</v>
      </c>
      <c r="F137" s="15">
        <v>40500</v>
      </c>
      <c r="G137" s="16">
        <v>42500</v>
      </c>
      <c r="H137" s="17">
        <f t="shared" si="23"/>
        <v>40500</v>
      </c>
      <c r="I137" s="17">
        <f t="shared" si="24"/>
        <v>41500</v>
      </c>
      <c r="J137" s="17">
        <f t="shared" si="25"/>
        <v>41500</v>
      </c>
      <c r="K137" s="17">
        <f t="shared" si="26"/>
        <v>41487.950057817994</v>
      </c>
      <c r="L137" s="17">
        <f t="shared" si="27"/>
        <v>1414.2135623730951</v>
      </c>
      <c r="M137" s="18">
        <f t="shared" si="20"/>
        <v>3.4077435237905906E-2</v>
      </c>
      <c r="N137" s="19">
        <f t="shared" si="29"/>
        <v>40500</v>
      </c>
      <c r="O137" s="20">
        <f t="shared" si="21"/>
        <v>40500</v>
      </c>
      <c r="P137" s="20">
        <f t="shared" si="28"/>
        <v>40500</v>
      </c>
      <c r="Q137" s="43" t="str">
        <f t="shared" si="22"/>
        <v>MENOR VALOR</v>
      </c>
      <c r="R137" s="14"/>
      <c r="S137" s="14"/>
      <c r="T137" s="14"/>
      <c r="U137" s="14"/>
    </row>
    <row r="138" spans="1:21" ht="36">
      <c r="A138" s="11"/>
      <c r="B138" s="25"/>
      <c r="C138" s="11"/>
      <c r="D138" s="24" t="s">
        <v>59</v>
      </c>
      <c r="E138" s="14">
        <v>1</v>
      </c>
      <c r="F138" s="15">
        <v>40500</v>
      </c>
      <c r="G138" s="16">
        <v>42500</v>
      </c>
      <c r="H138" s="17">
        <f t="shared" si="23"/>
        <v>40500</v>
      </c>
      <c r="I138" s="17">
        <f t="shared" si="24"/>
        <v>41500</v>
      </c>
      <c r="J138" s="17">
        <f t="shared" si="25"/>
        <v>41500</v>
      </c>
      <c r="K138" s="17">
        <f t="shared" si="26"/>
        <v>41487.950057817994</v>
      </c>
      <c r="L138" s="17">
        <f t="shared" si="27"/>
        <v>1414.2135623730951</v>
      </c>
      <c r="M138" s="18">
        <f t="shared" si="20"/>
        <v>3.4077435237905906E-2</v>
      </c>
      <c r="N138" s="19">
        <f t="shared" si="29"/>
        <v>40500</v>
      </c>
      <c r="O138" s="20">
        <f t="shared" si="21"/>
        <v>40500</v>
      </c>
      <c r="P138" s="20">
        <f t="shared" si="28"/>
        <v>40500</v>
      </c>
      <c r="Q138" s="43" t="str">
        <f t="shared" si="22"/>
        <v>MENOR VALOR</v>
      </c>
      <c r="R138" s="14"/>
      <c r="S138" s="14"/>
      <c r="T138" s="14"/>
      <c r="U138" s="14"/>
    </row>
    <row r="139" spans="1:21" ht="36">
      <c r="A139" s="11"/>
      <c r="B139" s="25"/>
      <c r="C139" s="11"/>
      <c r="D139" s="24" t="s">
        <v>60</v>
      </c>
      <c r="E139" s="14">
        <v>1</v>
      </c>
      <c r="F139" s="15">
        <v>40500</v>
      </c>
      <c r="G139" s="16">
        <v>42500</v>
      </c>
      <c r="H139" s="17">
        <f t="shared" si="23"/>
        <v>40500</v>
      </c>
      <c r="I139" s="17">
        <f t="shared" si="24"/>
        <v>41500</v>
      </c>
      <c r="J139" s="17">
        <f t="shared" si="25"/>
        <v>41500</v>
      </c>
      <c r="K139" s="17">
        <f t="shared" si="26"/>
        <v>41487.950057817994</v>
      </c>
      <c r="L139" s="17">
        <f t="shared" si="27"/>
        <v>1414.2135623730951</v>
      </c>
      <c r="M139" s="18">
        <f t="shared" si="20"/>
        <v>3.4077435237905906E-2</v>
      </c>
      <c r="N139" s="19">
        <f t="shared" si="29"/>
        <v>40500</v>
      </c>
      <c r="O139" s="20">
        <f t="shared" si="21"/>
        <v>40500</v>
      </c>
      <c r="P139" s="20">
        <f t="shared" si="28"/>
        <v>40500</v>
      </c>
      <c r="Q139" s="43" t="str">
        <f t="shared" si="22"/>
        <v>MENOR VALOR</v>
      </c>
      <c r="R139" s="14"/>
      <c r="S139" s="14"/>
      <c r="T139" s="14"/>
      <c r="U139" s="14"/>
    </row>
    <row r="140" spans="1:21" ht="54">
      <c r="A140" s="11"/>
      <c r="B140" s="25"/>
      <c r="C140" s="11"/>
      <c r="D140" s="24" t="s">
        <v>89</v>
      </c>
      <c r="E140" s="14">
        <v>1</v>
      </c>
      <c r="F140" s="15">
        <v>162000</v>
      </c>
      <c r="G140" s="16">
        <v>168000</v>
      </c>
      <c r="H140" s="17">
        <f t="shared" si="23"/>
        <v>162000</v>
      </c>
      <c r="I140" s="17">
        <f t="shared" si="24"/>
        <v>165000</v>
      </c>
      <c r="J140" s="17">
        <f t="shared" si="25"/>
        <v>165000</v>
      </c>
      <c r="K140" s="17">
        <f t="shared" si="26"/>
        <v>164972.72501841024</v>
      </c>
      <c r="L140" s="17">
        <f t="shared" si="27"/>
        <v>4242.6406871192848</v>
      </c>
      <c r="M140" s="18">
        <f t="shared" si="20"/>
        <v>2.5712973861328998E-2</v>
      </c>
      <c r="N140" s="19">
        <f t="shared" si="29"/>
        <v>162000</v>
      </c>
      <c r="O140" s="20">
        <f t="shared" si="21"/>
        <v>162000</v>
      </c>
      <c r="P140" s="20">
        <f t="shared" si="28"/>
        <v>162000</v>
      </c>
      <c r="Q140" s="43" t="str">
        <f t="shared" si="22"/>
        <v>MENOR VALOR</v>
      </c>
      <c r="R140" s="14"/>
      <c r="S140" s="14"/>
      <c r="T140" s="14"/>
      <c r="U140" s="14"/>
    </row>
    <row r="141" spans="1:21" ht="27">
      <c r="A141" s="11"/>
      <c r="B141" s="25"/>
      <c r="C141" s="11"/>
      <c r="D141" s="24" t="s">
        <v>90</v>
      </c>
      <c r="E141" s="14">
        <v>1</v>
      </c>
      <c r="F141" s="15">
        <v>351000</v>
      </c>
      <c r="G141" s="16">
        <v>352000</v>
      </c>
      <c r="H141" s="17">
        <f t="shared" si="23"/>
        <v>351000</v>
      </c>
      <c r="I141" s="17">
        <f t="shared" si="24"/>
        <v>351500</v>
      </c>
      <c r="J141" s="17">
        <f t="shared" si="25"/>
        <v>351500</v>
      </c>
      <c r="K141" s="17">
        <f t="shared" si="26"/>
        <v>351499.64438104344</v>
      </c>
      <c r="L141" s="17">
        <f t="shared" si="27"/>
        <v>707.10678118654755</v>
      </c>
      <c r="M141" s="18">
        <f t="shared" si="20"/>
        <v>2.0116835880129376E-3</v>
      </c>
      <c r="N141" s="19">
        <f t="shared" si="29"/>
        <v>351000</v>
      </c>
      <c r="O141" s="20">
        <f t="shared" si="21"/>
        <v>351000</v>
      </c>
      <c r="P141" s="20">
        <f t="shared" si="28"/>
        <v>351000</v>
      </c>
      <c r="Q141" s="43" t="str">
        <f t="shared" si="22"/>
        <v>MENOR VALOR</v>
      </c>
      <c r="R141" s="14"/>
      <c r="S141" s="14"/>
      <c r="T141" s="14"/>
      <c r="U141" s="14"/>
    </row>
    <row r="142" spans="1:21" ht="36">
      <c r="A142" s="11"/>
      <c r="B142" s="25"/>
      <c r="C142" s="11"/>
      <c r="D142" s="24" t="s">
        <v>91</v>
      </c>
      <c r="E142" s="14">
        <v>1</v>
      </c>
      <c r="F142" s="15">
        <v>810000</v>
      </c>
      <c r="G142" s="16">
        <v>815000</v>
      </c>
      <c r="H142" s="17">
        <f t="shared" si="23"/>
        <v>810000</v>
      </c>
      <c r="I142" s="17">
        <f t="shared" si="24"/>
        <v>812500</v>
      </c>
      <c r="J142" s="17">
        <f t="shared" si="25"/>
        <v>812500</v>
      </c>
      <c r="K142" s="17">
        <f t="shared" si="26"/>
        <v>812496.15383705043</v>
      </c>
      <c r="L142" s="17">
        <f t="shared" si="27"/>
        <v>3535.5339059327375</v>
      </c>
      <c r="M142" s="18">
        <f t="shared" si="20"/>
        <v>4.3514263457633696E-3</v>
      </c>
      <c r="N142" s="19">
        <f t="shared" si="29"/>
        <v>810000</v>
      </c>
      <c r="O142" s="20">
        <f t="shared" si="21"/>
        <v>810000</v>
      </c>
      <c r="P142" s="20">
        <f t="shared" si="28"/>
        <v>810000</v>
      </c>
      <c r="Q142" s="43" t="str">
        <f t="shared" si="22"/>
        <v>MENOR VALOR</v>
      </c>
      <c r="R142" s="14"/>
      <c r="S142" s="14"/>
      <c r="T142" s="14"/>
      <c r="U142" s="14"/>
    </row>
    <row r="143" spans="1:21" ht="27">
      <c r="A143" s="11"/>
      <c r="B143" s="25"/>
      <c r="C143" s="11"/>
      <c r="D143" s="24" t="s">
        <v>64</v>
      </c>
      <c r="E143" s="14">
        <v>1</v>
      </c>
      <c r="F143" s="15">
        <v>1012500</v>
      </c>
      <c r="G143" s="16">
        <v>1012000</v>
      </c>
      <c r="H143" s="17">
        <f t="shared" si="23"/>
        <v>1012000</v>
      </c>
      <c r="I143" s="17">
        <f t="shared" si="24"/>
        <v>1012250</v>
      </c>
      <c r="J143" s="17">
        <f t="shared" si="25"/>
        <v>1012250</v>
      </c>
      <c r="K143" s="17">
        <f t="shared" si="26"/>
        <v>1012249.9691281792</v>
      </c>
      <c r="L143" s="17">
        <f t="shared" si="27"/>
        <v>353.55339059327378</v>
      </c>
      <c r="M143" s="18">
        <f t="shared" si="20"/>
        <v>3.4927477460437023E-4</v>
      </c>
      <c r="N143" s="19">
        <f t="shared" si="29"/>
        <v>1012000</v>
      </c>
      <c r="O143" s="20">
        <f t="shared" si="21"/>
        <v>1012000</v>
      </c>
      <c r="P143" s="20">
        <f t="shared" si="28"/>
        <v>1012000</v>
      </c>
      <c r="Q143" s="43" t="str">
        <f t="shared" si="22"/>
        <v>MENOR VALOR</v>
      </c>
      <c r="R143" s="14"/>
      <c r="S143" s="14"/>
      <c r="T143" s="14"/>
      <c r="U143" s="14"/>
    </row>
    <row r="144" spans="1:21" ht="27">
      <c r="A144" s="11"/>
      <c r="B144" s="25"/>
      <c r="C144" s="11"/>
      <c r="D144" s="24" t="s">
        <v>65</v>
      </c>
      <c r="E144" s="14">
        <v>1</v>
      </c>
      <c r="F144" s="15">
        <v>1147500</v>
      </c>
      <c r="G144" s="16">
        <v>1147500</v>
      </c>
      <c r="H144" s="17">
        <f t="shared" si="23"/>
        <v>1147500</v>
      </c>
      <c r="I144" s="17">
        <f t="shared" si="24"/>
        <v>1147500</v>
      </c>
      <c r="J144" s="17">
        <f t="shared" si="25"/>
        <v>1147500</v>
      </c>
      <c r="K144" s="17">
        <f t="shared" si="26"/>
        <v>1147500</v>
      </c>
      <c r="L144" s="17">
        <f t="shared" si="27"/>
        <v>0</v>
      </c>
      <c r="M144" s="18">
        <f t="shared" si="20"/>
        <v>0</v>
      </c>
      <c r="N144" s="19">
        <f t="shared" si="29"/>
        <v>1147500</v>
      </c>
      <c r="O144" s="20">
        <f t="shared" si="21"/>
        <v>1147500</v>
      </c>
      <c r="P144" s="20">
        <f t="shared" si="28"/>
        <v>1147500</v>
      </c>
      <c r="Q144" s="43" t="str">
        <f t="shared" si="22"/>
        <v>MENOR VALOR</v>
      </c>
      <c r="R144" s="14"/>
      <c r="S144" s="14"/>
      <c r="T144" s="14"/>
      <c r="U144" s="14"/>
    </row>
    <row r="145" spans="1:21" ht="33.75">
      <c r="A145" s="11"/>
      <c r="B145" s="25"/>
      <c r="C145" s="11"/>
      <c r="D145" s="26" t="s">
        <v>67</v>
      </c>
      <c r="E145" s="14">
        <v>1</v>
      </c>
      <c r="F145" s="15">
        <v>391500</v>
      </c>
      <c r="G145" s="16">
        <v>393000</v>
      </c>
      <c r="H145" s="17">
        <f t="shared" si="23"/>
        <v>391500</v>
      </c>
      <c r="I145" s="17">
        <f t="shared" si="24"/>
        <v>392250</v>
      </c>
      <c r="J145" s="17">
        <f t="shared" si="25"/>
        <v>392250</v>
      </c>
      <c r="K145" s="17">
        <f t="shared" si="26"/>
        <v>392249.28298213624</v>
      </c>
      <c r="L145" s="17">
        <f t="shared" si="27"/>
        <v>1060.6601717798212</v>
      </c>
      <c r="M145" s="18">
        <f t="shared" si="20"/>
        <v>2.7040412282468354E-3</v>
      </c>
      <c r="N145" s="19">
        <f t="shared" si="29"/>
        <v>391500</v>
      </c>
      <c r="O145" s="20">
        <f t="shared" si="21"/>
        <v>391500</v>
      </c>
      <c r="P145" s="20">
        <f t="shared" si="28"/>
        <v>391500</v>
      </c>
      <c r="Q145" s="43" t="str">
        <f t="shared" si="22"/>
        <v>MENOR VALOR</v>
      </c>
      <c r="R145" s="14"/>
      <c r="S145" s="14"/>
      <c r="T145" s="14"/>
      <c r="U145" s="14"/>
    </row>
    <row r="146" spans="1:21" ht="36">
      <c r="A146" s="11"/>
      <c r="B146" s="25"/>
      <c r="C146" s="11"/>
      <c r="D146" s="24" t="s">
        <v>92</v>
      </c>
      <c r="E146" s="14">
        <v>1</v>
      </c>
      <c r="F146" s="15">
        <v>40500</v>
      </c>
      <c r="G146" s="16">
        <v>40500</v>
      </c>
      <c r="H146" s="17">
        <f t="shared" si="23"/>
        <v>40500</v>
      </c>
      <c r="I146" s="17">
        <f t="shared" si="24"/>
        <v>40500</v>
      </c>
      <c r="J146" s="17">
        <f t="shared" si="25"/>
        <v>40500</v>
      </c>
      <c r="K146" s="17">
        <f t="shared" si="26"/>
        <v>40500</v>
      </c>
      <c r="L146" s="17">
        <f t="shared" si="27"/>
        <v>0</v>
      </c>
      <c r="M146" s="18">
        <f t="shared" si="20"/>
        <v>0</v>
      </c>
      <c r="N146" s="19">
        <f t="shared" si="29"/>
        <v>40500</v>
      </c>
      <c r="O146" s="20">
        <f t="shared" si="21"/>
        <v>40500</v>
      </c>
      <c r="P146" s="20">
        <f t="shared" si="28"/>
        <v>40500</v>
      </c>
      <c r="Q146" s="43" t="str">
        <f t="shared" si="22"/>
        <v>MENOR VALOR</v>
      </c>
      <c r="R146" s="14"/>
      <c r="S146" s="14"/>
      <c r="T146" s="14"/>
      <c r="U146" s="14"/>
    </row>
    <row r="147" spans="1:21" ht="27">
      <c r="A147" s="11"/>
      <c r="B147" s="25"/>
      <c r="C147" s="11"/>
      <c r="D147" s="24" t="s">
        <v>93</v>
      </c>
      <c r="E147" s="14">
        <v>1</v>
      </c>
      <c r="F147" s="15">
        <v>175500</v>
      </c>
      <c r="G147" s="16">
        <v>180000</v>
      </c>
      <c r="H147" s="17">
        <f t="shared" si="23"/>
        <v>175500</v>
      </c>
      <c r="I147" s="17">
        <f t="shared" si="24"/>
        <v>177750</v>
      </c>
      <c r="J147" s="17">
        <f t="shared" si="25"/>
        <v>177750</v>
      </c>
      <c r="K147" s="17">
        <f t="shared" si="26"/>
        <v>177735.75892318349</v>
      </c>
      <c r="L147" s="17">
        <f t="shared" si="27"/>
        <v>3181.9805153394636</v>
      </c>
      <c r="M147" s="18">
        <f t="shared" si="20"/>
        <v>1.7901437498393607E-2</v>
      </c>
      <c r="N147" s="19">
        <f t="shared" si="29"/>
        <v>175500</v>
      </c>
      <c r="O147" s="20">
        <f t="shared" si="21"/>
        <v>175500</v>
      </c>
      <c r="P147" s="20">
        <f t="shared" si="28"/>
        <v>175500</v>
      </c>
      <c r="Q147" s="43" t="str">
        <f t="shared" si="22"/>
        <v>MENOR VALOR</v>
      </c>
      <c r="R147" s="14"/>
      <c r="S147" s="14"/>
      <c r="T147" s="14"/>
      <c r="U147" s="14"/>
    </row>
    <row r="148" spans="1:21" ht="27">
      <c r="A148" s="11"/>
      <c r="B148" s="25"/>
      <c r="C148" s="11"/>
      <c r="D148" s="24" t="s">
        <v>94</v>
      </c>
      <c r="E148" s="14">
        <v>1</v>
      </c>
      <c r="F148" s="15">
        <v>378000</v>
      </c>
      <c r="G148" s="16">
        <v>380000</v>
      </c>
      <c r="H148" s="17">
        <f t="shared" si="23"/>
        <v>378000</v>
      </c>
      <c r="I148" s="17">
        <f t="shared" si="24"/>
        <v>379000</v>
      </c>
      <c r="J148" s="17">
        <f t="shared" si="25"/>
        <v>379000</v>
      </c>
      <c r="K148" s="17">
        <f t="shared" si="26"/>
        <v>378998.68073649018</v>
      </c>
      <c r="L148" s="17">
        <f t="shared" si="27"/>
        <v>1414.2135623730951</v>
      </c>
      <c r="M148" s="18">
        <f t="shared" si="20"/>
        <v>3.7314342015121243E-3</v>
      </c>
      <c r="N148" s="19">
        <f t="shared" si="29"/>
        <v>378000</v>
      </c>
      <c r="O148" s="20">
        <f t="shared" si="21"/>
        <v>378000</v>
      </c>
      <c r="P148" s="20">
        <f t="shared" si="28"/>
        <v>378000</v>
      </c>
      <c r="Q148" s="43" t="str">
        <f t="shared" si="22"/>
        <v>MENOR VALOR</v>
      </c>
      <c r="R148" s="14"/>
      <c r="S148" s="14"/>
      <c r="T148" s="14"/>
      <c r="U148" s="14"/>
    </row>
    <row r="149" spans="1:21" ht="27">
      <c r="A149" s="11"/>
      <c r="B149" s="25"/>
      <c r="C149" s="11"/>
      <c r="D149" s="24" t="s">
        <v>95</v>
      </c>
      <c r="E149" s="14">
        <v>1</v>
      </c>
      <c r="F149" s="15">
        <v>405000</v>
      </c>
      <c r="G149" s="16">
        <v>410000</v>
      </c>
      <c r="H149" s="17">
        <f t="shared" si="23"/>
        <v>405000</v>
      </c>
      <c r="I149" s="17">
        <f t="shared" si="24"/>
        <v>407500</v>
      </c>
      <c r="J149" s="17">
        <f t="shared" si="25"/>
        <v>407500</v>
      </c>
      <c r="K149" s="17">
        <f t="shared" si="26"/>
        <v>407492.33121618372</v>
      </c>
      <c r="L149" s="17">
        <f t="shared" si="27"/>
        <v>3535.5339059327375</v>
      </c>
      <c r="M149" s="18">
        <f t="shared" si="20"/>
        <v>8.6761568243748158E-3</v>
      </c>
      <c r="N149" s="19">
        <f t="shared" si="29"/>
        <v>405000</v>
      </c>
      <c r="O149" s="20">
        <f t="shared" si="21"/>
        <v>405000</v>
      </c>
      <c r="P149" s="20">
        <f t="shared" si="28"/>
        <v>405000</v>
      </c>
      <c r="Q149" s="43" t="str">
        <f t="shared" si="22"/>
        <v>MENOR VALOR</v>
      </c>
      <c r="R149" s="14"/>
      <c r="S149" s="14"/>
      <c r="T149" s="14"/>
      <c r="U149" s="14"/>
    </row>
    <row r="150" spans="1:21" ht="18">
      <c r="A150" s="11"/>
      <c r="B150" s="25"/>
      <c r="C150" s="11"/>
      <c r="D150" s="24" t="s">
        <v>96</v>
      </c>
      <c r="E150" s="14">
        <v>1</v>
      </c>
      <c r="F150" s="15">
        <v>40500</v>
      </c>
      <c r="G150" s="16">
        <v>40500</v>
      </c>
      <c r="H150" s="17">
        <f t="shared" si="23"/>
        <v>40500</v>
      </c>
      <c r="I150" s="17">
        <f t="shared" si="24"/>
        <v>40500</v>
      </c>
      <c r="J150" s="17">
        <f t="shared" si="25"/>
        <v>40500</v>
      </c>
      <c r="K150" s="17">
        <f t="shared" si="26"/>
        <v>40500</v>
      </c>
      <c r="L150" s="17">
        <f t="shared" si="27"/>
        <v>0</v>
      </c>
      <c r="M150" s="18">
        <f t="shared" si="20"/>
        <v>0</v>
      </c>
      <c r="N150" s="19">
        <f t="shared" si="29"/>
        <v>40500</v>
      </c>
      <c r="O150" s="20">
        <f t="shared" si="21"/>
        <v>40500</v>
      </c>
      <c r="P150" s="20">
        <f t="shared" si="28"/>
        <v>40500</v>
      </c>
      <c r="Q150" s="43" t="str">
        <f t="shared" si="22"/>
        <v>MENOR VALOR</v>
      </c>
      <c r="R150" s="14"/>
      <c r="S150" s="14"/>
      <c r="T150" s="14"/>
      <c r="U150" s="14"/>
    </row>
    <row r="151" spans="1:21" ht="27">
      <c r="A151" s="11"/>
      <c r="B151" s="25"/>
      <c r="C151" s="11"/>
      <c r="D151" s="24" t="s">
        <v>97</v>
      </c>
      <c r="E151" s="14">
        <v>1</v>
      </c>
      <c r="F151" s="15">
        <v>94500</v>
      </c>
      <c r="G151" s="16">
        <v>95000</v>
      </c>
      <c r="H151" s="17">
        <f t="shared" si="23"/>
        <v>94500</v>
      </c>
      <c r="I151" s="17">
        <f t="shared" si="24"/>
        <v>94750</v>
      </c>
      <c r="J151" s="17">
        <f t="shared" si="25"/>
        <v>94750</v>
      </c>
      <c r="K151" s="17">
        <f t="shared" si="26"/>
        <v>94749.670184122544</v>
      </c>
      <c r="L151" s="17">
        <f t="shared" si="27"/>
        <v>353.55339059327378</v>
      </c>
      <c r="M151" s="18">
        <f t="shared" si="20"/>
        <v>3.7314342015121243E-3</v>
      </c>
      <c r="N151" s="19">
        <f t="shared" si="29"/>
        <v>94500</v>
      </c>
      <c r="O151" s="20">
        <f t="shared" si="21"/>
        <v>94500</v>
      </c>
      <c r="P151" s="20">
        <f t="shared" si="28"/>
        <v>94500</v>
      </c>
      <c r="Q151" s="43" t="str">
        <f t="shared" si="22"/>
        <v>MENOR VALOR</v>
      </c>
      <c r="R151" s="14"/>
      <c r="S151" s="14"/>
      <c r="T151" s="14"/>
      <c r="U151" s="14"/>
    </row>
    <row r="152" spans="1:21" ht="27">
      <c r="A152" s="11"/>
      <c r="B152" s="25"/>
      <c r="C152" s="11"/>
      <c r="D152" s="24" t="s">
        <v>98</v>
      </c>
      <c r="E152" s="14">
        <v>1</v>
      </c>
      <c r="F152" s="15">
        <v>54000</v>
      </c>
      <c r="G152" s="16">
        <v>56000</v>
      </c>
      <c r="H152" s="17">
        <f t="shared" si="23"/>
        <v>54000</v>
      </c>
      <c r="I152" s="17">
        <f t="shared" si="24"/>
        <v>55000</v>
      </c>
      <c r="J152" s="17">
        <f t="shared" si="25"/>
        <v>55000</v>
      </c>
      <c r="K152" s="17">
        <f t="shared" si="26"/>
        <v>54990.908339470087</v>
      </c>
      <c r="L152" s="17">
        <f t="shared" si="27"/>
        <v>1414.2135623730951</v>
      </c>
      <c r="M152" s="18">
        <f t="shared" si="20"/>
        <v>2.5712973861329001E-2</v>
      </c>
      <c r="N152" s="19">
        <f t="shared" si="29"/>
        <v>54000</v>
      </c>
      <c r="O152" s="20">
        <f t="shared" si="21"/>
        <v>54000</v>
      </c>
      <c r="P152" s="20">
        <f t="shared" si="28"/>
        <v>54000</v>
      </c>
      <c r="Q152" s="43" t="str">
        <f t="shared" si="22"/>
        <v>MENOR VALOR</v>
      </c>
      <c r="R152" s="14"/>
      <c r="S152" s="14"/>
      <c r="T152" s="14"/>
      <c r="U152" s="14"/>
    </row>
    <row r="153" spans="1:21" ht="27">
      <c r="A153" s="11"/>
      <c r="B153" s="25"/>
      <c r="C153" s="11"/>
      <c r="D153" s="24" t="s">
        <v>99</v>
      </c>
      <c r="E153" s="14">
        <v>1</v>
      </c>
      <c r="F153" s="15">
        <v>380000</v>
      </c>
      <c r="G153" s="16">
        <v>380000</v>
      </c>
      <c r="H153" s="17">
        <f t="shared" si="23"/>
        <v>380000</v>
      </c>
      <c r="I153" s="17">
        <f t="shared" si="24"/>
        <v>380000</v>
      </c>
      <c r="J153" s="17">
        <f t="shared" si="25"/>
        <v>380000</v>
      </c>
      <c r="K153" s="17">
        <f t="shared" si="26"/>
        <v>380000</v>
      </c>
      <c r="L153" s="17">
        <f t="shared" si="27"/>
        <v>0</v>
      </c>
      <c r="M153" s="18">
        <f t="shared" si="20"/>
        <v>0</v>
      </c>
      <c r="N153" s="19">
        <f t="shared" si="29"/>
        <v>380000</v>
      </c>
      <c r="O153" s="20">
        <f t="shared" si="21"/>
        <v>380000</v>
      </c>
      <c r="P153" s="20">
        <f t="shared" si="28"/>
        <v>380000</v>
      </c>
      <c r="Q153" s="43" t="str">
        <f t="shared" si="22"/>
        <v>MENOR VALOR</v>
      </c>
      <c r="R153" s="14"/>
      <c r="S153" s="14"/>
      <c r="T153" s="14"/>
      <c r="U153" s="14"/>
    </row>
    <row r="154" spans="1:21" ht="27">
      <c r="A154" s="11"/>
      <c r="B154" s="25"/>
      <c r="C154" s="11"/>
      <c r="D154" s="24" t="s">
        <v>68</v>
      </c>
      <c r="E154" s="14">
        <v>1</v>
      </c>
      <c r="F154" s="15">
        <v>40500</v>
      </c>
      <c r="G154" s="16">
        <v>42500</v>
      </c>
      <c r="H154" s="17">
        <f t="shared" si="23"/>
        <v>40500</v>
      </c>
      <c r="I154" s="17">
        <f t="shared" si="24"/>
        <v>41500</v>
      </c>
      <c r="J154" s="17">
        <f t="shared" si="25"/>
        <v>41500</v>
      </c>
      <c r="K154" s="17">
        <f t="shared" si="26"/>
        <v>41487.950057817994</v>
      </c>
      <c r="L154" s="17">
        <f t="shared" si="27"/>
        <v>1414.2135623730951</v>
      </c>
      <c r="M154" s="18">
        <f t="shared" si="20"/>
        <v>3.4077435237905906E-2</v>
      </c>
      <c r="N154" s="19">
        <f t="shared" si="29"/>
        <v>40500</v>
      </c>
      <c r="O154" s="20">
        <f t="shared" si="21"/>
        <v>40500</v>
      </c>
      <c r="P154" s="20">
        <f t="shared" si="28"/>
        <v>40500</v>
      </c>
      <c r="Q154" s="43" t="str">
        <f t="shared" si="22"/>
        <v>MENOR VALOR</v>
      </c>
      <c r="R154" s="14"/>
      <c r="S154" s="14"/>
      <c r="T154" s="14"/>
      <c r="U154" s="14"/>
    </row>
    <row r="155" spans="1:21" ht="18">
      <c r="A155" s="11">
        <v>4</v>
      </c>
      <c r="B155" s="27" t="s">
        <v>100</v>
      </c>
      <c r="C155" s="27" t="s">
        <v>77</v>
      </c>
      <c r="D155" s="28" t="s">
        <v>101</v>
      </c>
      <c r="E155" s="14">
        <v>1</v>
      </c>
      <c r="F155" s="15">
        <v>175500</v>
      </c>
      <c r="G155" s="16">
        <v>180000</v>
      </c>
      <c r="H155" s="17">
        <f t="shared" si="23"/>
        <v>175500</v>
      </c>
      <c r="I155" s="17">
        <f t="shared" si="24"/>
        <v>177750</v>
      </c>
      <c r="J155" s="17">
        <f t="shared" si="25"/>
        <v>177750</v>
      </c>
      <c r="K155" s="17">
        <f t="shared" si="26"/>
        <v>177735.75892318349</v>
      </c>
      <c r="L155" s="17">
        <f t="shared" si="27"/>
        <v>3181.9805153394636</v>
      </c>
      <c r="M155" s="18">
        <f t="shared" si="20"/>
        <v>1.7901437498393607E-2</v>
      </c>
      <c r="N155" s="19">
        <f t="shared" si="29"/>
        <v>175500</v>
      </c>
      <c r="O155" s="20">
        <f t="shared" si="21"/>
        <v>175500</v>
      </c>
      <c r="P155" s="20">
        <f t="shared" si="28"/>
        <v>175500</v>
      </c>
      <c r="Q155" s="43" t="str">
        <f t="shared" si="22"/>
        <v>MENOR VALOR</v>
      </c>
      <c r="R155" s="14"/>
      <c r="S155" s="14"/>
      <c r="T155" s="14"/>
      <c r="U155" s="14"/>
    </row>
    <row r="156" spans="1:21" ht="45">
      <c r="A156" s="11"/>
      <c r="B156" s="27"/>
      <c r="C156" s="27"/>
      <c r="D156" s="28" t="s">
        <v>102</v>
      </c>
      <c r="E156" s="14">
        <v>1</v>
      </c>
      <c r="F156" s="15">
        <v>378000</v>
      </c>
      <c r="G156" s="16">
        <v>378000</v>
      </c>
      <c r="H156" s="17">
        <f t="shared" si="23"/>
        <v>378000</v>
      </c>
      <c r="I156" s="17">
        <f t="shared" si="24"/>
        <v>378000</v>
      </c>
      <c r="J156" s="17">
        <f t="shared" si="25"/>
        <v>378000</v>
      </c>
      <c r="K156" s="17">
        <f t="shared" si="26"/>
        <v>378000</v>
      </c>
      <c r="L156" s="17">
        <f t="shared" si="27"/>
        <v>0</v>
      </c>
      <c r="M156" s="18">
        <f t="shared" si="20"/>
        <v>0</v>
      </c>
      <c r="N156" s="19">
        <f t="shared" si="29"/>
        <v>378000</v>
      </c>
      <c r="O156" s="20">
        <f t="shared" si="21"/>
        <v>378000</v>
      </c>
      <c r="P156" s="20">
        <f t="shared" si="28"/>
        <v>378000</v>
      </c>
      <c r="Q156" s="43" t="str">
        <f t="shared" si="22"/>
        <v>MENOR VALOR</v>
      </c>
      <c r="R156" s="14"/>
      <c r="S156" s="14"/>
      <c r="T156" s="14"/>
      <c r="U156" s="14"/>
    </row>
    <row r="157" spans="1:21">
      <c r="A157" s="11"/>
      <c r="B157" s="27"/>
      <c r="C157" s="27"/>
      <c r="D157" s="29" t="s">
        <v>103</v>
      </c>
      <c r="E157" s="14">
        <v>1</v>
      </c>
      <c r="F157" s="15">
        <v>81000</v>
      </c>
      <c r="G157" s="16">
        <v>85000</v>
      </c>
      <c r="H157" s="17">
        <f t="shared" si="23"/>
        <v>81000</v>
      </c>
      <c r="I157" s="17">
        <f t="shared" si="24"/>
        <v>83000</v>
      </c>
      <c r="J157" s="17">
        <f t="shared" si="25"/>
        <v>83000</v>
      </c>
      <c r="K157" s="17">
        <f t="shared" si="26"/>
        <v>82975.900115635988</v>
      </c>
      <c r="L157" s="17">
        <f t="shared" si="27"/>
        <v>2828.4271247461902</v>
      </c>
      <c r="M157" s="18">
        <f t="shared" si="20"/>
        <v>3.4077435237905906E-2</v>
      </c>
      <c r="N157" s="19">
        <f t="shared" si="29"/>
        <v>81000</v>
      </c>
      <c r="O157" s="20">
        <f t="shared" si="21"/>
        <v>81000</v>
      </c>
      <c r="P157" s="20">
        <f t="shared" si="28"/>
        <v>81000</v>
      </c>
      <c r="Q157" s="43" t="str">
        <f t="shared" si="22"/>
        <v>MENOR VALOR</v>
      </c>
      <c r="R157" s="14"/>
      <c r="S157" s="14"/>
      <c r="T157" s="14"/>
      <c r="U157" s="14"/>
    </row>
    <row r="158" spans="1:21" ht="36">
      <c r="A158" s="11"/>
      <c r="B158" s="27"/>
      <c r="C158" s="27"/>
      <c r="D158" s="28" t="s">
        <v>104</v>
      </c>
      <c r="E158" s="14">
        <v>1</v>
      </c>
      <c r="F158" s="15">
        <v>1620000</v>
      </c>
      <c r="G158" s="16">
        <v>1600500</v>
      </c>
      <c r="H158" s="17">
        <f t="shared" si="23"/>
        <v>1600500</v>
      </c>
      <c r="I158" s="17">
        <f t="shared" si="24"/>
        <v>1610250</v>
      </c>
      <c r="J158" s="17">
        <f t="shared" si="25"/>
        <v>1610250</v>
      </c>
      <c r="K158" s="17">
        <f t="shared" si="26"/>
        <v>1610220.4817974463</v>
      </c>
      <c r="L158" s="17">
        <f t="shared" si="27"/>
        <v>13788.582233137677</v>
      </c>
      <c r="M158" s="18">
        <f t="shared" si="20"/>
        <v>8.5630071312763085E-3</v>
      </c>
      <c r="N158" s="19">
        <f t="shared" si="29"/>
        <v>1600500</v>
      </c>
      <c r="O158" s="20">
        <f t="shared" si="21"/>
        <v>1600500</v>
      </c>
      <c r="P158" s="20">
        <f t="shared" si="28"/>
        <v>1600500</v>
      </c>
      <c r="Q158" s="43" t="str">
        <f t="shared" si="22"/>
        <v>MENOR VALOR</v>
      </c>
      <c r="R158" s="14"/>
      <c r="S158" s="14"/>
      <c r="T158" s="14"/>
      <c r="U158" s="14"/>
    </row>
    <row r="159" spans="1:21" ht="36">
      <c r="A159" s="11"/>
      <c r="B159" s="27"/>
      <c r="C159" s="27"/>
      <c r="D159" s="28" t="s">
        <v>105</v>
      </c>
      <c r="E159" s="14">
        <v>1</v>
      </c>
      <c r="F159" s="15">
        <v>810000</v>
      </c>
      <c r="G159" s="16">
        <v>815000</v>
      </c>
      <c r="H159" s="17">
        <f t="shared" si="23"/>
        <v>810000</v>
      </c>
      <c r="I159" s="17">
        <f t="shared" si="24"/>
        <v>812500</v>
      </c>
      <c r="J159" s="17">
        <f t="shared" si="25"/>
        <v>812500</v>
      </c>
      <c r="K159" s="17">
        <f t="shared" si="26"/>
        <v>812496.15383705043</v>
      </c>
      <c r="L159" s="17">
        <f t="shared" si="27"/>
        <v>3535.5339059327375</v>
      </c>
      <c r="M159" s="18">
        <f t="shared" si="20"/>
        <v>4.3514263457633696E-3</v>
      </c>
      <c r="N159" s="19">
        <f t="shared" si="29"/>
        <v>810000</v>
      </c>
      <c r="O159" s="20">
        <f t="shared" si="21"/>
        <v>810000</v>
      </c>
      <c r="P159" s="20">
        <f t="shared" si="28"/>
        <v>810000</v>
      </c>
      <c r="Q159" s="43" t="str">
        <f t="shared" si="22"/>
        <v>MENOR VALOR</v>
      </c>
      <c r="R159" s="14"/>
      <c r="S159" s="14"/>
      <c r="T159" s="14"/>
      <c r="U159" s="14"/>
    </row>
    <row r="160" spans="1:21" ht="18">
      <c r="A160" s="11"/>
      <c r="B160" s="27"/>
      <c r="C160" s="27"/>
      <c r="D160" s="28" t="s">
        <v>106</v>
      </c>
      <c r="E160" s="14">
        <v>1</v>
      </c>
      <c r="F160" s="15">
        <v>337500</v>
      </c>
      <c r="G160" s="16">
        <v>335250</v>
      </c>
      <c r="H160" s="17">
        <f t="shared" si="23"/>
        <v>335250</v>
      </c>
      <c r="I160" s="17">
        <f t="shared" si="24"/>
        <v>336375</v>
      </c>
      <c r="J160" s="17">
        <f t="shared" si="25"/>
        <v>336375</v>
      </c>
      <c r="K160" s="17">
        <f t="shared" si="26"/>
        <v>336373.1187238362</v>
      </c>
      <c r="L160" s="17">
        <f t="shared" si="27"/>
        <v>1590.9902576697318</v>
      </c>
      <c r="M160" s="18">
        <f t="shared" si="20"/>
        <v>4.7298112453949661E-3</v>
      </c>
      <c r="N160" s="19">
        <f t="shared" si="29"/>
        <v>335250</v>
      </c>
      <c r="O160" s="20">
        <f t="shared" si="21"/>
        <v>335250</v>
      </c>
      <c r="P160" s="20">
        <f t="shared" si="28"/>
        <v>335250</v>
      </c>
      <c r="Q160" s="43" t="str">
        <f t="shared" si="22"/>
        <v>MENOR VALOR</v>
      </c>
      <c r="R160" s="14"/>
      <c r="S160" s="14"/>
      <c r="T160" s="14"/>
      <c r="U160" s="14"/>
    </row>
    <row r="161" spans="1:21" ht="27">
      <c r="A161" s="11"/>
      <c r="B161" s="27"/>
      <c r="C161" s="27"/>
      <c r="D161" s="28" t="s">
        <v>107</v>
      </c>
      <c r="E161" s="14">
        <v>1</v>
      </c>
      <c r="F161" s="15">
        <v>405000</v>
      </c>
      <c r="G161" s="16">
        <v>410250</v>
      </c>
      <c r="H161" s="17">
        <f t="shared" si="23"/>
        <v>405000</v>
      </c>
      <c r="I161" s="17">
        <f t="shared" si="24"/>
        <v>407625</v>
      </c>
      <c r="J161" s="17">
        <f t="shared" si="25"/>
        <v>407625</v>
      </c>
      <c r="K161" s="17">
        <f t="shared" si="26"/>
        <v>407616.54775045626</v>
      </c>
      <c r="L161" s="17">
        <f t="shared" si="27"/>
        <v>3712.3106012293747</v>
      </c>
      <c r="M161" s="18">
        <f t="shared" si="20"/>
        <v>9.1071710548405391E-3</v>
      </c>
      <c r="N161" s="19">
        <f t="shared" si="29"/>
        <v>405000</v>
      </c>
      <c r="O161" s="20">
        <f t="shared" si="21"/>
        <v>405000</v>
      </c>
      <c r="P161" s="20">
        <f t="shared" si="28"/>
        <v>405000</v>
      </c>
      <c r="Q161" s="43" t="str">
        <f t="shared" si="22"/>
        <v>MENOR VALOR</v>
      </c>
      <c r="R161" s="14"/>
      <c r="S161" s="14"/>
      <c r="T161" s="14"/>
      <c r="U161" s="14"/>
    </row>
    <row r="162" spans="1:21" ht="27">
      <c r="A162" s="11"/>
      <c r="B162" s="27"/>
      <c r="C162" s="27"/>
      <c r="D162" s="28" t="s">
        <v>108</v>
      </c>
      <c r="E162" s="14">
        <v>1</v>
      </c>
      <c r="F162" s="15">
        <v>337500</v>
      </c>
      <c r="G162" s="16">
        <v>338000</v>
      </c>
      <c r="H162" s="17">
        <f t="shared" si="23"/>
        <v>337500</v>
      </c>
      <c r="I162" s="17">
        <f t="shared" si="24"/>
        <v>337750</v>
      </c>
      <c r="J162" s="17">
        <f t="shared" si="25"/>
        <v>337750</v>
      </c>
      <c r="K162" s="17">
        <f t="shared" si="26"/>
        <v>337749.90747593105</v>
      </c>
      <c r="L162" s="17">
        <f t="shared" si="27"/>
        <v>353.55339059327378</v>
      </c>
      <c r="M162" s="18">
        <f t="shared" si="20"/>
        <v>1.0467902016085087E-3</v>
      </c>
      <c r="N162" s="19">
        <f t="shared" si="29"/>
        <v>337500</v>
      </c>
      <c r="O162" s="20">
        <f t="shared" si="21"/>
        <v>337500</v>
      </c>
      <c r="P162" s="20">
        <f t="shared" si="28"/>
        <v>337500</v>
      </c>
      <c r="Q162" s="43" t="str">
        <f t="shared" si="22"/>
        <v>MENOR VALOR</v>
      </c>
      <c r="R162" s="14"/>
      <c r="S162" s="14"/>
      <c r="T162" s="14"/>
      <c r="U162" s="14"/>
    </row>
    <row r="163" spans="1:21" ht="27">
      <c r="A163" s="11"/>
      <c r="B163" s="27"/>
      <c r="C163" s="27"/>
      <c r="D163" s="28" t="s">
        <v>109</v>
      </c>
      <c r="E163" s="14">
        <v>1</v>
      </c>
      <c r="F163" s="15">
        <v>337500</v>
      </c>
      <c r="G163" s="16">
        <v>338000</v>
      </c>
      <c r="H163" s="17">
        <f t="shared" si="23"/>
        <v>337500</v>
      </c>
      <c r="I163" s="17">
        <f t="shared" si="24"/>
        <v>337750</v>
      </c>
      <c r="J163" s="17">
        <f t="shared" si="25"/>
        <v>337750</v>
      </c>
      <c r="K163" s="17">
        <f t="shared" si="26"/>
        <v>337749.90747593105</v>
      </c>
      <c r="L163" s="17">
        <f t="shared" si="27"/>
        <v>353.55339059327378</v>
      </c>
      <c r="M163" s="18">
        <f t="shared" si="20"/>
        <v>1.0467902016085087E-3</v>
      </c>
      <c r="N163" s="19">
        <f t="shared" si="29"/>
        <v>337500</v>
      </c>
      <c r="O163" s="20">
        <f t="shared" si="21"/>
        <v>337500</v>
      </c>
      <c r="P163" s="20">
        <f t="shared" si="28"/>
        <v>337500</v>
      </c>
      <c r="Q163" s="43" t="str">
        <f t="shared" si="22"/>
        <v>MENOR VALOR</v>
      </c>
      <c r="R163" s="14"/>
      <c r="S163" s="14"/>
      <c r="T163" s="14"/>
      <c r="U163" s="14"/>
    </row>
    <row r="164" spans="1:21" ht="27">
      <c r="A164" s="11"/>
      <c r="B164" s="27"/>
      <c r="C164" s="27"/>
      <c r="D164" s="28" t="s">
        <v>110</v>
      </c>
      <c r="E164" s="14">
        <v>1</v>
      </c>
      <c r="F164" s="15">
        <v>540000</v>
      </c>
      <c r="G164" s="16">
        <v>550250</v>
      </c>
      <c r="H164" s="17">
        <f t="shared" si="23"/>
        <v>540000</v>
      </c>
      <c r="I164" s="17">
        <f t="shared" si="24"/>
        <v>545125</v>
      </c>
      <c r="J164" s="17">
        <f t="shared" si="25"/>
        <v>545125</v>
      </c>
      <c r="K164" s="17">
        <f t="shared" si="26"/>
        <v>545100.90808950225</v>
      </c>
      <c r="L164" s="17">
        <f t="shared" si="27"/>
        <v>7247.8445071621118</v>
      </c>
      <c r="M164" s="18">
        <f t="shared" si="20"/>
        <v>1.3295747777412725E-2</v>
      </c>
      <c r="N164" s="19">
        <f t="shared" si="29"/>
        <v>540000</v>
      </c>
      <c r="O164" s="20">
        <f t="shared" si="21"/>
        <v>540000</v>
      </c>
      <c r="P164" s="20">
        <f t="shared" si="28"/>
        <v>540000</v>
      </c>
      <c r="Q164" s="43" t="str">
        <f t="shared" si="22"/>
        <v>MENOR VALOR</v>
      </c>
      <c r="R164" s="14"/>
      <c r="S164" s="14"/>
      <c r="T164" s="14"/>
      <c r="U164" s="14"/>
    </row>
    <row r="165" spans="1:21" ht="27">
      <c r="A165" s="11"/>
      <c r="B165" s="27"/>
      <c r="C165" s="27"/>
      <c r="D165" s="28" t="s">
        <v>111</v>
      </c>
      <c r="E165" s="14">
        <v>1</v>
      </c>
      <c r="F165" s="15">
        <v>1080000</v>
      </c>
      <c r="G165" s="16">
        <v>1085200</v>
      </c>
      <c r="H165" s="17">
        <f t="shared" si="23"/>
        <v>1080000</v>
      </c>
      <c r="I165" s="17">
        <f t="shared" si="24"/>
        <v>1082600</v>
      </c>
      <c r="J165" s="17">
        <f t="shared" si="25"/>
        <v>1082600</v>
      </c>
      <c r="K165" s="17">
        <f t="shared" si="26"/>
        <v>1082596.8778820673</v>
      </c>
      <c r="L165" s="17">
        <f t="shared" si="27"/>
        <v>3676.9552621700473</v>
      </c>
      <c r="M165" s="18">
        <f t="shared" si="20"/>
        <v>3.3964116591262213E-3</v>
      </c>
      <c r="N165" s="19">
        <f t="shared" si="29"/>
        <v>1080000</v>
      </c>
      <c r="O165" s="20">
        <f t="shared" si="21"/>
        <v>1080000</v>
      </c>
      <c r="P165" s="20">
        <f t="shared" si="28"/>
        <v>1080000</v>
      </c>
      <c r="Q165" s="43" t="str">
        <f t="shared" si="22"/>
        <v>MENOR VALOR</v>
      </c>
      <c r="R165" s="14"/>
      <c r="S165" s="14"/>
      <c r="T165" s="14"/>
      <c r="U165" s="14"/>
    </row>
    <row r="166" spans="1:21" ht="18">
      <c r="A166" s="11"/>
      <c r="B166" s="27"/>
      <c r="C166" s="27"/>
      <c r="D166" s="28" t="s">
        <v>112</v>
      </c>
      <c r="E166" s="14">
        <v>1</v>
      </c>
      <c r="F166" s="15">
        <v>675000</v>
      </c>
      <c r="G166" s="16">
        <v>680000</v>
      </c>
      <c r="H166" s="17">
        <f t="shared" si="23"/>
        <v>675000</v>
      </c>
      <c r="I166" s="17">
        <f t="shared" si="24"/>
        <v>677500</v>
      </c>
      <c r="J166" s="17">
        <f t="shared" si="25"/>
        <v>677500</v>
      </c>
      <c r="K166" s="17">
        <f t="shared" si="26"/>
        <v>677495.38743817294</v>
      </c>
      <c r="L166" s="17">
        <f t="shared" si="27"/>
        <v>3535.5339059327375</v>
      </c>
      <c r="M166" s="18">
        <f t="shared" si="20"/>
        <v>5.2185002301590221E-3</v>
      </c>
      <c r="N166" s="19">
        <f t="shared" si="29"/>
        <v>675000</v>
      </c>
      <c r="O166" s="20">
        <f t="shared" si="21"/>
        <v>675000</v>
      </c>
      <c r="P166" s="20">
        <f t="shared" si="28"/>
        <v>675000</v>
      </c>
      <c r="Q166" s="43" t="str">
        <f t="shared" si="22"/>
        <v>MENOR VALOR</v>
      </c>
      <c r="R166" s="14"/>
      <c r="S166" s="14"/>
      <c r="T166" s="14"/>
      <c r="U166" s="14"/>
    </row>
    <row r="167" spans="1:21" ht="18">
      <c r="A167" s="11"/>
      <c r="B167" s="27"/>
      <c r="C167" s="27"/>
      <c r="D167" s="28" t="s">
        <v>113</v>
      </c>
      <c r="E167" s="14">
        <v>1</v>
      </c>
      <c r="F167" s="15">
        <v>540000</v>
      </c>
      <c r="G167" s="16">
        <v>542300</v>
      </c>
      <c r="H167" s="17">
        <f t="shared" si="23"/>
        <v>540000</v>
      </c>
      <c r="I167" s="17">
        <f t="shared" si="24"/>
        <v>541150</v>
      </c>
      <c r="J167" s="17">
        <f t="shared" si="25"/>
        <v>541150</v>
      </c>
      <c r="K167" s="17">
        <f t="shared" si="26"/>
        <v>541148.77806385187</v>
      </c>
      <c r="L167" s="17">
        <f t="shared" si="27"/>
        <v>1626.3455967290593</v>
      </c>
      <c r="M167" s="18">
        <f t="shared" si="20"/>
        <v>3.005350820898197E-3</v>
      </c>
      <c r="N167" s="19">
        <f t="shared" si="29"/>
        <v>540000</v>
      </c>
      <c r="O167" s="20">
        <f t="shared" si="21"/>
        <v>540000</v>
      </c>
      <c r="P167" s="20">
        <f t="shared" si="28"/>
        <v>540000</v>
      </c>
      <c r="Q167" s="43" t="str">
        <f t="shared" si="22"/>
        <v>MENOR VALOR</v>
      </c>
      <c r="R167" s="14"/>
      <c r="S167" s="14"/>
      <c r="T167" s="14"/>
      <c r="U167" s="14"/>
    </row>
    <row r="168" spans="1:21" ht="18">
      <c r="A168" s="11"/>
      <c r="B168" s="27"/>
      <c r="C168" s="27"/>
      <c r="D168" s="28" t="s">
        <v>114</v>
      </c>
      <c r="E168" s="14">
        <v>1</v>
      </c>
      <c r="F168" s="15">
        <v>675000</v>
      </c>
      <c r="G168" s="16">
        <v>685000</v>
      </c>
      <c r="H168" s="17">
        <f t="shared" si="23"/>
        <v>675000</v>
      </c>
      <c r="I168" s="17">
        <f t="shared" si="24"/>
        <v>680000</v>
      </c>
      <c r="J168" s="17">
        <f t="shared" si="25"/>
        <v>680000</v>
      </c>
      <c r="K168" s="17">
        <f t="shared" si="26"/>
        <v>679981.61739858822</v>
      </c>
      <c r="L168" s="17">
        <f t="shared" si="27"/>
        <v>7071.0678118654751</v>
      </c>
      <c r="M168" s="18">
        <f t="shared" si="20"/>
        <v>1.0398629135096286E-2</v>
      </c>
      <c r="N168" s="19">
        <f t="shared" si="29"/>
        <v>675000</v>
      </c>
      <c r="O168" s="20">
        <f t="shared" si="21"/>
        <v>675000</v>
      </c>
      <c r="P168" s="20">
        <f t="shared" si="28"/>
        <v>675000</v>
      </c>
      <c r="Q168" s="43" t="str">
        <f t="shared" si="22"/>
        <v>MENOR VALOR</v>
      </c>
      <c r="R168" s="14"/>
      <c r="S168" s="14"/>
      <c r="T168" s="14"/>
      <c r="U168" s="14"/>
    </row>
    <row r="169" spans="1:21" ht="27">
      <c r="A169" s="11"/>
      <c r="B169" s="27"/>
      <c r="C169" s="27"/>
      <c r="D169" s="28" t="s">
        <v>115</v>
      </c>
      <c r="E169" s="14">
        <v>1</v>
      </c>
      <c r="F169" s="15">
        <v>810000</v>
      </c>
      <c r="G169" s="16">
        <v>812250</v>
      </c>
      <c r="H169" s="17">
        <f t="shared" si="23"/>
        <v>810000</v>
      </c>
      <c r="I169" s="17">
        <f t="shared" si="24"/>
        <v>811125</v>
      </c>
      <c r="J169" s="17">
        <f t="shared" si="25"/>
        <v>811125</v>
      </c>
      <c r="K169" s="17">
        <f t="shared" si="26"/>
        <v>811124.21983318927</v>
      </c>
      <c r="L169" s="17">
        <f t="shared" si="27"/>
        <v>1590.9902576697318</v>
      </c>
      <c r="M169" s="18">
        <f t="shared" si="20"/>
        <v>1.9614612515576908E-3</v>
      </c>
      <c r="N169" s="19">
        <f t="shared" si="29"/>
        <v>810000</v>
      </c>
      <c r="O169" s="20">
        <f t="shared" si="21"/>
        <v>810000</v>
      </c>
      <c r="P169" s="20">
        <f t="shared" si="28"/>
        <v>810000</v>
      </c>
      <c r="Q169" s="43" t="str">
        <f t="shared" si="22"/>
        <v>MENOR VALOR</v>
      </c>
      <c r="R169" s="14"/>
      <c r="S169" s="14"/>
      <c r="T169" s="14"/>
      <c r="U169" s="14"/>
    </row>
    <row r="170" spans="1:21" ht="63">
      <c r="A170" s="11"/>
      <c r="B170" s="27"/>
      <c r="C170" s="27"/>
      <c r="D170" s="28" t="s">
        <v>116</v>
      </c>
      <c r="E170" s="14">
        <v>1</v>
      </c>
      <c r="F170" s="15">
        <v>675000</v>
      </c>
      <c r="G170" s="16">
        <v>674500</v>
      </c>
      <c r="H170" s="17">
        <f t="shared" si="23"/>
        <v>674500</v>
      </c>
      <c r="I170" s="17">
        <f t="shared" si="24"/>
        <v>674750</v>
      </c>
      <c r="J170" s="17">
        <f t="shared" si="25"/>
        <v>674750</v>
      </c>
      <c r="K170" s="17">
        <f t="shared" si="26"/>
        <v>674749.95368654898</v>
      </c>
      <c r="L170" s="17">
        <f t="shared" si="27"/>
        <v>353.55339059327378</v>
      </c>
      <c r="M170" s="18">
        <f t="shared" si="20"/>
        <v>5.2397686638499261E-4</v>
      </c>
      <c r="N170" s="19">
        <f t="shared" si="29"/>
        <v>674500</v>
      </c>
      <c r="O170" s="20">
        <f t="shared" si="21"/>
        <v>674500</v>
      </c>
      <c r="P170" s="20">
        <f t="shared" si="28"/>
        <v>674500</v>
      </c>
      <c r="Q170" s="43" t="str">
        <f t="shared" si="22"/>
        <v>MENOR VALOR</v>
      </c>
      <c r="R170" s="14"/>
      <c r="S170" s="14"/>
      <c r="T170" s="14"/>
      <c r="U170" s="14"/>
    </row>
    <row r="171" spans="1:21">
      <c r="A171" s="11"/>
      <c r="B171" s="27"/>
      <c r="C171" s="27"/>
      <c r="D171" s="28" t="s">
        <v>117</v>
      </c>
      <c r="E171" s="14">
        <v>1</v>
      </c>
      <c r="F171" s="15">
        <v>540000</v>
      </c>
      <c r="G171" s="16">
        <v>545200</v>
      </c>
      <c r="H171" s="17">
        <f t="shared" si="23"/>
        <v>540000</v>
      </c>
      <c r="I171" s="17">
        <f t="shared" si="24"/>
        <v>542600</v>
      </c>
      <c r="J171" s="17">
        <f t="shared" si="25"/>
        <v>542600</v>
      </c>
      <c r="K171" s="17">
        <f t="shared" si="26"/>
        <v>542593.77069774771</v>
      </c>
      <c r="L171" s="17">
        <f t="shared" si="27"/>
        <v>3676.9552621700473</v>
      </c>
      <c r="M171" s="18">
        <f t="shared" si="20"/>
        <v>6.7765485849060952E-3</v>
      </c>
      <c r="N171" s="19">
        <f t="shared" si="29"/>
        <v>540000</v>
      </c>
      <c r="O171" s="20">
        <f t="shared" si="21"/>
        <v>540000</v>
      </c>
      <c r="P171" s="20">
        <f t="shared" si="28"/>
        <v>540000</v>
      </c>
      <c r="Q171" s="43" t="str">
        <f t="shared" si="22"/>
        <v>MENOR VALOR</v>
      </c>
      <c r="R171" s="14"/>
      <c r="S171" s="14"/>
      <c r="T171" s="14"/>
      <c r="U171" s="14"/>
    </row>
    <row r="172" spans="1:21" ht="36">
      <c r="A172" s="11"/>
      <c r="B172" s="27"/>
      <c r="C172" s="27"/>
      <c r="D172" s="28" t="s">
        <v>118</v>
      </c>
      <c r="E172" s="14">
        <v>1</v>
      </c>
      <c r="F172" s="15">
        <v>405000</v>
      </c>
      <c r="G172" s="16">
        <v>410000</v>
      </c>
      <c r="H172" s="17">
        <f t="shared" si="23"/>
        <v>405000</v>
      </c>
      <c r="I172" s="17">
        <f t="shared" si="24"/>
        <v>407500</v>
      </c>
      <c r="J172" s="17">
        <f t="shared" si="25"/>
        <v>407500</v>
      </c>
      <c r="K172" s="17">
        <f t="shared" si="26"/>
        <v>407492.33121618372</v>
      </c>
      <c r="L172" s="17">
        <f t="shared" si="27"/>
        <v>3535.5339059327375</v>
      </c>
      <c r="M172" s="18">
        <f t="shared" si="20"/>
        <v>8.6761568243748158E-3</v>
      </c>
      <c r="N172" s="19">
        <f t="shared" si="29"/>
        <v>405000</v>
      </c>
      <c r="O172" s="20">
        <f t="shared" si="21"/>
        <v>405000</v>
      </c>
      <c r="P172" s="20">
        <f t="shared" si="28"/>
        <v>405000</v>
      </c>
      <c r="Q172" s="43" t="str">
        <f t="shared" si="22"/>
        <v>MENOR VALOR</v>
      </c>
      <c r="R172" s="14"/>
      <c r="S172" s="14"/>
      <c r="T172" s="14"/>
      <c r="U172" s="14"/>
    </row>
    <row r="173" spans="1:21" ht="15" customHeight="1">
      <c r="A173" s="11">
        <v>5</v>
      </c>
      <c r="B173" s="25" t="s">
        <v>119</v>
      </c>
      <c r="C173" s="30" t="s">
        <v>77</v>
      </c>
      <c r="D173" s="31" t="s">
        <v>120</v>
      </c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3"/>
      <c r="R173" s="14"/>
      <c r="S173" s="14"/>
      <c r="T173" s="14"/>
      <c r="U173" s="14"/>
    </row>
    <row r="174" spans="1:21" ht="18">
      <c r="A174" s="11"/>
      <c r="B174" s="25"/>
      <c r="C174" s="30"/>
      <c r="D174" s="13" t="s">
        <v>121</v>
      </c>
      <c r="E174" s="14">
        <v>1</v>
      </c>
      <c r="F174" s="15">
        <v>270000</v>
      </c>
      <c r="G174" s="16">
        <v>268500</v>
      </c>
      <c r="H174" s="17">
        <f t="shared" si="23"/>
        <v>268500</v>
      </c>
      <c r="I174" s="17">
        <f t="shared" si="24"/>
        <v>269250</v>
      </c>
      <c r="J174" s="17">
        <f t="shared" si="25"/>
        <v>269250</v>
      </c>
      <c r="K174" s="17">
        <f t="shared" si="26"/>
        <v>269248.95542972867</v>
      </c>
      <c r="L174" s="17">
        <f t="shared" si="27"/>
        <v>1060.6601717798212</v>
      </c>
      <c r="M174" s="18">
        <f t="shared" si="20"/>
        <v>3.9393135442147495E-3</v>
      </c>
      <c r="N174" s="19">
        <f t="shared" si="29"/>
        <v>268500</v>
      </c>
      <c r="O174" s="20">
        <f t="shared" si="21"/>
        <v>268500</v>
      </c>
      <c r="P174" s="20">
        <f t="shared" si="28"/>
        <v>268500</v>
      </c>
      <c r="Q174" s="43" t="str">
        <f t="shared" si="22"/>
        <v>MENOR VALOR</v>
      </c>
      <c r="R174" s="14"/>
      <c r="S174" s="14"/>
      <c r="T174" s="14"/>
      <c r="U174" s="14"/>
    </row>
    <row r="175" spans="1:21" ht="18">
      <c r="A175" s="11"/>
      <c r="B175" s="25"/>
      <c r="C175" s="30"/>
      <c r="D175" s="13" t="s">
        <v>122</v>
      </c>
      <c r="E175" s="14">
        <v>1</v>
      </c>
      <c r="F175" s="15">
        <v>202500</v>
      </c>
      <c r="G175" s="16">
        <v>200500</v>
      </c>
      <c r="H175" s="17">
        <f t="shared" si="23"/>
        <v>200500</v>
      </c>
      <c r="I175" s="17">
        <f t="shared" si="24"/>
        <v>201500</v>
      </c>
      <c r="J175" s="17">
        <f t="shared" si="25"/>
        <v>201500</v>
      </c>
      <c r="K175" s="17">
        <f t="shared" si="26"/>
        <v>201497.51859514299</v>
      </c>
      <c r="L175" s="17">
        <f t="shared" si="27"/>
        <v>1414.2135623730951</v>
      </c>
      <c r="M175" s="18">
        <f t="shared" si="20"/>
        <v>7.0184295899409187E-3</v>
      </c>
      <c r="N175" s="19">
        <f t="shared" si="29"/>
        <v>200500</v>
      </c>
      <c r="O175" s="20">
        <f t="shared" si="21"/>
        <v>200500</v>
      </c>
      <c r="P175" s="20">
        <f t="shared" si="28"/>
        <v>200500</v>
      </c>
      <c r="Q175" s="43" t="str">
        <f t="shared" si="22"/>
        <v>MENOR VALOR</v>
      </c>
      <c r="R175" s="14"/>
      <c r="S175" s="14"/>
      <c r="T175" s="14"/>
      <c r="U175" s="14"/>
    </row>
    <row r="176" spans="1:21" ht="36">
      <c r="A176" s="11"/>
      <c r="B176" s="25"/>
      <c r="C176" s="30"/>
      <c r="D176" s="13" t="s">
        <v>123</v>
      </c>
      <c r="E176" s="14">
        <v>1</v>
      </c>
      <c r="F176" s="15">
        <v>337500</v>
      </c>
      <c r="G176" s="16">
        <v>338250</v>
      </c>
      <c r="H176" s="17">
        <f t="shared" si="23"/>
        <v>337500</v>
      </c>
      <c r="I176" s="17">
        <f t="shared" si="24"/>
        <v>337875</v>
      </c>
      <c r="J176" s="17">
        <f t="shared" si="25"/>
        <v>337875</v>
      </c>
      <c r="K176" s="17">
        <f t="shared" si="26"/>
        <v>337874.79189782712</v>
      </c>
      <c r="L176" s="17">
        <f t="shared" si="27"/>
        <v>530.33008588991061</v>
      </c>
      <c r="M176" s="18">
        <f t="shared" si="20"/>
        <v>1.5696043977503828E-3</v>
      </c>
      <c r="N176" s="19">
        <f t="shared" si="29"/>
        <v>337500</v>
      </c>
      <c r="O176" s="20">
        <f t="shared" si="21"/>
        <v>337500</v>
      </c>
      <c r="P176" s="20">
        <f t="shared" si="28"/>
        <v>337500</v>
      </c>
      <c r="Q176" s="43" t="str">
        <f t="shared" si="22"/>
        <v>MENOR VALOR</v>
      </c>
      <c r="R176" s="14"/>
      <c r="S176" s="14"/>
      <c r="T176" s="14"/>
      <c r="U176" s="14"/>
    </row>
    <row r="177" spans="1:21" ht="15" customHeight="1">
      <c r="A177" s="11"/>
      <c r="B177" s="25"/>
      <c r="C177" s="30"/>
      <c r="D177" s="31" t="s">
        <v>124</v>
      </c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14"/>
      <c r="S177" s="14"/>
      <c r="T177" s="14"/>
      <c r="U177" s="14"/>
    </row>
    <row r="178" spans="1:21" ht="18">
      <c r="A178" s="11"/>
      <c r="B178" s="25"/>
      <c r="C178" s="30"/>
      <c r="D178" s="24" t="s">
        <v>125</v>
      </c>
      <c r="E178" s="14">
        <v>1</v>
      </c>
      <c r="F178" s="15">
        <v>202500</v>
      </c>
      <c r="G178" s="16">
        <v>200500</v>
      </c>
      <c r="H178" s="17">
        <f t="shared" si="23"/>
        <v>200500</v>
      </c>
      <c r="I178" s="17">
        <f t="shared" si="24"/>
        <v>201500</v>
      </c>
      <c r="J178" s="17">
        <f t="shared" si="25"/>
        <v>201500</v>
      </c>
      <c r="K178" s="17">
        <f t="shared" si="26"/>
        <v>201497.51859514299</v>
      </c>
      <c r="L178" s="17">
        <f t="shared" si="27"/>
        <v>1414.2135623730951</v>
      </c>
      <c r="M178" s="18">
        <f t="shared" si="20"/>
        <v>7.0184295899409187E-3</v>
      </c>
      <c r="N178" s="19">
        <f t="shared" si="29"/>
        <v>200500</v>
      </c>
      <c r="O178" s="20">
        <f t="shared" si="21"/>
        <v>200500</v>
      </c>
      <c r="P178" s="20">
        <f t="shared" si="28"/>
        <v>200500</v>
      </c>
      <c r="Q178" s="43" t="str">
        <f t="shared" si="22"/>
        <v>MENOR VALOR</v>
      </c>
      <c r="R178" s="14"/>
      <c r="S178" s="14"/>
      <c r="T178" s="14"/>
      <c r="U178" s="14"/>
    </row>
    <row r="179" spans="1:21" ht="54">
      <c r="A179" s="11"/>
      <c r="B179" s="25"/>
      <c r="C179" s="30"/>
      <c r="D179" s="24" t="s">
        <v>126</v>
      </c>
      <c r="E179" s="14">
        <v>1</v>
      </c>
      <c r="F179" s="15">
        <v>135000</v>
      </c>
      <c r="G179" s="16">
        <v>130000</v>
      </c>
      <c r="H179" s="17">
        <f t="shared" si="23"/>
        <v>130000</v>
      </c>
      <c r="I179" s="17">
        <f t="shared" si="24"/>
        <v>132500</v>
      </c>
      <c r="J179" s="17">
        <f t="shared" si="25"/>
        <v>132500</v>
      </c>
      <c r="K179" s="17">
        <f t="shared" si="26"/>
        <v>132476.41299491771</v>
      </c>
      <c r="L179" s="17">
        <f t="shared" si="27"/>
        <v>3535.5339059327375</v>
      </c>
      <c r="M179" s="18">
        <f t="shared" si="20"/>
        <v>2.6683274761756508E-2</v>
      </c>
      <c r="N179" s="19">
        <f t="shared" si="29"/>
        <v>130000</v>
      </c>
      <c r="O179" s="20">
        <f t="shared" si="21"/>
        <v>130000</v>
      </c>
      <c r="P179" s="20">
        <f t="shared" si="28"/>
        <v>130000</v>
      </c>
      <c r="Q179" s="43" t="str">
        <f t="shared" si="22"/>
        <v>MENOR VALOR</v>
      </c>
      <c r="R179" s="14"/>
      <c r="S179" s="14"/>
      <c r="T179" s="14"/>
      <c r="U179" s="14"/>
    </row>
    <row r="180" spans="1:21" ht="36">
      <c r="A180" s="11"/>
      <c r="B180" s="25"/>
      <c r="C180" s="30"/>
      <c r="D180" s="24" t="s">
        <v>127</v>
      </c>
      <c r="E180" s="14">
        <v>1</v>
      </c>
      <c r="F180" s="15">
        <v>202500</v>
      </c>
      <c r="G180" s="16">
        <v>200250</v>
      </c>
      <c r="H180" s="17">
        <f t="shared" si="23"/>
        <v>200250</v>
      </c>
      <c r="I180" s="17">
        <f t="shared" si="24"/>
        <v>201375</v>
      </c>
      <c r="J180" s="17">
        <f t="shared" si="25"/>
        <v>201375</v>
      </c>
      <c r="K180" s="17">
        <f t="shared" si="26"/>
        <v>201371.85751738001</v>
      </c>
      <c r="L180" s="17">
        <f t="shared" si="27"/>
        <v>1590.9902576697318</v>
      </c>
      <c r="M180" s="18">
        <f t="shared" si="20"/>
        <v>7.9006344266653351E-3</v>
      </c>
      <c r="N180" s="19">
        <f t="shared" si="29"/>
        <v>200250</v>
      </c>
      <c r="O180" s="20">
        <f t="shared" si="21"/>
        <v>200250</v>
      </c>
      <c r="P180" s="20">
        <f t="shared" si="28"/>
        <v>200250</v>
      </c>
      <c r="Q180" s="43" t="str">
        <f t="shared" si="22"/>
        <v>MENOR VALOR</v>
      </c>
      <c r="R180" s="14"/>
      <c r="S180" s="14"/>
      <c r="T180" s="14"/>
      <c r="U180" s="14"/>
    </row>
    <row r="181" spans="1:21" ht="18">
      <c r="A181" s="11"/>
      <c r="B181" s="25"/>
      <c r="C181" s="30"/>
      <c r="D181" s="24" t="s">
        <v>128</v>
      </c>
      <c r="E181" s="14">
        <v>1</v>
      </c>
      <c r="F181" s="15">
        <v>270000</v>
      </c>
      <c r="G181" s="16">
        <v>268500</v>
      </c>
      <c r="H181" s="17">
        <f t="shared" si="23"/>
        <v>268500</v>
      </c>
      <c r="I181" s="17">
        <f t="shared" si="24"/>
        <v>269250</v>
      </c>
      <c r="J181" s="17">
        <f t="shared" si="25"/>
        <v>269250</v>
      </c>
      <c r="K181" s="17">
        <f t="shared" si="26"/>
        <v>269248.95542972867</v>
      </c>
      <c r="L181" s="17">
        <f t="shared" si="27"/>
        <v>1060.6601717798212</v>
      </c>
      <c r="M181" s="18">
        <f t="shared" si="20"/>
        <v>3.9393135442147495E-3</v>
      </c>
      <c r="N181" s="19">
        <f t="shared" si="29"/>
        <v>268500</v>
      </c>
      <c r="O181" s="20">
        <f t="shared" si="21"/>
        <v>268500</v>
      </c>
      <c r="P181" s="20">
        <f t="shared" si="28"/>
        <v>268500</v>
      </c>
      <c r="Q181" s="43" t="str">
        <f t="shared" si="22"/>
        <v>MENOR VALOR</v>
      </c>
      <c r="R181" s="14"/>
      <c r="S181" s="14"/>
      <c r="T181" s="14"/>
      <c r="U181" s="14"/>
    </row>
    <row r="182" spans="1:21">
      <c r="A182" s="11"/>
      <c r="B182" s="25"/>
      <c r="C182" s="30"/>
      <c r="D182" s="24" t="s">
        <v>129</v>
      </c>
      <c r="E182" s="14">
        <v>1</v>
      </c>
      <c r="F182" s="15">
        <v>202500</v>
      </c>
      <c r="G182" s="16">
        <v>202300</v>
      </c>
      <c r="H182" s="17">
        <f t="shared" si="23"/>
        <v>202300</v>
      </c>
      <c r="I182" s="17">
        <f t="shared" si="24"/>
        <v>202400</v>
      </c>
      <c r="J182" s="17">
        <f t="shared" si="25"/>
        <v>202400</v>
      </c>
      <c r="K182" s="17">
        <f t="shared" si="26"/>
        <v>202399.97529644117</v>
      </c>
      <c r="L182" s="17">
        <f t="shared" si="27"/>
        <v>141.42135623730951</v>
      </c>
      <c r="M182" s="18">
        <f t="shared" si="20"/>
        <v>6.9872211579698369E-4</v>
      </c>
      <c r="N182" s="19">
        <f t="shared" si="29"/>
        <v>202300</v>
      </c>
      <c r="O182" s="20">
        <f t="shared" si="21"/>
        <v>202300</v>
      </c>
      <c r="P182" s="20">
        <f t="shared" si="28"/>
        <v>202300</v>
      </c>
      <c r="Q182" s="43" t="str">
        <f t="shared" si="22"/>
        <v>MENOR VALOR</v>
      </c>
      <c r="R182" s="14"/>
      <c r="S182" s="14"/>
      <c r="T182" s="14"/>
      <c r="U182" s="14"/>
    </row>
    <row r="183" spans="1:21" ht="15" customHeight="1">
      <c r="A183" s="11"/>
      <c r="B183" s="25"/>
      <c r="C183" s="30"/>
      <c r="D183" s="31" t="s">
        <v>130</v>
      </c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14"/>
      <c r="S183" s="14"/>
      <c r="T183" s="14"/>
      <c r="U183" s="14"/>
    </row>
    <row r="184" spans="1:21" ht="18">
      <c r="A184" s="11"/>
      <c r="B184" s="25"/>
      <c r="C184" s="30"/>
      <c r="D184" s="24" t="s">
        <v>131</v>
      </c>
      <c r="E184" s="14">
        <v>1</v>
      </c>
      <c r="F184" s="15">
        <v>337500</v>
      </c>
      <c r="G184" s="16">
        <v>340000</v>
      </c>
      <c r="H184" s="17">
        <f t="shared" si="23"/>
        <v>337500</v>
      </c>
      <c r="I184" s="17">
        <f t="shared" si="24"/>
        <v>338750</v>
      </c>
      <c r="J184" s="17">
        <f t="shared" si="25"/>
        <v>338750</v>
      </c>
      <c r="K184" s="17">
        <f t="shared" si="26"/>
        <v>338747.69371908647</v>
      </c>
      <c r="L184" s="17">
        <f t="shared" si="27"/>
        <v>1767.7669529663688</v>
      </c>
      <c r="M184" s="18">
        <f t="shared" si="20"/>
        <v>5.2185002301590221E-3</v>
      </c>
      <c r="N184" s="19">
        <f t="shared" si="29"/>
        <v>337500</v>
      </c>
      <c r="O184" s="20">
        <f t="shared" si="21"/>
        <v>337500</v>
      </c>
      <c r="P184" s="20">
        <f t="shared" si="28"/>
        <v>337500</v>
      </c>
      <c r="Q184" s="43" t="str">
        <f t="shared" si="22"/>
        <v>MENOR VALOR</v>
      </c>
      <c r="R184" s="14"/>
      <c r="S184" s="14"/>
      <c r="T184" s="14"/>
      <c r="U184" s="14"/>
    </row>
    <row r="185" spans="1:21">
      <c r="A185" s="11"/>
      <c r="B185" s="25"/>
      <c r="C185" s="30"/>
      <c r="D185" s="24" t="s">
        <v>132</v>
      </c>
      <c r="E185" s="14">
        <v>1</v>
      </c>
      <c r="F185" s="15">
        <v>81000</v>
      </c>
      <c r="G185" s="16">
        <v>80000</v>
      </c>
      <c r="H185" s="17">
        <f t="shared" si="23"/>
        <v>80000</v>
      </c>
      <c r="I185" s="17">
        <f t="shared" si="24"/>
        <v>80500</v>
      </c>
      <c r="J185" s="17">
        <f t="shared" si="25"/>
        <v>80500</v>
      </c>
      <c r="K185" s="17">
        <f t="shared" si="26"/>
        <v>80498.447189992425</v>
      </c>
      <c r="L185" s="17">
        <f t="shared" si="27"/>
        <v>707.10678118654755</v>
      </c>
      <c r="M185" s="18">
        <f t="shared" si="20"/>
        <v>8.7839351700192241E-3</v>
      </c>
      <c r="N185" s="19">
        <f t="shared" si="29"/>
        <v>80000</v>
      </c>
      <c r="O185" s="20">
        <f t="shared" si="21"/>
        <v>80000</v>
      </c>
      <c r="P185" s="20">
        <f t="shared" si="28"/>
        <v>80000</v>
      </c>
      <c r="Q185" s="43" t="str">
        <f t="shared" si="22"/>
        <v>MENOR VALOR</v>
      </c>
      <c r="R185" s="14"/>
      <c r="S185" s="14"/>
      <c r="T185" s="14"/>
      <c r="U185" s="14"/>
    </row>
    <row r="186" spans="1:21" ht="27">
      <c r="A186" s="11"/>
      <c r="B186" s="25"/>
      <c r="C186" s="30"/>
      <c r="D186" s="24" t="s">
        <v>133</v>
      </c>
      <c r="E186" s="14">
        <v>1</v>
      </c>
      <c r="F186" s="15">
        <v>202500</v>
      </c>
      <c r="G186" s="16">
        <v>205200</v>
      </c>
      <c r="H186" s="17">
        <f t="shared" si="23"/>
        <v>202500</v>
      </c>
      <c r="I186" s="17">
        <f t="shared" si="24"/>
        <v>203850</v>
      </c>
      <c r="J186" s="17">
        <f t="shared" si="25"/>
        <v>203850</v>
      </c>
      <c r="K186" s="17">
        <f t="shared" si="26"/>
        <v>203845.52975231025</v>
      </c>
      <c r="L186" s="17">
        <f t="shared" si="27"/>
        <v>1909.1883092036783</v>
      </c>
      <c r="M186" s="18">
        <f t="shared" si="20"/>
        <v>9.36565273094765E-3</v>
      </c>
      <c r="N186" s="19">
        <f t="shared" si="29"/>
        <v>202500</v>
      </c>
      <c r="O186" s="20">
        <f t="shared" si="21"/>
        <v>202500</v>
      </c>
      <c r="P186" s="20">
        <f t="shared" si="28"/>
        <v>202500</v>
      </c>
      <c r="Q186" s="43" t="str">
        <f t="shared" si="22"/>
        <v>MENOR VALOR</v>
      </c>
      <c r="R186" s="14"/>
      <c r="S186" s="14"/>
      <c r="T186" s="14"/>
      <c r="U186" s="14"/>
    </row>
    <row r="187" spans="1:21" ht="18">
      <c r="A187" s="11"/>
      <c r="B187" s="25"/>
      <c r="C187" s="30"/>
      <c r="D187" s="24" t="s">
        <v>134</v>
      </c>
      <c r="E187" s="14">
        <v>1</v>
      </c>
      <c r="F187" s="15">
        <v>67500</v>
      </c>
      <c r="G187" s="16">
        <v>68000</v>
      </c>
      <c r="H187" s="17">
        <f t="shared" si="23"/>
        <v>67500</v>
      </c>
      <c r="I187" s="17">
        <f t="shared" si="24"/>
        <v>67750</v>
      </c>
      <c r="J187" s="17">
        <f t="shared" si="25"/>
        <v>67750</v>
      </c>
      <c r="K187" s="17">
        <f t="shared" si="26"/>
        <v>67749.538743817291</v>
      </c>
      <c r="L187" s="17">
        <f t="shared" si="27"/>
        <v>353.55339059327378</v>
      </c>
      <c r="M187" s="18">
        <f t="shared" si="20"/>
        <v>5.2185002301590221E-3</v>
      </c>
      <c r="N187" s="19">
        <f t="shared" si="29"/>
        <v>67500</v>
      </c>
      <c r="O187" s="20">
        <f t="shared" si="21"/>
        <v>67500</v>
      </c>
      <c r="P187" s="20">
        <f t="shared" si="28"/>
        <v>67500</v>
      </c>
      <c r="Q187" s="43" t="str">
        <f t="shared" si="22"/>
        <v>MENOR VALOR</v>
      </c>
      <c r="R187" s="14"/>
      <c r="S187" s="14"/>
      <c r="T187" s="14"/>
      <c r="U187" s="14"/>
    </row>
    <row r="188" spans="1:21" ht="27">
      <c r="A188" s="11"/>
      <c r="B188" s="25"/>
      <c r="C188" s="30"/>
      <c r="D188" s="24" t="s">
        <v>135</v>
      </c>
      <c r="E188" s="14">
        <v>1</v>
      </c>
      <c r="F188" s="15">
        <v>135000</v>
      </c>
      <c r="G188" s="16">
        <v>140000</v>
      </c>
      <c r="H188" s="17">
        <f t="shared" si="23"/>
        <v>135000</v>
      </c>
      <c r="I188" s="17">
        <f t="shared" si="24"/>
        <v>137500</v>
      </c>
      <c r="J188" s="17">
        <f t="shared" si="25"/>
        <v>137500</v>
      </c>
      <c r="K188" s="17">
        <f t="shared" si="26"/>
        <v>137477.27084867519</v>
      </c>
      <c r="L188" s="17">
        <f t="shared" si="27"/>
        <v>3535.5339059327375</v>
      </c>
      <c r="M188" s="18">
        <f t="shared" si="20"/>
        <v>2.5712973861329001E-2</v>
      </c>
      <c r="N188" s="19">
        <f t="shared" si="29"/>
        <v>135000</v>
      </c>
      <c r="O188" s="20">
        <f t="shared" si="21"/>
        <v>135000</v>
      </c>
      <c r="P188" s="20">
        <f t="shared" si="28"/>
        <v>135000</v>
      </c>
      <c r="Q188" s="43" t="str">
        <f t="shared" si="22"/>
        <v>MENOR VALOR</v>
      </c>
      <c r="R188" s="14"/>
      <c r="S188" s="14"/>
      <c r="T188" s="14"/>
      <c r="U188" s="14"/>
    </row>
    <row r="189" spans="1:21" ht="27">
      <c r="A189" s="11"/>
      <c r="B189" s="25"/>
      <c r="C189" s="30"/>
      <c r="D189" s="24" t="s">
        <v>136</v>
      </c>
      <c r="E189" s="14">
        <v>1</v>
      </c>
      <c r="F189" s="15">
        <v>135000</v>
      </c>
      <c r="G189" s="16">
        <v>140000</v>
      </c>
      <c r="H189" s="17">
        <f t="shared" si="23"/>
        <v>135000</v>
      </c>
      <c r="I189" s="17">
        <f t="shared" si="24"/>
        <v>137500</v>
      </c>
      <c r="J189" s="17">
        <f t="shared" si="25"/>
        <v>137500</v>
      </c>
      <c r="K189" s="17">
        <f t="shared" si="26"/>
        <v>137477.27084867519</v>
      </c>
      <c r="L189" s="17">
        <f t="shared" si="27"/>
        <v>3535.5339059327375</v>
      </c>
      <c r="M189" s="18">
        <f t="shared" si="20"/>
        <v>2.5712973861329001E-2</v>
      </c>
      <c r="N189" s="19">
        <f t="shared" si="29"/>
        <v>135000</v>
      </c>
      <c r="O189" s="20">
        <f t="shared" si="21"/>
        <v>135000</v>
      </c>
      <c r="P189" s="20">
        <f t="shared" si="28"/>
        <v>135000</v>
      </c>
      <c r="Q189" s="43" t="str">
        <f t="shared" si="22"/>
        <v>MENOR VALOR</v>
      </c>
      <c r="R189" s="14"/>
      <c r="S189" s="14"/>
      <c r="T189" s="14"/>
      <c r="U189" s="14"/>
    </row>
    <row r="190" spans="1:21" ht="18">
      <c r="A190" s="11"/>
      <c r="B190" s="25"/>
      <c r="C190" s="30"/>
      <c r="D190" s="24" t="s">
        <v>128</v>
      </c>
      <c r="E190" s="14">
        <v>1</v>
      </c>
      <c r="F190" s="15">
        <v>270000</v>
      </c>
      <c r="G190" s="16">
        <v>273500</v>
      </c>
      <c r="H190" s="17">
        <f t="shared" si="23"/>
        <v>270000</v>
      </c>
      <c r="I190" s="17">
        <f t="shared" si="24"/>
        <v>271750</v>
      </c>
      <c r="J190" s="17">
        <f t="shared" si="25"/>
        <v>271750</v>
      </c>
      <c r="K190" s="17">
        <f t="shared" si="26"/>
        <v>271744.36516697088</v>
      </c>
      <c r="L190" s="17">
        <f t="shared" si="27"/>
        <v>2474.8737341529163</v>
      </c>
      <c r="M190" s="18">
        <f t="shared" si="20"/>
        <v>9.1071710548405391E-3</v>
      </c>
      <c r="N190" s="19">
        <f t="shared" si="29"/>
        <v>270000</v>
      </c>
      <c r="O190" s="20">
        <f t="shared" si="21"/>
        <v>270000</v>
      </c>
      <c r="P190" s="20">
        <f t="shared" si="28"/>
        <v>270000</v>
      </c>
      <c r="Q190" s="43" t="str">
        <f t="shared" si="22"/>
        <v>MENOR VALOR</v>
      </c>
      <c r="R190" s="14"/>
      <c r="S190" s="14"/>
      <c r="T190" s="14"/>
      <c r="U190" s="14"/>
    </row>
    <row r="191" spans="1:21" ht="27">
      <c r="A191" s="11"/>
      <c r="B191" s="25"/>
      <c r="C191" s="30"/>
      <c r="D191" s="24" t="s">
        <v>137</v>
      </c>
      <c r="E191" s="14">
        <v>1</v>
      </c>
      <c r="F191" s="15">
        <v>202500</v>
      </c>
      <c r="G191" s="16">
        <v>203500</v>
      </c>
      <c r="H191" s="17">
        <f t="shared" si="23"/>
        <v>202500</v>
      </c>
      <c r="I191" s="17">
        <f t="shared" si="24"/>
        <v>203000</v>
      </c>
      <c r="J191" s="17">
        <f t="shared" si="25"/>
        <v>203000</v>
      </c>
      <c r="K191" s="17">
        <f t="shared" si="26"/>
        <v>202999.3842355193</v>
      </c>
      <c r="L191" s="17">
        <f t="shared" si="27"/>
        <v>707.10678118654755</v>
      </c>
      <c r="M191" s="18">
        <f t="shared" si="20"/>
        <v>3.4832846363869337E-3</v>
      </c>
      <c r="N191" s="19">
        <f t="shared" si="29"/>
        <v>202500</v>
      </c>
      <c r="O191" s="20">
        <f t="shared" si="21"/>
        <v>202500</v>
      </c>
      <c r="P191" s="20">
        <f t="shared" si="28"/>
        <v>202500</v>
      </c>
      <c r="Q191" s="43" t="str">
        <f t="shared" si="22"/>
        <v>MENOR VALOR</v>
      </c>
      <c r="R191" s="14"/>
      <c r="S191" s="14"/>
      <c r="T191" s="14"/>
      <c r="U191" s="14"/>
    </row>
    <row r="192" spans="1:21" ht="18">
      <c r="A192" s="11"/>
      <c r="B192" s="25"/>
      <c r="C192" s="30"/>
      <c r="D192" s="24" t="s">
        <v>138</v>
      </c>
      <c r="E192" s="14">
        <v>1</v>
      </c>
      <c r="F192" s="15">
        <v>270000</v>
      </c>
      <c r="G192" s="16">
        <v>270000</v>
      </c>
      <c r="H192" s="17">
        <f t="shared" si="23"/>
        <v>270000</v>
      </c>
      <c r="I192" s="17">
        <f t="shared" si="24"/>
        <v>270000</v>
      </c>
      <c r="J192" s="17">
        <f t="shared" si="25"/>
        <v>270000</v>
      </c>
      <c r="K192" s="17">
        <f t="shared" si="26"/>
        <v>270000</v>
      </c>
      <c r="L192" s="17">
        <f t="shared" si="27"/>
        <v>0</v>
      </c>
      <c r="M192" s="18">
        <f t="shared" si="20"/>
        <v>0</v>
      </c>
      <c r="N192" s="19">
        <f t="shared" si="29"/>
        <v>270000</v>
      </c>
      <c r="O192" s="20">
        <f t="shared" si="21"/>
        <v>270000</v>
      </c>
      <c r="P192" s="20">
        <f t="shared" si="28"/>
        <v>270000</v>
      </c>
      <c r="Q192" s="43" t="str">
        <f t="shared" si="22"/>
        <v>MENOR VALOR</v>
      </c>
      <c r="R192" s="14"/>
      <c r="S192" s="14"/>
      <c r="T192" s="14"/>
      <c r="U192" s="14"/>
    </row>
    <row r="193" spans="1:21" ht="18">
      <c r="A193" s="11"/>
      <c r="B193" s="25"/>
      <c r="C193" s="30"/>
      <c r="D193" s="24" t="s">
        <v>139</v>
      </c>
      <c r="E193" s="14">
        <v>1</v>
      </c>
      <c r="F193" s="15">
        <v>108000</v>
      </c>
      <c r="G193" s="16">
        <v>109000</v>
      </c>
      <c r="H193" s="17">
        <f t="shared" si="23"/>
        <v>108000</v>
      </c>
      <c r="I193" s="17">
        <f t="shared" si="24"/>
        <v>108500</v>
      </c>
      <c r="J193" s="17">
        <f t="shared" si="25"/>
        <v>108500</v>
      </c>
      <c r="K193" s="17">
        <f t="shared" si="26"/>
        <v>108498.84792015074</v>
      </c>
      <c r="L193" s="17">
        <f t="shared" si="27"/>
        <v>707.10678118654755</v>
      </c>
      <c r="M193" s="18">
        <f t="shared" si="20"/>
        <v>6.5171131906594246E-3</v>
      </c>
      <c r="N193" s="19">
        <f t="shared" si="29"/>
        <v>108000</v>
      </c>
      <c r="O193" s="20">
        <f t="shared" si="21"/>
        <v>108000</v>
      </c>
      <c r="P193" s="20">
        <f t="shared" si="28"/>
        <v>108000</v>
      </c>
      <c r="Q193" s="43" t="str">
        <f t="shared" si="22"/>
        <v>MENOR VALOR</v>
      </c>
      <c r="R193" s="14"/>
      <c r="S193" s="14"/>
      <c r="T193" s="14"/>
      <c r="U193" s="14"/>
    </row>
    <row r="194" spans="1:21" ht="18">
      <c r="A194" s="11"/>
      <c r="B194" s="25"/>
      <c r="C194" s="30"/>
      <c r="D194" s="24" t="s">
        <v>140</v>
      </c>
      <c r="E194" s="14">
        <v>1</v>
      </c>
      <c r="F194" s="15">
        <v>135000</v>
      </c>
      <c r="G194" s="16">
        <v>140000</v>
      </c>
      <c r="H194" s="17">
        <f t="shared" si="23"/>
        <v>135000</v>
      </c>
      <c r="I194" s="17">
        <f t="shared" si="24"/>
        <v>137500</v>
      </c>
      <c r="J194" s="17">
        <f t="shared" si="25"/>
        <v>137500</v>
      </c>
      <c r="K194" s="17">
        <f t="shared" si="26"/>
        <v>137477.27084867519</v>
      </c>
      <c r="L194" s="17">
        <f t="shared" si="27"/>
        <v>3535.5339059327375</v>
      </c>
      <c r="M194" s="18">
        <f t="shared" si="20"/>
        <v>2.5712973861329001E-2</v>
      </c>
      <c r="N194" s="19">
        <f t="shared" si="29"/>
        <v>135000</v>
      </c>
      <c r="O194" s="20">
        <f t="shared" si="21"/>
        <v>135000</v>
      </c>
      <c r="P194" s="20">
        <f t="shared" si="28"/>
        <v>135000</v>
      </c>
      <c r="Q194" s="43" t="str">
        <f t="shared" si="22"/>
        <v>MENOR VALOR</v>
      </c>
      <c r="R194" s="14"/>
      <c r="S194" s="14"/>
      <c r="T194" s="14"/>
      <c r="U194" s="14"/>
    </row>
    <row r="195" spans="1:21" ht="15" customHeight="1">
      <c r="A195" s="11"/>
      <c r="B195" s="25"/>
      <c r="C195" s="30"/>
      <c r="D195" s="31" t="s">
        <v>141</v>
      </c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14"/>
      <c r="S195" s="14"/>
      <c r="T195" s="14"/>
      <c r="U195" s="14"/>
    </row>
    <row r="196" spans="1:21" ht="18">
      <c r="A196" s="11"/>
      <c r="B196" s="25"/>
      <c r="C196" s="30"/>
      <c r="D196" s="24" t="s">
        <v>142</v>
      </c>
      <c r="E196" s="14">
        <v>1</v>
      </c>
      <c r="F196" s="15">
        <v>270000</v>
      </c>
      <c r="G196" s="16">
        <v>270000</v>
      </c>
      <c r="H196" s="17">
        <f t="shared" si="23"/>
        <v>270000</v>
      </c>
      <c r="I196" s="17">
        <f t="shared" si="24"/>
        <v>270000</v>
      </c>
      <c r="J196" s="17">
        <f t="shared" si="25"/>
        <v>270000</v>
      </c>
      <c r="K196" s="17">
        <f t="shared" si="26"/>
        <v>270000</v>
      </c>
      <c r="L196" s="17">
        <f t="shared" si="27"/>
        <v>0</v>
      </c>
      <c r="M196" s="18">
        <f t="shared" si="20"/>
        <v>0</v>
      </c>
      <c r="N196" s="19">
        <f t="shared" si="29"/>
        <v>270000</v>
      </c>
      <c r="O196" s="20">
        <f t="shared" si="21"/>
        <v>270000</v>
      </c>
      <c r="P196" s="20">
        <f t="shared" si="28"/>
        <v>270000</v>
      </c>
      <c r="Q196" s="43" t="str">
        <f t="shared" si="22"/>
        <v>MENOR VALOR</v>
      </c>
      <c r="R196" s="14"/>
      <c r="S196" s="14"/>
      <c r="T196" s="14"/>
      <c r="U196" s="14"/>
    </row>
    <row r="197" spans="1:21" ht="18">
      <c r="A197" s="11"/>
      <c r="B197" s="25"/>
      <c r="C197" s="30"/>
      <c r="D197" s="24" t="s">
        <v>143</v>
      </c>
      <c r="E197" s="14">
        <v>1</v>
      </c>
      <c r="F197" s="15">
        <v>270000</v>
      </c>
      <c r="G197" s="16">
        <v>270000</v>
      </c>
      <c r="H197" s="17">
        <f t="shared" si="23"/>
        <v>270000</v>
      </c>
      <c r="I197" s="17">
        <f t="shared" si="24"/>
        <v>270000</v>
      </c>
      <c r="J197" s="17">
        <f t="shared" si="25"/>
        <v>270000</v>
      </c>
      <c r="K197" s="17">
        <f t="shared" si="26"/>
        <v>270000</v>
      </c>
      <c r="L197" s="17">
        <f t="shared" si="27"/>
        <v>0</v>
      </c>
      <c r="M197" s="18">
        <f t="shared" si="20"/>
        <v>0</v>
      </c>
      <c r="N197" s="19">
        <f t="shared" si="29"/>
        <v>270000</v>
      </c>
      <c r="O197" s="20">
        <f t="shared" si="21"/>
        <v>270000</v>
      </c>
      <c r="P197" s="20">
        <f t="shared" si="28"/>
        <v>270000</v>
      </c>
      <c r="Q197" s="43" t="str">
        <f t="shared" si="22"/>
        <v>MENOR VALOR</v>
      </c>
      <c r="R197" s="14"/>
      <c r="S197" s="14"/>
      <c r="T197" s="14"/>
      <c r="U197" s="14"/>
    </row>
    <row r="198" spans="1:21" ht="27">
      <c r="A198" s="11"/>
      <c r="B198" s="25"/>
      <c r="C198" s="30"/>
      <c r="D198" s="24" t="s">
        <v>144</v>
      </c>
      <c r="E198" s="14">
        <v>1</v>
      </c>
      <c r="F198" s="15">
        <v>256500</v>
      </c>
      <c r="G198" s="16">
        <v>256500</v>
      </c>
      <c r="H198" s="17">
        <f t="shared" si="23"/>
        <v>256500</v>
      </c>
      <c r="I198" s="17">
        <f t="shared" si="24"/>
        <v>256500</v>
      </c>
      <c r="J198" s="17">
        <f t="shared" si="25"/>
        <v>256500</v>
      </c>
      <c r="K198" s="17">
        <f t="shared" si="26"/>
        <v>256500</v>
      </c>
      <c r="L198" s="17">
        <f t="shared" si="27"/>
        <v>0</v>
      </c>
      <c r="M198" s="18">
        <f t="shared" ref="M198:M261" si="30">+L198/J198</f>
        <v>0</v>
      </c>
      <c r="N198" s="19">
        <f t="shared" si="29"/>
        <v>256500</v>
      </c>
      <c r="O198" s="20">
        <f t="shared" ref="O198:O261" si="31">ROUND(N198,0)</f>
        <v>256500</v>
      </c>
      <c r="P198" s="20">
        <f t="shared" si="28"/>
        <v>256500</v>
      </c>
      <c r="Q198" s="43" t="str">
        <f t="shared" ref="Q198:Q261" si="32">IF(N198=H198,"MENOR VALOR","MEDIANA")</f>
        <v>MENOR VALOR</v>
      </c>
      <c r="R198" s="14"/>
      <c r="S198" s="14"/>
      <c r="T198" s="14"/>
      <c r="U198" s="14"/>
    </row>
    <row r="199" spans="1:21" ht="18">
      <c r="A199" s="11"/>
      <c r="B199" s="25"/>
      <c r="C199" s="30"/>
      <c r="D199" s="24" t="s">
        <v>145</v>
      </c>
      <c r="E199" s="14">
        <v>1</v>
      </c>
      <c r="F199" s="15">
        <v>270000</v>
      </c>
      <c r="G199" s="16">
        <v>270000</v>
      </c>
      <c r="H199" s="17">
        <f t="shared" ref="H199:H238" si="33">+MIN(G199,F199)</f>
        <v>270000</v>
      </c>
      <c r="I199" s="17">
        <f t="shared" ref="I199:I238" si="34">MEDIAN(G199,F199)</f>
        <v>270000</v>
      </c>
      <c r="J199" s="17">
        <f t="shared" ref="J199:J238" si="35">AVERAGE(G199,F199)</f>
        <v>270000</v>
      </c>
      <c r="K199" s="17">
        <f t="shared" ref="K199:K238" si="36">GEOMEAN(G199,F199)</f>
        <v>270000</v>
      </c>
      <c r="L199" s="17">
        <f t="shared" ref="L199:L238" si="37">+STDEVA(G199,F199)</f>
        <v>0</v>
      </c>
      <c r="M199" s="18">
        <f t="shared" si="30"/>
        <v>0</v>
      </c>
      <c r="N199" s="19">
        <f t="shared" si="29"/>
        <v>270000</v>
      </c>
      <c r="O199" s="20">
        <f t="shared" si="31"/>
        <v>270000</v>
      </c>
      <c r="P199" s="20">
        <f t="shared" ref="P199:P238" si="38">O199*E199</f>
        <v>270000</v>
      </c>
      <c r="Q199" s="43" t="str">
        <f t="shared" si="32"/>
        <v>MENOR VALOR</v>
      </c>
      <c r="R199" s="14"/>
      <c r="S199" s="14"/>
      <c r="T199" s="14"/>
      <c r="U199" s="14"/>
    </row>
    <row r="200" spans="1:21" ht="36">
      <c r="A200" s="11"/>
      <c r="B200" s="25"/>
      <c r="C200" s="30"/>
      <c r="D200" s="24" t="s">
        <v>146</v>
      </c>
      <c r="E200" s="14">
        <v>1</v>
      </c>
      <c r="F200" s="15">
        <v>450000</v>
      </c>
      <c r="G200" s="16">
        <v>455000</v>
      </c>
      <c r="H200" s="17">
        <f t="shared" si="33"/>
        <v>450000</v>
      </c>
      <c r="I200" s="17">
        <f t="shared" si="34"/>
        <v>452500</v>
      </c>
      <c r="J200" s="17">
        <f t="shared" si="35"/>
        <v>452500</v>
      </c>
      <c r="K200" s="17">
        <f t="shared" si="36"/>
        <v>452493.09386995068</v>
      </c>
      <c r="L200" s="17">
        <f t="shared" si="37"/>
        <v>3535.5339059327375</v>
      </c>
      <c r="M200" s="18">
        <f t="shared" si="30"/>
        <v>7.8133345987463805E-3</v>
      </c>
      <c r="N200" s="19">
        <f t="shared" ref="N200:N239" si="39">+H200</f>
        <v>450000</v>
      </c>
      <c r="O200" s="20">
        <f t="shared" si="31"/>
        <v>450000</v>
      </c>
      <c r="P200" s="20">
        <f t="shared" si="38"/>
        <v>450000</v>
      </c>
      <c r="Q200" s="43" t="str">
        <f t="shared" si="32"/>
        <v>MENOR VALOR</v>
      </c>
      <c r="R200" s="14"/>
      <c r="S200" s="14"/>
      <c r="T200" s="14"/>
      <c r="U200" s="14"/>
    </row>
    <row r="201" spans="1:21" ht="36">
      <c r="A201" s="11"/>
      <c r="B201" s="25"/>
      <c r="C201" s="30"/>
      <c r="D201" s="24" t="s">
        <v>104</v>
      </c>
      <c r="E201" s="14">
        <v>1</v>
      </c>
      <c r="F201" s="15">
        <v>810000</v>
      </c>
      <c r="G201" s="16">
        <v>810000</v>
      </c>
      <c r="H201" s="17">
        <f t="shared" si="33"/>
        <v>810000</v>
      </c>
      <c r="I201" s="17">
        <f t="shared" si="34"/>
        <v>810000</v>
      </c>
      <c r="J201" s="17">
        <f t="shared" si="35"/>
        <v>810000</v>
      </c>
      <c r="K201" s="17">
        <f t="shared" si="36"/>
        <v>810000</v>
      </c>
      <c r="L201" s="17">
        <f t="shared" si="37"/>
        <v>0</v>
      </c>
      <c r="M201" s="18">
        <f t="shared" si="30"/>
        <v>0</v>
      </c>
      <c r="N201" s="19">
        <f t="shared" si="39"/>
        <v>810000</v>
      </c>
      <c r="O201" s="20">
        <f t="shared" si="31"/>
        <v>810000</v>
      </c>
      <c r="P201" s="20">
        <f t="shared" si="38"/>
        <v>810000</v>
      </c>
      <c r="Q201" s="43" t="str">
        <f t="shared" si="32"/>
        <v>MENOR VALOR</v>
      </c>
      <c r="R201" s="14"/>
      <c r="S201" s="14"/>
      <c r="T201" s="14"/>
      <c r="U201" s="14"/>
    </row>
    <row r="202" spans="1:21" ht="36">
      <c r="A202" s="11"/>
      <c r="B202" s="25"/>
      <c r="C202" s="30"/>
      <c r="D202" s="24" t="s">
        <v>105</v>
      </c>
      <c r="E202" s="14">
        <v>1</v>
      </c>
      <c r="F202" s="15">
        <v>405000</v>
      </c>
      <c r="G202" s="16">
        <v>405000</v>
      </c>
      <c r="H202" s="17">
        <f t="shared" si="33"/>
        <v>405000</v>
      </c>
      <c r="I202" s="17">
        <f t="shared" si="34"/>
        <v>405000</v>
      </c>
      <c r="J202" s="17">
        <f t="shared" si="35"/>
        <v>405000</v>
      </c>
      <c r="K202" s="17">
        <f t="shared" si="36"/>
        <v>405000</v>
      </c>
      <c r="L202" s="17">
        <f t="shared" si="37"/>
        <v>0</v>
      </c>
      <c r="M202" s="18">
        <f t="shared" si="30"/>
        <v>0</v>
      </c>
      <c r="N202" s="19">
        <f t="shared" si="39"/>
        <v>405000</v>
      </c>
      <c r="O202" s="20">
        <f t="shared" si="31"/>
        <v>405000</v>
      </c>
      <c r="P202" s="20">
        <f t="shared" si="38"/>
        <v>405000</v>
      </c>
      <c r="Q202" s="43" t="str">
        <f t="shared" si="32"/>
        <v>MENOR VALOR</v>
      </c>
      <c r="R202" s="14"/>
      <c r="S202" s="14"/>
      <c r="T202" s="14"/>
      <c r="U202" s="14"/>
    </row>
    <row r="203" spans="1:21" ht="27">
      <c r="A203" s="11"/>
      <c r="B203" s="25"/>
      <c r="C203" s="30"/>
      <c r="D203" s="24" t="s">
        <v>147</v>
      </c>
      <c r="E203" s="14">
        <v>1</v>
      </c>
      <c r="F203" s="15">
        <v>270000</v>
      </c>
      <c r="G203" s="16">
        <v>270000</v>
      </c>
      <c r="H203" s="17">
        <f t="shared" si="33"/>
        <v>270000</v>
      </c>
      <c r="I203" s="17">
        <f t="shared" si="34"/>
        <v>270000</v>
      </c>
      <c r="J203" s="17">
        <f t="shared" si="35"/>
        <v>270000</v>
      </c>
      <c r="K203" s="17">
        <f t="shared" si="36"/>
        <v>270000</v>
      </c>
      <c r="L203" s="17">
        <f t="shared" si="37"/>
        <v>0</v>
      </c>
      <c r="M203" s="18">
        <f t="shared" si="30"/>
        <v>0</v>
      </c>
      <c r="N203" s="19">
        <f t="shared" si="39"/>
        <v>270000</v>
      </c>
      <c r="O203" s="20">
        <f t="shared" si="31"/>
        <v>270000</v>
      </c>
      <c r="P203" s="20">
        <f t="shared" si="38"/>
        <v>270000</v>
      </c>
      <c r="Q203" s="43" t="str">
        <f t="shared" si="32"/>
        <v>MENOR VALOR</v>
      </c>
      <c r="R203" s="14"/>
      <c r="S203" s="14"/>
      <c r="T203" s="14"/>
      <c r="U203" s="14"/>
    </row>
    <row r="204" spans="1:21">
      <c r="A204" s="11"/>
      <c r="B204" s="25"/>
      <c r="C204" s="30"/>
      <c r="D204" s="24" t="s">
        <v>148</v>
      </c>
      <c r="E204" s="14">
        <v>1</v>
      </c>
      <c r="F204" s="15">
        <v>108000</v>
      </c>
      <c r="G204" s="16">
        <v>108000</v>
      </c>
      <c r="H204" s="17">
        <f t="shared" si="33"/>
        <v>108000</v>
      </c>
      <c r="I204" s="17">
        <f t="shared" si="34"/>
        <v>108000</v>
      </c>
      <c r="J204" s="17">
        <f t="shared" si="35"/>
        <v>108000</v>
      </c>
      <c r="K204" s="17">
        <f t="shared" si="36"/>
        <v>108000</v>
      </c>
      <c r="L204" s="17">
        <f t="shared" si="37"/>
        <v>0</v>
      </c>
      <c r="M204" s="18">
        <f t="shared" si="30"/>
        <v>0</v>
      </c>
      <c r="N204" s="19">
        <f t="shared" si="39"/>
        <v>108000</v>
      </c>
      <c r="O204" s="20">
        <f t="shared" si="31"/>
        <v>108000</v>
      </c>
      <c r="P204" s="20">
        <f t="shared" si="38"/>
        <v>108000</v>
      </c>
      <c r="Q204" s="43" t="str">
        <f t="shared" si="32"/>
        <v>MENOR VALOR</v>
      </c>
      <c r="R204" s="14"/>
      <c r="S204" s="14"/>
      <c r="T204" s="14"/>
      <c r="U204" s="14"/>
    </row>
    <row r="205" spans="1:21" ht="18">
      <c r="A205" s="11"/>
      <c r="B205" s="25"/>
      <c r="C205" s="30"/>
      <c r="D205" s="24" t="s">
        <v>149</v>
      </c>
      <c r="E205" s="14">
        <v>1</v>
      </c>
      <c r="F205" s="15">
        <v>108000</v>
      </c>
      <c r="G205" s="16">
        <v>108000</v>
      </c>
      <c r="H205" s="17">
        <f t="shared" si="33"/>
        <v>108000</v>
      </c>
      <c r="I205" s="17">
        <f t="shared" si="34"/>
        <v>108000</v>
      </c>
      <c r="J205" s="17">
        <f t="shared" si="35"/>
        <v>108000</v>
      </c>
      <c r="K205" s="17">
        <f t="shared" si="36"/>
        <v>108000</v>
      </c>
      <c r="L205" s="17">
        <f t="shared" si="37"/>
        <v>0</v>
      </c>
      <c r="M205" s="18">
        <f t="shared" si="30"/>
        <v>0</v>
      </c>
      <c r="N205" s="19">
        <f t="shared" si="39"/>
        <v>108000</v>
      </c>
      <c r="O205" s="20">
        <f t="shared" si="31"/>
        <v>108000</v>
      </c>
      <c r="P205" s="20">
        <f t="shared" si="38"/>
        <v>108000</v>
      </c>
      <c r="Q205" s="43" t="str">
        <f t="shared" si="32"/>
        <v>MENOR VALOR</v>
      </c>
      <c r="R205" s="14"/>
      <c r="S205" s="14"/>
      <c r="T205" s="14"/>
      <c r="U205" s="14"/>
    </row>
    <row r="206" spans="1:21" ht="18">
      <c r="A206" s="11"/>
      <c r="B206" s="25"/>
      <c r="C206" s="30"/>
      <c r="D206" s="24" t="s">
        <v>150</v>
      </c>
      <c r="E206" s="14">
        <v>1</v>
      </c>
      <c r="F206" s="15">
        <v>162000</v>
      </c>
      <c r="G206" s="16">
        <v>163500</v>
      </c>
      <c r="H206" s="17">
        <f t="shared" si="33"/>
        <v>162000</v>
      </c>
      <c r="I206" s="17">
        <f t="shared" si="34"/>
        <v>162750</v>
      </c>
      <c r="J206" s="17">
        <f t="shared" si="35"/>
        <v>162750</v>
      </c>
      <c r="K206" s="17">
        <f t="shared" si="36"/>
        <v>162748.27188022612</v>
      </c>
      <c r="L206" s="17">
        <f t="shared" si="37"/>
        <v>1060.6601717798212</v>
      </c>
      <c r="M206" s="18">
        <f t="shared" si="30"/>
        <v>6.5171131906594237E-3</v>
      </c>
      <c r="N206" s="19">
        <f t="shared" si="39"/>
        <v>162000</v>
      </c>
      <c r="O206" s="20">
        <f t="shared" si="31"/>
        <v>162000</v>
      </c>
      <c r="P206" s="20">
        <f t="shared" si="38"/>
        <v>162000</v>
      </c>
      <c r="Q206" s="43" t="str">
        <f t="shared" si="32"/>
        <v>MENOR VALOR</v>
      </c>
      <c r="R206" s="14"/>
      <c r="S206" s="14"/>
      <c r="T206" s="14"/>
      <c r="U206" s="14"/>
    </row>
    <row r="207" spans="1:21" ht="36">
      <c r="A207" s="11"/>
      <c r="B207" s="25"/>
      <c r="C207" s="30"/>
      <c r="D207" s="24" t="s">
        <v>151</v>
      </c>
      <c r="E207" s="14">
        <v>1</v>
      </c>
      <c r="F207" s="15">
        <v>202500</v>
      </c>
      <c r="G207" s="16">
        <v>202500</v>
      </c>
      <c r="H207" s="17">
        <f t="shared" si="33"/>
        <v>202500</v>
      </c>
      <c r="I207" s="17">
        <f t="shared" si="34"/>
        <v>202500</v>
      </c>
      <c r="J207" s="17">
        <f t="shared" si="35"/>
        <v>202500</v>
      </c>
      <c r="K207" s="17">
        <f t="shared" si="36"/>
        <v>202500</v>
      </c>
      <c r="L207" s="17">
        <f t="shared" si="37"/>
        <v>0</v>
      </c>
      <c r="M207" s="18">
        <f t="shared" si="30"/>
        <v>0</v>
      </c>
      <c r="N207" s="19">
        <f t="shared" si="39"/>
        <v>202500</v>
      </c>
      <c r="O207" s="20">
        <f t="shared" si="31"/>
        <v>202500</v>
      </c>
      <c r="P207" s="20">
        <f t="shared" si="38"/>
        <v>202500</v>
      </c>
      <c r="Q207" s="43" t="str">
        <f t="shared" si="32"/>
        <v>MENOR VALOR</v>
      </c>
      <c r="R207" s="14"/>
      <c r="S207" s="14"/>
      <c r="T207" s="14"/>
      <c r="U207" s="14"/>
    </row>
    <row r="208" spans="1:21" ht="18">
      <c r="A208" s="11"/>
      <c r="B208" s="25"/>
      <c r="C208" s="30"/>
      <c r="D208" s="24" t="s">
        <v>152</v>
      </c>
      <c r="E208" s="14">
        <v>1</v>
      </c>
      <c r="F208" s="15">
        <v>243000</v>
      </c>
      <c r="G208" s="16">
        <v>245000</v>
      </c>
      <c r="H208" s="17">
        <f t="shared" si="33"/>
        <v>243000</v>
      </c>
      <c r="I208" s="17">
        <f t="shared" si="34"/>
        <v>244000</v>
      </c>
      <c r="J208" s="17">
        <f t="shared" si="35"/>
        <v>244000</v>
      </c>
      <c r="K208" s="17">
        <f t="shared" si="36"/>
        <v>243997.95081106728</v>
      </c>
      <c r="L208" s="17">
        <f t="shared" si="37"/>
        <v>1414.2135623730951</v>
      </c>
      <c r="M208" s="18">
        <f t="shared" si="30"/>
        <v>5.7959572228405533E-3</v>
      </c>
      <c r="N208" s="19">
        <f t="shared" si="39"/>
        <v>243000</v>
      </c>
      <c r="O208" s="20">
        <f t="shared" si="31"/>
        <v>243000</v>
      </c>
      <c r="P208" s="20">
        <f t="shared" si="38"/>
        <v>243000</v>
      </c>
      <c r="Q208" s="43" t="str">
        <f t="shared" si="32"/>
        <v>MENOR VALOR</v>
      </c>
      <c r="R208" s="14"/>
      <c r="S208" s="14"/>
      <c r="T208" s="14"/>
      <c r="U208" s="14"/>
    </row>
    <row r="209" spans="1:21" ht="18">
      <c r="A209" s="11"/>
      <c r="B209" s="25"/>
      <c r="C209" s="30"/>
      <c r="D209" s="24" t="s">
        <v>153</v>
      </c>
      <c r="E209" s="14">
        <v>1</v>
      </c>
      <c r="F209" s="15">
        <v>67500</v>
      </c>
      <c r="G209" s="16">
        <v>67500</v>
      </c>
      <c r="H209" s="17">
        <f t="shared" si="33"/>
        <v>67500</v>
      </c>
      <c r="I209" s="17">
        <f t="shared" si="34"/>
        <v>67500</v>
      </c>
      <c r="J209" s="17">
        <f t="shared" si="35"/>
        <v>67500</v>
      </c>
      <c r="K209" s="17">
        <f t="shared" si="36"/>
        <v>67500</v>
      </c>
      <c r="L209" s="17">
        <f t="shared" si="37"/>
        <v>0</v>
      </c>
      <c r="M209" s="18">
        <f t="shared" si="30"/>
        <v>0</v>
      </c>
      <c r="N209" s="19">
        <f t="shared" si="39"/>
        <v>67500</v>
      </c>
      <c r="O209" s="20">
        <f t="shared" si="31"/>
        <v>67500</v>
      </c>
      <c r="P209" s="20">
        <f t="shared" si="38"/>
        <v>67500</v>
      </c>
      <c r="Q209" s="43" t="str">
        <f t="shared" si="32"/>
        <v>MENOR VALOR</v>
      </c>
      <c r="R209" s="14"/>
      <c r="S209" s="14"/>
      <c r="T209" s="14"/>
      <c r="U209" s="14"/>
    </row>
    <row r="210" spans="1:21" ht="27">
      <c r="A210" s="27">
        <v>6</v>
      </c>
      <c r="B210" s="25" t="s">
        <v>154</v>
      </c>
      <c r="C210" s="25" t="s">
        <v>77</v>
      </c>
      <c r="D210" s="24" t="s">
        <v>155</v>
      </c>
      <c r="E210" s="14">
        <v>1</v>
      </c>
      <c r="F210" s="15">
        <v>216000</v>
      </c>
      <c r="G210" s="16">
        <v>220000</v>
      </c>
      <c r="H210" s="17">
        <f t="shared" si="33"/>
        <v>216000</v>
      </c>
      <c r="I210" s="17">
        <f t="shared" si="34"/>
        <v>218000</v>
      </c>
      <c r="J210" s="17">
        <f t="shared" si="35"/>
        <v>218000</v>
      </c>
      <c r="K210" s="17">
        <f t="shared" si="36"/>
        <v>217990.82549501938</v>
      </c>
      <c r="L210" s="17">
        <f t="shared" si="37"/>
        <v>2828.4271247461902</v>
      </c>
      <c r="M210" s="18">
        <f t="shared" si="30"/>
        <v>1.2974436352046745E-2</v>
      </c>
      <c r="N210" s="19">
        <f t="shared" si="39"/>
        <v>216000</v>
      </c>
      <c r="O210" s="20">
        <f t="shared" si="31"/>
        <v>216000</v>
      </c>
      <c r="P210" s="20">
        <f t="shared" si="38"/>
        <v>216000</v>
      </c>
      <c r="Q210" s="43" t="str">
        <f t="shared" si="32"/>
        <v>MENOR VALOR</v>
      </c>
      <c r="R210" s="14"/>
      <c r="S210" s="14"/>
      <c r="T210" s="14"/>
      <c r="U210" s="14"/>
    </row>
    <row r="211" spans="1:21" ht="18">
      <c r="A211" s="27"/>
      <c r="B211" s="25"/>
      <c r="C211" s="25"/>
      <c r="D211" s="24" t="s">
        <v>156</v>
      </c>
      <c r="E211" s="14">
        <v>1</v>
      </c>
      <c r="F211" s="15">
        <v>162000</v>
      </c>
      <c r="G211" s="16">
        <v>170000</v>
      </c>
      <c r="H211" s="17">
        <f t="shared" si="33"/>
        <v>162000</v>
      </c>
      <c r="I211" s="17">
        <f t="shared" si="34"/>
        <v>166000</v>
      </c>
      <c r="J211" s="17">
        <f t="shared" si="35"/>
        <v>166000</v>
      </c>
      <c r="K211" s="17">
        <f t="shared" si="36"/>
        <v>165951.80023127198</v>
      </c>
      <c r="L211" s="17">
        <f t="shared" si="37"/>
        <v>5656.8542494923804</v>
      </c>
      <c r="M211" s="18">
        <f t="shared" si="30"/>
        <v>3.4077435237905906E-2</v>
      </c>
      <c r="N211" s="19">
        <f t="shared" si="39"/>
        <v>162000</v>
      </c>
      <c r="O211" s="20">
        <f t="shared" si="31"/>
        <v>162000</v>
      </c>
      <c r="P211" s="20">
        <f t="shared" si="38"/>
        <v>162000</v>
      </c>
      <c r="Q211" s="43" t="str">
        <f t="shared" si="32"/>
        <v>MENOR VALOR</v>
      </c>
      <c r="R211" s="14"/>
      <c r="S211" s="14"/>
      <c r="T211" s="14"/>
      <c r="U211" s="14"/>
    </row>
    <row r="212" spans="1:21" ht="45">
      <c r="A212" s="27"/>
      <c r="B212" s="25"/>
      <c r="C212" s="25"/>
      <c r="D212" s="24" t="s">
        <v>157</v>
      </c>
      <c r="E212" s="14">
        <v>1</v>
      </c>
      <c r="F212" s="15">
        <v>67500</v>
      </c>
      <c r="G212" s="16">
        <v>72500</v>
      </c>
      <c r="H212" s="17">
        <f t="shared" si="33"/>
        <v>67500</v>
      </c>
      <c r="I212" s="17">
        <f t="shared" si="34"/>
        <v>70000</v>
      </c>
      <c r="J212" s="17">
        <f t="shared" si="35"/>
        <v>70000</v>
      </c>
      <c r="K212" s="17">
        <f t="shared" si="36"/>
        <v>69955.342898166113</v>
      </c>
      <c r="L212" s="17">
        <f t="shared" si="37"/>
        <v>3535.5339059327375</v>
      </c>
      <c r="M212" s="18">
        <f t="shared" si="30"/>
        <v>5.0507627227610534E-2</v>
      </c>
      <c r="N212" s="19">
        <f t="shared" si="39"/>
        <v>67500</v>
      </c>
      <c r="O212" s="20">
        <f t="shared" si="31"/>
        <v>67500</v>
      </c>
      <c r="P212" s="20">
        <f t="shared" si="38"/>
        <v>67500</v>
      </c>
      <c r="Q212" s="43" t="str">
        <f t="shared" si="32"/>
        <v>MENOR VALOR</v>
      </c>
      <c r="R212" s="14"/>
      <c r="S212" s="14"/>
      <c r="T212" s="14"/>
      <c r="U212" s="14"/>
    </row>
    <row r="213" spans="1:21" ht="72">
      <c r="A213" s="27"/>
      <c r="B213" s="25"/>
      <c r="C213" s="25"/>
      <c r="D213" s="24" t="s">
        <v>158</v>
      </c>
      <c r="E213" s="14">
        <v>1</v>
      </c>
      <c r="F213" s="15">
        <v>243000</v>
      </c>
      <c r="G213" s="16">
        <v>243000</v>
      </c>
      <c r="H213" s="17">
        <f t="shared" si="33"/>
        <v>243000</v>
      </c>
      <c r="I213" s="17">
        <f t="shared" si="34"/>
        <v>243000</v>
      </c>
      <c r="J213" s="17">
        <f t="shared" si="35"/>
        <v>243000</v>
      </c>
      <c r="K213" s="17">
        <f t="shared" si="36"/>
        <v>243000</v>
      </c>
      <c r="L213" s="17">
        <f t="shared" si="37"/>
        <v>0</v>
      </c>
      <c r="M213" s="18">
        <f t="shared" si="30"/>
        <v>0</v>
      </c>
      <c r="N213" s="19">
        <f t="shared" si="39"/>
        <v>243000</v>
      </c>
      <c r="O213" s="20">
        <f t="shared" si="31"/>
        <v>243000</v>
      </c>
      <c r="P213" s="20">
        <f t="shared" si="38"/>
        <v>243000</v>
      </c>
      <c r="Q213" s="43" t="str">
        <f t="shared" si="32"/>
        <v>MENOR VALOR</v>
      </c>
      <c r="R213" s="14"/>
      <c r="S213" s="14"/>
      <c r="T213" s="14"/>
      <c r="U213" s="14"/>
    </row>
    <row r="214" spans="1:21" ht="18">
      <c r="A214" s="27"/>
      <c r="B214" s="25"/>
      <c r="C214" s="25"/>
      <c r="D214" s="24" t="s">
        <v>159</v>
      </c>
      <c r="E214" s="14">
        <v>1</v>
      </c>
      <c r="F214" s="15">
        <v>135000</v>
      </c>
      <c r="G214" s="16">
        <v>140000</v>
      </c>
      <c r="H214" s="17">
        <f t="shared" si="33"/>
        <v>135000</v>
      </c>
      <c r="I214" s="17">
        <f t="shared" si="34"/>
        <v>137500</v>
      </c>
      <c r="J214" s="17">
        <f t="shared" si="35"/>
        <v>137500</v>
      </c>
      <c r="K214" s="17">
        <f t="shared" si="36"/>
        <v>137477.27084867519</v>
      </c>
      <c r="L214" s="17">
        <f t="shared" si="37"/>
        <v>3535.5339059327375</v>
      </c>
      <c r="M214" s="18">
        <f t="shared" si="30"/>
        <v>2.5712973861329001E-2</v>
      </c>
      <c r="N214" s="19">
        <f t="shared" si="39"/>
        <v>135000</v>
      </c>
      <c r="O214" s="20">
        <f t="shared" si="31"/>
        <v>135000</v>
      </c>
      <c r="P214" s="20">
        <f t="shared" si="38"/>
        <v>135000</v>
      </c>
      <c r="Q214" s="43" t="str">
        <f t="shared" si="32"/>
        <v>MENOR VALOR</v>
      </c>
      <c r="R214" s="14"/>
      <c r="S214" s="14"/>
      <c r="T214" s="14"/>
      <c r="U214" s="14"/>
    </row>
    <row r="215" spans="1:21" ht="27">
      <c r="A215" s="27"/>
      <c r="B215" s="25"/>
      <c r="C215" s="25"/>
      <c r="D215" s="24" t="s">
        <v>160</v>
      </c>
      <c r="E215" s="14">
        <v>1</v>
      </c>
      <c r="F215" s="15">
        <v>54000</v>
      </c>
      <c r="G215" s="16">
        <v>54000</v>
      </c>
      <c r="H215" s="17">
        <f t="shared" si="33"/>
        <v>54000</v>
      </c>
      <c r="I215" s="17">
        <f t="shared" si="34"/>
        <v>54000</v>
      </c>
      <c r="J215" s="17">
        <f t="shared" si="35"/>
        <v>54000</v>
      </c>
      <c r="K215" s="17">
        <f t="shared" si="36"/>
        <v>54000</v>
      </c>
      <c r="L215" s="17">
        <f t="shared" si="37"/>
        <v>0</v>
      </c>
      <c r="M215" s="18">
        <f t="shared" si="30"/>
        <v>0</v>
      </c>
      <c r="N215" s="19">
        <f t="shared" si="39"/>
        <v>54000</v>
      </c>
      <c r="O215" s="20">
        <f t="shared" si="31"/>
        <v>54000</v>
      </c>
      <c r="P215" s="20">
        <f t="shared" si="38"/>
        <v>54000</v>
      </c>
      <c r="Q215" s="43" t="str">
        <f t="shared" si="32"/>
        <v>MENOR VALOR</v>
      </c>
      <c r="R215" s="14"/>
      <c r="S215" s="14"/>
      <c r="T215" s="14"/>
      <c r="U215" s="14"/>
    </row>
    <row r="216" spans="1:21" ht="27">
      <c r="A216" s="27"/>
      <c r="B216" s="25"/>
      <c r="C216" s="25"/>
      <c r="D216" s="24" t="s">
        <v>161</v>
      </c>
      <c r="E216" s="14">
        <v>1</v>
      </c>
      <c r="F216" s="15">
        <v>54000</v>
      </c>
      <c r="G216" s="16">
        <v>54000</v>
      </c>
      <c r="H216" s="17">
        <f t="shared" si="33"/>
        <v>54000</v>
      </c>
      <c r="I216" s="17">
        <f t="shared" si="34"/>
        <v>54000</v>
      </c>
      <c r="J216" s="17">
        <f t="shared" si="35"/>
        <v>54000</v>
      </c>
      <c r="K216" s="17">
        <f t="shared" si="36"/>
        <v>54000</v>
      </c>
      <c r="L216" s="17">
        <f t="shared" si="37"/>
        <v>0</v>
      </c>
      <c r="M216" s="18">
        <f t="shared" si="30"/>
        <v>0</v>
      </c>
      <c r="N216" s="19">
        <f t="shared" si="39"/>
        <v>54000</v>
      </c>
      <c r="O216" s="20">
        <f t="shared" si="31"/>
        <v>54000</v>
      </c>
      <c r="P216" s="20">
        <f t="shared" si="38"/>
        <v>54000</v>
      </c>
      <c r="Q216" s="43" t="str">
        <f t="shared" si="32"/>
        <v>MENOR VALOR</v>
      </c>
      <c r="R216" s="14"/>
      <c r="S216" s="14"/>
      <c r="T216" s="14"/>
      <c r="U216" s="14"/>
    </row>
    <row r="217" spans="1:21" ht="18">
      <c r="A217" s="27">
        <v>7</v>
      </c>
      <c r="B217" s="27" t="s">
        <v>162</v>
      </c>
      <c r="C217" s="34" t="s">
        <v>77</v>
      </c>
      <c r="D217" s="24" t="s">
        <v>163</v>
      </c>
      <c r="E217" s="14">
        <v>1</v>
      </c>
      <c r="F217" s="15">
        <v>135000</v>
      </c>
      <c r="G217" s="16">
        <v>135000</v>
      </c>
      <c r="H217" s="17">
        <f t="shared" si="33"/>
        <v>135000</v>
      </c>
      <c r="I217" s="17">
        <f t="shared" si="34"/>
        <v>135000</v>
      </c>
      <c r="J217" s="17">
        <f t="shared" si="35"/>
        <v>135000</v>
      </c>
      <c r="K217" s="17">
        <f t="shared" si="36"/>
        <v>135000</v>
      </c>
      <c r="L217" s="17">
        <f t="shared" si="37"/>
        <v>0</v>
      </c>
      <c r="M217" s="18">
        <f t="shared" si="30"/>
        <v>0</v>
      </c>
      <c r="N217" s="19">
        <f t="shared" si="39"/>
        <v>135000</v>
      </c>
      <c r="O217" s="20">
        <f t="shared" si="31"/>
        <v>135000</v>
      </c>
      <c r="P217" s="20">
        <f t="shared" si="38"/>
        <v>135000</v>
      </c>
      <c r="Q217" s="43" t="str">
        <f t="shared" si="32"/>
        <v>MENOR VALOR</v>
      </c>
      <c r="R217" s="14"/>
      <c r="S217" s="14"/>
      <c r="T217" s="14"/>
      <c r="U217" s="14"/>
    </row>
    <row r="218" spans="1:21" ht="16.5">
      <c r="A218" s="27"/>
      <c r="B218" s="27"/>
      <c r="C218" s="34"/>
      <c r="D218" s="35" t="s">
        <v>164</v>
      </c>
      <c r="E218" s="14">
        <v>1</v>
      </c>
      <c r="F218" s="15">
        <v>108000</v>
      </c>
      <c r="G218" s="16">
        <v>108000</v>
      </c>
      <c r="H218" s="17">
        <f t="shared" si="33"/>
        <v>108000</v>
      </c>
      <c r="I218" s="17">
        <f t="shared" si="34"/>
        <v>108000</v>
      </c>
      <c r="J218" s="17">
        <f t="shared" si="35"/>
        <v>108000</v>
      </c>
      <c r="K218" s="17">
        <f t="shared" si="36"/>
        <v>108000</v>
      </c>
      <c r="L218" s="17">
        <f t="shared" si="37"/>
        <v>0</v>
      </c>
      <c r="M218" s="18">
        <f t="shared" si="30"/>
        <v>0</v>
      </c>
      <c r="N218" s="19">
        <f t="shared" si="39"/>
        <v>108000</v>
      </c>
      <c r="O218" s="20">
        <f t="shared" si="31"/>
        <v>108000</v>
      </c>
      <c r="P218" s="20">
        <f t="shared" si="38"/>
        <v>108000</v>
      </c>
      <c r="Q218" s="43" t="str">
        <f t="shared" si="32"/>
        <v>MENOR VALOR</v>
      </c>
      <c r="R218" s="14"/>
      <c r="S218" s="14"/>
      <c r="T218" s="14"/>
      <c r="U218" s="14"/>
    </row>
    <row r="219" spans="1:21" ht="18">
      <c r="A219" s="27"/>
      <c r="B219" s="27"/>
      <c r="C219" s="34"/>
      <c r="D219" s="24" t="s">
        <v>165</v>
      </c>
      <c r="E219" s="14">
        <v>1</v>
      </c>
      <c r="F219" s="15">
        <v>135000</v>
      </c>
      <c r="G219" s="16">
        <v>140000</v>
      </c>
      <c r="H219" s="17">
        <f t="shared" si="33"/>
        <v>135000</v>
      </c>
      <c r="I219" s="17">
        <f t="shared" si="34"/>
        <v>137500</v>
      </c>
      <c r="J219" s="17">
        <f t="shared" si="35"/>
        <v>137500</v>
      </c>
      <c r="K219" s="17">
        <f t="shared" si="36"/>
        <v>137477.27084867519</v>
      </c>
      <c r="L219" s="17">
        <f t="shared" si="37"/>
        <v>3535.5339059327375</v>
      </c>
      <c r="M219" s="18">
        <f t="shared" si="30"/>
        <v>2.5712973861329001E-2</v>
      </c>
      <c r="N219" s="19">
        <f t="shared" si="39"/>
        <v>135000</v>
      </c>
      <c r="O219" s="20">
        <f t="shared" si="31"/>
        <v>135000</v>
      </c>
      <c r="P219" s="20">
        <f t="shared" si="38"/>
        <v>135000</v>
      </c>
      <c r="Q219" s="43" t="str">
        <f t="shared" si="32"/>
        <v>MENOR VALOR</v>
      </c>
      <c r="R219" s="14"/>
      <c r="S219" s="14"/>
      <c r="T219" s="14"/>
      <c r="U219" s="14"/>
    </row>
    <row r="220" spans="1:21" ht="22.5">
      <c r="A220" s="27"/>
      <c r="B220" s="27"/>
      <c r="C220" s="34"/>
      <c r="D220" s="26" t="s">
        <v>166</v>
      </c>
      <c r="E220" s="14">
        <v>1</v>
      </c>
      <c r="F220" s="15">
        <v>81000</v>
      </c>
      <c r="G220" s="16">
        <v>81000</v>
      </c>
      <c r="H220" s="17">
        <f t="shared" si="33"/>
        <v>81000</v>
      </c>
      <c r="I220" s="17">
        <f t="shared" si="34"/>
        <v>81000</v>
      </c>
      <c r="J220" s="17">
        <f t="shared" si="35"/>
        <v>81000</v>
      </c>
      <c r="K220" s="17">
        <f t="shared" si="36"/>
        <v>81000</v>
      </c>
      <c r="L220" s="17">
        <f t="shared" si="37"/>
        <v>0</v>
      </c>
      <c r="M220" s="18">
        <f t="shared" si="30"/>
        <v>0</v>
      </c>
      <c r="N220" s="19">
        <f t="shared" si="39"/>
        <v>81000</v>
      </c>
      <c r="O220" s="20">
        <f t="shared" si="31"/>
        <v>81000</v>
      </c>
      <c r="P220" s="20">
        <f t="shared" si="38"/>
        <v>81000</v>
      </c>
      <c r="Q220" s="43" t="str">
        <f t="shared" si="32"/>
        <v>MENOR VALOR</v>
      </c>
      <c r="R220" s="14"/>
      <c r="S220" s="14"/>
      <c r="T220" s="14"/>
      <c r="U220" s="14"/>
    </row>
    <row r="221" spans="1:21" ht="15" customHeight="1">
      <c r="A221" s="27"/>
      <c r="B221" s="27"/>
      <c r="C221" s="34"/>
      <c r="D221" s="31" t="s">
        <v>124</v>
      </c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14"/>
      <c r="S221" s="14"/>
      <c r="T221" s="14"/>
      <c r="U221" s="14"/>
    </row>
    <row r="222" spans="1:21" ht="33.75">
      <c r="A222" s="27"/>
      <c r="B222" s="27"/>
      <c r="C222" s="34"/>
      <c r="D222" s="26" t="s">
        <v>167</v>
      </c>
      <c r="E222" s="14">
        <v>1</v>
      </c>
      <c r="F222" s="15">
        <v>81000</v>
      </c>
      <c r="G222" s="16">
        <v>81000</v>
      </c>
      <c r="H222" s="17">
        <f t="shared" si="33"/>
        <v>81000</v>
      </c>
      <c r="I222" s="17">
        <f t="shared" si="34"/>
        <v>81000</v>
      </c>
      <c r="J222" s="17">
        <f t="shared" si="35"/>
        <v>81000</v>
      </c>
      <c r="K222" s="17">
        <f t="shared" si="36"/>
        <v>81000</v>
      </c>
      <c r="L222" s="17">
        <f t="shared" si="37"/>
        <v>0</v>
      </c>
      <c r="M222" s="18">
        <f t="shared" si="30"/>
        <v>0</v>
      </c>
      <c r="N222" s="19">
        <f t="shared" si="39"/>
        <v>81000</v>
      </c>
      <c r="O222" s="20">
        <f t="shared" si="31"/>
        <v>81000</v>
      </c>
      <c r="P222" s="20">
        <f t="shared" si="38"/>
        <v>81000</v>
      </c>
      <c r="Q222" s="43" t="str">
        <f t="shared" si="32"/>
        <v>MENOR VALOR</v>
      </c>
      <c r="R222" s="14"/>
      <c r="S222" s="14"/>
      <c r="T222" s="14"/>
      <c r="U222" s="14"/>
    </row>
    <row r="223" spans="1:21" ht="15" customHeight="1">
      <c r="A223" s="27"/>
      <c r="B223" s="27"/>
      <c r="C223" s="34"/>
      <c r="D223" s="31" t="s">
        <v>168</v>
      </c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14"/>
      <c r="S223" s="14"/>
      <c r="T223" s="14"/>
      <c r="U223" s="14"/>
    </row>
    <row r="224" spans="1:21" ht="56.25">
      <c r="A224" s="27"/>
      <c r="B224" s="27"/>
      <c r="C224" s="34"/>
      <c r="D224" s="26" t="s">
        <v>169</v>
      </c>
      <c r="E224" s="14">
        <v>1</v>
      </c>
      <c r="F224" s="15">
        <v>135000</v>
      </c>
      <c r="G224" s="16">
        <v>135000</v>
      </c>
      <c r="H224" s="17">
        <f t="shared" si="33"/>
        <v>135000</v>
      </c>
      <c r="I224" s="17">
        <f t="shared" si="34"/>
        <v>135000</v>
      </c>
      <c r="J224" s="17">
        <f t="shared" si="35"/>
        <v>135000</v>
      </c>
      <c r="K224" s="17">
        <f t="shared" si="36"/>
        <v>135000</v>
      </c>
      <c r="L224" s="17">
        <f t="shared" si="37"/>
        <v>0</v>
      </c>
      <c r="M224" s="18">
        <f t="shared" si="30"/>
        <v>0</v>
      </c>
      <c r="N224" s="19">
        <f t="shared" si="39"/>
        <v>135000</v>
      </c>
      <c r="O224" s="20">
        <f t="shared" si="31"/>
        <v>135000</v>
      </c>
      <c r="P224" s="20">
        <f t="shared" si="38"/>
        <v>135000</v>
      </c>
      <c r="Q224" s="43" t="str">
        <f t="shared" si="32"/>
        <v>MENOR VALOR</v>
      </c>
      <c r="R224" s="14"/>
      <c r="S224" s="14"/>
      <c r="T224" s="14"/>
      <c r="U224" s="14"/>
    </row>
    <row r="225" spans="1:21" ht="63">
      <c r="A225" s="27"/>
      <c r="B225" s="27"/>
      <c r="C225" s="34"/>
      <c r="D225" s="24" t="s">
        <v>170</v>
      </c>
      <c r="E225" s="14">
        <v>1</v>
      </c>
      <c r="F225" s="15">
        <v>135000</v>
      </c>
      <c r="G225" s="16">
        <v>135000</v>
      </c>
      <c r="H225" s="17">
        <f t="shared" si="33"/>
        <v>135000</v>
      </c>
      <c r="I225" s="17">
        <f t="shared" si="34"/>
        <v>135000</v>
      </c>
      <c r="J225" s="17">
        <f t="shared" si="35"/>
        <v>135000</v>
      </c>
      <c r="K225" s="17">
        <f t="shared" si="36"/>
        <v>135000</v>
      </c>
      <c r="L225" s="17">
        <f t="shared" si="37"/>
        <v>0</v>
      </c>
      <c r="M225" s="18">
        <f t="shared" si="30"/>
        <v>0</v>
      </c>
      <c r="N225" s="19">
        <f t="shared" si="39"/>
        <v>135000</v>
      </c>
      <c r="O225" s="20">
        <f t="shared" si="31"/>
        <v>135000</v>
      </c>
      <c r="P225" s="20">
        <f t="shared" si="38"/>
        <v>135000</v>
      </c>
      <c r="Q225" s="43" t="str">
        <f t="shared" si="32"/>
        <v>MENOR VALOR</v>
      </c>
      <c r="R225" s="14"/>
      <c r="S225" s="14"/>
      <c r="T225" s="14"/>
      <c r="U225" s="14"/>
    </row>
    <row r="226" spans="1:21" ht="18">
      <c r="A226" s="27"/>
      <c r="B226" s="27"/>
      <c r="C226" s="34"/>
      <c r="D226" s="24" t="s">
        <v>171</v>
      </c>
      <c r="E226" s="14">
        <v>1</v>
      </c>
      <c r="F226" s="15">
        <v>15000</v>
      </c>
      <c r="G226" s="16">
        <v>20000</v>
      </c>
      <c r="H226" s="17">
        <f t="shared" si="33"/>
        <v>15000</v>
      </c>
      <c r="I226" s="17">
        <f t="shared" si="34"/>
        <v>17500</v>
      </c>
      <c r="J226" s="17">
        <f t="shared" si="35"/>
        <v>17500</v>
      </c>
      <c r="K226" s="17">
        <f t="shared" si="36"/>
        <v>17320.508075688773</v>
      </c>
      <c r="L226" s="17">
        <f t="shared" si="37"/>
        <v>3535.5339059327375</v>
      </c>
      <c r="M226" s="18">
        <f t="shared" si="30"/>
        <v>0.20203050891044214</v>
      </c>
      <c r="N226" s="19">
        <f t="shared" si="39"/>
        <v>15000</v>
      </c>
      <c r="O226" s="20">
        <f t="shared" si="31"/>
        <v>15000</v>
      </c>
      <c r="P226" s="20">
        <f t="shared" si="38"/>
        <v>15000</v>
      </c>
      <c r="Q226" s="43" t="str">
        <f t="shared" si="32"/>
        <v>MENOR VALOR</v>
      </c>
      <c r="R226" s="14"/>
      <c r="S226" s="14"/>
      <c r="T226" s="14"/>
      <c r="U226" s="14"/>
    </row>
    <row r="227" spans="1:21" ht="15" customHeight="1">
      <c r="A227" s="27">
        <v>8</v>
      </c>
      <c r="B227" s="27" t="s">
        <v>172</v>
      </c>
      <c r="C227" s="27" t="s">
        <v>77</v>
      </c>
      <c r="D227" s="36" t="s">
        <v>173</v>
      </c>
      <c r="E227" s="14">
        <v>1</v>
      </c>
      <c r="F227" s="37">
        <v>120000</v>
      </c>
      <c r="G227" s="16">
        <v>125000</v>
      </c>
      <c r="H227" s="17">
        <f t="shared" si="33"/>
        <v>120000</v>
      </c>
      <c r="I227" s="17">
        <f t="shared" si="34"/>
        <v>122500</v>
      </c>
      <c r="J227" s="17">
        <f t="shared" si="35"/>
        <v>122500</v>
      </c>
      <c r="K227" s="17">
        <f t="shared" si="36"/>
        <v>122474.48713915891</v>
      </c>
      <c r="L227" s="17">
        <f t="shared" si="37"/>
        <v>3535.5339059327375</v>
      </c>
      <c r="M227" s="18">
        <f t="shared" si="30"/>
        <v>2.8861501272920306E-2</v>
      </c>
      <c r="N227" s="19">
        <f t="shared" si="39"/>
        <v>120000</v>
      </c>
      <c r="O227" s="20">
        <f t="shared" si="31"/>
        <v>120000</v>
      </c>
      <c r="P227" s="20">
        <f t="shared" si="38"/>
        <v>120000</v>
      </c>
      <c r="Q227" s="43" t="str">
        <f t="shared" si="32"/>
        <v>MENOR VALOR</v>
      </c>
      <c r="R227" s="14"/>
      <c r="S227" s="14"/>
      <c r="T227" s="14"/>
      <c r="U227" s="14"/>
    </row>
    <row r="228" spans="1:21" ht="18">
      <c r="A228" s="27"/>
      <c r="B228" s="27"/>
      <c r="C228" s="27"/>
      <c r="D228" s="38" t="s">
        <v>174</v>
      </c>
      <c r="E228" s="14">
        <v>1</v>
      </c>
      <c r="F228" s="39">
        <v>80000</v>
      </c>
      <c r="G228" s="16">
        <v>82200</v>
      </c>
      <c r="H228" s="17">
        <f t="shared" si="33"/>
        <v>80000</v>
      </c>
      <c r="I228" s="17">
        <f t="shared" si="34"/>
        <v>81100</v>
      </c>
      <c r="J228" s="17">
        <f t="shared" si="35"/>
        <v>81100</v>
      </c>
      <c r="K228" s="17">
        <f t="shared" si="36"/>
        <v>81092.539730853168</v>
      </c>
      <c r="L228" s="17">
        <f t="shared" si="37"/>
        <v>1555.6349186104046</v>
      </c>
      <c r="M228" s="18">
        <f t="shared" si="30"/>
        <v>1.918168826893224E-2</v>
      </c>
      <c r="N228" s="19">
        <f t="shared" si="39"/>
        <v>80000</v>
      </c>
      <c r="O228" s="20">
        <f t="shared" si="31"/>
        <v>80000</v>
      </c>
      <c r="P228" s="20">
        <f t="shared" si="38"/>
        <v>80000</v>
      </c>
      <c r="Q228" s="43" t="str">
        <f t="shared" si="32"/>
        <v>MENOR VALOR</v>
      </c>
      <c r="R228" s="14"/>
      <c r="S228" s="14"/>
      <c r="T228" s="14"/>
      <c r="U228" s="14"/>
    </row>
    <row r="229" spans="1:21" ht="54">
      <c r="A229" s="27"/>
      <c r="B229" s="27"/>
      <c r="C229" s="27"/>
      <c r="D229" s="38" t="s">
        <v>175</v>
      </c>
      <c r="E229" s="14">
        <v>1</v>
      </c>
      <c r="F229" s="39">
        <v>20000</v>
      </c>
      <c r="G229" s="16">
        <v>22000</v>
      </c>
      <c r="H229" s="17">
        <f t="shared" si="33"/>
        <v>20000</v>
      </c>
      <c r="I229" s="17">
        <f t="shared" si="34"/>
        <v>21000</v>
      </c>
      <c r="J229" s="17">
        <f t="shared" si="35"/>
        <v>21000</v>
      </c>
      <c r="K229" s="17">
        <f t="shared" si="36"/>
        <v>20976.176963403032</v>
      </c>
      <c r="L229" s="17">
        <f t="shared" si="37"/>
        <v>1414.2135623730951</v>
      </c>
      <c r="M229" s="18">
        <f t="shared" si="30"/>
        <v>6.7343502970147393E-2</v>
      </c>
      <c r="N229" s="19">
        <f t="shared" si="39"/>
        <v>20000</v>
      </c>
      <c r="O229" s="20">
        <f t="shared" si="31"/>
        <v>20000</v>
      </c>
      <c r="P229" s="20">
        <f t="shared" si="38"/>
        <v>20000</v>
      </c>
      <c r="Q229" s="43" t="str">
        <f t="shared" si="32"/>
        <v>MENOR VALOR</v>
      </c>
      <c r="R229" s="14"/>
      <c r="S229" s="14"/>
      <c r="T229" s="14"/>
      <c r="U229" s="14"/>
    </row>
    <row r="230" spans="1:21" ht="27">
      <c r="A230" s="27"/>
      <c r="B230" s="27"/>
      <c r="C230" s="27"/>
      <c r="D230" s="38" t="s">
        <v>176</v>
      </c>
      <c r="E230" s="14">
        <v>1</v>
      </c>
      <c r="F230" s="39">
        <v>30000</v>
      </c>
      <c r="G230" s="16">
        <v>32500</v>
      </c>
      <c r="H230" s="17">
        <f t="shared" si="33"/>
        <v>30000</v>
      </c>
      <c r="I230" s="17">
        <f t="shared" si="34"/>
        <v>31250</v>
      </c>
      <c r="J230" s="17">
        <f t="shared" si="35"/>
        <v>31250</v>
      </c>
      <c r="K230" s="17">
        <f t="shared" si="36"/>
        <v>31224.989991991992</v>
      </c>
      <c r="L230" s="17">
        <f t="shared" si="37"/>
        <v>1767.7669529663688</v>
      </c>
      <c r="M230" s="18">
        <f t="shared" si="30"/>
        <v>5.6568542494923803E-2</v>
      </c>
      <c r="N230" s="19">
        <f t="shared" si="39"/>
        <v>30000</v>
      </c>
      <c r="O230" s="20">
        <f t="shared" si="31"/>
        <v>30000</v>
      </c>
      <c r="P230" s="20">
        <f t="shared" si="38"/>
        <v>30000</v>
      </c>
      <c r="Q230" s="43" t="str">
        <f t="shared" si="32"/>
        <v>MENOR VALOR</v>
      </c>
      <c r="R230" s="14"/>
      <c r="S230" s="14"/>
      <c r="T230" s="14"/>
      <c r="U230" s="14"/>
    </row>
    <row r="231" spans="1:21" ht="27">
      <c r="A231" s="27"/>
      <c r="B231" s="27"/>
      <c r="C231" s="27"/>
      <c r="D231" s="38" t="s">
        <v>177</v>
      </c>
      <c r="E231" s="14">
        <v>1</v>
      </c>
      <c r="F231" s="39">
        <v>70000</v>
      </c>
      <c r="G231" s="16">
        <v>71500</v>
      </c>
      <c r="H231" s="17">
        <f t="shared" si="33"/>
        <v>70000</v>
      </c>
      <c r="I231" s="17">
        <f t="shared" si="34"/>
        <v>70750</v>
      </c>
      <c r="J231" s="17">
        <f t="shared" si="35"/>
        <v>70750</v>
      </c>
      <c r="K231" s="17">
        <f t="shared" si="36"/>
        <v>70746.024623295976</v>
      </c>
      <c r="L231" s="17">
        <f t="shared" si="37"/>
        <v>1060.6601717798212</v>
      </c>
      <c r="M231" s="18">
        <f t="shared" si="30"/>
        <v>1.4991663205368497E-2</v>
      </c>
      <c r="N231" s="19">
        <f t="shared" si="39"/>
        <v>70000</v>
      </c>
      <c r="O231" s="20">
        <f t="shared" si="31"/>
        <v>70000</v>
      </c>
      <c r="P231" s="20">
        <f t="shared" si="38"/>
        <v>70000</v>
      </c>
      <c r="Q231" s="43" t="str">
        <f t="shared" si="32"/>
        <v>MENOR VALOR</v>
      </c>
      <c r="R231" s="14"/>
      <c r="S231" s="14"/>
      <c r="T231" s="14"/>
      <c r="U231" s="14"/>
    </row>
    <row r="232" spans="1:21" ht="45">
      <c r="A232" s="27"/>
      <c r="B232" s="27"/>
      <c r="C232" s="27"/>
      <c r="D232" s="38" t="s">
        <v>178</v>
      </c>
      <c r="E232" s="14">
        <v>1</v>
      </c>
      <c r="F232" s="39">
        <v>80000</v>
      </c>
      <c r="G232" s="16">
        <v>82200</v>
      </c>
      <c r="H232" s="17">
        <f t="shared" si="33"/>
        <v>80000</v>
      </c>
      <c r="I232" s="17">
        <f t="shared" si="34"/>
        <v>81100</v>
      </c>
      <c r="J232" s="17">
        <f t="shared" si="35"/>
        <v>81100</v>
      </c>
      <c r="K232" s="17">
        <f t="shared" si="36"/>
        <v>81092.539730853168</v>
      </c>
      <c r="L232" s="17">
        <f t="shared" si="37"/>
        <v>1555.6349186104046</v>
      </c>
      <c r="M232" s="18">
        <f t="shared" si="30"/>
        <v>1.918168826893224E-2</v>
      </c>
      <c r="N232" s="19">
        <f t="shared" si="39"/>
        <v>80000</v>
      </c>
      <c r="O232" s="20">
        <f t="shared" si="31"/>
        <v>80000</v>
      </c>
      <c r="P232" s="20">
        <f t="shared" si="38"/>
        <v>80000</v>
      </c>
      <c r="Q232" s="43" t="str">
        <f t="shared" si="32"/>
        <v>MENOR VALOR</v>
      </c>
      <c r="R232" s="14"/>
      <c r="S232" s="14"/>
      <c r="T232" s="14"/>
      <c r="U232" s="14"/>
    </row>
    <row r="233" spans="1:21" ht="15" customHeight="1">
      <c r="A233" s="27"/>
      <c r="B233" s="27"/>
      <c r="C233" s="27"/>
      <c r="D233" s="31" t="s">
        <v>124</v>
      </c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14"/>
      <c r="S233" s="14"/>
      <c r="T233" s="14"/>
      <c r="U233" s="14"/>
    </row>
    <row r="234" spans="1:21" ht="18">
      <c r="A234" s="27"/>
      <c r="B234" s="27"/>
      <c r="C234" s="27"/>
      <c r="D234" s="38" t="s">
        <v>179</v>
      </c>
      <c r="E234" s="14">
        <v>1</v>
      </c>
      <c r="F234" s="39">
        <v>300000</v>
      </c>
      <c r="G234" s="16">
        <v>312000</v>
      </c>
      <c r="H234" s="17">
        <f t="shared" si="33"/>
        <v>300000</v>
      </c>
      <c r="I234" s="17">
        <f t="shared" si="34"/>
        <v>306000</v>
      </c>
      <c r="J234" s="17">
        <f t="shared" si="35"/>
        <v>306000</v>
      </c>
      <c r="K234" s="17">
        <f t="shared" si="36"/>
        <v>305941.17081556708</v>
      </c>
      <c r="L234" s="17">
        <f t="shared" si="37"/>
        <v>8485.2813742385697</v>
      </c>
      <c r="M234" s="18">
        <f t="shared" si="30"/>
        <v>2.7729677693590096E-2</v>
      </c>
      <c r="N234" s="19">
        <f t="shared" si="39"/>
        <v>300000</v>
      </c>
      <c r="O234" s="20">
        <f t="shared" si="31"/>
        <v>300000</v>
      </c>
      <c r="P234" s="20">
        <f t="shared" si="38"/>
        <v>300000</v>
      </c>
      <c r="Q234" s="43" t="str">
        <f t="shared" si="32"/>
        <v>MENOR VALOR</v>
      </c>
      <c r="R234" s="14"/>
      <c r="S234" s="14"/>
      <c r="T234" s="14"/>
      <c r="U234" s="14"/>
    </row>
    <row r="235" spans="1:21" ht="15" customHeight="1">
      <c r="A235" s="27"/>
      <c r="B235" s="27"/>
      <c r="C235" s="27"/>
      <c r="D235" s="31" t="s">
        <v>168</v>
      </c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14"/>
      <c r="S235" s="14"/>
      <c r="T235" s="14"/>
      <c r="U235" s="14"/>
    </row>
    <row r="236" spans="1:21" ht="36">
      <c r="A236" s="27"/>
      <c r="B236" s="27"/>
      <c r="C236" s="27"/>
      <c r="D236" s="38" t="s">
        <v>169</v>
      </c>
      <c r="E236" s="14">
        <v>1</v>
      </c>
      <c r="F236" s="39">
        <v>150000</v>
      </c>
      <c r="G236" s="16">
        <v>153200</v>
      </c>
      <c r="H236" s="17">
        <f t="shared" si="33"/>
        <v>150000</v>
      </c>
      <c r="I236" s="17">
        <f t="shared" si="34"/>
        <v>151600</v>
      </c>
      <c r="J236" s="17">
        <f t="shared" si="35"/>
        <v>151600</v>
      </c>
      <c r="K236" s="17">
        <f t="shared" si="36"/>
        <v>151591.5564930976</v>
      </c>
      <c r="L236" s="17">
        <f t="shared" si="37"/>
        <v>2262.7416997969522</v>
      </c>
      <c r="M236" s="18">
        <f t="shared" si="30"/>
        <v>1.4925736806048497E-2</v>
      </c>
      <c r="N236" s="19">
        <f t="shared" si="39"/>
        <v>150000</v>
      </c>
      <c r="O236" s="20">
        <f t="shared" si="31"/>
        <v>150000</v>
      </c>
      <c r="P236" s="20">
        <f t="shared" si="38"/>
        <v>150000</v>
      </c>
      <c r="Q236" s="43" t="str">
        <f t="shared" si="32"/>
        <v>MENOR VALOR</v>
      </c>
      <c r="R236" s="14"/>
      <c r="S236" s="14"/>
      <c r="T236" s="14"/>
      <c r="U236" s="14"/>
    </row>
    <row r="237" spans="1:21" ht="63">
      <c r="A237" s="27"/>
      <c r="B237" s="27"/>
      <c r="C237" s="27"/>
      <c r="D237" s="38" t="s">
        <v>170</v>
      </c>
      <c r="E237" s="14">
        <v>1</v>
      </c>
      <c r="F237" s="39">
        <v>600000</v>
      </c>
      <c r="G237" s="16">
        <v>604500</v>
      </c>
      <c r="H237" s="17">
        <f t="shared" si="33"/>
        <v>600000</v>
      </c>
      <c r="I237" s="17">
        <f t="shared" si="34"/>
        <v>602250</v>
      </c>
      <c r="J237" s="17">
        <f t="shared" si="35"/>
        <v>602250</v>
      </c>
      <c r="K237" s="17">
        <f t="shared" si="36"/>
        <v>602245.7969965419</v>
      </c>
      <c r="L237" s="17">
        <f t="shared" si="37"/>
        <v>3181.9805153394636</v>
      </c>
      <c r="M237" s="18">
        <f t="shared" si="30"/>
        <v>5.2834877797251368E-3</v>
      </c>
      <c r="N237" s="19">
        <f t="shared" si="39"/>
        <v>600000</v>
      </c>
      <c r="O237" s="20">
        <f t="shared" si="31"/>
        <v>600000</v>
      </c>
      <c r="P237" s="20">
        <f t="shared" si="38"/>
        <v>600000</v>
      </c>
      <c r="Q237" s="43" t="str">
        <f t="shared" si="32"/>
        <v>MENOR VALOR</v>
      </c>
      <c r="R237" s="14"/>
      <c r="S237" s="14"/>
      <c r="T237" s="14"/>
      <c r="U237" s="14"/>
    </row>
    <row r="238" spans="1:21" ht="18">
      <c r="A238" s="27"/>
      <c r="B238" s="27"/>
      <c r="C238" s="27"/>
      <c r="D238" s="38" t="s">
        <v>171</v>
      </c>
      <c r="E238" s="14">
        <v>1</v>
      </c>
      <c r="F238" s="39">
        <v>1800000</v>
      </c>
      <c r="G238" s="16">
        <v>1812500</v>
      </c>
      <c r="H238" s="17">
        <f t="shared" si="33"/>
        <v>1800000</v>
      </c>
      <c r="I238" s="17">
        <f t="shared" si="34"/>
        <v>1806250</v>
      </c>
      <c r="J238" s="17">
        <f t="shared" si="35"/>
        <v>1806250</v>
      </c>
      <c r="K238" s="17">
        <f t="shared" si="36"/>
        <v>1806239.1868188444</v>
      </c>
      <c r="L238" s="17">
        <f t="shared" si="37"/>
        <v>8838.834764831845</v>
      </c>
      <c r="M238" s="18">
        <f t="shared" si="30"/>
        <v>4.8934725341629589E-3</v>
      </c>
      <c r="N238" s="19">
        <f t="shared" si="39"/>
        <v>1800000</v>
      </c>
      <c r="O238" s="20">
        <f t="shared" si="31"/>
        <v>1800000</v>
      </c>
      <c r="P238" s="20">
        <f t="shared" si="38"/>
        <v>1800000</v>
      </c>
      <c r="Q238" s="43" t="str">
        <f t="shared" si="32"/>
        <v>MENOR VALOR</v>
      </c>
      <c r="R238" s="14"/>
      <c r="S238" s="14"/>
      <c r="T238" s="14"/>
      <c r="U238" s="14"/>
    </row>
    <row r="242" spans="1:2">
      <c r="A242" s="44" t="s">
        <v>186</v>
      </c>
      <c r="B242" s="45"/>
    </row>
    <row r="243" spans="1:2">
      <c r="A243" s="44" t="s">
        <v>187</v>
      </c>
      <c r="B243" s="45"/>
    </row>
    <row r="244" spans="1:2">
      <c r="A244" s="44" t="s">
        <v>188</v>
      </c>
      <c r="B244" s="45"/>
    </row>
    <row r="245" spans="1:2">
      <c r="A245" s="44" t="s">
        <v>189</v>
      </c>
      <c r="B245" s="45"/>
    </row>
    <row r="246" spans="1:2">
      <c r="A246" s="44" t="s">
        <v>190</v>
      </c>
      <c r="B246" s="45"/>
    </row>
  </sheetData>
  <autoFilter ref="A5:G238" xr:uid="{CE192742-7A8C-48A9-8EBD-6FE41D40FC05}">
    <filterColumn colId="0" showButton="0"/>
    <filterColumn colId="1" showButton="0"/>
  </autoFilter>
  <mergeCells count="40">
    <mergeCell ref="A246:B246"/>
    <mergeCell ref="D173:Q173"/>
    <mergeCell ref="A1:X1"/>
    <mergeCell ref="A2:X2"/>
    <mergeCell ref="A242:B242"/>
    <mergeCell ref="A243:B243"/>
    <mergeCell ref="A244:B244"/>
    <mergeCell ref="A245:B245"/>
    <mergeCell ref="D221:Q221"/>
    <mergeCell ref="D223:Q223"/>
    <mergeCell ref="A227:A238"/>
    <mergeCell ref="B227:B238"/>
    <mergeCell ref="C227:C238"/>
    <mergeCell ref="D233:Q233"/>
    <mergeCell ref="D235:Q235"/>
    <mergeCell ref="A210:A216"/>
    <mergeCell ref="B210:B216"/>
    <mergeCell ref="C210:C216"/>
    <mergeCell ref="A217:A226"/>
    <mergeCell ref="B217:B226"/>
    <mergeCell ref="C217:C226"/>
    <mergeCell ref="A173:A209"/>
    <mergeCell ref="B173:B209"/>
    <mergeCell ref="C173:C209"/>
    <mergeCell ref="D177:Q177"/>
    <mergeCell ref="D183:Q183"/>
    <mergeCell ref="D195:Q195"/>
    <mergeCell ref="A100:A154"/>
    <mergeCell ref="B100:B154"/>
    <mergeCell ref="C100:C154"/>
    <mergeCell ref="A155:A172"/>
    <mergeCell ref="B155:B172"/>
    <mergeCell ref="C155:C172"/>
    <mergeCell ref="A5:Q5"/>
    <mergeCell ref="A6:A54"/>
    <mergeCell ref="B6:B54"/>
    <mergeCell ref="C6:C54"/>
    <mergeCell ref="A55:A99"/>
    <mergeCell ref="B55:B99"/>
    <mergeCell ref="C55:C9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lorena lozano</cp:lastModifiedBy>
  <dcterms:created xsi:type="dcterms:W3CDTF">2025-05-12T03:12:31Z</dcterms:created>
  <dcterms:modified xsi:type="dcterms:W3CDTF">2025-05-12T03:14:56Z</dcterms:modified>
</cp:coreProperties>
</file>